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3\Collectief ODMH\EU Aanbesteding\"/>
    </mc:Choice>
  </mc:AlternateContent>
  <xr:revisionPtr revIDLastSave="0" documentId="13_ncr:1_{01DBFCE4-AC7A-4888-81C1-A5D488899A6C}" xr6:coauthVersionLast="47" xr6:coauthVersionMax="47" xr10:uidLastSave="{00000000-0000-0000-0000-000000000000}"/>
  <bookViews>
    <workbookView xWindow="-120" yWindow="-120" windowWidth="29040" windowHeight="15840" xr2:uid="{41DA5555-F49A-4C52-9294-A5545CB144F5}"/>
  </bookViews>
  <sheets>
    <sheet name="Totaaloverzicht" sheetId="16" r:id="rId1"/>
    <sheet name="Gemeente Alphen ad Rijn" sheetId="3" r:id="rId2"/>
    <sheet name="Gemeente Bodegraven" sheetId="4" r:id="rId3"/>
    <sheet name="Gemeente Gouda" sheetId="5" r:id="rId4"/>
    <sheet name="Gemeente Krimpenerwaard" sheetId="6" r:id="rId5"/>
    <sheet name="Gemeente Nieuwkoop" sheetId="7" r:id="rId6"/>
    <sheet name="Gemeente Waddinxveen" sheetId="8" r:id="rId7"/>
    <sheet name="Gemeente Zuidplas" sheetId="9" r:id="rId8"/>
    <sheet name="ODMH" sheetId="11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J39" i="5"/>
  <c r="J38" i="5"/>
  <c r="J37" i="5"/>
  <c r="I34" i="5"/>
  <c r="J40" i="5" l="1"/>
  <c r="C4" i="16" l="1"/>
  <c r="I12" i="4"/>
  <c r="I11" i="4"/>
  <c r="I10" i="4"/>
  <c r="I13" i="4" l="1"/>
  <c r="C9" i="16" l="1"/>
  <c r="I17" i="9"/>
  <c r="I19" i="9"/>
  <c r="I18" i="9"/>
  <c r="I14" i="9"/>
  <c r="C7" i="16"/>
  <c r="I29" i="7"/>
  <c r="I28" i="7"/>
  <c r="I27" i="7"/>
  <c r="C10" i="16"/>
  <c r="I20" i="9" l="1"/>
  <c r="I30" i="7"/>
  <c r="I41" i="6" l="1"/>
  <c r="I42" i="6" s="1"/>
  <c r="I40" i="6"/>
  <c r="I39" i="6"/>
  <c r="E3" i="16" l="1"/>
  <c r="E4" i="16"/>
  <c r="E5" i="16"/>
  <c r="C3" i="16"/>
  <c r="I49" i="3"/>
  <c r="I48" i="3"/>
  <c r="I50" i="3" s="1"/>
  <c r="I47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E7" i="16" l="1"/>
  <c r="E8" i="16"/>
  <c r="E9" i="16"/>
  <c r="E10" i="16"/>
  <c r="C8" i="16"/>
  <c r="I11" i="8"/>
  <c r="I16" i="8"/>
  <c r="I15" i="8"/>
  <c r="I14" i="8"/>
  <c r="I17" i="8" l="1"/>
  <c r="I36" i="6"/>
  <c r="C6" i="16" l="1"/>
  <c r="E6" i="16" s="1"/>
  <c r="G11" i="16" l="1"/>
  <c r="F11" i="16" l="1"/>
  <c r="H11" i="16"/>
  <c r="I11" i="16"/>
  <c r="D11" i="16" l="1"/>
  <c r="E11" i="16" l="1"/>
  <c r="C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Ingrid Stehouwer</author>
  </authors>
  <commentList>
    <comment ref="E14" authorId="0" shapeId="0" xr:uid="{F0DB1592-583A-4D53-AFBD-9DDAFB914443}">
      <text>
        <r>
          <rPr>
            <b/>
            <sz val="9"/>
            <color indexed="81"/>
            <rFont val="Tahoma"/>
            <family val="2"/>
          </rPr>
          <t>Ingrid Stehouwer:</t>
        </r>
        <r>
          <rPr>
            <sz val="9"/>
            <color indexed="81"/>
            <rFont val="Tahoma"/>
            <family val="2"/>
          </rPr>
          <t xml:space="preserve">
officiele 
nummer wijziging
</t>
        </r>
      </text>
    </comment>
  </commentList>
</comments>
</file>

<file path=xl/sharedStrings.xml><?xml version="1.0" encoding="utf-8"?>
<sst xmlns="http://schemas.openxmlformats.org/spreadsheetml/2006/main" count="1909" uniqueCount="615">
  <si>
    <t>Postcode</t>
  </si>
  <si>
    <t>Profiel</t>
  </si>
  <si>
    <t>G2A</t>
  </si>
  <si>
    <t>2</t>
  </si>
  <si>
    <t>G2C</t>
  </si>
  <si>
    <t>9</t>
  </si>
  <si>
    <t>1</t>
  </si>
  <si>
    <t>G1A</t>
  </si>
  <si>
    <t>6</t>
  </si>
  <si>
    <t>4</t>
  </si>
  <si>
    <t>GXX</t>
  </si>
  <si>
    <t>8</t>
  </si>
  <si>
    <t>A</t>
  </si>
  <si>
    <t>16</t>
  </si>
  <si>
    <t>3</t>
  </si>
  <si>
    <t>AULA</t>
  </si>
  <si>
    <t>40</t>
  </si>
  <si>
    <t>45</t>
  </si>
  <si>
    <t>7</t>
  </si>
  <si>
    <t>12</t>
  </si>
  <si>
    <t>93</t>
  </si>
  <si>
    <t>Naam</t>
  </si>
  <si>
    <r>
      <t>Jaarverbruik profiel in m</t>
    </r>
    <r>
      <rPr>
        <b/>
        <sz val="10"/>
        <color theme="1"/>
        <rFont val="Calibri"/>
        <family val="2"/>
      </rPr>
      <t>³</t>
    </r>
  </si>
  <si>
    <r>
      <t>Jaarverbruik telemetrie in m</t>
    </r>
    <r>
      <rPr>
        <b/>
        <sz val="10"/>
        <color theme="1"/>
        <rFont val="Calibri"/>
        <family val="2"/>
      </rPr>
      <t>³</t>
    </r>
  </si>
  <si>
    <r>
      <t>Totaal jaarverbruik in m</t>
    </r>
    <r>
      <rPr>
        <b/>
        <sz val="10"/>
        <color theme="1"/>
        <rFont val="Calibri"/>
        <family val="2"/>
      </rPr>
      <t>³</t>
    </r>
  </si>
  <si>
    <t>Aantal aansluitingen</t>
  </si>
  <si>
    <t>Waarvan telemetrie</t>
  </si>
  <si>
    <t>Profiel -KV</t>
  </si>
  <si>
    <t>Totaal</t>
  </si>
  <si>
    <t>Contractvolume</t>
  </si>
  <si>
    <t>Telemetrie</t>
  </si>
  <si>
    <t>GGV</t>
  </si>
  <si>
    <t>Slimme meter</t>
  </si>
  <si>
    <t>Kleinverbruik</t>
  </si>
  <si>
    <t>Jaarlijks</t>
  </si>
  <si>
    <t>Grootverbruik</t>
  </si>
  <si>
    <t>Maandelijks</t>
  </si>
  <si>
    <t>Conventionele meter</t>
  </si>
  <si>
    <t>97</t>
  </si>
  <si>
    <t>Plaats</t>
  </si>
  <si>
    <t>Gemeente Alphen aan den Rijn</t>
  </si>
  <si>
    <t>Gemeente Bodegraven-Reeuwijk</t>
  </si>
  <si>
    <t>Gemeente Gouda</t>
  </si>
  <si>
    <t>Gemeente Krimpenerwaard</t>
  </si>
  <si>
    <t>Gemeente Nieuwkoop</t>
  </si>
  <si>
    <t>Gemeente Waddinxveen</t>
  </si>
  <si>
    <t>Gemeente Zuidplas</t>
  </si>
  <si>
    <t>ODMH</t>
  </si>
  <si>
    <t>Naam Klant</t>
  </si>
  <si>
    <t>Objectomschrijving</t>
  </si>
  <si>
    <t>EAN</t>
  </si>
  <si>
    <t>Aansluitadres</t>
  </si>
  <si>
    <t>Huisnummer</t>
  </si>
  <si>
    <t>Huisnummer
toevoeging</t>
  </si>
  <si>
    <r>
      <t>Jaarverbruik in (m</t>
    </r>
    <r>
      <rPr>
        <b/>
        <sz val="11"/>
        <rFont val="Calibri"/>
        <family val="2"/>
      </rPr>
      <t>³</t>
    </r>
    <r>
      <rPr>
        <b/>
        <sz val="11"/>
        <rFont val="Calibri"/>
        <family val="2"/>
        <scheme val="minor"/>
      </rPr>
      <t>)</t>
    </r>
  </si>
  <si>
    <t>Profielcategorie</t>
  </si>
  <si>
    <t>KV/GV</t>
  </si>
  <si>
    <t>Meetmethode</t>
  </si>
  <si>
    <t>Slimme meter Ja/Nee</t>
  </si>
  <si>
    <t>verwachting 2024</t>
  </si>
  <si>
    <t>verwachting 2025</t>
  </si>
  <si>
    <t>871692192901248658</t>
  </si>
  <si>
    <t>Achterweg</t>
  </si>
  <si>
    <t>BIJ</t>
  </si>
  <si>
    <t>2865 XD</t>
  </si>
  <si>
    <t>AMMERSTOL</t>
  </si>
  <si>
    <t>871692192901254161</t>
  </si>
  <si>
    <t>Dijklaan</t>
  </si>
  <si>
    <t>2861 DW</t>
  </si>
  <si>
    <t>BERGAMBACHT</t>
  </si>
  <si>
    <t>871692192901265853</t>
  </si>
  <si>
    <t>Meidoornstraat</t>
  </si>
  <si>
    <t/>
  </si>
  <si>
    <t>2861 VH</t>
  </si>
  <si>
    <t>871692113000052007</t>
  </si>
  <si>
    <t>Raadhuisstraat</t>
  </si>
  <si>
    <t>2861 AH</t>
  </si>
  <si>
    <t>871692192901721182</t>
  </si>
  <si>
    <t>Westeinde</t>
  </si>
  <si>
    <t>2825 AJ</t>
  </si>
  <si>
    <t>BERKENWOUDE</t>
  </si>
  <si>
    <t>871692192901285844</t>
  </si>
  <si>
    <t>Kranepoort</t>
  </si>
  <si>
    <t>2831 AK</t>
  </si>
  <si>
    <t>GOUDERAK</t>
  </si>
  <si>
    <t>871692192901284526</t>
  </si>
  <si>
    <t>Smitsstraat</t>
  </si>
  <si>
    <t>2831 AG</t>
  </si>
  <si>
    <t>KRIMPEN AAN DE LEK</t>
  </si>
  <si>
    <t>871689290202093598</t>
  </si>
  <si>
    <t>Zijdepark</t>
  </si>
  <si>
    <t>2935 LB</t>
  </si>
  <si>
    <t>OUDERKERK AAN DEN IJSSEL</t>
  </si>
  <si>
    <t>871692160009125928</t>
  </si>
  <si>
    <t>De Smaragd</t>
  </si>
  <si>
    <t>2872 ZT</t>
  </si>
  <si>
    <t>SCHOONHOVEN</t>
  </si>
  <si>
    <t>871692113000071282</t>
  </si>
  <si>
    <t>Oranjeplaats</t>
  </si>
  <si>
    <t>2871 TK</t>
  </si>
  <si>
    <t>871692192901534669</t>
  </si>
  <si>
    <t>De Vaartweg</t>
  </si>
  <si>
    <t>2821 MA</t>
  </si>
  <si>
    <t>STOLWIJK</t>
  </si>
  <si>
    <t>871692192901259760</t>
  </si>
  <si>
    <t>Alingersteeg</t>
  </si>
  <si>
    <t>871692113000013985</t>
  </si>
  <si>
    <t>Veerweg</t>
  </si>
  <si>
    <t>2861 DS</t>
  </si>
  <si>
    <t>871692113000030258</t>
  </si>
  <si>
    <t xml:space="preserve">Veerweg </t>
  </si>
  <si>
    <t>871692192901390708</t>
  </si>
  <si>
    <t>Concordiaplein</t>
  </si>
  <si>
    <t>2851 VV</t>
  </si>
  <si>
    <t>HAASTRECHT</t>
  </si>
  <si>
    <t>871689290201605464</t>
  </si>
  <si>
    <t>Tiendweg</t>
  </si>
  <si>
    <t>2931 LC</t>
  </si>
  <si>
    <t>871689290201502022</t>
  </si>
  <si>
    <t>Burg van der Willigenstr</t>
  </si>
  <si>
    <t>58</t>
  </si>
  <si>
    <t>2941 ES</t>
  </si>
  <si>
    <t>LEKKERKERK</t>
  </si>
  <si>
    <t>871689290201525519</t>
  </si>
  <si>
    <t>Jan Ligthartstraat</t>
  </si>
  <si>
    <t>98</t>
  </si>
  <si>
    <t>SPORTZ</t>
  </si>
  <si>
    <t>2941 SE</t>
  </si>
  <si>
    <t>871689290201504194</t>
  </si>
  <si>
    <t>Koninginneweg</t>
  </si>
  <si>
    <t>2941 XJ</t>
  </si>
  <si>
    <t>gaat in verkoop</t>
  </si>
  <si>
    <t>871689213001467469</t>
  </si>
  <si>
    <t>2941 XH</t>
  </si>
  <si>
    <t>871692192901923210</t>
  </si>
  <si>
    <t>Albert Plesmanstraat</t>
  </si>
  <si>
    <t>2871 HJ</t>
  </si>
  <si>
    <t>871692192901557187</t>
  </si>
  <si>
    <t>Berengrachtpad</t>
  </si>
  <si>
    <t>2871 QQ</t>
  </si>
  <si>
    <t>871692192901562396</t>
  </si>
  <si>
    <t>Doelenplein</t>
  </si>
  <si>
    <t>2871 CV</t>
  </si>
  <si>
    <t>871692192901565243</t>
  </si>
  <si>
    <t>Haven</t>
  </si>
  <si>
    <t>37</t>
  </si>
  <si>
    <t>-41</t>
  </si>
  <si>
    <t>2871 CK</t>
  </si>
  <si>
    <t>871692113000096285</t>
  </si>
  <si>
    <t>2871 TL</t>
  </si>
  <si>
    <t>871692192901584763</t>
  </si>
  <si>
    <t>Pasteurweg</t>
  </si>
  <si>
    <t>-95</t>
  </si>
  <si>
    <t>2871 JM</t>
  </si>
  <si>
    <t>871692192901574696</t>
  </si>
  <si>
    <t>Spoorstraat</t>
  </si>
  <si>
    <t>2871 TN</t>
  </si>
  <si>
    <t>871692192901581892</t>
  </si>
  <si>
    <t>Tinbergenlaan</t>
  </si>
  <si>
    <t>2871 KC</t>
  </si>
  <si>
    <t>871692192901533648</t>
  </si>
  <si>
    <t>Dorpsplein</t>
  </si>
  <si>
    <t>2821 AS</t>
  </si>
  <si>
    <t>871689290201612165</t>
  </si>
  <si>
    <t>Groenland</t>
  </si>
  <si>
    <t>2931 RA</t>
  </si>
  <si>
    <t>Onbekend</t>
  </si>
  <si>
    <t>871689290201521382</t>
  </si>
  <si>
    <t>Nic Beetsstraat</t>
  </si>
  <si>
    <t>403</t>
  </si>
  <si>
    <t>2941 TN</t>
  </si>
  <si>
    <t>871689290201550535</t>
  </si>
  <si>
    <t>Abelenlaan</t>
  </si>
  <si>
    <t>2935 SB</t>
  </si>
  <si>
    <t>871692100000051338</t>
  </si>
  <si>
    <t>Lekdijk-Oost</t>
  </si>
  <si>
    <t>2871 AD</t>
  </si>
  <si>
    <t>871692192901546884</t>
  </si>
  <si>
    <t>Jan Steenlaan</t>
  </si>
  <si>
    <t>2821 VB</t>
  </si>
  <si>
    <t>871692192901454110</t>
  </si>
  <si>
    <t>Alberdingk Thijmlaan</t>
  </si>
  <si>
    <t>2741 AA</t>
  </si>
  <si>
    <t>WADDINXVEEN</t>
  </si>
  <si>
    <t>871692160010421248</t>
  </si>
  <si>
    <t>Beukenhof</t>
  </si>
  <si>
    <t>2741 HS</t>
  </si>
  <si>
    <t>871692192901489334</t>
  </si>
  <si>
    <t>Johannes Postlaan</t>
  </si>
  <si>
    <t>2742 VA</t>
  </si>
  <si>
    <t>871692192901429262</t>
  </si>
  <si>
    <t>Passage</t>
  </si>
  <si>
    <t>240</t>
  </si>
  <si>
    <t>2741 GS</t>
  </si>
  <si>
    <t>871692192901474460</t>
  </si>
  <si>
    <t>Wingerd</t>
  </si>
  <si>
    <t>2742 SK</t>
  </si>
  <si>
    <t>871692192901473500</t>
  </si>
  <si>
    <t>2742 SC</t>
  </si>
  <si>
    <t>871692192901504389</t>
  </si>
  <si>
    <t>Zuidplaslaan</t>
  </si>
  <si>
    <t>550</t>
  </si>
  <si>
    <t>2743 KH</t>
  </si>
  <si>
    <t>871692192901462955</t>
  </si>
  <si>
    <t>Oude Dreef</t>
  </si>
  <si>
    <t>2741 ST</t>
  </si>
  <si>
    <t>Kerkweg-Oost</t>
  </si>
  <si>
    <t>2741 HA</t>
  </si>
  <si>
    <t>871687140001913325</t>
  </si>
  <si>
    <t>Zuideinde</t>
  </si>
  <si>
    <t>2445 AS</t>
  </si>
  <si>
    <t>AARLANDERVEEN</t>
  </si>
  <si>
    <t>871687140006375401</t>
  </si>
  <si>
    <t>Briljantstraat</t>
  </si>
  <si>
    <t>5</t>
  </si>
  <si>
    <t>2403 AD</t>
  </si>
  <si>
    <t>ALPHEN AAN DEN RIJN</t>
  </si>
  <si>
    <t>871687140001450547</t>
  </si>
  <si>
    <t>Emmalaan</t>
  </si>
  <si>
    <t>2405 GA</t>
  </si>
  <si>
    <t>871687140003085419</t>
  </si>
  <si>
    <t>Energieweg</t>
  </si>
  <si>
    <t>20</t>
  </si>
  <si>
    <t>2404 HE</t>
  </si>
  <si>
    <t>871687140006228332</t>
  </si>
  <si>
    <t>Hooftstraat</t>
  </si>
  <si>
    <t>169</t>
  </si>
  <si>
    <t>2406 GH</t>
  </si>
  <si>
    <t>871687140018153202</t>
  </si>
  <si>
    <t>Industrieweg</t>
  </si>
  <si>
    <t>B</t>
  </si>
  <si>
    <t>2404 BZ</t>
  </si>
  <si>
    <t>871687140009833670</t>
  </si>
  <si>
    <t>President Kennedylaan</t>
  </si>
  <si>
    <t>22</t>
  </si>
  <si>
    <t>2403 DP</t>
  </si>
  <si>
    <t>871687140023841941</t>
  </si>
  <si>
    <t>Stationsplein</t>
  </si>
  <si>
    <t>17</t>
  </si>
  <si>
    <t>2405 BK</t>
  </si>
  <si>
    <t>871687140023841958</t>
  </si>
  <si>
    <t>21</t>
  </si>
  <si>
    <t>871687140014213603</t>
  </si>
  <si>
    <t>Troubadourweg</t>
  </si>
  <si>
    <t>2402 EP</t>
  </si>
  <si>
    <t>871687140014935321</t>
  </si>
  <si>
    <t>Zeilmakerstraat</t>
  </si>
  <si>
    <t>15</t>
  </si>
  <si>
    <t>2405 XT</t>
  </si>
  <si>
    <t>871687140008116286</t>
  </si>
  <si>
    <t>Dorpsstraat</t>
  </si>
  <si>
    <t>139</t>
  </si>
  <si>
    <t>2731 AN</t>
  </si>
  <si>
    <t>BENTHUIZEN</t>
  </si>
  <si>
    <t>871687140008210380</t>
  </si>
  <si>
    <t>Dr Albert Schweitzerlaan</t>
  </si>
  <si>
    <t>43</t>
  </si>
  <si>
    <t>2731 EA</t>
  </si>
  <si>
    <t>871687140010411942</t>
  </si>
  <si>
    <t>Koningin Julianastraat</t>
  </si>
  <si>
    <t>2731 EG</t>
  </si>
  <si>
    <t>871687140012947777</t>
  </si>
  <si>
    <t>Roemer</t>
  </si>
  <si>
    <t>2771 WS</t>
  </si>
  <si>
    <t>BOSKOOP</t>
  </si>
  <si>
    <t>871687140008063450</t>
  </si>
  <si>
    <t>Rhynenburcherlaan</t>
  </si>
  <si>
    <t>2394 CP</t>
  </si>
  <si>
    <t>HAZERSWOUDE-RIJNDIJK</t>
  </si>
  <si>
    <t>871687140017894922</t>
  </si>
  <si>
    <t>Aarlanderveenseweg</t>
  </si>
  <si>
    <t>L</t>
  </si>
  <si>
    <t>2445 AR</t>
  </si>
  <si>
    <t>871687140006370703</t>
  </si>
  <si>
    <t>871687140010698978</t>
  </si>
  <si>
    <t>Burgemeester Visserpark</t>
  </si>
  <si>
    <t>30</t>
  </si>
  <si>
    <t>2405 CR</t>
  </si>
  <si>
    <t>871687140008282585</t>
  </si>
  <si>
    <t>Hoorn</t>
  </si>
  <si>
    <t>320</t>
  </si>
  <si>
    <t>2404 HL</t>
  </si>
  <si>
    <t>871687140010797046</t>
  </si>
  <si>
    <t>D</t>
  </si>
  <si>
    <t>871687140015051280</t>
  </si>
  <si>
    <t>Lupinesingel</t>
  </si>
  <si>
    <t>13</t>
  </si>
  <si>
    <t>2403 CM</t>
  </si>
  <si>
    <t>871687140019253154</t>
  </si>
  <si>
    <t>Mandenvlechter</t>
  </si>
  <si>
    <t>2401 JJ</t>
  </si>
  <si>
    <t>871687140006577560</t>
  </si>
  <si>
    <t>Marsdiep</t>
  </si>
  <si>
    <t>2401 XA</t>
  </si>
  <si>
    <t>871687140006759614</t>
  </si>
  <si>
    <t>871687140007152520</t>
  </si>
  <si>
    <t>Verdihof</t>
  </si>
  <si>
    <t>25</t>
  </si>
  <si>
    <t>2402 VA</t>
  </si>
  <si>
    <t>871687140021732470</t>
  </si>
  <si>
    <t>Vroonhoevelaan</t>
  </si>
  <si>
    <t>2408 ST</t>
  </si>
  <si>
    <t>871687140006249429</t>
  </si>
  <si>
    <t>de Dam</t>
  </si>
  <si>
    <t>2731 CE</t>
  </si>
  <si>
    <t>871687140017074133</t>
  </si>
  <si>
    <t>Verbreepark</t>
  </si>
  <si>
    <t>2731 BR</t>
  </si>
  <si>
    <t>871687140002487900</t>
  </si>
  <si>
    <t>Biezen</t>
  </si>
  <si>
    <t>87</t>
  </si>
  <si>
    <t>2771 CT</t>
  </si>
  <si>
    <t>871687140013708865</t>
  </si>
  <si>
    <t>Mendelweg</t>
  </si>
  <si>
    <t>2771 TZ</t>
  </si>
  <si>
    <t>871687140021427284</t>
  </si>
  <si>
    <t>Snijdelwijklaan</t>
  </si>
  <si>
    <t>MFC</t>
  </si>
  <si>
    <t>2771 SX</t>
  </si>
  <si>
    <t>871687140023215902</t>
  </si>
  <si>
    <t>871687140018869790</t>
  </si>
  <si>
    <t>Sportparklaan</t>
  </si>
  <si>
    <t>2391 AX</t>
  </si>
  <si>
    <t>HAZERSWOUDE-DORP</t>
  </si>
  <si>
    <t>871687140015869557</t>
  </si>
  <si>
    <t>Chopinlaan</t>
  </si>
  <si>
    <t>2394 GL</t>
  </si>
  <si>
    <t>871687140001183308</t>
  </si>
  <si>
    <t>Joseph Haydnlaan</t>
  </si>
  <si>
    <t>2394 GJ</t>
  </si>
  <si>
    <t>871687140015081003</t>
  </si>
  <si>
    <t>Sweelincklaan</t>
  </si>
  <si>
    <t>2394 GP</t>
  </si>
  <si>
    <t>871687140003123821</t>
  </si>
  <si>
    <t>Buitendorpstraat</t>
  </si>
  <si>
    <t>2471 AW</t>
  </si>
  <si>
    <t>ZWAMMERDAM</t>
  </si>
  <si>
    <t>871687140003127478</t>
  </si>
  <si>
    <t>871687140000027139</t>
  </si>
  <si>
    <t>Diamantstraat</t>
  </si>
  <si>
    <t>29</t>
  </si>
  <si>
    <t>2403 AS</t>
  </si>
  <si>
    <t>871687140009736322</t>
  </si>
  <si>
    <t>Dillenburg</t>
  </si>
  <si>
    <t>2404 EV</t>
  </si>
  <si>
    <t>871687140004919607</t>
  </si>
  <si>
    <t>Raadhuisplein</t>
  </si>
  <si>
    <t>2771 EK</t>
  </si>
  <si>
    <t>871687140000579812</t>
  </si>
  <si>
    <t>C</t>
  </si>
  <si>
    <t>2421 EA</t>
  </si>
  <si>
    <t>NIEUWKOOP</t>
  </si>
  <si>
    <t>871687140000443885</t>
  </si>
  <si>
    <t>115</t>
  </si>
  <si>
    <t>2421 AX</t>
  </si>
  <si>
    <t>871687140023729928</t>
  </si>
  <si>
    <t>Kennedyplein</t>
  </si>
  <si>
    <t>2421 EN</t>
  </si>
  <si>
    <t>871687140009827228</t>
  </si>
  <si>
    <t>Westkanaalweg</t>
  </si>
  <si>
    <t>113</t>
  </si>
  <si>
    <t>2461 EK</t>
  </si>
  <si>
    <t>TER AAR</t>
  </si>
  <si>
    <t>871687140000594310</t>
  </si>
  <si>
    <t>De Verbinding</t>
  </si>
  <si>
    <t>2421 EX</t>
  </si>
  <si>
    <t>871687140001962873</t>
  </si>
  <si>
    <t>871687140001382428</t>
  </si>
  <si>
    <t>Conradpark</t>
  </si>
  <si>
    <t>18</t>
  </si>
  <si>
    <t>2441 AG</t>
  </si>
  <si>
    <t>NIEUWVEEN</t>
  </si>
  <si>
    <t>871687140023419676</t>
  </si>
  <si>
    <t>2441 CE</t>
  </si>
  <si>
    <t>871687140002349949</t>
  </si>
  <si>
    <t>Hazeweg</t>
  </si>
  <si>
    <t>2441 AD</t>
  </si>
  <si>
    <t>871687140022357597</t>
  </si>
  <si>
    <t>Schoterhoek</t>
  </si>
  <si>
    <t>33</t>
  </si>
  <si>
    <t>2441 LC</t>
  </si>
  <si>
    <t>871687140009683725</t>
  </si>
  <si>
    <t>Teylersplein</t>
  </si>
  <si>
    <t>2441 LE</t>
  </si>
  <si>
    <t>871687140019385602</t>
  </si>
  <si>
    <t>Anemonenstraat</t>
  </si>
  <si>
    <t>2431 XB</t>
  </si>
  <si>
    <t>NOORDEN</t>
  </si>
  <si>
    <t>871687140012711958</t>
  </si>
  <si>
    <t>Aardamseweg</t>
  </si>
  <si>
    <t>2461 CC</t>
  </si>
  <si>
    <t>871687140015851415</t>
  </si>
  <si>
    <t>Beukenpad</t>
  </si>
  <si>
    <t>2461 DR</t>
  </si>
  <si>
    <t>871687140011028040</t>
  </si>
  <si>
    <t>Langeraarseweg</t>
  </si>
  <si>
    <t>2461 CE</t>
  </si>
  <si>
    <t>871687140014974054</t>
  </si>
  <si>
    <t>Middelweg</t>
  </si>
  <si>
    <t>2461 CB</t>
  </si>
  <si>
    <t>871687140014878130</t>
  </si>
  <si>
    <t>Van Wassenaerstraat</t>
  </si>
  <si>
    <t>2461 RE</t>
  </si>
  <si>
    <t>871687140016635304</t>
  </si>
  <si>
    <t>Sportlaan</t>
  </si>
  <si>
    <t>2435 WP</t>
  </si>
  <si>
    <t>ZEVENHOVEN</t>
  </si>
  <si>
    <t>871687140019168236</t>
  </si>
  <si>
    <t>Julianalaan</t>
  </si>
  <si>
    <t>2421 CV</t>
  </si>
  <si>
    <t>871687140003496185</t>
  </si>
  <si>
    <t>Maarten Freeke Wije</t>
  </si>
  <si>
    <t>2421 TP</t>
  </si>
  <si>
    <t>871687140001908611</t>
  </si>
  <si>
    <t>2441 CJ</t>
  </si>
  <si>
    <t>871687140001660328</t>
  </si>
  <si>
    <t>Kennedylaan</t>
  </si>
  <si>
    <t>102</t>
  </si>
  <si>
    <t>2421 ER</t>
  </si>
  <si>
    <t>871687140022765347</t>
  </si>
  <si>
    <t>Floraweg</t>
  </si>
  <si>
    <t>2432 CD</t>
  </si>
  <si>
    <t>nieuwe aansluiting, verbruik ingeschat</t>
  </si>
  <si>
    <t>HOOFDGEBOUW</t>
  </si>
  <si>
    <t>871692192901827174</t>
  </si>
  <si>
    <t>Thorbeckelaan</t>
  </si>
  <si>
    <t>2805CA</t>
  </si>
  <si>
    <t>GOUDA</t>
  </si>
  <si>
    <t>GVB</t>
  </si>
  <si>
    <t>MND</t>
  </si>
  <si>
    <t>nvt</t>
  </si>
  <si>
    <t>871687140018954472</t>
  </si>
  <si>
    <t>Akkerweg</t>
  </si>
  <si>
    <t>91</t>
  </si>
  <si>
    <t>TO</t>
  </si>
  <si>
    <t>2751 CJ</t>
  </si>
  <si>
    <t>MOERKAPELLE</t>
  </si>
  <si>
    <t>871692113000086750</t>
  </si>
  <si>
    <t>Kerkhofpad</t>
  </si>
  <si>
    <t>2911 CB</t>
  </si>
  <si>
    <t>NIEUWERKERK AD IJSSEL</t>
  </si>
  <si>
    <t>871687140013069522</t>
  </si>
  <si>
    <t>Zuidplasweg</t>
  </si>
  <si>
    <t>2761 JK</t>
  </si>
  <si>
    <t>ZEVENHUIZEN ZH</t>
  </si>
  <si>
    <t>871687140018981645</t>
  </si>
  <si>
    <t>Beatrixlaan</t>
  </si>
  <si>
    <t>2751 XT</t>
  </si>
  <si>
    <t>871687140007025831</t>
  </si>
  <si>
    <t>38</t>
  </si>
  <si>
    <t>2751 AV</t>
  </si>
  <si>
    <t>871692192901223679</t>
  </si>
  <si>
    <t>Prinses Wilhelminastraat</t>
  </si>
  <si>
    <t>2841 TK</t>
  </si>
  <si>
    <t>MOORDRECHT</t>
  </si>
  <si>
    <t>871692192901673191</t>
  </si>
  <si>
    <t>1e Tochtweg</t>
  </si>
  <si>
    <t>2913 LN</t>
  </si>
  <si>
    <t>871692113000065557</t>
  </si>
  <si>
    <t>Donge</t>
  </si>
  <si>
    <t>2911 CV</t>
  </si>
  <si>
    <t>871692113000093499</t>
  </si>
  <si>
    <t>Steenbakkerij</t>
  </si>
  <si>
    <t>2913 LJ</t>
  </si>
  <si>
    <t>871687140021779505</t>
  </si>
  <si>
    <t>Burg Nederveenlaan</t>
  </si>
  <si>
    <t>53</t>
  </si>
  <si>
    <t>2761 VJ</t>
  </si>
  <si>
    <t>871687140018550384</t>
  </si>
  <si>
    <t>14</t>
  </si>
  <si>
    <t>2761 JL</t>
  </si>
  <si>
    <t>871692192901692017</t>
  </si>
  <si>
    <t>Kroonkruid</t>
  </si>
  <si>
    <t>107</t>
  </si>
  <si>
    <t>2914 TK</t>
  </si>
  <si>
    <t>Gemeente Bodegraven Reeuwijk</t>
  </si>
  <si>
    <t>Aula</t>
  </si>
  <si>
    <t>871692113000135328</t>
  </si>
  <si>
    <t>Noordzijde</t>
  </si>
  <si>
    <t>2411RC</t>
  </si>
  <si>
    <t>Bodegraven</t>
  </si>
  <si>
    <t>kv</t>
  </si>
  <si>
    <t>nee</t>
  </si>
  <si>
    <t>Driewerf</t>
  </si>
  <si>
    <t>871692192901806452</t>
  </si>
  <si>
    <t>Portugalweg</t>
  </si>
  <si>
    <t>2411PR</t>
  </si>
  <si>
    <t>Gemeentehuis</t>
  </si>
  <si>
    <t>871692192901750663</t>
  </si>
  <si>
    <t>2411BD</t>
  </si>
  <si>
    <t>Julianastraat 42</t>
  </si>
  <si>
    <t>871692192901743214</t>
  </si>
  <si>
    <t xml:space="preserve">Julianastraat </t>
  </si>
  <si>
    <t>2411CV</t>
  </si>
  <si>
    <t xml:space="preserve">HvA </t>
  </si>
  <si>
    <t>871692192901366376</t>
  </si>
  <si>
    <t xml:space="preserve">Van Staverentraat </t>
  </si>
  <si>
    <t>2811TL</t>
  </si>
  <si>
    <t>Reeuwijk</t>
  </si>
  <si>
    <t xml:space="preserve">kv </t>
  </si>
  <si>
    <t xml:space="preserve">Ambtswoning </t>
  </si>
  <si>
    <t>871692113000136721</t>
  </si>
  <si>
    <t xml:space="preserve">Doggersbanklaan </t>
  </si>
  <si>
    <t>2811DR</t>
  </si>
  <si>
    <t xml:space="preserve">aanvraag loopt deze om te zetten naar G2A </t>
  </si>
  <si>
    <t>#</t>
  </si>
  <si>
    <t>2806 CL</t>
  </si>
  <si>
    <t>Winterdijk</t>
  </si>
  <si>
    <t>10</t>
  </si>
  <si>
    <t>2801 SJ</t>
  </si>
  <si>
    <t>Klein Amerika</t>
  </si>
  <si>
    <t>2806 CA</t>
  </si>
  <si>
    <t>Turfsingel</t>
  </si>
  <si>
    <t>2802 BC</t>
  </si>
  <si>
    <t>Nieuwe Donkstraat</t>
  </si>
  <si>
    <t>2809 NJ</t>
  </si>
  <si>
    <t>Wilhelmina van Pruisenln</t>
  </si>
  <si>
    <t>417</t>
  </si>
  <si>
    <t>2807 MH</t>
  </si>
  <si>
    <t>1e Moordrechtse Tiendewg</t>
  </si>
  <si>
    <t>2802 AB</t>
  </si>
  <si>
    <t>Kleine Esch</t>
  </si>
  <si>
    <t>970</t>
  </si>
  <si>
    <t>2841 MK</t>
  </si>
  <si>
    <t>Aakwerf</t>
  </si>
  <si>
    <t>42</t>
  </si>
  <si>
    <t>2804 MX</t>
  </si>
  <si>
    <t>Burg van Dijkesingel</t>
  </si>
  <si>
    <t>51</t>
  </si>
  <si>
    <t>2809 RB</t>
  </si>
  <si>
    <t>Sluismeesterslag</t>
  </si>
  <si>
    <t>2805 DZ</t>
  </si>
  <si>
    <t>2801 AK</t>
  </si>
  <si>
    <t>Tobias Asserstraat</t>
  </si>
  <si>
    <t>2806 HH</t>
  </si>
  <si>
    <t>Verkennerspad</t>
  </si>
  <si>
    <t>2807 AA</t>
  </si>
  <si>
    <t>Goejanverwelledijk</t>
  </si>
  <si>
    <t>2806 NZ</t>
  </si>
  <si>
    <t>Heempad</t>
  </si>
  <si>
    <t>2804 AC</t>
  </si>
  <si>
    <t>Coniferensingel</t>
  </si>
  <si>
    <t>26</t>
  </si>
  <si>
    <t>2803 JH</t>
  </si>
  <si>
    <t>28</t>
  </si>
  <si>
    <t>Columbuslaan</t>
  </si>
  <si>
    <t>2803 ET</t>
  </si>
  <si>
    <t>Brittenburg</t>
  </si>
  <si>
    <t>52</t>
  </si>
  <si>
    <t>2804 ZZ</t>
  </si>
  <si>
    <t>Hoogenburg</t>
  </si>
  <si>
    <t>2804 ZR</t>
  </si>
  <si>
    <t>Gildenburg</t>
  </si>
  <si>
    <t>2804 VJ</t>
  </si>
  <si>
    <t>Oosthoef</t>
  </si>
  <si>
    <t>2804 ST</t>
  </si>
  <si>
    <t>46</t>
  </si>
  <si>
    <t>Herpstraat</t>
  </si>
  <si>
    <t>2801 CR</t>
  </si>
  <si>
    <t>Nieuwe Markt</t>
  </si>
  <si>
    <t>100</t>
  </si>
  <si>
    <t>/A.KAPEL</t>
  </si>
  <si>
    <t>2801 GR</t>
  </si>
  <si>
    <t>Markt</t>
  </si>
  <si>
    <t>STADHUIS</t>
  </si>
  <si>
    <t>2801 JG</t>
  </si>
  <si>
    <t>Herenstraat</t>
  </si>
  <si>
    <t>2802 KH</t>
  </si>
  <si>
    <t>Lethmaetstraat</t>
  </si>
  <si>
    <t>2802 KB</t>
  </si>
  <si>
    <t>60</t>
  </si>
  <si>
    <t>2802 KC</t>
  </si>
  <si>
    <t>Willem de Zwijgersingel</t>
  </si>
  <si>
    <t>114</t>
  </si>
  <si>
    <t>2805 BS</t>
  </si>
  <si>
    <t>871692100008170796</t>
  </si>
  <si>
    <t>871692192900931223</t>
  </si>
  <si>
    <t>871692192900961503</t>
  </si>
  <si>
    <t>871692113000006222</t>
  </si>
  <si>
    <t>871692113000051444</t>
  </si>
  <si>
    <t>871692113000051529</t>
  </si>
  <si>
    <t>871692113000148526</t>
  </si>
  <si>
    <t>871692113000150383</t>
  </si>
  <si>
    <t>871692160009671616</t>
  </si>
  <si>
    <t>871692160009756566</t>
  </si>
  <si>
    <t>871692160010236552</t>
  </si>
  <si>
    <t>871692192900937676</t>
  </si>
  <si>
    <t>871692192900948641</t>
  </si>
  <si>
    <t>871692192900971984</t>
  </si>
  <si>
    <t>871692192900971991</t>
  </si>
  <si>
    <t>871692192900983758</t>
  </si>
  <si>
    <t>871692192901011269</t>
  </si>
  <si>
    <t>871692192901025419</t>
  </si>
  <si>
    <t>871692192901025426</t>
  </si>
  <si>
    <t>871692192901039423</t>
  </si>
  <si>
    <t>871692192901051784</t>
  </si>
  <si>
    <t>871692192901053078</t>
  </si>
  <si>
    <t>871692192901061806</t>
  </si>
  <si>
    <t>871692192901072260</t>
  </si>
  <si>
    <t>871692192901086915</t>
  </si>
  <si>
    <t>871692192901106545</t>
  </si>
  <si>
    <t>871692192901113642</t>
  </si>
  <si>
    <t>871692192901172038</t>
  </si>
  <si>
    <t>871692192901173325</t>
  </si>
  <si>
    <t>871692192901173813</t>
  </si>
  <si>
    <t>871692192901825859</t>
  </si>
  <si>
    <t>KVB</t>
  </si>
  <si>
    <t>Slim</t>
  </si>
  <si>
    <t>CVN</t>
  </si>
  <si>
    <t>Burgemeester Martenssngl</t>
  </si>
  <si>
    <t>Ja</t>
  </si>
  <si>
    <t>Tegenover</t>
  </si>
  <si>
    <t>Nee</t>
  </si>
  <si>
    <t>2806 AA</t>
  </si>
  <si>
    <t>'871692192901127083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</si>
</sst>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0.00.00.000"/>
    <numFmt numFmtId="166" formatCode="###,000"/>
    <numFmt numFmtId="167" formatCode="[$-10409]#,##0;\-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3C69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1F497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  <xf numFmtId="166" fontId="17" fillId="5" borderId="6" applyNumberFormat="0" applyAlignment="0" applyProtection="0">
      <alignment horizontal="left" vertical="center" indent="1"/>
    </xf>
  </cellStyleXfs>
  <cellXfs count="6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3" fillId="0" borderId="1" xfId="1" applyNumberFormat="1" applyFont="1" applyBorder="1" applyAlignment="1">
      <alignment horizontal="center"/>
    </xf>
    <xf numFmtId="0" fontId="7" fillId="0" borderId="0" xfId="0" applyFont="1"/>
    <xf numFmtId="164" fontId="7" fillId="0" borderId="0" xfId="1" applyNumberFormat="1" applyFont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/>
    <xf numFmtId="0" fontId="5" fillId="0" borderId="0" xfId="0" applyFont="1"/>
    <xf numFmtId="164" fontId="6" fillId="0" borderId="0" xfId="1" applyNumberFormat="1" applyFont="1"/>
    <xf numFmtId="164" fontId="6" fillId="0" borderId="0" xfId="1" applyNumberFormat="1" applyFont="1" applyFill="1"/>
    <xf numFmtId="164" fontId="6" fillId="0" borderId="0" xfId="0" applyNumberFormat="1" applyFont="1"/>
    <xf numFmtId="164" fontId="5" fillId="0" borderId="0" xfId="0" applyNumberFormat="1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164" fontId="2" fillId="0" borderId="0" xfId="1" applyNumberFormat="1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164" fontId="2" fillId="0" borderId="1" xfId="1" applyNumberFormat="1" applyFont="1" applyBorder="1"/>
    <xf numFmtId="164" fontId="3" fillId="0" borderId="0" xfId="0" applyNumberFormat="1" applyFont="1"/>
    <xf numFmtId="0" fontId="10" fillId="0" borderId="2" xfId="3" applyFont="1" applyBorder="1" applyAlignment="1">
      <alignment horizontal="center" vertical="center"/>
    </xf>
    <xf numFmtId="0" fontId="15" fillId="4" borderId="0" xfId="0" applyFont="1" applyFill="1" applyAlignment="1">
      <alignment vertical="center"/>
    </xf>
    <xf numFmtId="164" fontId="10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3" xfId="3" applyFont="1" applyBorder="1" applyAlignment="1">
      <alignment horizontal="center" vertical="center"/>
    </xf>
    <xf numFmtId="164" fontId="16" fillId="0" borderId="2" xfId="3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left"/>
    </xf>
    <xf numFmtId="164" fontId="2" fillId="0" borderId="0" xfId="1" applyNumberFormat="1" applyFont="1" applyAlignment="1">
      <alignment horizontal="center"/>
    </xf>
    <xf numFmtId="0" fontId="10" fillId="0" borderId="2" xfId="3" applyFont="1" applyBorder="1"/>
    <xf numFmtId="3" fontId="10" fillId="0" borderId="2" xfId="3" applyNumberFormat="1" applyFont="1" applyBorder="1"/>
    <xf numFmtId="164" fontId="2" fillId="0" borderId="0" xfId="1" applyNumberFormat="1" applyFont="1" applyAlignment="1"/>
    <xf numFmtId="0" fontId="2" fillId="0" borderId="0" xfId="0" applyFont="1" applyAlignment="1">
      <alignment horizontal="center" vertical="center"/>
    </xf>
    <xf numFmtId="0" fontId="8" fillId="0" borderId="0" xfId="2"/>
    <xf numFmtId="165" fontId="2" fillId="0" borderId="0" xfId="0" applyNumberFormat="1" applyFont="1"/>
    <xf numFmtId="164" fontId="2" fillId="0" borderId="0" xfId="1" applyNumberFormat="1" applyFont="1" applyBorder="1"/>
    <xf numFmtId="0" fontId="2" fillId="0" borderId="0" xfId="0" applyFont="1" applyAlignment="1">
      <alignment horizontal="left" vertical="top"/>
    </xf>
    <xf numFmtId="49" fontId="2" fillId="0" borderId="0" xfId="0" applyNumberFormat="1" applyFont="1"/>
    <xf numFmtId="167" fontId="6" fillId="0" borderId="0" xfId="3" applyNumberFormat="1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2" fillId="0" borderId="2" xfId="0" applyFont="1" applyBorder="1"/>
    <xf numFmtId="164" fontId="2" fillId="0" borderId="2" xfId="1" applyNumberFormat="1" applyFont="1" applyBorder="1"/>
    <xf numFmtId="0" fontId="6" fillId="0" borderId="2" xfId="3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5">
    <cellStyle name="Komma" xfId="1" builtinId="3"/>
    <cellStyle name="Normal" xfId="3" xr:uid="{DCD9B367-92DC-4EDA-A4E8-3F20B1A2AE49}"/>
    <cellStyle name="SAPMemberCell" xfId="4" xr:uid="{F18C1F10-7609-497B-918E-88129CA63092}"/>
    <cellStyle name="Standaard" xfId="0" builtinId="0"/>
    <cellStyle name="Standaard 2" xfId="2" xr:uid="{971E6B03-61B1-46BF-A119-19FA7BCBB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bruiker\AppData\Local\Microsoft\Windows\INetCache\Content.Outlook\T23CB2DU\Overzicht%20Gazprom%20(combinat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zprom"/>
      <sheetName val="Energiemissie"/>
      <sheetName val="Toelichting en disclaimer"/>
    </sheetNames>
    <sheetDataSet>
      <sheetData sheetId="0" refreshError="1"/>
      <sheetData sheetId="1" refreshError="1">
        <row r="1">
          <cell r="F1" t="str">
            <v>Object</v>
          </cell>
          <cell r="I1" t="str">
            <v>EAN</v>
          </cell>
        </row>
        <row r="2">
          <cell r="F2" t="str">
            <v>Hooftstraat 169 M</v>
          </cell>
          <cell r="I2" t="str">
            <v>871687140006228332</v>
          </cell>
        </row>
        <row r="3">
          <cell r="F3" t="str">
            <v>Emmalaan 1 BIJ</v>
          </cell>
          <cell r="I3" t="str">
            <v>871687140001450547</v>
          </cell>
        </row>
        <row r="4">
          <cell r="F4" t="str">
            <v>Snijdelwijklaan 4 A</v>
          </cell>
          <cell r="I4" t="str">
            <v>871687140023215902</v>
          </cell>
        </row>
        <row r="5">
          <cell r="F5" t="str">
            <v>Dorpsstraat 139</v>
          </cell>
          <cell r="I5" t="str">
            <v>871687140008116286</v>
          </cell>
        </row>
        <row r="6">
          <cell r="F6" t="str">
            <v>Chopinlaan 2 (Het Anker)</v>
          </cell>
          <cell r="I6" t="str">
            <v>871687140015869557</v>
          </cell>
        </row>
        <row r="7">
          <cell r="F7" t="str">
            <v>Marsdiep 1</v>
          </cell>
          <cell r="I7" t="str">
            <v>871687140006577560</v>
          </cell>
        </row>
        <row r="8">
          <cell r="F8" t="str">
            <v>Zeilmakerstraat 15</v>
          </cell>
          <cell r="I8" t="str">
            <v>871687140014935321</v>
          </cell>
        </row>
        <row r="9">
          <cell r="F9" t="str">
            <v>Rhynenburcherlaan 1A Hazerswoude-Rijndijk</v>
          </cell>
          <cell r="I9" t="str">
            <v>871687140008063450</v>
          </cell>
        </row>
        <row r="10">
          <cell r="F10" t="str">
            <v>Roemer 40 (39 bij vastgoed)</v>
          </cell>
          <cell r="I10" t="str">
            <v>871687140012947777</v>
          </cell>
        </row>
        <row r="11">
          <cell r="F11" t="str">
            <v>Burgemeester Visserpark 30</v>
          </cell>
          <cell r="I11" t="str">
            <v>871687140010698978</v>
          </cell>
        </row>
        <row r="12">
          <cell r="F12" t="str">
            <v>Troubadourweg 2 A</v>
          </cell>
          <cell r="I12" t="str">
            <v>871687140014213603</v>
          </cell>
        </row>
        <row r="13">
          <cell r="F13" t="str">
            <v>Buitendorpstraat 5</v>
          </cell>
          <cell r="I13" t="str">
            <v>871687140003127478</v>
          </cell>
        </row>
        <row r="14">
          <cell r="F14" t="str">
            <v>Zuideinde 3 BIJ (begraafplaats nr. 37)</v>
          </cell>
          <cell r="I14" t="str">
            <v>871687140001913325</v>
          </cell>
        </row>
        <row r="15">
          <cell r="F15" t="str">
            <v>Dr Albert Schweitzerlaan 43</v>
          </cell>
          <cell r="I15" t="str">
            <v>871687140008210380</v>
          </cell>
        </row>
        <row r="16">
          <cell r="F16" t="str">
            <v>De Dam 1 NST</v>
          </cell>
          <cell r="I16" t="str">
            <v>871687140006249429</v>
          </cell>
        </row>
        <row r="17">
          <cell r="F17" t="str">
            <v>President Kennedylaan 22</v>
          </cell>
          <cell r="I17" t="str">
            <v>871687140009833670</v>
          </cell>
        </row>
        <row r="18">
          <cell r="F18" t="str">
            <v>Raadhuisplein 1</v>
          </cell>
          <cell r="I18" t="str">
            <v>871687140004919607</v>
          </cell>
        </row>
        <row r="19">
          <cell r="F19" t="str">
            <v>Briljantstraat 5</v>
          </cell>
          <cell r="I19" t="str">
            <v>871687140006375401</v>
          </cell>
        </row>
        <row r="20">
          <cell r="F20" t="str">
            <v>Stationsplein 17</v>
          </cell>
          <cell r="I20" t="str">
            <v>871687140023841941</v>
          </cell>
        </row>
        <row r="21">
          <cell r="F21" t="str">
            <v>Stationsplein 21</v>
          </cell>
          <cell r="I21" t="str">
            <v>871687140023841958</v>
          </cell>
        </row>
        <row r="22">
          <cell r="F22" t="str">
            <v>Joseph Haydnlaan 3</v>
          </cell>
          <cell r="I22" t="str">
            <v>871687140001183308</v>
          </cell>
        </row>
        <row r="23">
          <cell r="F23" t="str">
            <v>Industrieweg 2B</v>
          </cell>
          <cell r="I23" t="str">
            <v>871687140018153202</v>
          </cell>
        </row>
        <row r="24">
          <cell r="F24" t="str">
            <v>Mendelweg 1 B</v>
          </cell>
          <cell r="I24" t="str">
            <v>871687140013708865</v>
          </cell>
        </row>
        <row r="25">
          <cell r="F25" t="str">
            <v>Industrieweg 4 - 4D</v>
          </cell>
          <cell r="I25" t="str">
            <v>871687140010797046</v>
          </cell>
        </row>
        <row r="26">
          <cell r="F26" t="str">
            <v>Hoorn 320</v>
          </cell>
          <cell r="I26" t="str">
            <v>871687140008282585</v>
          </cell>
        </row>
        <row r="27">
          <cell r="F27" t="str">
            <v>Briljanstraat 1 Alphen aan den Rijn</v>
          </cell>
          <cell r="I27" t="str">
            <v>871687140006370703</v>
          </cell>
        </row>
        <row r="28">
          <cell r="F28" t="str">
            <v>Julianastraat 16 B</v>
          </cell>
          <cell r="I28" t="str">
            <v>871687140010411942</v>
          </cell>
        </row>
        <row r="29">
          <cell r="F29" t="str">
            <v>Energieweg 20 Alphen aan den Rijn</v>
          </cell>
          <cell r="I29" t="str">
            <v>871687140003085419</v>
          </cell>
        </row>
        <row r="30">
          <cell r="F30" t="str">
            <v>Lupinesingel 13</v>
          </cell>
          <cell r="I30" t="str">
            <v>871687140015051280</v>
          </cell>
        </row>
        <row r="31">
          <cell r="F31" t="str">
            <v>Diamantstraat 29</v>
          </cell>
          <cell r="I31" t="str">
            <v>871687140000027139</v>
          </cell>
        </row>
        <row r="32">
          <cell r="F32" t="str">
            <v>Snijdelwijklaan 2 MFC</v>
          </cell>
          <cell r="I32" t="str">
            <v>871687140021427284</v>
          </cell>
        </row>
        <row r="33">
          <cell r="F33" t="str">
            <v>Vroonhoevelaan 2</v>
          </cell>
          <cell r="I33" t="str">
            <v>871687140021732470</v>
          </cell>
        </row>
        <row r="34">
          <cell r="F34" t="str">
            <v>Sweelincklaan 30</v>
          </cell>
          <cell r="I34" t="str">
            <v>871687140015081003</v>
          </cell>
        </row>
        <row r="35">
          <cell r="F35" t="str">
            <v>Marsdiep 1 L (Gymzaal)</v>
          </cell>
          <cell r="I35" t="str">
            <v>871687140006759614</v>
          </cell>
        </row>
        <row r="36">
          <cell r="F36" t="str">
            <v>Verdihof 25</v>
          </cell>
          <cell r="I36" t="str">
            <v>871687140007152520</v>
          </cell>
        </row>
        <row r="37">
          <cell r="F37" t="str">
            <v>Mandenvlechter 12</v>
          </cell>
          <cell r="I37" t="str">
            <v>871687140019253154</v>
          </cell>
        </row>
        <row r="38">
          <cell r="F38" t="str">
            <v>Biezen 87</v>
          </cell>
          <cell r="I38" t="str">
            <v>871687140002487900</v>
          </cell>
        </row>
        <row r="39">
          <cell r="F39" t="str">
            <v>Buitendorpstraat 3</v>
          </cell>
          <cell r="I39" t="str">
            <v>871687140003123821</v>
          </cell>
        </row>
        <row r="40">
          <cell r="F40" t="str">
            <v>Sportparklaan 13</v>
          </cell>
          <cell r="I40" t="str">
            <v>871687140018869790</v>
          </cell>
        </row>
        <row r="41">
          <cell r="F41" t="str">
            <v>Aarlanderveenseweg 2 L (huisnummer 6)</v>
          </cell>
          <cell r="I41" t="str">
            <v>871687140017894922</v>
          </cell>
        </row>
        <row r="42">
          <cell r="F42" t="str">
            <v>Dillenburg 1</v>
          </cell>
          <cell r="I42" t="str">
            <v>871687140009736322</v>
          </cell>
        </row>
        <row r="43">
          <cell r="F43" t="str">
            <v>Verbreepark 25</v>
          </cell>
          <cell r="I43" t="str">
            <v>871687140017074133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3886-E310-4CB0-8E60-3CD9DA3399F8}">
  <dimension ref="A1:J16"/>
  <sheetViews>
    <sheetView tabSelected="1" workbookViewId="0">
      <selection activeCell="G11" sqref="G11"/>
    </sheetView>
  </sheetViews>
  <sheetFormatPr defaultRowHeight="15" x14ac:dyDescent="0.25"/>
  <cols>
    <col min="2" max="2" width="38.5703125" bestFit="1" customWidth="1"/>
    <col min="3" max="3" width="24.42578125" bestFit="1" customWidth="1"/>
    <col min="4" max="4" width="28" bestFit="1" customWidth="1"/>
    <col min="5" max="5" width="23.85546875" bestFit="1" customWidth="1"/>
    <col min="6" max="6" width="20" bestFit="1" customWidth="1"/>
    <col min="7" max="7" width="19.28515625" bestFit="1" customWidth="1"/>
    <col min="8" max="8" width="4.7109375" bestFit="1" customWidth="1"/>
    <col min="9" max="9" width="10.710937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3" t="s">
        <v>26</v>
      </c>
      <c r="H2" s="3" t="s">
        <v>4</v>
      </c>
      <c r="I2" s="3" t="s">
        <v>27</v>
      </c>
      <c r="J2" s="1"/>
    </row>
    <row r="3" spans="1:10" x14ac:dyDescent="0.25">
      <c r="A3" s="1"/>
      <c r="B3" s="10" t="s">
        <v>40</v>
      </c>
      <c r="C3" s="4">
        <f>'Gemeente Alphen ad Rijn'!I50</f>
        <v>348846</v>
      </c>
      <c r="D3" s="4">
        <v>0</v>
      </c>
      <c r="E3" s="4">
        <f t="shared" ref="E3:E5" si="0">C3+D3</f>
        <v>348846</v>
      </c>
      <c r="F3" s="4">
        <v>42</v>
      </c>
      <c r="G3" s="5">
        <v>0</v>
      </c>
      <c r="H3" s="4">
        <v>3</v>
      </c>
      <c r="I3" s="4">
        <v>39</v>
      </c>
      <c r="J3" s="1"/>
    </row>
    <row r="4" spans="1:10" x14ac:dyDescent="0.25">
      <c r="A4" s="1"/>
      <c r="B4" s="10" t="s">
        <v>41</v>
      </c>
      <c r="C4" s="4">
        <f>'Gemeente Bodegraven'!I13</f>
        <v>79046</v>
      </c>
      <c r="D4" s="4">
        <v>0</v>
      </c>
      <c r="E4" s="4">
        <f t="shared" si="0"/>
        <v>79046</v>
      </c>
      <c r="F4" s="4">
        <v>6</v>
      </c>
      <c r="G4" s="5">
        <v>0</v>
      </c>
      <c r="H4" s="4">
        <v>1</v>
      </c>
      <c r="I4" s="4">
        <v>5</v>
      </c>
      <c r="J4" s="1"/>
    </row>
    <row r="5" spans="1:10" x14ac:dyDescent="0.25">
      <c r="A5" s="1"/>
      <c r="B5" s="10" t="s">
        <v>42</v>
      </c>
      <c r="C5" s="4">
        <f>'Gemeente Gouda'!J40</f>
        <v>361841</v>
      </c>
      <c r="D5" s="4">
        <v>0</v>
      </c>
      <c r="E5" s="4">
        <f t="shared" si="0"/>
        <v>361841</v>
      </c>
      <c r="F5" s="4">
        <v>32</v>
      </c>
      <c r="G5" s="5">
        <v>0</v>
      </c>
      <c r="H5" s="4">
        <v>3</v>
      </c>
      <c r="I5" s="4">
        <v>29</v>
      </c>
      <c r="J5" s="1"/>
    </row>
    <row r="6" spans="1:10" x14ac:dyDescent="0.25">
      <c r="A6" s="1"/>
      <c r="B6" s="10" t="s">
        <v>43</v>
      </c>
      <c r="C6" s="4">
        <f>'Gemeente Krimpenerwaard'!I42</f>
        <v>317758</v>
      </c>
      <c r="D6" s="4">
        <v>0</v>
      </c>
      <c r="E6" s="4">
        <f>C6+D6</f>
        <v>317758</v>
      </c>
      <c r="F6" s="4">
        <v>34</v>
      </c>
      <c r="G6" s="5">
        <v>0</v>
      </c>
      <c r="H6" s="4">
        <v>5</v>
      </c>
      <c r="I6" s="4">
        <v>29</v>
      </c>
      <c r="J6" s="1"/>
    </row>
    <row r="7" spans="1:10" x14ac:dyDescent="0.25">
      <c r="A7" s="1"/>
      <c r="B7" s="10" t="s">
        <v>44</v>
      </c>
      <c r="C7" s="4">
        <f>'Gemeente Nieuwkoop'!I30</f>
        <v>337236</v>
      </c>
      <c r="D7" s="4"/>
      <c r="E7" s="4">
        <f t="shared" ref="E7:E10" si="1">C7+D7</f>
        <v>337236</v>
      </c>
      <c r="F7" s="4">
        <v>23</v>
      </c>
      <c r="G7" s="5">
        <v>0</v>
      </c>
      <c r="H7" s="5">
        <v>2</v>
      </c>
      <c r="I7" s="4">
        <v>21</v>
      </c>
      <c r="J7" s="1"/>
    </row>
    <row r="8" spans="1:10" x14ac:dyDescent="0.25">
      <c r="A8" s="1"/>
      <c r="B8" s="10" t="s">
        <v>45</v>
      </c>
      <c r="C8" s="4">
        <f>'Gemeente Waddinxveen'!I17</f>
        <v>82046</v>
      </c>
      <c r="D8" s="4">
        <v>0</v>
      </c>
      <c r="E8" s="4">
        <f t="shared" si="1"/>
        <v>82046</v>
      </c>
      <c r="F8" s="4">
        <v>9</v>
      </c>
      <c r="G8" s="5">
        <v>0</v>
      </c>
      <c r="H8" s="4">
        <v>1</v>
      </c>
      <c r="I8" s="4">
        <v>8</v>
      </c>
      <c r="J8" s="1"/>
    </row>
    <row r="9" spans="1:10" x14ac:dyDescent="0.25">
      <c r="A9" s="1"/>
      <c r="B9" s="10" t="s">
        <v>46</v>
      </c>
      <c r="C9" s="4">
        <f>'Gemeente Zuidplas'!I20</f>
        <v>159014</v>
      </c>
      <c r="D9" s="4">
        <v>0</v>
      </c>
      <c r="E9" s="4">
        <f t="shared" si="1"/>
        <v>159014</v>
      </c>
      <c r="F9" s="4">
        <v>12</v>
      </c>
      <c r="G9" s="5">
        <v>0</v>
      </c>
      <c r="H9" s="5">
        <v>1</v>
      </c>
      <c r="I9" s="4">
        <v>11</v>
      </c>
      <c r="J9" s="1"/>
    </row>
    <row r="10" spans="1:10" x14ac:dyDescent="0.25">
      <c r="A10" s="1"/>
      <c r="B10" s="10" t="s">
        <v>47</v>
      </c>
      <c r="C10" s="4">
        <f>ODMH!I2</f>
        <v>41306</v>
      </c>
      <c r="D10" s="4">
        <v>0</v>
      </c>
      <c r="E10" s="4">
        <f t="shared" si="1"/>
        <v>41306</v>
      </c>
      <c r="F10" s="4">
        <v>1</v>
      </c>
      <c r="G10" s="5">
        <v>0</v>
      </c>
      <c r="H10" s="4">
        <v>1</v>
      </c>
      <c r="I10" s="4">
        <v>0</v>
      </c>
      <c r="J10" s="1"/>
    </row>
    <row r="11" spans="1:10" x14ac:dyDescent="0.25">
      <c r="A11" s="1"/>
      <c r="B11" s="2" t="s">
        <v>28</v>
      </c>
      <c r="C11" s="6">
        <f t="shared" ref="C11:I11" si="2">SUM(C2:C10)</f>
        <v>1727093</v>
      </c>
      <c r="D11" s="6">
        <f t="shared" si="2"/>
        <v>0</v>
      </c>
      <c r="E11" s="6">
        <f t="shared" si="2"/>
        <v>1727093</v>
      </c>
      <c r="F11" s="6">
        <f t="shared" si="2"/>
        <v>159</v>
      </c>
      <c r="G11" s="6">
        <f t="shared" si="2"/>
        <v>0</v>
      </c>
      <c r="H11" s="6">
        <f t="shared" si="2"/>
        <v>17</v>
      </c>
      <c r="I11" s="6">
        <f t="shared" si="2"/>
        <v>142</v>
      </c>
      <c r="J11" s="1"/>
    </row>
    <row r="12" spans="1:10" x14ac:dyDescent="0.25">
      <c r="A12" s="1"/>
      <c r="B12" s="7" t="s">
        <v>29</v>
      </c>
      <c r="C12" s="8"/>
      <c r="D12" s="8"/>
      <c r="E12" s="8"/>
      <c r="F12" s="9"/>
      <c r="G12" s="1"/>
      <c r="H12" s="1"/>
      <c r="I12" s="1"/>
      <c r="J12" s="1"/>
    </row>
    <row r="13" spans="1:10" x14ac:dyDescent="0.25">
      <c r="A13" s="1"/>
      <c r="B13" s="7"/>
      <c r="C13" s="7"/>
      <c r="D13" s="8"/>
      <c r="E13" s="7"/>
      <c r="F13" s="1"/>
      <c r="G13" s="1"/>
      <c r="H13" s="1"/>
      <c r="I13" s="1"/>
      <c r="J13" s="1"/>
    </row>
    <row r="14" spans="1:10" x14ac:dyDescent="0.25">
      <c r="A14" s="1"/>
      <c r="B14" s="7" t="s">
        <v>1</v>
      </c>
      <c r="C14" s="8">
        <v>1700000</v>
      </c>
      <c r="D14" s="8"/>
      <c r="E14" s="7"/>
      <c r="F14" s="1"/>
      <c r="G14" s="1"/>
      <c r="H14" s="1"/>
      <c r="I14" s="1"/>
      <c r="J14" s="1"/>
    </row>
    <row r="15" spans="1:10" x14ac:dyDescent="0.25">
      <c r="A15" s="1"/>
      <c r="B15" s="7" t="s">
        <v>30</v>
      </c>
      <c r="C15" s="8">
        <v>0</v>
      </c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7"/>
      <c r="C16" s="7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C61D-D7C8-4BC0-A319-1FA62A052BB8}">
  <dimension ref="A1:MY102"/>
  <sheetViews>
    <sheetView topLeftCell="A17" workbookViewId="0">
      <selection activeCell="J2" sqref="J2:J43"/>
    </sheetView>
  </sheetViews>
  <sheetFormatPr defaultColWidth="9.140625" defaultRowHeight="12.75" x14ac:dyDescent="0.25"/>
  <cols>
    <col min="1" max="1" width="28.42578125" style="47" bestFit="1" customWidth="1"/>
    <col min="2" max="2" width="40" style="47" bestFit="1" customWidth="1"/>
    <col min="3" max="3" width="38" style="47" bestFit="1" customWidth="1"/>
    <col min="4" max="4" width="21.42578125" style="47" bestFit="1" customWidth="1"/>
    <col min="5" max="5" width="29.42578125" style="47" bestFit="1" customWidth="1"/>
    <col min="6" max="6" width="12.42578125" style="47" bestFit="1" customWidth="1"/>
    <col min="7" max="7" width="9.140625" style="47"/>
    <col min="8" max="8" width="24.28515625" style="47" bestFit="1" customWidth="1"/>
    <col min="9" max="9" width="23.5703125" style="47" bestFit="1" customWidth="1"/>
    <col min="10" max="10" width="19" style="47" bestFit="1" customWidth="1"/>
    <col min="11" max="11" width="18.7109375" style="47" bestFit="1" customWidth="1"/>
    <col min="12" max="12" width="19.5703125" style="47" bestFit="1" customWidth="1"/>
    <col min="13" max="13" width="15.7109375" style="47" bestFit="1" customWidth="1"/>
    <col min="14" max="14" width="9.140625" style="47"/>
    <col min="15" max="15" width="18.5703125" style="47" bestFit="1" customWidth="1"/>
    <col min="16" max="16" width="28.140625" style="47" bestFit="1" customWidth="1"/>
    <col min="17" max="17" width="25.85546875" style="47" bestFit="1" customWidth="1"/>
    <col min="18" max="16384" width="9.140625" style="47"/>
  </cols>
  <sheetData>
    <row r="1" spans="1:36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363" s="41" customFormat="1" x14ac:dyDescent="0.25">
      <c r="A2" s="40" t="s">
        <v>40</v>
      </c>
      <c r="B2" s="40" t="str">
        <f>_xlfn.XLOOKUP(C2,[1]Energiemissie!I:I,[1]Energiemissie!F:F," ",0,1)</f>
        <v>Zuideinde 3 BIJ (begraafplaats nr. 37)</v>
      </c>
      <c r="C2" s="40" t="s">
        <v>208</v>
      </c>
      <c r="D2" s="40" t="s">
        <v>209</v>
      </c>
      <c r="E2" s="40" t="s">
        <v>14</v>
      </c>
      <c r="F2" s="40" t="s">
        <v>63</v>
      </c>
      <c r="G2" s="40" t="s">
        <v>210</v>
      </c>
      <c r="H2" s="40" t="s">
        <v>211</v>
      </c>
      <c r="I2" s="50">
        <v>769</v>
      </c>
      <c r="J2" s="40" t="s">
        <v>7</v>
      </c>
      <c r="K2" s="40" t="s">
        <v>33</v>
      </c>
      <c r="L2" s="40" t="s">
        <v>34</v>
      </c>
      <c r="M2" s="40" t="s">
        <v>32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  <c r="KS2" s="40"/>
      <c r="KT2" s="40"/>
      <c r="KU2" s="40"/>
      <c r="KV2" s="40"/>
      <c r="KW2" s="40"/>
      <c r="KX2" s="40"/>
      <c r="KY2" s="40"/>
      <c r="KZ2" s="40"/>
      <c r="LA2" s="40"/>
      <c r="LB2" s="40"/>
      <c r="LC2" s="40"/>
      <c r="LD2" s="40"/>
      <c r="LE2" s="40"/>
      <c r="LF2" s="40"/>
      <c r="LG2" s="40"/>
      <c r="LH2" s="40"/>
      <c r="LI2" s="40"/>
      <c r="LJ2" s="40"/>
      <c r="LK2" s="40"/>
      <c r="LL2" s="40"/>
      <c r="LM2" s="40"/>
      <c r="LN2" s="40"/>
      <c r="LO2" s="40"/>
      <c r="LP2" s="40"/>
      <c r="LQ2" s="40"/>
      <c r="LR2" s="40"/>
      <c r="LS2" s="40"/>
      <c r="LT2" s="40"/>
      <c r="LU2" s="40"/>
      <c r="LV2" s="40"/>
      <c r="LW2" s="40"/>
      <c r="LX2" s="40"/>
      <c r="LY2" s="40"/>
      <c r="LZ2" s="40"/>
      <c r="MA2" s="40"/>
      <c r="MB2" s="40"/>
      <c r="MC2" s="40"/>
      <c r="MD2" s="40"/>
      <c r="ME2" s="40"/>
      <c r="MF2" s="40"/>
      <c r="MG2" s="40"/>
      <c r="MH2" s="40"/>
      <c r="MI2" s="40"/>
      <c r="MJ2" s="40"/>
      <c r="MK2" s="40"/>
      <c r="ML2" s="40"/>
      <c r="MM2" s="40"/>
      <c r="MN2" s="40"/>
      <c r="MO2" s="40"/>
      <c r="MP2" s="40"/>
      <c r="MQ2" s="40"/>
      <c r="MR2" s="40"/>
      <c r="MS2" s="40"/>
      <c r="MT2" s="40"/>
      <c r="MU2" s="40"/>
      <c r="MV2" s="40"/>
      <c r="MW2" s="40"/>
      <c r="MX2" s="40"/>
      <c r="MY2" s="40"/>
    </row>
    <row r="3" spans="1:363" s="41" customFormat="1" x14ac:dyDescent="0.25">
      <c r="A3" s="40" t="s">
        <v>40</v>
      </c>
      <c r="B3" s="40" t="str">
        <f>_xlfn.XLOOKUP(C3,[1]Energiemissie!I:I,[1]Energiemissie!F:F," ",0,1)</f>
        <v>Briljantstraat 5</v>
      </c>
      <c r="C3" s="40" t="s">
        <v>212</v>
      </c>
      <c r="D3" s="40" t="s">
        <v>213</v>
      </c>
      <c r="E3" s="40" t="s">
        <v>214</v>
      </c>
      <c r="F3" s="40" t="s">
        <v>72</v>
      </c>
      <c r="G3" s="40" t="s">
        <v>215</v>
      </c>
      <c r="H3" s="40" t="s">
        <v>216</v>
      </c>
      <c r="I3" s="50">
        <v>0</v>
      </c>
      <c r="J3" s="40" t="s">
        <v>7</v>
      </c>
      <c r="K3" s="40" t="s">
        <v>33</v>
      </c>
      <c r="L3" s="40" t="s">
        <v>34</v>
      </c>
      <c r="M3" s="40" t="s">
        <v>32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  <c r="JI3" s="40"/>
      <c r="JJ3" s="40"/>
      <c r="JK3" s="40"/>
      <c r="JL3" s="40"/>
      <c r="JM3" s="40"/>
      <c r="JN3" s="40"/>
      <c r="JO3" s="40"/>
      <c r="JP3" s="40"/>
      <c r="JQ3" s="40"/>
      <c r="JR3" s="40"/>
      <c r="JS3" s="40"/>
      <c r="JT3" s="40"/>
      <c r="JU3" s="40"/>
      <c r="JV3" s="40"/>
      <c r="JW3" s="40"/>
      <c r="JX3" s="40"/>
      <c r="JY3" s="40"/>
      <c r="JZ3" s="40"/>
      <c r="KA3" s="40"/>
      <c r="KB3" s="40"/>
      <c r="KC3" s="40"/>
      <c r="KD3" s="40"/>
      <c r="KE3" s="40"/>
      <c r="KF3" s="40"/>
      <c r="KG3" s="40"/>
      <c r="KH3" s="40"/>
      <c r="KI3" s="40"/>
      <c r="KJ3" s="40"/>
      <c r="KK3" s="40"/>
      <c r="KL3" s="40"/>
      <c r="KM3" s="40"/>
      <c r="KN3" s="40"/>
      <c r="KO3" s="40"/>
      <c r="KP3" s="40"/>
      <c r="KQ3" s="40"/>
      <c r="KR3" s="40"/>
      <c r="KS3" s="40"/>
      <c r="KT3" s="40"/>
      <c r="KU3" s="40"/>
      <c r="KV3" s="40"/>
      <c r="KW3" s="40"/>
      <c r="KX3" s="40"/>
      <c r="KY3" s="40"/>
      <c r="KZ3" s="40"/>
      <c r="LA3" s="40"/>
      <c r="LB3" s="40"/>
      <c r="LC3" s="40"/>
      <c r="LD3" s="40"/>
      <c r="LE3" s="40"/>
      <c r="LF3" s="40"/>
      <c r="LG3" s="40"/>
      <c r="LH3" s="40"/>
      <c r="LI3" s="40"/>
      <c r="LJ3" s="40"/>
      <c r="LK3" s="40"/>
      <c r="LL3" s="40"/>
      <c r="LM3" s="40"/>
      <c r="LN3" s="40"/>
      <c r="LO3" s="40"/>
      <c r="LP3" s="40"/>
      <c r="LQ3" s="40"/>
      <c r="LR3" s="40"/>
      <c r="LS3" s="40"/>
      <c r="LT3" s="40"/>
      <c r="LU3" s="40"/>
      <c r="LV3" s="40"/>
      <c r="LW3" s="40"/>
      <c r="LX3" s="40"/>
      <c r="LY3" s="40"/>
      <c r="LZ3" s="40"/>
      <c r="MA3" s="40"/>
      <c r="MB3" s="40"/>
      <c r="MC3" s="40"/>
      <c r="MD3" s="40"/>
      <c r="ME3" s="40"/>
      <c r="MF3" s="40"/>
      <c r="MG3" s="40"/>
      <c r="MH3" s="40"/>
      <c r="MI3" s="40"/>
      <c r="MJ3" s="40"/>
      <c r="MK3" s="40"/>
      <c r="ML3" s="40"/>
      <c r="MM3" s="40"/>
      <c r="MN3" s="40"/>
      <c r="MO3" s="40"/>
      <c r="MP3" s="40"/>
      <c r="MQ3" s="40"/>
      <c r="MR3" s="40"/>
      <c r="MS3" s="40"/>
      <c r="MT3" s="40"/>
      <c r="MU3" s="40"/>
      <c r="MV3" s="40"/>
      <c r="MW3" s="40"/>
      <c r="MX3" s="40"/>
      <c r="MY3" s="40"/>
    </row>
    <row r="4" spans="1:363" s="41" customFormat="1" x14ac:dyDescent="0.25">
      <c r="A4" s="40" t="s">
        <v>40</v>
      </c>
      <c r="B4" s="40" t="str">
        <f>_xlfn.XLOOKUP(C4,[1]Energiemissie!I:I,[1]Energiemissie!F:F," ",0,1)</f>
        <v>Emmalaan 1 BIJ</v>
      </c>
      <c r="C4" s="40" t="s">
        <v>217</v>
      </c>
      <c r="D4" s="40" t="s">
        <v>218</v>
      </c>
      <c r="E4" s="40" t="s">
        <v>6</v>
      </c>
      <c r="F4" s="40" t="s">
        <v>63</v>
      </c>
      <c r="G4" s="40" t="s">
        <v>219</v>
      </c>
      <c r="H4" s="40" t="s">
        <v>216</v>
      </c>
      <c r="I4" s="42">
        <v>300</v>
      </c>
      <c r="J4" s="40" t="s">
        <v>7</v>
      </c>
      <c r="K4" s="40" t="s">
        <v>33</v>
      </c>
      <c r="L4" s="40" t="s">
        <v>34</v>
      </c>
      <c r="M4" s="40" t="s">
        <v>37</v>
      </c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0"/>
      <c r="KQ4" s="40"/>
      <c r="KR4" s="40"/>
      <c r="KS4" s="40"/>
      <c r="KT4" s="40"/>
      <c r="KU4" s="40"/>
      <c r="KV4" s="40"/>
      <c r="KW4" s="40"/>
      <c r="KX4" s="40"/>
      <c r="KY4" s="40"/>
      <c r="KZ4" s="40"/>
      <c r="LA4" s="40"/>
      <c r="LB4" s="40"/>
      <c r="LC4" s="40"/>
      <c r="LD4" s="40"/>
      <c r="LE4" s="40"/>
      <c r="LF4" s="40"/>
      <c r="LG4" s="40"/>
      <c r="LH4" s="40"/>
      <c r="LI4" s="40"/>
      <c r="LJ4" s="40"/>
      <c r="LK4" s="40"/>
      <c r="LL4" s="40"/>
      <c r="LM4" s="40"/>
      <c r="LN4" s="40"/>
      <c r="LO4" s="40"/>
      <c r="LP4" s="40"/>
      <c r="LQ4" s="40"/>
      <c r="LR4" s="40"/>
      <c r="LS4" s="40"/>
      <c r="LT4" s="40"/>
      <c r="LU4" s="40"/>
      <c r="LV4" s="40"/>
      <c r="LW4" s="40"/>
      <c r="LX4" s="40"/>
      <c r="LY4" s="40"/>
      <c r="LZ4" s="40"/>
      <c r="MA4" s="40"/>
      <c r="MB4" s="40"/>
      <c r="MC4" s="40"/>
      <c r="MD4" s="40"/>
      <c r="ME4" s="40"/>
      <c r="MF4" s="40"/>
      <c r="MG4" s="40"/>
      <c r="MH4" s="40"/>
      <c r="MI4" s="40"/>
      <c r="MJ4" s="40"/>
      <c r="MK4" s="40"/>
      <c r="ML4" s="40"/>
      <c r="MM4" s="40"/>
      <c r="MN4" s="40"/>
      <c r="MO4" s="40"/>
      <c r="MP4" s="40"/>
      <c r="MQ4" s="40"/>
      <c r="MR4" s="40"/>
      <c r="MS4" s="40"/>
      <c r="MT4" s="40"/>
      <c r="MU4" s="40"/>
      <c r="MV4" s="40"/>
      <c r="MW4" s="40"/>
      <c r="MX4" s="40"/>
      <c r="MY4" s="40"/>
    </row>
    <row r="5" spans="1:363" s="41" customFormat="1" x14ac:dyDescent="0.25">
      <c r="A5" s="40" t="s">
        <v>40</v>
      </c>
      <c r="B5" s="40" t="str">
        <f>_xlfn.XLOOKUP(C5,[1]Energiemissie!I:I,[1]Energiemissie!F:F," ",0,1)</f>
        <v>Energieweg 20 Alphen aan den Rijn</v>
      </c>
      <c r="C5" s="40" t="s">
        <v>220</v>
      </c>
      <c r="D5" s="40" t="s">
        <v>221</v>
      </c>
      <c r="E5" s="40" t="s">
        <v>222</v>
      </c>
      <c r="F5" s="40" t="s">
        <v>72</v>
      </c>
      <c r="G5" s="40" t="s">
        <v>223</v>
      </c>
      <c r="H5" s="40" t="s">
        <v>216</v>
      </c>
      <c r="I5" s="50">
        <v>631</v>
      </c>
      <c r="J5" s="40" t="s">
        <v>7</v>
      </c>
      <c r="K5" s="40" t="s">
        <v>33</v>
      </c>
      <c r="L5" s="40" t="s">
        <v>34</v>
      </c>
      <c r="M5" s="40" t="s">
        <v>32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0"/>
      <c r="MO5" s="40"/>
      <c r="MP5" s="40"/>
      <c r="MQ5" s="40"/>
      <c r="MR5" s="40"/>
      <c r="MS5" s="40"/>
      <c r="MT5" s="40"/>
      <c r="MU5" s="40"/>
      <c r="MV5" s="40"/>
      <c r="MW5" s="40"/>
      <c r="MX5" s="40"/>
      <c r="MY5" s="40"/>
    </row>
    <row r="6" spans="1:363" s="41" customFormat="1" x14ac:dyDescent="0.25">
      <c r="A6" s="40" t="s">
        <v>40</v>
      </c>
      <c r="B6" s="40" t="str">
        <f>_xlfn.XLOOKUP(C6,[1]Energiemissie!I:I,[1]Energiemissie!F:F," ",0,1)</f>
        <v>Hooftstraat 169 M</v>
      </c>
      <c r="C6" s="40" t="s">
        <v>224</v>
      </c>
      <c r="D6" s="40" t="s">
        <v>225</v>
      </c>
      <c r="E6" s="40" t="s">
        <v>226</v>
      </c>
      <c r="F6" s="40" t="s">
        <v>72</v>
      </c>
      <c r="G6" s="40" t="s">
        <v>227</v>
      </c>
      <c r="H6" s="40" t="s">
        <v>216</v>
      </c>
      <c r="I6" s="42">
        <v>1401</v>
      </c>
      <c r="J6" s="40" t="s">
        <v>7</v>
      </c>
      <c r="K6" s="40" t="s">
        <v>33</v>
      </c>
      <c r="L6" s="40" t="s">
        <v>34</v>
      </c>
      <c r="M6" s="40" t="s">
        <v>37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</row>
    <row r="7" spans="1:363" s="41" customFormat="1" x14ac:dyDescent="0.25">
      <c r="A7" s="40" t="s">
        <v>40</v>
      </c>
      <c r="B7" s="40" t="str">
        <f>_xlfn.XLOOKUP(C7,[1]Energiemissie!I:I,[1]Energiemissie!F:F," ",0,1)</f>
        <v>Industrieweg 2B</v>
      </c>
      <c r="C7" s="40" t="s">
        <v>228</v>
      </c>
      <c r="D7" s="40" t="s">
        <v>229</v>
      </c>
      <c r="E7" s="40" t="s">
        <v>3</v>
      </c>
      <c r="F7" s="40" t="s">
        <v>230</v>
      </c>
      <c r="G7" s="40" t="s">
        <v>231</v>
      </c>
      <c r="H7" s="40" t="s">
        <v>216</v>
      </c>
      <c r="I7" s="42">
        <v>100</v>
      </c>
      <c r="J7" s="40" t="s">
        <v>7</v>
      </c>
      <c r="K7" s="40" t="s">
        <v>33</v>
      </c>
      <c r="L7" s="40" t="s">
        <v>34</v>
      </c>
      <c r="M7" s="40" t="s">
        <v>37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  <c r="LP7" s="40"/>
      <c r="LQ7" s="40"/>
      <c r="LR7" s="40"/>
      <c r="LS7" s="40"/>
      <c r="LT7" s="40"/>
      <c r="LU7" s="40"/>
      <c r="LV7" s="40"/>
      <c r="LW7" s="40"/>
      <c r="LX7" s="40"/>
      <c r="LY7" s="40"/>
      <c r="LZ7" s="40"/>
      <c r="MA7" s="40"/>
      <c r="MB7" s="40"/>
      <c r="MC7" s="40"/>
      <c r="MD7" s="40"/>
      <c r="ME7" s="40"/>
      <c r="MF7" s="40"/>
      <c r="MG7" s="40"/>
      <c r="MH7" s="40"/>
      <c r="MI7" s="40"/>
      <c r="MJ7" s="40"/>
      <c r="MK7" s="40"/>
      <c r="ML7" s="40"/>
      <c r="MM7" s="40"/>
      <c r="MN7" s="40"/>
      <c r="MO7" s="40"/>
      <c r="MP7" s="40"/>
      <c r="MQ7" s="40"/>
      <c r="MR7" s="40"/>
      <c r="MS7" s="40"/>
      <c r="MT7" s="40"/>
      <c r="MU7" s="40"/>
      <c r="MV7" s="40"/>
      <c r="MW7" s="40"/>
      <c r="MX7" s="40"/>
      <c r="MY7" s="40"/>
    </row>
    <row r="8" spans="1:363" s="41" customFormat="1" x14ac:dyDescent="0.25">
      <c r="A8" s="40" t="s">
        <v>40</v>
      </c>
      <c r="B8" s="40" t="str">
        <f>_xlfn.XLOOKUP(C8,[1]Energiemissie!I:I,[1]Energiemissie!F:F," ",0,1)</f>
        <v>President Kennedylaan 22</v>
      </c>
      <c r="C8" s="40" t="s">
        <v>232</v>
      </c>
      <c r="D8" s="40" t="s">
        <v>233</v>
      </c>
      <c r="E8" s="40" t="s">
        <v>234</v>
      </c>
      <c r="F8" s="40" t="s">
        <v>72</v>
      </c>
      <c r="G8" s="40" t="s">
        <v>235</v>
      </c>
      <c r="H8" s="40" t="s">
        <v>216</v>
      </c>
      <c r="I8" s="50">
        <v>1600</v>
      </c>
      <c r="J8" s="40" t="s">
        <v>7</v>
      </c>
      <c r="K8" s="40" t="s">
        <v>33</v>
      </c>
      <c r="L8" s="40" t="s">
        <v>34</v>
      </c>
      <c r="M8" s="40" t="s">
        <v>32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</row>
    <row r="9" spans="1:363" s="41" customFormat="1" x14ac:dyDescent="0.25">
      <c r="A9" s="40" t="s">
        <v>40</v>
      </c>
      <c r="B9" s="40" t="str">
        <f>_xlfn.XLOOKUP(C9,[1]Energiemissie!I:I,[1]Energiemissie!F:F," ",0,1)</f>
        <v>Stationsplein 17</v>
      </c>
      <c r="C9" s="40" t="s">
        <v>236</v>
      </c>
      <c r="D9" s="40" t="s">
        <v>237</v>
      </c>
      <c r="E9" s="40" t="s">
        <v>238</v>
      </c>
      <c r="F9" s="40" t="s">
        <v>72</v>
      </c>
      <c r="G9" s="40" t="s">
        <v>239</v>
      </c>
      <c r="H9" s="40" t="s">
        <v>216</v>
      </c>
      <c r="I9" s="50">
        <v>0</v>
      </c>
      <c r="J9" s="40" t="s">
        <v>7</v>
      </c>
      <c r="K9" s="40" t="s">
        <v>33</v>
      </c>
      <c r="L9" s="40" t="s">
        <v>34</v>
      </c>
      <c r="M9" s="40" t="s">
        <v>32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</row>
    <row r="10" spans="1:363" s="41" customFormat="1" x14ac:dyDescent="0.25">
      <c r="A10" s="40" t="s">
        <v>40</v>
      </c>
      <c r="B10" s="40" t="str">
        <f>_xlfn.XLOOKUP(C10,[1]Energiemissie!I:I,[1]Energiemissie!F:F," ",0,1)</f>
        <v>Stationsplein 21</v>
      </c>
      <c r="C10" s="40" t="s">
        <v>240</v>
      </c>
      <c r="D10" s="40" t="s">
        <v>237</v>
      </c>
      <c r="E10" s="40" t="s">
        <v>241</v>
      </c>
      <c r="F10" s="40" t="s">
        <v>72</v>
      </c>
      <c r="G10" s="40" t="s">
        <v>239</v>
      </c>
      <c r="H10" s="40" t="s">
        <v>216</v>
      </c>
      <c r="I10" s="50">
        <v>0</v>
      </c>
      <c r="J10" s="40" t="s">
        <v>7</v>
      </c>
      <c r="K10" s="40" t="s">
        <v>33</v>
      </c>
      <c r="L10" s="40" t="s">
        <v>34</v>
      </c>
      <c r="M10" s="40" t="s">
        <v>32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</row>
    <row r="11" spans="1:363" s="41" customFormat="1" x14ac:dyDescent="0.25">
      <c r="A11" s="40" t="s">
        <v>40</v>
      </c>
      <c r="B11" s="40" t="str">
        <f>_xlfn.XLOOKUP(C11,[1]Energiemissie!I:I,[1]Energiemissie!F:F," ",0,1)</f>
        <v>Troubadourweg 2 A</v>
      </c>
      <c r="C11" s="40" t="s">
        <v>242</v>
      </c>
      <c r="D11" s="40" t="s">
        <v>243</v>
      </c>
      <c r="E11" s="40" t="s">
        <v>3</v>
      </c>
      <c r="F11" s="40" t="s">
        <v>12</v>
      </c>
      <c r="G11" s="40" t="s">
        <v>244</v>
      </c>
      <c r="H11" s="40" t="s">
        <v>216</v>
      </c>
      <c r="I11" s="42">
        <v>4006</v>
      </c>
      <c r="J11" s="40" t="s">
        <v>7</v>
      </c>
      <c r="K11" s="40" t="s">
        <v>33</v>
      </c>
      <c r="L11" s="40" t="s">
        <v>34</v>
      </c>
      <c r="M11" s="40" t="s">
        <v>32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</row>
    <row r="12" spans="1:363" s="41" customFormat="1" x14ac:dyDescent="0.25">
      <c r="A12" s="40" t="s">
        <v>40</v>
      </c>
      <c r="B12" s="40" t="str">
        <f>_xlfn.XLOOKUP(C12,[1]Energiemissie!I:I,[1]Energiemissie!F:F," ",0,1)</f>
        <v>Zeilmakerstraat 15</v>
      </c>
      <c r="C12" s="40" t="s">
        <v>245</v>
      </c>
      <c r="D12" s="40" t="s">
        <v>246</v>
      </c>
      <c r="E12" s="40" t="s">
        <v>247</v>
      </c>
      <c r="F12" s="40" t="s">
        <v>72</v>
      </c>
      <c r="G12" s="40" t="s">
        <v>248</v>
      </c>
      <c r="H12" s="40" t="s">
        <v>216</v>
      </c>
      <c r="I12" s="42">
        <v>0</v>
      </c>
      <c r="J12" s="40" t="s">
        <v>7</v>
      </c>
      <c r="K12" s="40" t="s">
        <v>33</v>
      </c>
      <c r="L12" s="40" t="s">
        <v>34</v>
      </c>
      <c r="M12" s="40" t="s">
        <v>32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</row>
    <row r="13" spans="1:363" s="41" customFormat="1" x14ac:dyDescent="0.25">
      <c r="A13" s="40" t="s">
        <v>40</v>
      </c>
      <c r="B13" s="40" t="str">
        <f>_xlfn.XLOOKUP(C13,[1]Energiemissie!I:I,[1]Energiemissie!F:F," ",0,1)</f>
        <v>Dorpsstraat 139</v>
      </c>
      <c r="C13" s="40" t="s">
        <v>249</v>
      </c>
      <c r="D13" s="40" t="s">
        <v>250</v>
      </c>
      <c r="E13" s="40" t="s">
        <v>251</v>
      </c>
      <c r="F13" s="40" t="s">
        <v>72</v>
      </c>
      <c r="G13" s="40" t="s">
        <v>252</v>
      </c>
      <c r="H13" s="40" t="s">
        <v>253</v>
      </c>
      <c r="I13" s="42">
        <v>1042</v>
      </c>
      <c r="J13" s="40" t="s">
        <v>7</v>
      </c>
      <c r="K13" s="40" t="s">
        <v>33</v>
      </c>
      <c r="L13" s="40" t="s">
        <v>34</v>
      </c>
      <c r="M13" s="40" t="s">
        <v>32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</row>
    <row r="14" spans="1:363" s="41" customFormat="1" x14ac:dyDescent="0.25">
      <c r="A14" s="40" t="s">
        <v>40</v>
      </c>
      <c r="B14" s="40" t="str">
        <f>_xlfn.XLOOKUP(C14,[1]Energiemissie!I:I,[1]Energiemissie!F:F," ",0,1)</f>
        <v>Dr Albert Schweitzerlaan 43</v>
      </c>
      <c r="C14" s="40" t="s">
        <v>254</v>
      </c>
      <c r="D14" s="40" t="s">
        <v>255</v>
      </c>
      <c r="E14" s="40" t="s">
        <v>256</v>
      </c>
      <c r="F14" s="40" t="s">
        <v>72</v>
      </c>
      <c r="G14" s="40" t="s">
        <v>257</v>
      </c>
      <c r="H14" s="40" t="s">
        <v>253</v>
      </c>
      <c r="I14" s="42">
        <v>922</v>
      </c>
      <c r="J14" s="40" t="s">
        <v>7</v>
      </c>
      <c r="K14" s="40" t="s">
        <v>33</v>
      </c>
      <c r="L14" s="40" t="s">
        <v>34</v>
      </c>
      <c r="M14" s="40" t="s">
        <v>32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</row>
    <row r="15" spans="1:363" s="41" customFormat="1" x14ac:dyDescent="0.25">
      <c r="A15" s="40" t="s">
        <v>40</v>
      </c>
      <c r="B15" s="40" t="str">
        <f>_xlfn.XLOOKUP(C15,[1]Energiemissie!I:I,[1]Energiemissie!F:F," ",0,1)</f>
        <v>Julianastraat 16 B</v>
      </c>
      <c r="C15" s="40" t="s">
        <v>258</v>
      </c>
      <c r="D15" s="40" t="s">
        <v>259</v>
      </c>
      <c r="E15" s="40" t="s">
        <v>13</v>
      </c>
      <c r="F15" s="40" t="s">
        <v>230</v>
      </c>
      <c r="G15" s="40" t="s">
        <v>260</v>
      </c>
      <c r="H15" s="40" t="s">
        <v>253</v>
      </c>
      <c r="I15" s="42">
        <v>2368</v>
      </c>
      <c r="J15" s="40" t="s">
        <v>7</v>
      </c>
      <c r="K15" s="40" t="s">
        <v>33</v>
      </c>
      <c r="L15" s="40" t="s">
        <v>34</v>
      </c>
      <c r="M15" s="40" t="s">
        <v>37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40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</row>
    <row r="16" spans="1:363" s="41" customFormat="1" x14ac:dyDescent="0.25">
      <c r="A16" s="40" t="s">
        <v>40</v>
      </c>
      <c r="B16" s="40" t="str">
        <f>_xlfn.XLOOKUP(C16,[1]Energiemissie!I:I,[1]Energiemissie!F:F," ",0,1)</f>
        <v>Roemer 40 (39 bij vastgoed)</v>
      </c>
      <c r="C16" s="40" t="s">
        <v>261</v>
      </c>
      <c r="D16" s="40" t="s">
        <v>262</v>
      </c>
      <c r="E16" s="40" t="s">
        <v>16</v>
      </c>
      <c r="F16" s="40" t="s">
        <v>72</v>
      </c>
      <c r="G16" s="40" t="s">
        <v>263</v>
      </c>
      <c r="H16" s="40" t="s">
        <v>264</v>
      </c>
      <c r="I16" s="42">
        <v>2651</v>
      </c>
      <c r="J16" s="40" t="s">
        <v>7</v>
      </c>
      <c r="K16" s="40" t="s">
        <v>33</v>
      </c>
      <c r="L16" s="40" t="s">
        <v>34</v>
      </c>
      <c r="M16" s="40" t="s">
        <v>32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</row>
    <row r="17" spans="1:363" s="41" customFormat="1" x14ac:dyDescent="0.25">
      <c r="A17" s="40" t="s">
        <v>40</v>
      </c>
      <c r="B17" s="40" t="str">
        <f>_xlfn.XLOOKUP(C17,[1]Energiemissie!I:I,[1]Energiemissie!F:F," ",0,1)</f>
        <v>Rhynenburcherlaan 1A Hazerswoude-Rijndijk</v>
      </c>
      <c r="C17" s="40" t="s">
        <v>265</v>
      </c>
      <c r="D17" s="40" t="s">
        <v>266</v>
      </c>
      <c r="E17" s="40" t="s">
        <v>6</v>
      </c>
      <c r="F17" s="40" t="s">
        <v>12</v>
      </c>
      <c r="G17" s="40" t="s">
        <v>267</v>
      </c>
      <c r="H17" s="40" t="s">
        <v>268</v>
      </c>
      <c r="I17" s="42">
        <v>4238</v>
      </c>
      <c r="J17" s="40" t="s">
        <v>7</v>
      </c>
      <c r="K17" s="40" t="s">
        <v>33</v>
      </c>
      <c r="L17" s="40" t="s">
        <v>34</v>
      </c>
      <c r="M17" s="40" t="s">
        <v>37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</row>
    <row r="18" spans="1:363" s="41" customFormat="1" x14ac:dyDescent="0.25">
      <c r="A18" s="40" t="s">
        <v>40</v>
      </c>
      <c r="B18" s="40" t="str">
        <f>_xlfn.XLOOKUP(C18,[1]Energiemissie!I:I,[1]Energiemissie!F:F," ",0,1)</f>
        <v>Aarlanderveenseweg 2 L (huisnummer 6)</v>
      </c>
      <c r="C18" s="40" t="s">
        <v>269</v>
      </c>
      <c r="D18" s="40" t="s">
        <v>270</v>
      </c>
      <c r="E18" s="40" t="s">
        <v>3</v>
      </c>
      <c r="F18" s="40" t="s">
        <v>271</v>
      </c>
      <c r="G18" s="40" t="s">
        <v>272</v>
      </c>
      <c r="H18" s="40" t="s">
        <v>211</v>
      </c>
      <c r="I18" s="42">
        <v>8404</v>
      </c>
      <c r="J18" s="40" t="s">
        <v>2</v>
      </c>
      <c r="K18" s="40" t="s">
        <v>33</v>
      </c>
      <c r="L18" s="40" t="s">
        <v>34</v>
      </c>
      <c r="M18" s="40" t="s">
        <v>32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</row>
    <row r="19" spans="1:363" s="41" customFormat="1" x14ac:dyDescent="0.25">
      <c r="A19" s="40" t="s">
        <v>40</v>
      </c>
      <c r="B19" s="40" t="str">
        <f>_xlfn.XLOOKUP(C19,[1]Energiemissie!I:I,[1]Energiemissie!F:F," ",0,1)</f>
        <v>Briljanstraat 1 Alphen aan den Rijn</v>
      </c>
      <c r="C19" s="40" t="s">
        <v>273</v>
      </c>
      <c r="D19" s="40" t="s">
        <v>213</v>
      </c>
      <c r="E19" s="40" t="s">
        <v>6</v>
      </c>
      <c r="F19" s="40" t="s">
        <v>72</v>
      </c>
      <c r="G19" s="40" t="s">
        <v>215</v>
      </c>
      <c r="H19" s="40" t="s">
        <v>216</v>
      </c>
      <c r="I19" s="42">
        <v>0</v>
      </c>
      <c r="J19" s="40" t="s">
        <v>2</v>
      </c>
      <c r="K19" s="40" t="s">
        <v>33</v>
      </c>
      <c r="L19" s="40" t="s">
        <v>34</v>
      </c>
      <c r="M19" s="40" t="s">
        <v>32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</row>
    <row r="20" spans="1:363" s="41" customFormat="1" x14ac:dyDescent="0.25">
      <c r="A20" s="40" t="s">
        <v>40</v>
      </c>
      <c r="B20" s="40" t="str">
        <f>_xlfn.XLOOKUP(C20,[1]Energiemissie!I:I,[1]Energiemissie!F:F," ",0,1)</f>
        <v>Burgemeester Visserpark 30</v>
      </c>
      <c r="C20" s="40" t="s">
        <v>274</v>
      </c>
      <c r="D20" s="40" t="s">
        <v>275</v>
      </c>
      <c r="E20" s="40" t="s">
        <v>276</v>
      </c>
      <c r="F20" s="40" t="s">
        <v>271</v>
      </c>
      <c r="G20" s="40" t="s">
        <v>277</v>
      </c>
      <c r="H20" s="40" t="s">
        <v>216</v>
      </c>
      <c r="I20" s="42">
        <v>37512</v>
      </c>
      <c r="J20" s="40" t="s">
        <v>2</v>
      </c>
      <c r="K20" s="40" t="s">
        <v>33</v>
      </c>
      <c r="L20" s="40" t="s">
        <v>34</v>
      </c>
      <c r="M20" s="40" t="s">
        <v>37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</row>
    <row r="21" spans="1:363" s="41" customFormat="1" x14ac:dyDescent="0.25">
      <c r="A21" s="40" t="s">
        <v>40</v>
      </c>
      <c r="B21" s="40" t="str">
        <f>_xlfn.XLOOKUP(C21,[1]Energiemissie!I:I,[1]Energiemissie!F:F," ",0,1)</f>
        <v>Hoorn 320</v>
      </c>
      <c r="C21" s="40" t="s">
        <v>278</v>
      </c>
      <c r="D21" s="40" t="s">
        <v>279</v>
      </c>
      <c r="E21" s="40" t="s">
        <v>280</v>
      </c>
      <c r="F21" s="40" t="s">
        <v>72</v>
      </c>
      <c r="G21" s="40" t="s">
        <v>281</v>
      </c>
      <c r="H21" s="40" t="s">
        <v>216</v>
      </c>
      <c r="I21" s="42">
        <v>7316</v>
      </c>
      <c r="J21" s="40" t="s">
        <v>2</v>
      </c>
      <c r="K21" s="40" t="s">
        <v>33</v>
      </c>
      <c r="L21" s="40" t="s">
        <v>34</v>
      </c>
      <c r="M21" s="40" t="s">
        <v>37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</row>
    <row r="22" spans="1:363" s="41" customFormat="1" x14ac:dyDescent="0.25">
      <c r="A22" s="40" t="s">
        <v>40</v>
      </c>
      <c r="B22" s="40" t="str">
        <f>_xlfn.XLOOKUP(C22,[1]Energiemissie!I:I,[1]Energiemissie!F:F," ",0,1)</f>
        <v>Industrieweg 4 - 4D</v>
      </c>
      <c r="C22" s="40" t="s">
        <v>282</v>
      </c>
      <c r="D22" s="40" t="s">
        <v>229</v>
      </c>
      <c r="E22" s="40" t="s">
        <v>9</v>
      </c>
      <c r="F22" s="40" t="s">
        <v>283</v>
      </c>
      <c r="G22" s="40" t="s">
        <v>231</v>
      </c>
      <c r="H22" s="40" t="s">
        <v>216</v>
      </c>
      <c r="I22" s="42">
        <v>1550</v>
      </c>
      <c r="J22" s="40" t="s">
        <v>2</v>
      </c>
      <c r="K22" s="40" t="s">
        <v>33</v>
      </c>
      <c r="L22" s="40" t="s">
        <v>34</v>
      </c>
      <c r="M22" s="40" t="s">
        <v>37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</row>
    <row r="23" spans="1:363" s="41" customFormat="1" x14ac:dyDescent="0.25">
      <c r="A23" s="40" t="s">
        <v>40</v>
      </c>
      <c r="B23" s="40" t="str">
        <f>_xlfn.XLOOKUP(C23,[1]Energiemissie!I:I,[1]Energiemissie!F:F," ",0,1)</f>
        <v>Lupinesingel 13</v>
      </c>
      <c r="C23" s="40" t="s">
        <v>284</v>
      </c>
      <c r="D23" s="40" t="s">
        <v>285</v>
      </c>
      <c r="E23" s="40" t="s">
        <v>286</v>
      </c>
      <c r="F23" s="40" t="s">
        <v>72</v>
      </c>
      <c r="G23" s="40" t="s">
        <v>287</v>
      </c>
      <c r="H23" s="40" t="s">
        <v>216</v>
      </c>
      <c r="I23" s="42">
        <v>8256</v>
      </c>
      <c r="J23" s="40" t="s">
        <v>2</v>
      </c>
      <c r="K23" s="40" t="s">
        <v>33</v>
      </c>
      <c r="L23" s="40" t="s">
        <v>34</v>
      </c>
      <c r="M23" s="40" t="s">
        <v>32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</row>
    <row r="24" spans="1:363" s="41" customFormat="1" x14ac:dyDescent="0.25">
      <c r="A24" s="40" t="s">
        <v>40</v>
      </c>
      <c r="B24" s="40" t="str">
        <f>_xlfn.XLOOKUP(C24,[1]Energiemissie!I:I,[1]Energiemissie!F:F," ",0,1)</f>
        <v>Mandenvlechter 12</v>
      </c>
      <c r="C24" s="40" t="s">
        <v>288</v>
      </c>
      <c r="D24" s="40" t="s">
        <v>289</v>
      </c>
      <c r="E24" s="40" t="s">
        <v>19</v>
      </c>
      <c r="F24" s="40" t="s">
        <v>72</v>
      </c>
      <c r="G24" s="40" t="s">
        <v>290</v>
      </c>
      <c r="H24" s="40" t="s">
        <v>216</v>
      </c>
      <c r="I24" s="42">
        <v>14305</v>
      </c>
      <c r="J24" s="40" t="s">
        <v>2</v>
      </c>
      <c r="K24" s="40" t="s">
        <v>33</v>
      </c>
      <c r="L24" s="40" t="s">
        <v>34</v>
      </c>
      <c r="M24" s="40" t="s">
        <v>32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  <c r="KH24" s="40"/>
      <c r="KI24" s="40"/>
      <c r="KJ24" s="40"/>
      <c r="KK24" s="40"/>
      <c r="KL24" s="40"/>
      <c r="KM24" s="40"/>
      <c r="KN24" s="40"/>
      <c r="KO24" s="40"/>
      <c r="KP24" s="40"/>
      <c r="KQ24" s="40"/>
      <c r="KR24" s="40"/>
      <c r="KS24" s="40"/>
      <c r="KT24" s="40"/>
      <c r="KU24" s="40"/>
      <c r="KV24" s="40"/>
      <c r="KW24" s="40"/>
      <c r="KX24" s="40"/>
      <c r="KY24" s="40"/>
      <c r="KZ24" s="40"/>
      <c r="LA24" s="40"/>
      <c r="LB24" s="40"/>
      <c r="LC24" s="40"/>
      <c r="LD24" s="40"/>
      <c r="LE24" s="40"/>
      <c r="LF24" s="40"/>
      <c r="LG24" s="40"/>
      <c r="LH24" s="40"/>
      <c r="LI24" s="40"/>
      <c r="LJ24" s="40"/>
      <c r="LK24" s="40"/>
      <c r="LL24" s="40"/>
      <c r="LM24" s="40"/>
      <c r="LN24" s="40"/>
      <c r="LO24" s="40"/>
      <c r="LP24" s="40"/>
      <c r="LQ24" s="40"/>
      <c r="LR24" s="40"/>
      <c r="LS24" s="40"/>
      <c r="LT24" s="40"/>
      <c r="LU24" s="40"/>
      <c r="LV24" s="40"/>
      <c r="LW24" s="40"/>
      <c r="LX24" s="40"/>
      <c r="LY24" s="40"/>
      <c r="LZ24" s="40"/>
      <c r="MA24" s="40"/>
      <c r="MB24" s="40"/>
      <c r="MC24" s="40"/>
      <c r="MD24" s="40"/>
      <c r="ME24" s="40"/>
      <c r="MF24" s="40"/>
      <c r="MG24" s="40"/>
      <c r="MH24" s="40"/>
      <c r="MI24" s="40"/>
      <c r="MJ24" s="40"/>
      <c r="MK24" s="40"/>
      <c r="ML24" s="40"/>
      <c r="MM24" s="40"/>
      <c r="MN24" s="40"/>
      <c r="MO24" s="40"/>
      <c r="MP24" s="40"/>
      <c r="MQ24" s="40"/>
      <c r="MR24" s="40"/>
      <c r="MS24" s="40"/>
      <c r="MT24" s="40"/>
      <c r="MU24" s="40"/>
      <c r="MV24" s="40"/>
      <c r="MW24" s="40"/>
      <c r="MX24" s="40"/>
      <c r="MY24" s="40"/>
    </row>
    <row r="25" spans="1:363" s="41" customFormat="1" x14ac:dyDescent="0.25">
      <c r="A25" s="40" t="s">
        <v>40</v>
      </c>
      <c r="B25" s="40" t="str">
        <f>_xlfn.XLOOKUP(C25,[1]Energiemissie!I:I,[1]Energiemissie!F:F," ",0,1)</f>
        <v>Marsdiep 1</v>
      </c>
      <c r="C25" s="40" t="s">
        <v>291</v>
      </c>
      <c r="D25" s="40" t="s">
        <v>292</v>
      </c>
      <c r="E25" s="40" t="s">
        <v>6</v>
      </c>
      <c r="F25" s="40" t="s">
        <v>72</v>
      </c>
      <c r="G25" s="40" t="s">
        <v>293</v>
      </c>
      <c r="H25" s="40" t="s">
        <v>216</v>
      </c>
      <c r="I25" s="42">
        <v>11566</v>
      </c>
      <c r="J25" s="40" t="s">
        <v>2</v>
      </c>
      <c r="K25" s="40" t="s">
        <v>33</v>
      </c>
      <c r="L25" s="40" t="s">
        <v>34</v>
      </c>
      <c r="M25" s="40" t="s">
        <v>32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</row>
    <row r="26" spans="1:363" s="41" customFormat="1" x14ac:dyDescent="0.25">
      <c r="A26" s="40" t="s">
        <v>40</v>
      </c>
      <c r="B26" s="40" t="str">
        <f>_xlfn.XLOOKUP(C26,[1]Energiemissie!I:I,[1]Energiemissie!F:F," ",0,1)</f>
        <v>Marsdiep 1 L (Gymzaal)</v>
      </c>
      <c r="C26" s="40" t="s">
        <v>294</v>
      </c>
      <c r="D26" s="40" t="s">
        <v>292</v>
      </c>
      <c r="E26" s="40" t="s">
        <v>6</v>
      </c>
      <c r="F26" s="40" t="s">
        <v>271</v>
      </c>
      <c r="G26" s="40" t="s">
        <v>293</v>
      </c>
      <c r="H26" s="40" t="s">
        <v>216</v>
      </c>
      <c r="I26" s="42">
        <v>7696</v>
      </c>
      <c r="J26" s="40" t="s">
        <v>2</v>
      </c>
      <c r="K26" s="40" t="s">
        <v>33</v>
      </c>
      <c r="L26" s="40" t="s">
        <v>34</v>
      </c>
      <c r="M26" s="40" t="s">
        <v>32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</row>
    <row r="27" spans="1:363" s="41" customFormat="1" x14ac:dyDescent="0.25">
      <c r="A27" s="40" t="s">
        <v>40</v>
      </c>
      <c r="B27" s="40" t="str">
        <f>_xlfn.XLOOKUP(C27,[1]Energiemissie!I:I,[1]Energiemissie!F:F," ",0,1)</f>
        <v>Verdihof 25</v>
      </c>
      <c r="C27" s="40" t="s">
        <v>295</v>
      </c>
      <c r="D27" s="40" t="s">
        <v>296</v>
      </c>
      <c r="E27" s="40" t="s">
        <v>297</v>
      </c>
      <c r="F27" s="40" t="s">
        <v>72</v>
      </c>
      <c r="G27" s="40" t="s">
        <v>298</v>
      </c>
      <c r="H27" s="40" t="s">
        <v>216</v>
      </c>
      <c r="I27" s="42">
        <v>9122</v>
      </c>
      <c r="J27" s="40" t="s">
        <v>2</v>
      </c>
      <c r="K27" s="40" t="s">
        <v>33</v>
      </c>
      <c r="L27" s="40" t="s">
        <v>34</v>
      </c>
      <c r="M27" s="40" t="s">
        <v>32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</row>
    <row r="28" spans="1:363" s="41" customFormat="1" x14ac:dyDescent="0.25">
      <c r="A28" s="40" t="s">
        <v>40</v>
      </c>
      <c r="B28" s="40" t="str">
        <f>_xlfn.XLOOKUP(C28,[1]Energiemissie!I:I,[1]Energiemissie!F:F," ",0,1)</f>
        <v>Vroonhoevelaan 2</v>
      </c>
      <c r="C28" s="40" t="s">
        <v>299</v>
      </c>
      <c r="D28" s="40" t="s">
        <v>300</v>
      </c>
      <c r="E28" s="40" t="s">
        <v>3</v>
      </c>
      <c r="F28" s="40" t="s">
        <v>72</v>
      </c>
      <c r="G28" s="40" t="s">
        <v>301</v>
      </c>
      <c r="H28" s="40" t="s">
        <v>216</v>
      </c>
      <c r="I28" s="42">
        <v>4820</v>
      </c>
      <c r="J28" s="40" t="s">
        <v>2</v>
      </c>
      <c r="K28" s="40" t="s">
        <v>33</v>
      </c>
      <c r="L28" s="40" t="s">
        <v>34</v>
      </c>
      <c r="M28" s="40" t="s">
        <v>32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</row>
    <row r="29" spans="1:363" s="41" customFormat="1" x14ac:dyDescent="0.25">
      <c r="A29" s="40" t="s">
        <v>40</v>
      </c>
      <c r="B29" s="40" t="str">
        <f>_xlfn.XLOOKUP(C29,[1]Energiemissie!I:I,[1]Energiemissie!F:F," ",0,1)</f>
        <v>De Dam 1 NST</v>
      </c>
      <c r="C29" s="40" t="s">
        <v>302</v>
      </c>
      <c r="D29" s="40" t="s">
        <v>303</v>
      </c>
      <c r="E29" s="40" t="s">
        <v>6</v>
      </c>
      <c r="F29" s="40" t="s">
        <v>72</v>
      </c>
      <c r="G29" s="40" t="s">
        <v>304</v>
      </c>
      <c r="H29" s="40" t="s">
        <v>253</v>
      </c>
      <c r="I29" s="42">
        <v>6530</v>
      </c>
      <c r="J29" s="40" t="s">
        <v>2</v>
      </c>
      <c r="K29" s="40" t="s">
        <v>33</v>
      </c>
      <c r="L29" s="40" t="s">
        <v>34</v>
      </c>
      <c r="M29" s="40" t="s">
        <v>32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</row>
    <row r="30" spans="1:363" s="41" customFormat="1" x14ac:dyDescent="0.25">
      <c r="A30" s="40" t="s">
        <v>40</v>
      </c>
      <c r="B30" s="40" t="str">
        <f>_xlfn.XLOOKUP(C30,[1]Energiemissie!I:I,[1]Energiemissie!F:F," ",0,1)</f>
        <v>Verbreepark 25</v>
      </c>
      <c r="C30" s="40" t="s">
        <v>305</v>
      </c>
      <c r="D30" s="40" t="s">
        <v>306</v>
      </c>
      <c r="E30" s="40" t="s">
        <v>297</v>
      </c>
      <c r="F30" s="40" t="s">
        <v>72</v>
      </c>
      <c r="G30" s="40" t="s">
        <v>307</v>
      </c>
      <c r="H30" s="40" t="s">
        <v>253</v>
      </c>
      <c r="I30" s="42">
        <v>10209</v>
      </c>
      <c r="J30" s="40" t="s">
        <v>2</v>
      </c>
      <c r="K30" s="40" t="s">
        <v>33</v>
      </c>
      <c r="L30" s="40" t="s">
        <v>34</v>
      </c>
      <c r="M30" s="40" t="s">
        <v>32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  <c r="KH30" s="40"/>
      <c r="KI30" s="40"/>
      <c r="KJ30" s="40"/>
      <c r="KK30" s="40"/>
      <c r="KL30" s="40"/>
      <c r="KM30" s="40"/>
      <c r="KN30" s="40"/>
      <c r="KO30" s="40"/>
      <c r="KP30" s="40"/>
      <c r="KQ30" s="40"/>
      <c r="KR30" s="40"/>
      <c r="KS30" s="40"/>
      <c r="KT30" s="40"/>
      <c r="KU30" s="40"/>
      <c r="KV30" s="40"/>
      <c r="KW30" s="40"/>
      <c r="KX30" s="40"/>
      <c r="KY30" s="40"/>
      <c r="KZ30" s="40"/>
      <c r="LA30" s="40"/>
      <c r="LB30" s="40"/>
      <c r="LC30" s="40"/>
      <c r="LD30" s="40"/>
      <c r="LE30" s="40"/>
      <c r="LF30" s="40"/>
      <c r="LG30" s="40"/>
      <c r="LH30" s="40"/>
      <c r="LI30" s="40"/>
      <c r="LJ30" s="40"/>
      <c r="LK30" s="40"/>
      <c r="LL30" s="40"/>
      <c r="LM30" s="40"/>
      <c r="LN30" s="40"/>
      <c r="LO30" s="40"/>
      <c r="LP30" s="40"/>
      <c r="LQ30" s="40"/>
      <c r="LR30" s="40"/>
      <c r="LS30" s="40"/>
      <c r="LT30" s="40"/>
      <c r="LU30" s="40"/>
      <c r="LV30" s="40"/>
      <c r="LW30" s="40"/>
      <c r="LX30" s="40"/>
      <c r="LY30" s="40"/>
      <c r="LZ30" s="40"/>
      <c r="MA30" s="40"/>
      <c r="MB30" s="40"/>
      <c r="MC30" s="40"/>
      <c r="MD30" s="40"/>
      <c r="ME30" s="40"/>
      <c r="MF30" s="40"/>
      <c r="MG30" s="40"/>
      <c r="MH30" s="40"/>
      <c r="MI30" s="40"/>
      <c r="MJ30" s="40"/>
      <c r="MK30" s="40"/>
      <c r="ML30" s="40"/>
      <c r="MM30" s="40"/>
      <c r="MN30" s="40"/>
      <c r="MO30" s="40"/>
      <c r="MP30" s="40"/>
      <c r="MQ30" s="40"/>
      <c r="MR30" s="40"/>
      <c r="MS30" s="40"/>
      <c r="MT30" s="40"/>
      <c r="MU30" s="40"/>
      <c r="MV30" s="40"/>
      <c r="MW30" s="40"/>
      <c r="MX30" s="40"/>
      <c r="MY30" s="40"/>
    </row>
    <row r="31" spans="1:363" s="41" customFormat="1" x14ac:dyDescent="0.25">
      <c r="A31" s="40" t="s">
        <v>40</v>
      </c>
      <c r="B31" s="40" t="str">
        <f>_xlfn.XLOOKUP(C31,[1]Energiemissie!I:I,[1]Energiemissie!F:F," ",0,1)</f>
        <v>Biezen 87</v>
      </c>
      <c r="C31" s="40" t="s">
        <v>308</v>
      </c>
      <c r="D31" s="40" t="s">
        <v>309</v>
      </c>
      <c r="E31" s="40" t="s">
        <v>310</v>
      </c>
      <c r="F31" s="40" t="s">
        <v>72</v>
      </c>
      <c r="G31" s="40" t="s">
        <v>311</v>
      </c>
      <c r="H31" s="40" t="s">
        <v>264</v>
      </c>
      <c r="I31" s="42">
        <v>5523</v>
      </c>
      <c r="J31" s="40" t="s">
        <v>2</v>
      </c>
      <c r="K31" s="40" t="s">
        <v>33</v>
      </c>
      <c r="L31" s="40" t="s">
        <v>34</v>
      </c>
      <c r="M31" s="40" t="s">
        <v>32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  <c r="KH31" s="40"/>
      <c r="KI31" s="40"/>
      <c r="KJ31" s="40"/>
      <c r="KK31" s="40"/>
      <c r="KL31" s="40"/>
      <c r="KM31" s="40"/>
      <c r="KN31" s="40"/>
      <c r="KO31" s="40"/>
      <c r="KP31" s="40"/>
      <c r="KQ31" s="40"/>
      <c r="KR31" s="40"/>
      <c r="KS31" s="40"/>
      <c r="KT31" s="40"/>
      <c r="KU31" s="40"/>
      <c r="KV31" s="40"/>
      <c r="KW31" s="40"/>
      <c r="KX31" s="40"/>
      <c r="KY31" s="40"/>
      <c r="KZ31" s="40"/>
      <c r="LA31" s="40"/>
      <c r="LB31" s="40"/>
      <c r="LC31" s="40"/>
      <c r="LD31" s="40"/>
      <c r="LE31" s="40"/>
      <c r="LF31" s="40"/>
      <c r="LG31" s="40"/>
      <c r="LH31" s="40"/>
      <c r="LI31" s="40"/>
      <c r="LJ31" s="40"/>
      <c r="LK31" s="40"/>
      <c r="LL31" s="40"/>
      <c r="LM31" s="40"/>
      <c r="LN31" s="40"/>
      <c r="LO31" s="40"/>
      <c r="LP31" s="40"/>
      <c r="LQ31" s="40"/>
      <c r="LR31" s="40"/>
      <c r="LS31" s="40"/>
      <c r="LT31" s="40"/>
      <c r="LU31" s="40"/>
      <c r="LV31" s="40"/>
      <c r="LW31" s="40"/>
      <c r="LX31" s="40"/>
      <c r="LY31" s="40"/>
      <c r="LZ31" s="40"/>
      <c r="MA31" s="40"/>
      <c r="MB31" s="40"/>
      <c r="MC31" s="40"/>
      <c r="MD31" s="40"/>
      <c r="ME31" s="40"/>
      <c r="MF31" s="40"/>
      <c r="MG31" s="40"/>
      <c r="MH31" s="40"/>
      <c r="MI31" s="40"/>
      <c r="MJ31" s="40"/>
      <c r="MK31" s="40"/>
      <c r="ML31" s="40"/>
      <c r="MM31" s="40"/>
      <c r="MN31" s="40"/>
      <c r="MO31" s="40"/>
      <c r="MP31" s="40"/>
      <c r="MQ31" s="40"/>
      <c r="MR31" s="40"/>
      <c r="MS31" s="40"/>
      <c r="MT31" s="40"/>
      <c r="MU31" s="40"/>
      <c r="MV31" s="40"/>
      <c r="MW31" s="40"/>
      <c r="MX31" s="40"/>
      <c r="MY31" s="40"/>
    </row>
    <row r="32" spans="1:363" s="41" customFormat="1" x14ac:dyDescent="0.25">
      <c r="A32" s="40" t="s">
        <v>40</v>
      </c>
      <c r="B32" s="40" t="str">
        <f>_xlfn.XLOOKUP(C32,[1]Energiemissie!I:I,[1]Energiemissie!F:F," ",0,1)</f>
        <v>Mendelweg 1 B</v>
      </c>
      <c r="C32" s="40" t="s">
        <v>312</v>
      </c>
      <c r="D32" s="40" t="s">
        <v>313</v>
      </c>
      <c r="E32" s="40" t="s">
        <v>6</v>
      </c>
      <c r="F32" s="40" t="s">
        <v>230</v>
      </c>
      <c r="G32" s="40" t="s">
        <v>314</v>
      </c>
      <c r="H32" s="40" t="s">
        <v>264</v>
      </c>
      <c r="I32" s="42">
        <v>0</v>
      </c>
      <c r="J32" s="40" t="s">
        <v>2</v>
      </c>
      <c r="K32" s="40" t="s">
        <v>33</v>
      </c>
      <c r="L32" s="40" t="s">
        <v>34</v>
      </c>
      <c r="M32" s="40" t="s">
        <v>37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  <c r="IU32" s="40"/>
      <c r="IV32" s="40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40"/>
      <c r="JO32" s="40"/>
      <c r="JP32" s="40"/>
      <c r="JQ32" s="40"/>
      <c r="JR32" s="40"/>
      <c r="JS32" s="40"/>
      <c r="JT32" s="40"/>
      <c r="JU32" s="40"/>
      <c r="JV32" s="40"/>
      <c r="JW32" s="40"/>
      <c r="JX32" s="40"/>
      <c r="JY32" s="40"/>
      <c r="JZ32" s="40"/>
      <c r="KA32" s="40"/>
      <c r="KB32" s="40"/>
      <c r="KC32" s="40"/>
      <c r="KD32" s="40"/>
      <c r="KE32" s="40"/>
      <c r="KF32" s="40"/>
      <c r="KG32" s="40"/>
      <c r="KH32" s="40"/>
      <c r="KI32" s="40"/>
      <c r="KJ32" s="40"/>
      <c r="KK32" s="40"/>
      <c r="KL32" s="40"/>
      <c r="KM32" s="40"/>
      <c r="KN32" s="40"/>
      <c r="KO32" s="40"/>
      <c r="KP32" s="40"/>
      <c r="KQ32" s="40"/>
      <c r="KR32" s="40"/>
      <c r="KS32" s="40"/>
      <c r="KT32" s="40"/>
      <c r="KU32" s="40"/>
      <c r="KV32" s="40"/>
      <c r="KW32" s="40"/>
      <c r="KX32" s="40"/>
      <c r="KY32" s="40"/>
      <c r="KZ32" s="40"/>
      <c r="LA32" s="40"/>
      <c r="LB32" s="40"/>
      <c r="LC32" s="40"/>
      <c r="LD32" s="40"/>
      <c r="LE32" s="40"/>
      <c r="LF32" s="40"/>
      <c r="LG32" s="40"/>
      <c r="LH32" s="40"/>
      <c r="LI32" s="40"/>
      <c r="LJ32" s="40"/>
      <c r="LK32" s="40"/>
      <c r="LL32" s="40"/>
      <c r="LM32" s="40"/>
      <c r="LN32" s="40"/>
      <c r="LO32" s="40"/>
      <c r="LP32" s="40"/>
      <c r="LQ32" s="40"/>
      <c r="LR32" s="40"/>
      <c r="LS32" s="40"/>
      <c r="LT32" s="40"/>
      <c r="LU32" s="40"/>
      <c r="LV32" s="40"/>
      <c r="LW32" s="40"/>
      <c r="LX32" s="40"/>
      <c r="LY32" s="40"/>
      <c r="LZ32" s="40"/>
      <c r="MA32" s="40"/>
      <c r="MB32" s="40"/>
      <c r="MC32" s="40"/>
      <c r="MD32" s="40"/>
      <c r="ME32" s="40"/>
      <c r="MF32" s="40"/>
      <c r="MG32" s="40"/>
      <c r="MH32" s="40"/>
      <c r="MI32" s="40"/>
      <c r="MJ32" s="40"/>
      <c r="MK32" s="40"/>
      <c r="ML32" s="40"/>
      <c r="MM32" s="40"/>
      <c r="MN32" s="40"/>
      <c r="MO32" s="40"/>
      <c r="MP32" s="40"/>
      <c r="MQ32" s="40"/>
      <c r="MR32" s="40"/>
      <c r="MS32" s="40"/>
      <c r="MT32" s="40"/>
      <c r="MU32" s="40"/>
      <c r="MV32" s="40"/>
      <c r="MW32" s="40"/>
      <c r="MX32" s="40"/>
      <c r="MY32" s="40"/>
    </row>
    <row r="33" spans="1:363" s="41" customFormat="1" x14ac:dyDescent="0.25">
      <c r="A33" s="40" t="s">
        <v>40</v>
      </c>
      <c r="B33" s="40" t="str">
        <f>_xlfn.XLOOKUP(C33,[1]Energiemissie!I:I,[1]Energiemissie!F:F," ",0,1)</f>
        <v>Snijdelwijklaan 2 MFC</v>
      </c>
      <c r="C33" s="40" t="s">
        <v>315</v>
      </c>
      <c r="D33" s="40" t="s">
        <v>316</v>
      </c>
      <c r="E33" s="40" t="s">
        <v>3</v>
      </c>
      <c r="F33" s="40" t="s">
        <v>317</v>
      </c>
      <c r="G33" s="40" t="s">
        <v>318</v>
      </c>
      <c r="H33" s="40" t="s">
        <v>264</v>
      </c>
      <c r="I33" s="42">
        <v>16304</v>
      </c>
      <c r="J33" s="40" t="s">
        <v>2</v>
      </c>
      <c r="K33" s="40" t="s">
        <v>33</v>
      </c>
      <c r="L33" s="40" t="s">
        <v>34</v>
      </c>
      <c r="M33" s="40" t="s">
        <v>32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  <c r="IU33" s="40"/>
      <c r="IV33" s="40"/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40"/>
      <c r="JO33" s="40"/>
      <c r="JP33" s="40"/>
      <c r="JQ33" s="40"/>
      <c r="JR33" s="40"/>
      <c r="JS33" s="40"/>
      <c r="JT33" s="40"/>
      <c r="JU33" s="40"/>
      <c r="JV33" s="40"/>
      <c r="JW33" s="40"/>
      <c r="JX33" s="40"/>
      <c r="JY33" s="40"/>
      <c r="JZ33" s="40"/>
      <c r="KA33" s="40"/>
      <c r="KB33" s="40"/>
      <c r="KC33" s="40"/>
      <c r="KD33" s="40"/>
      <c r="KE33" s="40"/>
      <c r="KF33" s="40"/>
      <c r="KG33" s="40"/>
      <c r="KH33" s="40"/>
      <c r="KI33" s="40"/>
      <c r="KJ33" s="40"/>
      <c r="KK33" s="40"/>
      <c r="KL33" s="40"/>
      <c r="KM33" s="40"/>
      <c r="KN33" s="40"/>
      <c r="KO33" s="40"/>
      <c r="KP33" s="40"/>
      <c r="KQ33" s="40"/>
      <c r="KR33" s="40"/>
      <c r="KS33" s="40"/>
      <c r="KT33" s="40"/>
      <c r="KU33" s="40"/>
      <c r="KV33" s="40"/>
      <c r="KW33" s="40"/>
      <c r="KX33" s="40"/>
      <c r="KY33" s="40"/>
      <c r="KZ33" s="40"/>
      <c r="LA33" s="40"/>
      <c r="LB33" s="40"/>
      <c r="LC33" s="40"/>
      <c r="LD33" s="40"/>
      <c r="LE33" s="40"/>
      <c r="LF33" s="40"/>
      <c r="LG33" s="40"/>
      <c r="LH33" s="40"/>
      <c r="LI33" s="40"/>
      <c r="LJ33" s="40"/>
      <c r="LK33" s="40"/>
      <c r="LL33" s="40"/>
      <c r="LM33" s="40"/>
      <c r="LN33" s="40"/>
      <c r="LO33" s="40"/>
      <c r="LP33" s="40"/>
      <c r="LQ33" s="40"/>
      <c r="LR33" s="40"/>
      <c r="LS33" s="40"/>
      <c r="LT33" s="40"/>
      <c r="LU33" s="40"/>
      <c r="LV33" s="40"/>
      <c r="LW33" s="40"/>
      <c r="LX33" s="40"/>
      <c r="LY33" s="40"/>
      <c r="LZ33" s="40"/>
      <c r="MA33" s="40"/>
      <c r="MB33" s="40"/>
      <c r="MC33" s="40"/>
      <c r="MD33" s="40"/>
      <c r="ME33" s="40"/>
      <c r="MF33" s="40"/>
      <c r="MG33" s="40"/>
      <c r="MH33" s="40"/>
      <c r="MI33" s="40"/>
      <c r="MJ33" s="40"/>
      <c r="MK33" s="40"/>
      <c r="ML33" s="40"/>
      <c r="MM33" s="40"/>
      <c r="MN33" s="40"/>
      <c r="MO33" s="40"/>
      <c r="MP33" s="40"/>
      <c r="MQ33" s="40"/>
      <c r="MR33" s="40"/>
      <c r="MS33" s="40"/>
      <c r="MT33" s="40"/>
      <c r="MU33" s="40"/>
      <c r="MV33" s="40"/>
      <c r="MW33" s="40"/>
      <c r="MX33" s="40"/>
      <c r="MY33" s="40"/>
    </row>
    <row r="34" spans="1:363" s="41" customFormat="1" x14ac:dyDescent="0.25">
      <c r="A34" s="40" t="s">
        <v>40</v>
      </c>
      <c r="B34" s="40" t="str">
        <f>_xlfn.XLOOKUP(C34,[1]Energiemissie!I:I,[1]Energiemissie!F:F," ",0,1)</f>
        <v>Snijdelwijklaan 4 A</v>
      </c>
      <c r="C34" s="40" t="s">
        <v>319</v>
      </c>
      <c r="D34" s="40" t="s">
        <v>316</v>
      </c>
      <c r="E34" s="40" t="s">
        <v>9</v>
      </c>
      <c r="F34" s="40" t="s">
        <v>12</v>
      </c>
      <c r="G34" s="40" t="s">
        <v>318</v>
      </c>
      <c r="H34" s="40" t="s">
        <v>264</v>
      </c>
      <c r="I34" s="42">
        <v>15686</v>
      </c>
      <c r="J34" s="40" t="s">
        <v>2</v>
      </c>
      <c r="K34" s="40" t="s">
        <v>33</v>
      </c>
      <c r="L34" s="40" t="s">
        <v>34</v>
      </c>
      <c r="M34" s="40" t="s">
        <v>32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  <c r="KH34" s="40"/>
      <c r="KI34" s="40"/>
      <c r="KJ34" s="40"/>
      <c r="KK34" s="40"/>
      <c r="KL34" s="40"/>
      <c r="KM34" s="40"/>
      <c r="KN34" s="40"/>
      <c r="KO34" s="40"/>
      <c r="KP34" s="40"/>
      <c r="KQ34" s="40"/>
      <c r="KR34" s="40"/>
      <c r="KS34" s="40"/>
      <c r="KT34" s="40"/>
      <c r="KU34" s="40"/>
      <c r="KV34" s="40"/>
      <c r="KW34" s="40"/>
      <c r="KX34" s="40"/>
      <c r="KY34" s="40"/>
      <c r="KZ34" s="40"/>
      <c r="LA34" s="40"/>
      <c r="LB34" s="40"/>
      <c r="LC34" s="40"/>
      <c r="LD34" s="40"/>
      <c r="LE34" s="40"/>
      <c r="LF34" s="40"/>
      <c r="LG34" s="40"/>
      <c r="LH34" s="40"/>
      <c r="LI34" s="40"/>
      <c r="LJ34" s="40"/>
      <c r="LK34" s="40"/>
      <c r="LL34" s="40"/>
      <c r="LM34" s="40"/>
      <c r="LN34" s="40"/>
      <c r="LO34" s="40"/>
      <c r="LP34" s="40"/>
      <c r="LQ34" s="40"/>
      <c r="LR34" s="40"/>
      <c r="LS34" s="40"/>
      <c r="LT34" s="40"/>
      <c r="LU34" s="40"/>
      <c r="LV34" s="40"/>
      <c r="LW34" s="40"/>
      <c r="LX34" s="40"/>
      <c r="LY34" s="40"/>
      <c r="LZ34" s="40"/>
      <c r="MA34" s="40"/>
      <c r="MB34" s="40"/>
      <c r="MC34" s="40"/>
      <c r="MD34" s="40"/>
      <c r="ME34" s="40"/>
      <c r="MF34" s="40"/>
      <c r="MG34" s="40"/>
      <c r="MH34" s="40"/>
      <c r="MI34" s="40"/>
      <c r="MJ34" s="40"/>
      <c r="MK34" s="40"/>
      <c r="ML34" s="40"/>
      <c r="MM34" s="40"/>
      <c r="MN34" s="40"/>
      <c r="MO34" s="40"/>
      <c r="MP34" s="40"/>
      <c r="MQ34" s="40"/>
      <c r="MR34" s="40"/>
      <c r="MS34" s="40"/>
      <c r="MT34" s="40"/>
      <c r="MU34" s="40"/>
      <c r="MV34" s="40"/>
      <c r="MW34" s="40"/>
      <c r="MX34" s="40"/>
      <c r="MY34" s="40"/>
    </row>
    <row r="35" spans="1:363" s="41" customFormat="1" x14ac:dyDescent="0.25">
      <c r="A35" s="40" t="s">
        <v>40</v>
      </c>
      <c r="B35" s="40" t="str">
        <f>_xlfn.XLOOKUP(C35,[1]Energiemissie!I:I,[1]Energiemissie!F:F," ",0,1)</f>
        <v>Sportparklaan 13</v>
      </c>
      <c r="C35" s="40" t="s">
        <v>320</v>
      </c>
      <c r="D35" s="40" t="s">
        <v>321</v>
      </c>
      <c r="E35" s="40" t="s">
        <v>286</v>
      </c>
      <c r="F35" s="40" t="s">
        <v>72</v>
      </c>
      <c r="G35" s="40" t="s">
        <v>322</v>
      </c>
      <c r="H35" s="40" t="s">
        <v>323</v>
      </c>
      <c r="I35" s="42">
        <v>16491</v>
      </c>
      <c r="J35" s="40" t="s">
        <v>2</v>
      </c>
      <c r="K35" s="40" t="s">
        <v>33</v>
      </c>
      <c r="L35" s="40" t="s">
        <v>34</v>
      </c>
      <c r="M35" s="40" t="s">
        <v>37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  <c r="KH35" s="40"/>
      <c r="KI35" s="40"/>
      <c r="KJ35" s="40"/>
      <c r="KK35" s="40"/>
      <c r="KL35" s="40"/>
      <c r="KM35" s="40"/>
      <c r="KN35" s="40"/>
      <c r="KO35" s="40"/>
      <c r="KP35" s="40"/>
      <c r="KQ35" s="40"/>
      <c r="KR35" s="40"/>
      <c r="KS35" s="40"/>
      <c r="KT35" s="40"/>
      <c r="KU35" s="40"/>
      <c r="KV35" s="40"/>
      <c r="KW35" s="40"/>
      <c r="KX35" s="40"/>
      <c r="KY35" s="40"/>
      <c r="KZ35" s="40"/>
      <c r="LA35" s="40"/>
      <c r="LB35" s="40"/>
      <c r="LC35" s="40"/>
      <c r="LD35" s="40"/>
      <c r="LE35" s="40"/>
      <c r="LF35" s="40"/>
      <c r="LG35" s="40"/>
      <c r="LH35" s="40"/>
      <c r="LI35" s="40"/>
      <c r="LJ35" s="40"/>
      <c r="LK35" s="40"/>
      <c r="LL35" s="40"/>
      <c r="LM35" s="40"/>
      <c r="LN35" s="40"/>
      <c r="LO35" s="40"/>
      <c r="LP35" s="40"/>
      <c r="LQ35" s="40"/>
      <c r="LR35" s="40"/>
      <c r="LS35" s="40"/>
      <c r="LT35" s="40"/>
      <c r="LU35" s="40"/>
      <c r="LV35" s="40"/>
      <c r="LW35" s="40"/>
      <c r="LX35" s="40"/>
      <c r="LY35" s="40"/>
      <c r="LZ35" s="40"/>
      <c r="MA35" s="40"/>
      <c r="MB35" s="40"/>
      <c r="MC35" s="40"/>
      <c r="MD35" s="40"/>
      <c r="ME35" s="40"/>
      <c r="MF35" s="40"/>
      <c r="MG35" s="40"/>
      <c r="MH35" s="40"/>
      <c r="MI35" s="40"/>
      <c r="MJ35" s="40"/>
      <c r="MK35" s="40"/>
      <c r="ML35" s="40"/>
      <c r="MM35" s="40"/>
      <c r="MN35" s="40"/>
      <c r="MO35" s="40"/>
      <c r="MP35" s="40"/>
      <c r="MQ35" s="40"/>
      <c r="MR35" s="40"/>
      <c r="MS35" s="40"/>
      <c r="MT35" s="40"/>
      <c r="MU35" s="40"/>
      <c r="MV35" s="40"/>
      <c r="MW35" s="40"/>
      <c r="MX35" s="40"/>
      <c r="MY35" s="40"/>
    </row>
    <row r="36" spans="1:363" s="41" customFormat="1" x14ac:dyDescent="0.25">
      <c r="A36" s="40" t="s">
        <v>40</v>
      </c>
      <c r="B36" s="40" t="str">
        <f>_xlfn.XLOOKUP(C36,[1]Energiemissie!I:I,[1]Energiemissie!F:F," ",0,1)</f>
        <v>Chopinlaan 2 (Het Anker)</v>
      </c>
      <c r="C36" s="40" t="s">
        <v>324</v>
      </c>
      <c r="D36" s="40" t="s">
        <v>325</v>
      </c>
      <c r="E36" s="40" t="s">
        <v>3</v>
      </c>
      <c r="F36" s="40" t="s">
        <v>72</v>
      </c>
      <c r="G36" s="40" t="s">
        <v>326</v>
      </c>
      <c r="H36" s="40" t="s">
        <v>268</v>
      </c>
      <c r="I36" s="42">
        <v>8264</v>
      </c>
      <c r="J36" s="40" t="s">
        <v>2</v>
      </c>
      <c r="K36" s="40" t="s">
        <v>33</v>
      </c>
      <c r="L36" s="40" t="s">
        <v>34</v>
      </c>
      <c r="M36" s="40" t="s">
        <v>32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/>
      <c r="JM36" s="40"/>
      <c r="JN36" s="40"/>
      <c r="JO36" s="40"/>
      <c r="JP36" s="40"/>
      <c r="JQ36" s="40"/>
      <c r="JR36" s="40"/>
      <c r="JS36" s="40"/>
      <c r="JT36" s="40"/>
      <c r="JU36" s="40"/>
      <c r="JV36" s="40"/>
      <c r="JW36" s="40"/>
      <c r="JX36" s="40"/>
      <c r="JY36" s="40"/>
      <c r="JZ36" s="40"/>
      <c r="KA36" s="40"/>
      <c r="KB36" s="40"/>
      <c r="KC36" s="40"/>
      <c r="KD36" s="40"/>
      <c r="KE36" s="40"/>
      <c r="KF36" s="40"/>
      <c r="KG36" s="40"/>
      <c r="KH36" s="40"/>
      <c r="KI36" s="40"/>
      <c r="KJ36" s="40"/>
      <c r="KK36" s="40"/>
      <c r="KL36" s="40"/>
      <c r="KM36" s="40"/>
      <c r="KN36" s="40"/>
      <c r="KO36" s="40"/>
      <c r="KP36" s="40"/>
      <c r="KQ36" s="40"/>
      <c r="KR36" s="40"/>
      <c r="KS36" s="40"/>
      <c r="KT36" s="40"/>
      <c r="KU36" s="40"/>
      <c r="KV36" s="40"/>
      <c r="KW36" s="40"/>
      <c r="KX36" s="40"/>
      <c r="KY36" s="40"/>
      <c r="KZ36" s="40"/>
      <c r="LA36" s="40"/>
      <c r="LB36" s="40"/>
      <c r="LC36" s="40"/>
      <c r="LD36" s="40"/>
      <c r="LE36" s="40"/>
      <c r="LF36" s="40"/>
      <c r="LG36" s="40"/>
      <c r="LH36" s="40"/>
      <c r="LI36" s="40"/>
      <c r="LJ36" s="40"/>
      <c r="LK36" s="40"/>
      <c r="LL36" s="40"/>
      <c r="LM36" s="40"/>
      <c r="LN36" s="40"/>
      <c r="LO36" s="40"/>
      <c r="LP36" s="40"/>
      <c r="LQ36" s="40"/>
      <c r="LR36" s="40"/>
      <c r="LS36" s="40"/>
      <c r="LT36" s="40"/>
      <c r="LU36" s="40"/>
      <c r="LV36" s="40"/>
      <c r="LW36" s="40"/>
      <c r="LX36" s="40"/>
      <c r="LY36" s="40"/>
      <c r="LZ36" s="40"/>
      <c r="MA36" s="40"/>
      <c r="MB36" s="40"/>
      <c r="MC36" s="40"/>
      <c r="MD36" s="40"/>
      <c r="ME36" s="40"/>
      <c r="MF36" s="40"/>
      <c r="MG36" s="40"/>
      <c r="MH36" s="40"/>
      <c r="MI36" s="40"/>
      <c r="MJ36" s="40"/>
      <c r="MK36" s="40"/>
      <c r="ML36" s="40"/>
      <c r="MM36" s="40"/>
      <c r="MN36" s="40"/>
      <c r="MO36" s="40"/>
      <c r="MP36" s="40"/>
      <c r="MQ36" s="40"/>
      <c r="MR36" s="40"/>
      <c r="MS36" s="40"/>
      <c r="MT36" s="40"/>
      <c r="MU36" s="40"/>
      <c r="MV36" s="40"/>
      <c r="MW36" s="40"/>
      <c r="MX36" s="40"/>
      <c r="MY36" s="40"/>
    </row>
    <row r="37" spans="1:363" s="41" customFormat="1" x14ac:dyDescent="0.25">
      <c r="A37" s="40" t="s">
        <v>40</v>
      </c>
      <c r="B37" s="40" t="str">
        <f>_xlfn.XLOOKUP(C37,[1]Energiemissie!I:I,[1]Energiemissie!F:F," ",0,1)</f>
        <v>Joseph Haydnlaan 3</v>
      </c>
      <c r="C37" s="40" t="s">
        <v>327</v>
      </c>
      <c r="D37" s="40" t="s">
        <v>328</v>
      </c>
      <c r="E37" s="40" t="s">
        <v>14</v>
      </c>
      <c r="F37" s="40" t="s">
        <v>72</v>
      </c>
      <c r="G37" s="40" t="s">
        <v>329</v>
      </c>
      <c r="H37" s="40" t="s">
        <v>268</v>
      </c>
      <c r="I37" s="42">
        <v>11579</v>
      </c>
      <c r="J37" s="40" t="s">
        <v>2</v>
      </c>
      <c r="K37" s="40" t="s">
        <v>33</v>
      </c>
      <c r="L37" s="40" t="s">
        <v>34</v>
      </c>
      <c r="M37" s="40" t="s">
        <v>37</v>
      </c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/>
      <c r="JP37" s="40"/>
      <c r="JQ37" s="40"/>
      <c r="JR37" s="40"/>
      <c r="JS37" s="40"/>
      <c r="JT37" s="40"/>
      <c r="JU37" s="40"/>
      <c r="JV37" s="40"/>
      <c r="JW37" s="40"/>
      <c r="JX37" s="40"/>
      <c r="JY37" s="40"/>
      <c r="JZ37" s="40"/>
      <c r="KA37" s="40"/>
      <c r="KB37" s="40"/>
      <c r="KC37" s="40"/>
      <c r="KD37" s="40"/>
      <c r="KE37" s="40"/>
      <c r="KF37" s="40"/>
      <c r="KG37" s="40"/>
      <c r="KH37" s="40"/>
      <c r="KI37" s="40"/>
      <c r="KJ37" s="40"/>
      <c r="KK37" s="40"/>
      <c r="KL37" s="40"/>
      <c r="KM37" s="40"/>
      <c r="KN37" s="40"/>
      <c r="KO37" s="40"/>
      <c r="KP37" s="40"/>
      <c r="KQ37" s="40"/>
      <c r="KR37" s="40"/>
      <c r="KS37" s="40"/>
      <c r="KT37" s="40"/>
      <c r="KU37" s="40"/>
      <c r="KV37" s="40"/>
      <c r="KW37" s="40"/>
      <c r="KX37" s="40"/>
      <c r="KY37" s="40"/>
      <c r="KZ37" s="40"/>
      <c r="LA37" s="40"/>
      <c r="LB37" s="40"/>
      <c r="LC37" s="40"/>
      <c r="LD37" s="40"/>
      <c r="LE37" s="40"/>
      <c r="LF37" s="40"/>
      <c r="LG37" s="40"/>
      <c r="LH37" s="40"/>
      <c r="LI37" s="40"/>
      <c r="LJ37" s="40"/>
      <c r="LK37" s="40"/>
      <c r="LL37" s="40"/>
      <c r="LM37" s="40"/>
      <c r="LN37" s="40"/>
      <c r="LO37" s="40"/>
      <c r="LP37" s="40"/>
      <c r="LQ37" s="40"/>
      <c r="LR37" s="40"/>
      <c r="LS37" s="40"/>
      <c r="LT37" s="40"/>
      <c r="LU37" s="40"/>
      <c r="LV37" s="40"/>
      <c r="LW37" s="40"/>
      <c r="LX37" s="40"/>
      <c r="LY37" s="40"/>
      <c r="LZ37" s="40"/>
      <c r="MA37" s="40"/>
      <c r="MB37" s="40"/>
      <c r="MC37" s="40"/>
      <c r="MD37" s="40"/>
      <c r="ME37" s="40"/>
      <c r="MF37" s="40"/>
      <c r="MG37" s="40"/>
      <c r="MH37" s="40"/>
      <c r="MI37" s="40"/>
      <c r="MJ37" s="40"/>
      <c r="MK37" s="40"/>
      <c r="ML37" s="40"/>
      <c r="MM37" s="40"/>
      <c r="MN37" s="40"/>
      <c r="MO37" s="40"/>
      <c r="MP37" s="40"/>
      <c r="MQ37" s="40"/>
      <c r="MR37" s="40"/>
      <c r="MS37" s="40"/>
      <c r="MT37" s="40"/>
      <c r="MU37" s="40"/>
      <c r="MV37" s="40"/>
      <c r="MW37" s="40"/>
      <c r="MX37" s="40"/>
      <c r="MY37" s="40"/>
    </row>
    <row r="38" spans="1:363" s="41" customFormat="1" x14ac:dyDescent="0.25">
      <c r="A38" s="40" t="s">
        <v>40</v>
      </c>
      <c r="B38" s="40" t="str">
        <f>_xlfn.XLOOKUP(C38,[1]Energiemissie!I:I,[1]Energiemissie!F:F," ",0,1)</f>
        <v>Sweelincklaan 30</v>
      </c>
      <c r="C38" s="40" t="s">
        <v>330</v>
      </c>
      <c r="D38" s="40" t="s">
        <v>331</v>
      </c>
      <c r="E38" s="40" t="s">
        <v>276</v>
      </c>
      <c r="F38" s="40" t="s">
        <v>72</v>
      </c>
      <c r="G38" s="40" t="s">
        <v>332</v>
      </c>
      <c r="H38" s="40" t="s">
        <v>268</v>
      </c>
      <c r="I38" s="42">
        <v>9721</v>
      </c>
      <c r="J38" s="40" t="s">
        <v>2</v>
      </c>
      <c r="K38" s="40" t="s">
        <v>33</v>
      </c>
      <c r="L38" s="40" t="s">
        <v>34</v>
      </c>
      <c r="M38" s="40" t="s">
        <v>32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  <c r="IW38" s="40"/>
      <c r="IX38" s="40"/>
      <c r="IY38" s="40"/>
      <c r="IZ38" s="40"/>
      <c r="JA38" s="40"/>
      <c r="JB38" s="40"/>
      <c r="JC38" s="40"/>
      <c r="JD38" s="40"/>
      <c r="JE38" s="40"/>
      <c r="JF38" s="40"/>
      <c r="JG38" s="40"/>
      <c r="JH38" s="40"/>
      <c r="JI38" s="40"/>
      <c r="JJ38" s="40"/>
      <c r="JK38" s="40"/>
      <c r="JL38" s="40"/>
      <c r="JM38" s="40"/>
      <c r="JN38" s="40"/>
      <c r="JO38" s="40"/>
      <c r="JP38" s="40"/>
      <c r="JQ38" s="40"/>
      <c r="JR38" s="40"/>
      <c r="JS38" s="40"/>
      <c r="JT38" s="40"/>
      <c r="JU38" s="40"/>
      <c r="JV38" s="40"/>
      <c r="JW38" s="40"/>
      <c r="JX38" s="40"/>
      <c r="JY38" s="40"/>
      <c r="JZ38" s="40"/>
      <c r="KA38" s="40"/>
      <c r="KB38" s="40"/>
      <c r="KC38" s="40"/>
      <c r="KD38" s="40"/>
      <c r="KE38" s="40"/>
      <c r="KF38" s="40"/>
      <c r="KG38" s="40"/>
      <c r="KH38" s="40"/>
      <c r="KI38" s="40"/>
      <c r="KJ38" s="40"/>
      <c r="KK38" s="40"/>
      <c r="KL38" s="40"/>
      <c r="KM38" s="40"/>
      <c r="KN38" s="40"/>
      <c r="KO38" s="40"/>
      <c r="KP38" s="40"/>
      <c r="KQ38" s="40"/>
      <c r="KR38" s="40"/>
      <c r="KS38" s="40"/>
      <c r="KT38" s="40"/>
      <c r="KU38" s="40"/>
      <c r="KV38" s="40"/>
      <c r="KW38" s="40"/>
      <c r="KX38" s="40"/>
      <c r="KY38" s="40"/>
      <c r="KZ38" s="40"/>
      <c r="LA38" s="40"/>
      <c r="LB38" s="40"/>
      <c r="LC38" s="40"/>
      <c r="LD38" s="40"/>
      <c r="LE38" s="40"/>
      <c r="LF38" s="40"/>
      <c r="LG38" s="40"/>
      <c r="LH38" s="40"/>
      <c r="LI38" s="40"/>
      <c r="LJ38" s="40"/>
      <c r="LK38" s="40"/>
      <c r="LL38" s="40"/>
      <c r="LM38" s="40"/>
      <c r="LN38" s="40"/>
      <c r="LO38" s="40"/>
      <c r="LP38" s="40"/>
      <c r="LQ38" s="40"/>
      <c r="LR38" s="40"/>
      <c r="LS38" s="40"/>
      <c r="LT38" s="40"/>
      <c r="LU38" s="40"/>
      <c r="LV38" s="40"/>
      <c r="LW38" s="40"/>
      <c r="LX38" s="40"/>
      <c r="LY38" s="40"/>
      <c r="LZ38" s="40"/>
      <c r="MA38" s="40"/>
      <c r="MB38" s="40"/>
      <c r="MC38" s="40"/>
      <c r="MD38" s="40"/>
      <c r="ME38" s="40"/>
      <c r="MF38" s="40"/>
      <c r="MG38" s="40"/>
      <c r="MH38" s="40"/>
      <c r="MI38" s="40"/>
      <c r="MJ38" s="40"/>
      <c r="MK38" s="40"/>
      <c r="ML38" s="40"/>
      <c r="MM38" s="40"/>
      <c r="MN38" s="40"/>
      <c r="MO38" s="40"/>
      <c r="MP38" s="40"/>
      <c r="MQ38" s="40"/>
      <c r="MR38" s="40"/>
      <c r="MS38" s="40"/>
      <c r="MT38" s="40"/>
      <c r="MU38" s="40"/>
      <c r="MV38" s="40"/>
      <c r="MW38" s="40"/>
      <c r="MX38" s="40"/>
      <c r="MY38" s="40"/>
    </row>
    <row r="39" spans="1:363" s="41" customFormat="1" x14ac:dyDescent="0.25">
      <c r="A39" s="40" t="s">
        <v>40</v>
      </c>
      <c r="B39" s="40" t="str">
        <f>_xlfn.XLOOKUP(C39,[1]Energiemissie!I:I,[1]Energiemissie!F:F," ",0,1)</f>
        <v>Buitendorpstraat 3</v>
      </c>
      <c r="C39" s="40" t="s">
        <v>333</v>
      </c>
      <c r="D39" s="40" t="s">
        <v>334</v>
      </c>
      <c r="E39" s="40" t="s">
        <v>14</v>
      </c>
      <c r="F39" s="40" t="s">
        <v>72</v>
      </c>
      <c r="G39" s="40" t="s">
        <v>335</v>
      </c>
      <c r="H39" s="40" t="s">
        <v>336</v>
      </c>
      <c r="I39" s="42">
        <v>8732</v>
      </c>
      <c r="J39" s="40" t="s">
        <v>2</v>
      </c>
      <c r="K39" s="40" t="s">
        <v>33</v>
      </c>
      <c r="L39" s="40" t="s">
        <v>34</v>
      </c>
      <c r="M39" s="40" t="s">
        <v>32</v>
      </c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/>
      <c r="JP39" s="40"/>
      <c r="JQ39" s="40"/>
      <c r="JR39" s="40"/>
      <c r="JS39" s="40"/>
      <c r="JT39" s="40"/>
      <c r="JU39" s="40"/>
      <c r="JV39" s="40"/>
      <c r="JW39" s="40"/>
      <c r="JX39" s="40"/>
      <c r="JY39" s="40"/>
      <c r="JZ39" s="40"/>
      <c r="KA39" s="40"/>
      <c r="KB39" s="40"/>
      <c r="KC39" s="40"/>
      <c r="KD39" s="40"/>
      <c r="KE39" s="40"/>
      <c r="KF39" s="40"/>
      <c r="KG39" s="40"/>
      <c r="KH39" s="40"/>
      <c r="KI39" s="40"/>
      <c r="KJ39" s="40"/>
      <c r="KK39" s="40"/>
      <c r="KL39" s="40"/>
      <c r="KM39" s="40"/>
      <c r="KN39" s="40"/>
      <c r="KO39" s="40"/>
      <c r="KP39" s="40"/>
      <c r="KQ39" s="40"/>
      <c r="KR39" s="40"/>
      <c r="KS39" s="40"/>
      <c r="KT39" s="40"/>
      <c r="KU39" s="40"/>
      <c r="KV39" s="40"/>
      <c r="KW39" s="40"/>
      <c r="KX39" s="40"/>
      <c r="KY39" s="40"/>
      <c r="KZ39" s="40"/>
      <c r="LA39" s="40"/>
      <c r="LB39" s="40"/>
      <c r="LC39" s="40"/>
      <c r="LD39" s="40"/>
      <c r="LE39" s="40"/>
      <c r="LF39" s="40"/>
      <c r="LG39" s="40"/>
      <c r="LH39" s="40"/>
      <c r="LI39" s="40"/>
      <c r="LJ39" s="40"/>
      <c r="LK39" s="40"/>
      <c r="LL39" s="40"/>
      <c r="LM39" s="40"/>
      <c r="LN39" s="40"/>
      <c r="LO39" s="40"/>
      <c r="LP39" s="40"/>
      <c r="LQ39" s="40"/>
      <c r="LR39" s="40"/>
      <c r="LS39" s="40"/>
      <c r="LT39" s="40"/>
      <c r="LU39" s="40"/>
      <c r="LV39" s="40"/>
      <c r="LW39" s="40"/>
      <c r="LX39" s="40"/>
      <c r="LY39" s="40"/>
      <c r="LZ39" s="40"/>
      <c r="MA39" s="40"/>
      <c r="MB39" s="40"/>
      <c r="MC39" s="40"/>
      <c r="MD39" s="40"/>
      <c r="ME39" s="40"/>
      <c r="MF39" s="40"/>
      <c r="MG39" s="40"/>
      <c r="MH39" s="40"/>
      <c r="MI39" s="40"/>
      <c r="MJ39" s="40"/>
      <c r="MK39" s="40"/>
      <c r="ML39" s="40"/>
      <c r="MM39" s="40"/>
      <c r="MN39" s="40"/>
      <c r="MO39" s="40"/>
      <c r="MP39" s="40"/>
      <c r="MQ39" s="40"/>
      <c r="MR39" s="40"/>
      <c r="MS39" s="40"/>
      <c r="MT39" s="40"/>
      <c r="MU39" s="40"/>
      <c r="MV39" s="40"/>
      <c r="MW39" s="40"/>
      <c r="MX39" s="40"/>
      <c r="MY39" s="40"/>
    </row>
    <row r="40" spans="1:363" s="41" customFormat="1" x14ac:dyDescent="0.25">
      <c r="A40" s="40" t="s">
        <v>40</v>
      </c>
      <c r="B40" s="40" t="str">
        <f>_xlfn.XLOOKUP(C40,[1]Energiemissie!I:I,[1]Energiemissie!F:F," ",0,1)</f>
        <v>Buitendorpstraat 5</v>
      </c>
      <c r="C40" s="40" t="s">
        <v>337</v>
      </c>
      <c r="D40" s="40" t="s">
        <v>334</v>
      </c>
      <c r="E40" s="40" t="s">
        <v>214</v>
      </c>
      <c r="F40" s="40" t="s">
        <v>72</v>
      </c>
      <c r="G40" s="40" t="s">
        <v>335</v>
      </c>
      <c r="H40" s="40" t="s">
        <v>336</v>
      </c>
      <c r="I40" s="42">
        <v>4271</v>
      </c>
      <c r="J40" s="40" t="s">
        <v>2</v>
      </c>
      <c r="K40" s="40" t="s">
        <v>33</v>
      </c>
      <c r="L40" s="40" t="s">
        <v>34</v>
      </c>
      <c r="M40" s="40" t="s">
        <v>32</v>
      </c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  <c r="IU40" s="40"/>
      <c r="IV40" s="40"/>
      <c r="IW40" s="40"/>
      <c r="IX40" s="40"/>
      <c r="IY40" s="40"/>
      <c r="IZ40" s="40"/>
      <c r="JA40" s="40"/>
      <c r="JB40" s="40"/>
      <c r="JC40" s="40"/>
      <c r="JD40" s="40"/>
      <c r="JE40" s="40"/>
      <c r="JF40" s="40"/>
      <c r="JG40" s="40"/>
      <c r="JH40" s="40"/>
      <c r="JI40" s="40"/>
      <c r="JJ40" s="40"/>
      <c r="JK40" s="40"/>
      <c r="JL40" s="40"/>
      <c r="JM40" s="40"/>
      <c r="JN40" s="40"/>
      <c r="JO40" s="40"/>
      <c r="JP40" s="40"/>
      <c r="JQ40" s="40"/>
      <c r="JR40" s="40"/>
      <c r="JS40" s="40"/>
      <c r="JT40" s="40"/>
      <c r="JU40" s="40"/>
      <c r="JV40" s="40"/>
      <c r="JW40" s="40"/>
      <c r="JX40" s="40"/>
      <c r="JY40" s="40"/>
      <c r="JZ40" s="40"/>
      <c r="KA40" s="40"/>
      <c r="KB40" s="40"/>
      <c r="KC40" s="40"/>
      <c r="KD40" s="40"/>
      <c r="KE40" s="40"/>
      <c r="KF40" s="40"/>
      <c r="KG40" s="40"/>
      <c r="KH40" s="40"/>
      <c r="KI40" s="40"/>
      <c r="KJ40" s="40"/>
      <c r="KK40" s="40"/>
      <c r="KL40" s="40"/>
      <c r="KM40" s="40"/>
      <c r="KN40" s="40"/>
      <c r="KO40" s="40"/>
      <c r="KP40" s="40"/>
      <c r="KQ40" s="40"/>
      <c r="KR40" s="40"/>
      <c r="KS40" s="40"/>
      <c r="KT40" s="40"/>
      <c r="KU40" s="40"/>
      <c r="KV40" s="40"/>
      <c r="KW40" s="40"/>
      <c r="KX40" s="40"/>
      <c r="KY40" s="40"/>
      <c r="KZ40" s="40"/>
      <c r="LA40" s="40"/>
      <c r="LB40" s="40"/>
      <c r="LC40" s="40"/>
      <c r="LD40" s="40"/>
      <c r="LE40" s="40"/>
      <c r="LF40" s="40"/>
      <c r="LG40" s="40"/>
      <c r="LH40" s="40"/>
      <c r="LI40" s="40"/>
      <c r="LJ40" s="40"/>
      <c r="LK40" s="40"/>
      <c r="LL40" s="40"/>
      <c r="LM40" s="40"/>
      <c r="LN40" s="40"/>
      <c r="LO40" s="40"/>
      <c r="LP40" s="40"/>
      <c r="LQ40" s="40"/>
      <c r="LR40" s="40"/>
      <c r="LS40" s="40"/>
      <c r="LT40" s="40"/>
      <c r="LU40" s="40"/>
      <c r="LV40" s="40"/>
      <c r="LW40" s="40"/>
      <c r="LX40" s="40"/>
      <c r="LY40" s="40"/>
      <c r="LZ40" s="40"/>
      <c r="MA40" s="40"/>
      <c r="MB40" s="40"/>
      <c r="MC40" s="40"/>
      <c r="MD40" s="40"/>
      <c r="ME40" s="40"/>
      <c r="MF40" s="40"/>
      <c r="MG40" s="40"/>
      <c r="MH40" s="40"/>
      <c r="MI40" s="40"/>
      <c r="MJ40" s="40"/>
      <c r="MK40" s="40"/>
      <c r="ML40" s="40"/>
      <c r="MM40" s="40"/>
      <c r="MN40" s="40"/>
      <c r="MO40" s="40"/>
      <c r="MP40" s="40"/>
      <c r="MQ40" s="40"/>
      <c r="MR40" s="40"/>
      <c r="MS40" s="40"/>
      <c r="MT40" s="40"/>
      <c r="MU40" s="40"/>
      <c r="MV40" s="40"/>
      <c r="MW40" s="40"/>
      <c r="MX40" s="40"/>
      <c r="MY40" s="40"/>
    </row>
    <row r="41" spans="1:363" s="41" customFormat="1" x14ac:dyDescent="0.25">
      <c r="A41" s="40" t="s">
        <v>40</v>
      </c>
      <c r="B41" s="40" t="str">
        <f>_xlfn.XLOOKUP(C41,[1]Energiemissie!I:I,[1]Energiemissie!F:F," ",0,1)</f>
        <v>Diamantstraat 29</v>
      </c>
      <c r="C41" s="40" t="s">
        <v>338</v>
      </c>
      <c r="D41" s="40" t="s">
        <v>339</v>
      </c>
      <c r="E41" s="40" t="s">
        <v>340</v>
      </c>
      <c r="F41" s="40" t="s">
        <v>72</v>
      </c>
      <c r="G41" s="40" t="s">
        <v>341</v>
      </c>
      <c r="H41" s="40" t="s">
        <v>216</v>
      </c>
      <c r="I41" s="42">
        <v>51601</v>
      </c>
      <c r="J41" s="40" t="s">
        <v>4</v>
      </c>
      <c r="K41" s="40" t="s">
        <v>35</v>
      </c>
      <c r="L41" s="40" t="s">
        <v>36</v>
      </c>
      <c r="M41" s="40" t="s">
        <v>30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  <c r="IW41" s="40"/>
      <c r="IX41" s="40"/>
      <c r="IY41" s="40"/>
      <c r="IZ41" s="40"/>
      <c r="JA41" s="40"/>
      <c r="JB41" s="40"/>
      <c r="JC41" s="40"/>
      <c r="JD41" s="40"/>
      <c r="JE41" s="40"/>
      <c r="JF41" s="40"/>
      <c r="JG41" s="40"/>
      <c r="JH41" s="40"/>
      <c r="JI41" s="40"/>
      <c r="JJ41" s="40"/>
      <c r="JK41" s="40"/>
      <c r="JL41" s="40"/>
      <c r="JM41" s="40"/>
      <c r="JN41" s="40"/>
      <c r="JO41" s="40"/>
      <c r="JP41" s="40"/>
      <c r="JQ41" s="40"/>
      <c r="JR41" s="40"/>
      <c r="JS41" s="40"/>
      <c r="JT41" s="40"/>
      <c r="JU41" s="40"/>
      <c r="JV41" s="40"/>
      <c r="JW41" s="40"/>
      <c r="JX41" s="40"/>
      <c r="JY41" s="40"/>
      <c r="JZ41" s="40"/>
      <c r="KA41" s="40"/>
      <c r="KB41" s="40"/>
      <c r="KC41" s="40"/>
      <c r="KD41" s="40"/>
      <c r="KE41" s="40"/>
      <c r="KF41" s="40"/>
      <c r="KG41" s="40"/>
      <c r="KH41" s="40"/>
      <c r="KI41" s="40"/>
      <c r="KJ41" s="40"/>
      <c r="KK41" s="40"/>
      <c r="KL41" s="40"/>
      <c r="KM41" s="40"/>
      <c r="KN41" s="40"/>
      <c r="KO41" s="40"/>
      <c r="KP41" s="40"/>
      <c r="KQ41" s="40"/>
      <c r="KR41" s="40"/>
      <c r="KS41" s="40"/>
      <c r="KT41" s="40"/>
      <c r="KU41" s="40"/>
      <c r="KV41" s="40"/>
      <c r="KW41" s="40"/>
      <c r="KX41" s="40"/>
      <c r="KY41" s="40"/>
      <c r="KZ41" s="40"/>
      <c r="LA41" s="40"/>
      <c r="LB41" s="40"/>
      <c r="LC41" s="40"/>
      <c r="LD41" s="40"/>
      <c r="LE41" s="40"/>
      <c r="LF41" s="40"/>
      <c r="LG41" s="40"/>
      <c r="LH41" s="40"/>
      <c r="LI41" s="40"/>
      <c r="LJ41" s="40"/>
      <c r="LK41" s="40"/>
      <c r="LL41" s="40"/>
      <c r="LM41" s="40"/>
      <c r="LN41" s="40"/>
      <c r="LO41" s="40"/>
      <c r="LP41" s="40"/>
      <c r="LQ41" s="40"/>
      <c r="LR41" s="40"/>
      <c r="LS41" s="40"/>
      <c r="LT41" s="40"/>
      <c r="LU41" s="40"/>
      <c r="LV41" s="40"/>
      <c r="LW41" s="40"/>
      <c r="LX41" s="40"/>
      <c r="LY41" s="40"/>
      <c r="LZ41" s="40"/>
      <c r="MA41" s="40"/>
      <c r="MB41" s="40"/>
      <c r="MC41" s="40"/>
      <c r="MD41" s="40"/>
      <c r="ME41" s="40"/>
      <c r="MF41" s="40"/>
      <c r="MG41" s="40"/>
      <c r="MH41" s="40"/>
      <c r="MI41" s="40"/>
      <c r="MJ41" s="40"/>
      <c r="MK41" s="40"/>
      <c r="ML41" s="40"/>
      <c r="MM41" s="40"/>
      <c r="MN41" s="40"/>
      <c r="MO41" s="40"/>
      <c r="MP41" s="40"/>
      <c r="MQ41" s="40"/>
      <c r="MR41" s="40"/>
      <c r="MS41" s="40"/>
      <c r="MT41" s="40"/>
      <c r="MU41" s="40"/>
      <c r="MV41" s="40"/>
      <c r="MW41" s="40"/>
      <c r="MX41" s="40"/>
      <c r="MY41" s="40"/>
    </row>
    <row r="42" spans="1:363" s="41" customFormat="1" x14ac:dyDescent="0.25">
      <c r="A42" s="40" t="s">
        <v>40</v>
      </c>
      <c r="B42" s="40" t="str">
        <f>_xlfn.XLOOKUP(C42,[1]Energiemissie!I:I,[1]Energiemissie!F:F," ",0,1)</f>
        <v>Dillenburg 1</v>
      </c>
      <c r="C42" s="40" t="s">
        <v>342</v>
      </c>
      <c r="D42" s="40" t="s">
        <v>343</v>
      </c>
      <c r="E42" s="40" t="s">
        <v>6</v>
      </c>
      <c r="F42" s="40" t="s">
        <v>72</v>
      </c>
      <c r="G42" s="40" t="s">
        <v>344</v>
      </c>
      <c r="H42" s="40" t="s">
        <v>216</v>
      </c>
      <c r="I42" s="42">
        <v>30400</v>
      </c>
      <c r="J42" s="40" t="s">
        <v>4</v>
      </c>
      <c r="K42" s="40" t="s">
        <v>35</v>
      </c>
      <c r="L42" s="40" t="s">
        <v>36</v>
      </c>
      <c r="M42" s="40" t="s">
        <v>30</v>
      </c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  <c r="IW42" s="40"/>
      <c r="IX42" s="40"/>
      <c r="IY42" s="40"/>
      <c r="IZ42" s="40"/>
      <c r="JA42" s="40"/>
      <c r="JB42" s="40"/>
      <c r="JC42" s="40"/>
      <c r="JD42" s="40"/>
      <c r="JE42" s="40"/>
      <c r="JF42" s="40"/>
      <c r="JG42" s="40"/>
      <c r="JH42" s="40"/>
      <c r="JI42" s="40"/>
      <c r="JJ42" s="40"/>
      <c r="JK42" s="40"/>
      <c r="JL42" s="40"/>
      <c r="JM42" s="40"/>
      <c r="JN42" s="40"/>
      <c r="JO42" s="40"/>
      <c r="JP42" s="40"/>
      <c r="JQ42" s="40"/>
      <c r="JR42" s="40"/>
      <c r="JS42" s="40"/>
      <c r="JT42" s="40"/>
      <c r="JU42" s="40"/>
      <c r="JV42" s="40"/>
      <c r="JW42" s="40"/>
      <c r="JX42" s="40"/>
      <c r="JY42" s="40"/>
      <c r="JZ42" s="40"/>
      <c r="KA42" s="40"/>
      <c r="KB42" s="40"/>
      <c r="KC42" s="40"/>
      <c r="KD42" s="40"/>
      <c r="KE42" s="40"/>
      <c r="KF42" s="40"/>
      <c r="KG42" s="40"/>
      <c r="KH42" s="40"/>
      <c r="KI42" s="40"/>
      <c r="KJ42" s="40"/>
      <c r="KK42" s="40"/>
      <c r="KL42" s="40"/>
      <c r="KM42" s="40"/>
      <c r="KN42" s="40"/>
      <c r="KO42" s="40"/>
      <c r="KP42" s="40"/>
      <c r="KQ42" s="40"/>
      <c r="KR42" s="40"/>
      <c r="KS42" s="40"/>
      <c r="KT42" s="40"/>
      <c r="KU42" s="40"/>
      <c r="KV42" s="40"/>
      <c r="KW42" s="40"/>
      <c r="KX42" s="40"/>
      <c r="KY42" s="40"/>
      <c r="KZ42" s="40"/>
      <c r="LA42" s="40"/>
      <c r="LB42" s="40"/>
      <c r="LC42" s="40"/>
      <c r="LD42" s="40"/>
      <c r="LE42" s="40"/>
      <c r="LF42" s="40"/>
      <c r="LG42" s="40"/>
      <c r="LH42" s="40"/>
      <c r="LI42" s="40"/>
      <c r="LJ42" s="40"/>
      <c r="LK42" s="40"/>
      <c r="LL42" s="40"/>
      <c r="LM42" s="40"/>
      <c r="LN42" s="40"/>
      <c r="LO42" s="40"/>
      <c r="LP42" s="40"/>
      <c r="LQ42" s="40"/>
      <c r="LR42" s="40"/>
      <c r="LS42" s="40"/>
      <c r="LT42" s="40"/>
      <c r="LU42" s="40"/>
      <c r="LV42" s="40"/>
      <c r="LW42" s="40"/>
      <c r="LX42" s="40"/>
      <c r="LY42" s="40"/>
      <c r="LZ42" s="40"/>
      <c r="MA42" s="40"/>
      <c r="MB42" s="40"/>
      <c r="MC42" s="40"/>
      <c r="MD42" s="40"/>
      <c r="ME42" s="40"/>
      <c r="MF42" s="40"/>
      <c r="MG42" s="40"/>
      <c r="MH42" s="40"/>
      <c r="MI42" s="40"/>
      <c r="MJ42" s="40"/>
      <c r="MK42" s="40"/>
      <c r="ML42" s="40"/>
      <c r="MM42" s="40"/>
      <c r="MN42" s="40"/>
      <c r="MO42" s="40"/>
      <c r="MP42" s="40"/>
      <c r="MQ42" s="40"/>
      <c r="MR42" s="40"/>
      <c r="MS42" s="40"/>
      <c r="MT42" s="40"/>
      <c r="MU42" s="40"/>
      <c r="MV42" s="40"/>
      <c r="MW42" s="40"/>
      <c r="MX42" s="40"/>
      <c r="MY42" s="40"/>
    </row>
    <row r="43" spans="1:363" s="41" customFormat="1" x14ac:dyDescent="0.25">
      <c r="A43" s="40" t="s">
        <v>40</v>
      </c>
      <c r="B43" s="40" t="str">
        <f>_xlfn.XLOOKUP(C43,[1]Energiemissie!I:I,[1]Energiemissie!F:F," ",0,1)</f>
        <v>Raadhuisplein 1</v>
      </c>
      <c r="C43" s="40" t="s">
        <v>345</v>
      </c>
      <c r="D43" s="40" t="s">
        <v>346</v>
      </c>
      <c r="E43" s="40" t="s">
        <v>6</v>
      </c>
      <c r="F43" s="40" t="s">
        <v>72</v>
      </c>
      <c r="G43" s="40" t="s">
        <v>347</v>
      </c>
      <c r="H43" s="40" t="s">
        <v>264</v>
      </c>
      <c r="I43" s="42">
        <v>22960</v>
      </c>
      <c r="J43" s="40" t="s">
        <v>4</v>
      </c>
      <c r="K43" s="40" t="s">
        <v>35</v>
      </c>
      <c r="L43" s="40" t="s">
        <v>36</v>
      </c>
      <c r="M43" s="40" t="s">
        <v>30</v>
      </c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  <c r="IW43" s="40"/>
      <c r="IX43" s="40"/>
      <c r="IY43" s="40"/>
      <c r="IZ43" s="40"/>
      <c r="JA43" s="40"/>
      <c r="JB43" s="40"/>
      <c r="JC43" s="40"/>
      <c r="JD43" s="40"/>
      <c r="JE43" s="40"/>
      <c r="JF43" s="40"/>
      <c r="JG43" s="40"/>
      <c r="JH43" s="40"/>
      <c r="JI43" s="40"/>
      <c r="JJ43" s="40"/>
      <c r="JK43" s="40"/>
      <c r="JL43" s="40"/>
      <c r="JM43" s="40"/>
      <c r="JN43" s="40"/>
      <c r="JO43" s="40"/>
      <c r="JP43" s="40"/>
      <c r="JQ43" s="40"/>
      <c r="JR43" s="40"/>
      <c r="JS43" s="40"/>
      <c r="JT43" s="40"/>
      <c r="JU43" s="40"/>
      <c r="JV43" s="40"/>
      <c r="JW43" s="40"/>
      <c r="JX43" s="40"/>
      <c r="JY43" s="40"/>
      <c r="JZ43" s="40"/>
      <c r="KA43" s="40"/>
      <c r="KB43" s="40"/>
      <c r="KC43" s="40"/>
      <c r="KD43" s="40"/>
      <c r="KE43" s="40"/>
      <c r="KF43" s="40"/>
      <c r="KG43" s="40"/>
      <c r="KH43" s="40"/>
      <c r="KI43" s="40"/>
      <c r="KJ43" s="40"/>
      <c r="KK43" s="40"/>
      <c r="KL43" s="40"/>
      <c r="KM43" s="40"/>
      <c r="KN43" s="40"/>
      <c r="KO43" s="40"/>
      <c r="KP43" s="40"/>
      <c r="KQ43" s="40"/>
      <c r="KR43" s="40"/>
      <c r="KS43" s="40"/>
      <c r="KT43" s="40"/>
      <c r="KU43" s="40"/>
      <c r="KV43" s="40"/>
      <c r="KW43" s="40"/>
      <c r="KX43" s="40"/>
      <c r="KY43" s="40"/>
      <c r="KZ43" s="40"/>
      <c r="LA43" s="40"/>
      <c r="LB43" s="40"/>
      <c r="LC43" s="40"/>
      <c r="LD43" s="40"/>
      <c r="LE43" s="40"/>
      <c r="LF43" s="40"/>
      <c r="LG43" s="40"/>
      <c r="LH43" s="40"/>
      <c r="LI43" s="40"/>
      <c r="LJ43" s="40"/>
      <c r="LK43" s="40"/>
      <c r="LL43" s="40"/>
      <c r="LM43" s="40"/>
      <c r="LN43" s="40"/>
      <c r="LO43" s="40"/>
      <c r="LP43" s="40"/>
      <c r="LQ43" s="40"/>
      <c r="LR43" s="40"/>
      <c r="LS43" s="40"/>
      <c r="LT43" s="40"/>
      <c r="LU43" s="40"/>
      <c r="LV43" s="40"/>
      <c r="LW43" s="40"/>
      <c r="LX43" s="40"/>
      <c r="LY43" s="40"/>
      <c r="LZ43" s="40"/>
      <c r="MA43" s="40"/>
      <c r="MB43" s="40"/>
      <c r="MC43" s="40"/>
      <c r="MD43" s="40"/>
      <c r="ME43" s="40"/>
      <c r="MF43" s="40"/>
      <c r="MG43" s="40"/>
      <c r="MH43" s="40"/>
      <c r="MI43" s="40"/>
      <c r="MJ43" s="40"/>
      <c r="MK43" s="40"/>
      <c r="ML43" s="40"/>
      <c r="MM43" s="40"/>
      <c r="MN43" s="40"/>
      <c r="MO43" s="40"/>
      <c r="MP43" s="40"/>
      <c r="MQ43" s="40"/>
      <c r="MR43" s="40"/>
      <c r="MS43" s="40"/>
      <c r="MT43" s="40"/>
      <c r="MU43" s="40"/>
      <c r="MV43" s="40"/>
      <c r="MW43" s="40"/>
      <c r="MX43" s="40"/>
      <c r="MY43" s="40"/>
    </row>
    <row r="44" spans="1:363" s="15" customFormat="1" ht="15" x14ac:dyDescent="0.25">
      <c r="E44" s="43"/>
      <c r="F44" s="43"/>
      <c r="G44" s="43"/>
      <c r="I44" s="44"/>
      <c r="J44" s="43"/>
      <c r="K44" s="43"/>
      <c r="L44" s="43"/>
      <c r="M44" s="43"/>
    </row>
    <row r="45" spans="1:363" x14ac:dyDescent="0.25">
      <c r="A45" s="40"/>
      <c r="B45" s="40"/>
      <c r="C45" s="40"/>
      <c r="D45" s="40"/>
      <c r="E45" s="40"/>
      <c r="F45" s="40"/>
      <c r="G45" s="40"/>
      <c r="H45" s="40"/>
      <c r="I45" s="45"/>
      <c r="J45" s="45"/>
      <c r="K45" s="40"/>
      <c r="L45" s="46"/>
      <c r="M45" s="40"/>
      <c r="N45" s="40"/>
      <c r="O45" s="40"/>
      <c r="P45" s="40"/>
      <c r="Q45" s="40"/>
    </row>
    <row r="46" spans="1:363" x14ac:dyDescent="0.2">
      <c r="A46" s="40"/>
      <c r="B46" s="40"/>
      <c r="C46" s="40"/>
      <c r="D46" s="40"/>
      <c r="E46" s="40"/>
      <c r="F46" s="40"/>
      <c r="G46" s="40"/>
      <c r="H46" s="11" t="s">
        <v>1</v>
      </c>
      <c r="I46" s="10"/>
      <c r="J46" s="29"/>
      <c r="K46" s="48"/>
      <c r="L46" s="40"/>
      <c r="M46" s="40"/>
      <c r="N46" s="40"/>
      <c r="O46" s="40"/>
      <c r="P46" s="40"/>
      <c r="Q46" s="40"/>
    </row>
    <row r="47" spans="1:363" x14ac:dyDescent="0.2">
      <c r="A47" s="40"/>
      <c r="B47" s="40"/>
      <c r="C47" s="40"/>
      <c r="D47" s="40"/>
      <c r="E47" s="40"/>
      <c r="F47" s="40"/>
      <c r="G47" s="40"/>
      <c r="H47" s="12" t="s">
        <v>7</v>
      </c>
      <c r="I47" s="13">
        <f>SUM(I2:I17)</f>
        <v>20028</v>
      </c>
      <c r="J47" s="31"/>
      <c r="K47" s="48"/>
      <c r="L47" s="40"/>
      <c r="M47" s="40"/>
      <c r="N47" s="40"/>
      <c r="O47" s="40"/>
      <c r="P47" s="40"/>
      <c r="Q47" s="40"/>
    </row>
    <row r="48" spans="1:363" x14ac:dyDescent="0.2">
      <c r="A48" s="40"/>
      <c r="B48" s="40"/>
      <c r="C48" s="40"/>
      <c r="D48" s="40"/>
      <c r="E48" s="40"/>
      <c r="F48" s="40"/>
      <c r="G48" s="40"/>
      <c r="H48" s="12" t="s">
        <v>2</v>
      </c>
      <c r="I48" s="13">
        <f>SUM(I18:I40)</f>
        <v>223857</v>
      </c>
      <c r="J48" s="31"/>
      <c r="K48" s="48"/>
      <c r="L48" s="40"/>
      <c r="M48" s="40"/>
      <c r="N48" s="40"/>
      <c r="O48" s="40"/>
      <c r="P48" s="40"/>
      <c r="Q48" s="40"/>
    </row>
    <row r="49" spans="1:17" x14ac:dyDescent="0.2">
      <c r="A49" s="40"/>
      <c r="B49" s="40"/>
      <c r="C49" s="40"/>
      <c r="D49" s="40"/>
      <c r="E49" s="40"/>
      <c r="F49" s="40"/>
      <c r="G49" s="40"/>
      <c r="H49" s="12" t="s">
        <v>4</v>
      </c>
      <c r="I49" s="13">
        <f>SUM(I41:I43)</f>
        <v>104961</v>
      </c>
      <c r="J49" s="31"/>
      <c r="K49" s="48"/>
      <c r="L49" s="40"/>
      <c r="M49" s="40"/>
      <c r="N49" s="40"/>
      <c r="O49" s="40"/>
      <c r="P49" s="40"/>
      <c r="Q49" s="40"/>
    </row>
    <row r="50" spans="1:17" x14ac:dyDescent="0.2">
      <c r="A50" s="40"/>
      <c r="B50" s="40"/>
      <c r="C50" s="40"/>
      <c r="D50" s="40"/>
      <c r="E50" s="40"/>
      <c r="F50" s="40"/>
      <c r="G50" s="40"/>
      <c r="H50" s="12" t="s">
        <v>28</v>
      </c>
      <c r="I50" s="13">
        <f>SUM(I47:I49)</f>
        <v>348846</v>
      </c>
      <c r="J50" s="31"/>
      <c r="K50" s="48"/>
      <c r="L50" s="40"/>
      <c r="M50" s="40"/>
      <c r="N50" s="40"/>
      <c r="O50" s="40"/>
      <c r="P50" s="40"/>
      <c r="Q50" s="40"/>
    </row>
    <row r="51" spans="1:17" x14ac:dyDescent="0.2">
      <c r="A51" s="40"/>
      <c r="B51" s="40"/>
      <c r="C51" s="40"/>
      <c r="D51" s="40"/>
      <c r="E51" s="40"/>
      <c r="F51" s="40"/>
      <c r="G51" s="40"/>
      <c r="H51" s="12"/>
      <c r="I51" s="10"/>
      <c r="J51" s="29"/>
      <c r="K51" s="48"/>
      <c r="L51" s="40"/>
      <c r="M51" s="40"/>
      <c r="N51" s="40"/>
      <c r="O51" s="40"/>
      <c r="P51" s="40"/>
      <c r="Q51" s="40"/>
    </row>
    <row r="52" spans="1:17" x14ac:dyDescent="0.2">
      <c r="A52" s="40"/>
      <c r="B52" s="40"/>
      <c r="C52" s="40"/>
      <c r="D52" s="40"/>
      <c r="E52" s="40"/>
      <c r="F52" s="40"/>
      <c r="G52" s="40"/>
      <c r="H52" s="11" t="s">
        <v>30</v>
      </c>
      <c r="I52" s="10"/>
      <c r="J52" s="29"/>
      <c r="K52" s="48"/>
      <c r="L52" s="40"/>
      <c r="M52" s="40"/>
      <c r="N52" s="40"/>
      <c r="O52" s="40"/>
      <c r="P52" s="40"/>
      <c r="Q52" s="40"/>
    </row>
    <row r="53" spans="1:17" x14ac:dyDescent="0.2">
      <c r="A53" s="40"/>
      <c r="B53" s="40"/>
      <c r="C53" s="40"/>
      <c r="D53" s="40"/>
      <c r="E53" s="40"/>
      <c r="F53" s="40"/>
      <c r="G53" s="40"/>
      <c r="H53" s="12" t="s">
        <v>10</v>
      </c>
      <c r="I53" s="13">
        <v>0</v>
      </c>
      <c r="J53" s="31"/>
      <c r="K53" s="48"/>
      <c r="L53" s="40"/>
      <c r="M53" s="40"/>
      <c r="N53" s="40"/>
      <c r="O53" s="40"/>
      <c r="P53" s="40"/>
      <c r="Q53" s="40"/>
    </row>
    <row r="54" spans="1:17" x14ac:dyDescent="0.2">
      <c r="A54" s="40"/>
      <c r="B54" s="40"/>
      <c r="C54" s="40"/>
      <c r="D54" s="40"/>
      <c r="E54" s="40"/>
      <c r="F54" s="40"/>
      <c r="G54" s="40"/>
      <c r="H54" s="12" t="s">
        <v>31</v>
      </c>
      <c r="I54" s="13">
        <v>0</v>
      </c>
      <c r="J54" s="31"/>
      <c r="K54" s="48"/>
      <c r="L54" s="40"/>
      <c r="M54" s="40"/>
      <c r="N54" s="40"/>
      <c r="O54" s="40"/>
      <c r="P54" s="40"/>
      <c r="Q54" s="40"/>
    </row>
    <row r="55" spans="1:17" x14ac:dyDescent="0.25">
      <c r="A55" s="40"/>
      <c r="B55" s="40"/>
      <c r="C55" s="40"/>
      <c r="D55" s="40"/>
      <c r="E55" s="40"/>
      <c r="F55" s="40"/>
      <c r="G55" s="40"/>
      <c r="H55" s="40"/>
      <c r="I55" s="49"/>
      <c r="J55" s="49"/>
      <c r="K55" s="40"/>
      <c r="L55" s="40"/>
      <c r="M55" s="40"/>
      <c r="N55" s="40"/>
      <c r="O55" s="40"/>
      <c r="P55" s="40"/>
      <c r="Q55" s="40"/>
    </row>
    <row r="56" spans="1:17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</row>
    <row r="57" spans="1:17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1:17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</row>
    <row r="59" spans="1:17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</row>
    <row r="60" spans="1:17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</row>
    <row r="61" spans="1:17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</row>
    <row r="63" spans="1:17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</row>
    <row r="64" spans="1:17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</row>
    <row r="65" spans="1:17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</row>
    <row r="66" spans="1:17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</row>
    <row r="67" spans="1:17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1:17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</row>
    <row r="69" spans="1:17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</row>
    <row r="70" spans="1:17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</row>
    <row r="71" spans="1:17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</row>
    <row r="72" spans="1:17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</row>
    <row r="73" spans="1:17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</row>
    <row r="74" spans="1:17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</row>
    <row r="75" spans="1:17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</row>
    <row r="76" spans="1:17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</row>
    <row r="77" spans="1:17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</row>
    <row r="78" spans="1:17" x14ac:dyDescent="0.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</row>
    <row r="79" spans="1:17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</row>
    <row r="80" spans="1:17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</row>
    <row r="81" spans="1:17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</row>
    <row r="82" spans="1:17" x14ac:dyDescent="0.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</row>
    <row r="83" spans="1:17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</row>
    <row r="84" spans="1:17" x14ac:dyDescent="0.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</row>
    <row r="85" spans="1:17" x14ac:dyDescent="0.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</row>
    <row r="86" spans="1:17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</row>
    <row r="87" spans="1:17" x14ac:dyDescent="0.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</row>
    <row r="88" spans="1:17" x14ac:dyDescent="0.2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</row>
    <row r="89" spans="1:17" x14ac:dyDescent="0.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</row>
    <row r="90" spans="1:17" x14ac:dyDescent="0.2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</row>
    <row r="91" spans="1:17" x14ac:dyDescent="0.2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</row>
    <row r="92" spans="1:17" x14ac:dyDescent="0.2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</row>
    <row r="93" spans="1:17" x14ac:dyDescent="0.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</row>
    <row r="94" spans="1:17" x14ac:dyDescent="0.2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</row>
    <row r="95" spans="1:17" x14ac:dyDescent="0.2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</row>
    <row r="96" spans="1:17" x14ac:dyDescent="0.2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</row>
    <row r="97" spans="1:17" x14ac:dyDescent="0.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</row>
    <row r="98" spans="1:17" x14ac:dyDescent="0.2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 x14ac:dyDescent="0.2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</row>
    <row r="100" spans="1:17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</row>
    <row r="101" spans="1:17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</row>
    <row r="102" spans="1:17" x14ac:dyDescent="0.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</sheetData>
  <sortState xmlns:xlrd2="http://schemas.microsoft.com/office/spreadsheetml/2017/richdata2" ref="A2:X53">
    <sortCondition ref="L15:L5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7708-8208-4121-9050-D4D382120A29}">
  <dimension ref="A1:W17"/>
  <sheetViews>
    <sheetView workbookViewId="0">
      <selection sqref="A1:XFD1"/>
    </sheetView>
  </sheetViews>
  <sheetFormatPr defaultColWidth="9.140625" defaultRowHeight="12.75" x14ac:dyDescent="0.2"/>
  <cols>
    <col min="1" max="1" width="36.42578125" style="1" customWidth="1"/>
    <col min="2" max="2" width="28.140625" style="1" bestFit="1" customWidth="1"/>
    <col min="3" max="3" width="23.42578125" style="1" customWidth="1"/>
    <col min="4" max="4" width="19.42578125" style="1" bestFit="1" customWidth="1"/>
    <col min="5" max="5" width="18.5703125" style="1" bestFit="1" customWidth="1"/>
    <col min="6" max="6" width="12.42578125" style="1" bestFit="1" customWidth="1"/>
    <col min="7" max="8" width="9.140625" style="1"/>
    <col min="9" max="9" width="14.42578125" style="1" bestFit="1" customWidth="1"/>
    <col min="10" max="10" width="12.5703125" style="1" bestFit="1" customWidth="1"/>
    <col min="11" max="11" width="18.5703125" style="1" bestFit="1" customWidth="1"/>
    <col min="12" max="12" width="18.42578125" style="1" bestFit="1" customWidth="1"/>
    <col min="13" max="13" width="15.5703125" style="1" bestFit="1" customWidth="1"/>
    <col min="14" max="14" width="17.5703125" style="1" bestFit="1" customWidth="1"/>
    <col min="15" max="15" width="7.42578125" style="1" bestFit="1" customWidth="1"/>
    <col min="16" max="16" width="18.5703125" style="1" bestFit="1" customWidth="1"/>
    <col min="17" max="17" width="21.5703125" style="1" bestFit="1" customWidth="1"/>
    <col min="18" max="16384" width="9.140625" style="1"/>
  </cols>
  <sheetData>
    <row r="1" spans="1:2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5" x14ac:dyDescent="0.25">
      <c r="A2" s="16" t="s">
        <v>475</v>
      </c>
      <c r="B2" s="16" t="s">
        <v>476</v>
      </c>
      <c r="C2" t="s">
        <v>477</v>
      </c>
      <c r="D2" t="s">
        <v>478</v>
      </c>
      <c r="E2">
        <v>60</v>
      </c>
      <c r="F2" s="16"/>
      <c r="G2" t="s">
        <v>479</v>
      </c>
      <c r="H2" t="s">
        <v>480</v>
      </c>
      <c r="I2" s="52">
        <v>4943</v>
      </c>
      <c r="J2" s="16" t="s">
        <v>7</v>
      </c>
      <c r="K2" s="16" t="s">
        <v>481</v>
      </c>
      <c r="L2" s="16"/>
      <c r="M2" s="16" t="s">
        <v>482</v>
      </c>
      <c r="N2" s="16"/>
    </row>
    <row r="3" spans="1:23" ht="15" x14ac:dyDescent="0.25">
      <c r="A3" s="16" t="s">
        <v>475</v>
      </c>
      <c r="B3" s="29" t="s">
        <v>500</v>
      </c>
      <c r="C3" s="57" t="s">
        <v>501</v>
      </c>
      <c r="D3" s="1" t="s">
        <v>502</v>
      </c>
      <c r="E3" s="1">
        <v>40</v>
      </c>
      <c r="G3" s="1" t="s">
        <v>503</v>
      </c>
      <c r="H3" s="1" t="s">
        <v>498</v>
      </c>
      <c r="I3" s="1">
        <v>1065</v>
      </c>
      <c r="J3" s="29" t="s">
        <v>7</v>
      </c>
      <c r="K3" s="29" t="s">
        <v>499</v>
      </c>
      <c r="L3" s="39"/>
      <c r="M3" s="29" t="s">
        <v>482</v>
      </c>
    </row>
    <row r="4" spans="1:23" ht="15" x14ac:dyDescent="0.25">
      <c r="A4" s="16" t="s">
        <v>475</v>
      </c>
      <c r="B4" s="16" t="s">
        <v>483</v>
      </c>
      <c r="C4" t="s">
        <v>484</v>
      </c>
      <c r="D4" t="s">
        <v>485</v>
      </c>
      <c r="E4">
        <v>6</v>
      </c>
      <c r="F4" s="16"/>
      <c r="G4" t="s">
        <v>486</v>
      </c>
      <c r="H4" t="s">
        <v>480</v>
      </c>
      <c r="I4" s="52">
        <v>17991</v>
      </c>
      <c r="J4" s="16" t="s">
        <v>2</v>
      </c>
      <c r="K4" s="16" t="s">
        <v>481</v>
      </c>
      <c r="L4" s="16"/>
      <c r="M4" s="16" t="s">
        <v>482</v>
      </c>
      <c r="N4" s="16"/>
    </row>
    <row r="5" spans="1:23" ht="15" x14ac:dyDescent="0.25">
      <c r="A5" s="16" t="s">
        <v>475</v>
      </c>
      <c r="B5" s="29" t="s">
        <v>490</v>
      </c>
      <c r="C5" t="s">
        <v>491</v>
      </c>
      <c r="D5" s="53" t="s">
        <v>492</v>
      </c>
      <c r="E5" s="53">
        <v>42</v>
      </c>
      <c r="F5" s="53"/>
      <c r="G5" s="53" t="s">
        <v>493</v>
      </c>
      <c r="H5" s="53" t="s">
        <v>480</v>
      </c>
      <c r="I5" s="54">
        <v>10128</v>
      </c>
      <c r="J5" s="16" t="s">
        <v>2</v>
      </c>
      <c r="K5" s="29" t="s">
        <v>481</v>
      </c>
      <c r="L5" s="55"/>
      <c r="M5" s="16" t="s">
        <v>482</v>
      </c>
    </row>
    <row r="6" spans="1:23" ht="15" x14ac:dyDescent="0.25">
      <c r="A6" s="16" t="s">
        <v>475</v>
      </c>
      <c r="B6" s="56" t="s">
        <v>494</v>
      </c>
      <c r="C6" t="s">
        <v>495</v>
      </c>
      <c r="D6" s="53" t="s">
        <v>496</v>
      </c>
      <c r="E6" s="53">
        <v>39</v>
      </c>
      <c r="F6" s="53"/>
      <c r="G6" s="53" t="s">
        <v>497</v>
      </c>
      <c r="H6" s="53" t="s">
        <v>498</v>
      </c>
      <c r="I6" s="54">
        <v>25087</v>
      </c>
      <c r="J6" s="29" t="s">
        <v>2</v>
      </c>
      <c r="K6" s="29" t="s">
        <v>499</v>
      </c>
      <c r="L6" s="55"/>
      <c r="M6" s="16" t="s">
        <v>482</v>
      </c>
    </row>
    <row r="7" spans="1:23" ht="15" x14ac:dyDescent="0.25">
      <c r="A7" s="16" t="s">
        <v>475</v>
      </c>
      <c r="B7" s="16" t="s">
        <v>487</v>
      </c>
      <c r="C7" t="s">
        <v>488</v>
      </c>
      <c r="D7" t="s">
        <v>346</v>
      </c>
      <c r="E7">
        <v>1</v>
      </c>
      <c r="F7" s="16"/>
      <c r="G7" t="s">
        <v>489</v>
      </c>
      <c r="H7" t="s">
        <v>480</v>
      </c>
      <c r="I7" s="52">
        <v>19832</v>
      </c>
      <c r="J7" s="16" t="s">
        <v>4</v>
      </c>
      <c r="K7" s="16" t="s">
        <v>481</v>
      </c>
      <c r="L7" s="16"/>
      <c r="M7" s="16" t="s">
        <v>482</v>
      </c>
      <c r="N7" s="1" t="s">
        <v>504</v>
      </c>
    </row>
    <row r="9" spans="1:23" x14ac:dyDescent="0.2">
      <c r="B9" s="58"/>
      <c r="H9" s="11" t="s">
        <v>1</v>
      </c>
      <c r="I9" s="10"/>
    </row>
    <row r="10" spans="1:23" x14ac:dyDescent="0.2">
      <c r="H10" s="12" t="s">
        <v>7</v>
      </c>
      <c r="I10" s="13">
        <f>SUM(I2:I3)</f>
        <v>6008</v>
      </c>
    </row>
    <row r="11" spans="1:23" x14ac:dyDescent="0.2">
      <c r="H11" s="12" t="s">
        <v>2</v>
      </c>
      <c r="I11" s="13">
        <f>SUM(I4:I6)</f>
        <v>53206</v>
      </c>
    </row>
    <row r="12" spans="1:23" x14ac:dyDescent="0.2">
      <c r="H12" s="12" t="s">
        <v>4</v>
      </c>
      <c r="I12" s="13">
        <f>I7</f>
        <v>19832</v>
      </c>
    </row>
    <row r="13" spans="1:23" x14ac:dyDescent="0.2">
      <c r="H13" s="12" t="s">
        <v>28</v>
      </c>
      <c r="I13" s="13">
        <f>SUM(I10:I12)</f>
        <v>79046</v>
      </c>
    </row>
    <row r="14" spans="1:23" x14ac:dyDescent="0.2">
      <c r="H14" s="12"/>
      <c r="I14" s="10"/>
    </row>
    <row r="15" spans="1:23" x14ac:dyDescent="0.2">
      <c r="H15" s="11" t="s">
        <v>30</v>
      </c>
      <c r="I15" s="10"/>
    </row>
    <row r="16" spans="1:23" x14ac:dyDescent="0.2">
      <c r="H16" s="12" t="s">
        <v>10</v>
      </c>
      <c r="I16" s="13">
        <v>0</v>
      </c>
    </row>
    <row r="17" spans="8:9" x14ac:dyDescent="0.2">
      <c r="H17" s="12" t="s">
        <v>31</v>
      </c>
      <c r="I17" s="13">
        <v>0</v>
      </c>
    </row>
  </sheetData>
  <sortState xmlns:xlrd2="http://schemas.microsoft.com/office/spreadsheetml/2017/richdata2" ref="A2:N17">
    <sortCondition ref="J1:J1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D83B-6FA4-49E1-8134-DE0F47E3627E}">
  <dimension ref="A1:X48"/>
  <sheetViews>
    <sheetView topLeftCell="C1" workbookViewId="0">
      <selection activeCell="H2" sqref="H2:H33"/>
    </sheetView>
  </sheetViews>
  <sheetFormatPr defaultColWidth="18.28515625" defaultRowHeight="12.75" x14ac:dyDescent="0.2"/>
  <cols>
    <col min="1" max="2" width="18.28515625" style="1"/>
    <col min="3" max="3" width="19.5703125" style="1" bestFit="1" customWidth="1"/>
    <col min="4" max="4" width="23.7109375" style="1" bestFit="1" customWidth="1"/>
    <col min="5" max="16384" width="18.28515625" style="1"/>
  </cols>
  <sheetData>
    <row r="1" spans="1:24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">
      <c r="A2" s="1" t="s">
        <v>42</v>
      </c>
      <c r="C2" s="1" t="s">
        <v>581</v>
      </c>
      <c r="D2" s="1" t="s">
        <v>519</v>
      </c>
      <c r="E2" s="1" t="s">
        <v>6</v>
      </c>
      <c r="F2" s="1" t="s">
        <v>611</v>
      </c>
      <c r="G2" s="1" t="s">
        <v>520</v>
      </c>
      <c r="H2" s="1" t="s">
        <v>427</v>
      </c>
      <c r="I2" s="34">
        <v>1375</v>
      </c>
      <c r="J2" s="1" t="s">
        <v>7</v>
      </c>
      <c r="K2" s="1" t="s">
        <v>606</v>
      </c>
      <c r="L2" s="34" t="s">
        <v>607</v>
      </c>
      <c r="M2" s="1" t="s">
        <v>610</v>
      </c>
    </row>
    <row r="3" spans="1:24" x14ac:dyDescent="0.2">
      <c r="A3" s="1" t="s">
        <v>42</v>
      </c>
      <c r="C3" s="1" t="s">
        <v>582</v>
      </c>
      <c r="D3" s="1" t="s">
        <v>521</v>
      </c>
      <c r="E3" s="1" t="s">
        <v>522</v>
      </c>
      <c r="F3" s="1" t="s">
        <v>505</v>
      </c>
      <c r="G3" s="1" t="s">
        <v>523</v>
      </c>
      <c r="H3" s="1" t="s">
        <v>454</v>
      </c>
      <c r="I3" s="34">
        <v>4986</v>
      </c>
      <c r="J3" s="1" t="s">
        <v>7</v>
      </c>
      <c r="K3" s="1" t="s">
        <v>606</v>
      </c>
      <c r="L3" s="34" t="s">
        <v>608</v>
      </c>
      <c r="M3" s="1" t="s">
        <v>612</v>
      </c>
    </row>
    <row r="4" spans="1:24" x14ac:dyDescent="0.2">
      <c r="A4" s="1" t="s">
        <v>42</v>
      </c>
      <c r="C4" s="1" t="s">
        <v>583</v>
      </c>
      <c r="D4" s="1" t="s">
        <v>524</v>
      </c>
      <c r="E4" s="1" t="s">
        <v>525</v>
      </c>
      <c r="F4" s="1" t="s">
        <v>505</v>
      </c>
      <c r="G4" s="1" t="s">
        <v>526</v>
      </c>
      <c r="H4" s="1" t="s">
        <v>427</v>
      </c>
      <c r="I4" s="34">
        <v>1364</v>
      </c>
      <c r="J4" s="1" t="s">
        <v>7</v>
      </c>
      <c r="K4" s="1" t="s">
        <v>606</v>
      </c>
      <c r="L4" s="34" t="s">
        <v>608</v>
      </c>
      <c r="M4" s="1" t="s">
        <v>612</v>
      </c>
    </row>
    <row r="5" spans="1:24" x14ac:dyDescent="0.2">
      <c r="A5" s="1" t="s">
        <v>42</v>
      </c>
      <c r="C5" s="1" t="s">
        <v>585</v>
      </c>
      <c r="D5" s="1" t="s">
        <v>530</v>
      </c>
      <c r="E5" s="1" t="s">
        <v>9</v>
      </c>
      <c r="F5" s="1" t="s">
        <v>505</v>
      </c>
      <c r="G5" s="1" t="s">
        <v>531</v>
      </c>
      <c r="H5" s="1" t="s">
        <v>427</v>
      </c>
      <c r="I5" s="34">
        <v>1375</v>
      </c>
      <c r="J5" s="1" t="s">
        <v>7</v>
      </c>
      <c r="K5" s="1" t="s">
        <v>606</v>
      </c>
      <c r="L5" s="34" t="s">
        <v>608</v>
      </c>
      <c r="M5" s="1" t="s">
        <v>612</v>
      </c>
    </row>
    <row r="6" spans="1:24" ht="15" x14ac:dyDescent="0.25">
      <c r="A6" s="1" t="s">
        <v>42</v>
      </c>
      <c r="C6" t="s">
        <v>588</v>
      </c>
      <c r="D6" t="s">
        <v>535</v>
      </c>
      <c r="E6" s="60">
        <v>2</v>
      </c>
      <c r="F6" s="1" t="s">
        <v>505</v>
      </c>
      <c r="G6" s="1" t="s">
        <v>613</v>
      </c>
      <c r="H6" s="1" t="s">
        <v>427</v>
      </c>
      <c r="I6" s="34">
        <v>1</v>
      </c>
      <c r="J6" s="1" t="s">
        <v>7</v>
      </c>
      <c r="K6" s="1" t="s">
        <v>606</v>
      </c>
      <c r="L6" s="34" t="s">
        <v>607</v>
      </c>
      <c r="M6" s="1" t="s">
        <v>610</v>
      </c>
    </row>
    <row r="7" spans="1:24" x14ac:dyDescent="0.2">
      <c r="A7" s="1" t="s">
        <v>42</v>
      </c>
      <c r="C7" s="1" t="s">
        <v>589</v>
      </c>
      <c r="D7" s="1" t="s">
        <v>535</v>
      </c>
      <c r="E7" s="1" t="s">
        <v>9</v>
      </c>
      <c r="F7" s="1" t="s">
        <v>505</v>
      </c>
      <c r="G7" s="1" t="s">
        <v>536</v>
      </c>
      <c r="H7" s="1" t="s">
        <v>427</v>
      </c>
      <c r="I7" s="34">
        <v>1173</v>
      </c>
      <c r="J7" s="1" t="s">
        <v>7</v>
      </c>
      <c r="K7" s="1" t="s">
        <v>606</v>
      </c>
      <c r="L7" s="34" t="s">
        <v>607</v>
      </c>
      <c r="M7" s="1" t="s">
        <v>610</v>
      </c>
    </row>
    <row r="8" spans="1:24" x14ac:dyDescent="0.2">
      <c r="A8" s="1" t="s">
        <v>42</v>
      </c>
      <c r="C8" s="1" t="s">
        <v>590</v>
      </c>
      <c r="D8" s="1" t="s">
        <v>537</v>
      </c>
      <c r="E8" s="1" t="s">
        <v>508</v>
      </c>
      <c r="F8" s="1" t="s">
        <v>505</v>
      </c>
      <c r="G8" s="1" t="s">
        <v>538</v>
      </c>
      <c r="H8" s="1" t="s">
        <v>427</v>
      </c>
      <c r="I8" s="34">
        <v>2196</v>
      </c>
      <c r="J8" s="1" t="s">
        <v>7</v>
      </c>
      <c r="K8" s="1" t="s">
        <v>606</v>
      </c>
      <c r="L8" s="34" t="s">
        <v>608</v>
      </c>
      <c r="M8" s="1" t="s">
        <v>612</v>
      </c>
    </row>
    <row r="9" spans="1:24" x14ac:dyDescent="0.2">
      <c r="A9" s="1" t="s">
        <v>42</v>
      </c>
      <c r="C9" s="1" t="s">
        <v>591</v>
      </c>
      <c r="D9" s="1" t="s">
        <v>539</v>
      </c>
      <c r="E9" s="1" t="s">
        <v>6</v>
      </c>
      <c r="F9" s="1" t="s">
        <v>505</v>
      </c>
      <c r="G9" s="1" t="s">
        <v>540</v>
      </c>
      <c r="H9" s="1" t="s">
        <v>427</v>
      </c>
      <c r="I9" s="34">
        <v>663</v>
      </c>
      <c r="J9" s="1" t="s">
        <v>7</v>
      </c>
      <c r="K9" s="1" t="s">
        <v>606</v>
      </c>
      <c r="L9" s="34" t="s">
        <v>607</v>
      </c>
      <c r="M9" s="1" t="s">
        <v>610</v>
      </c>
    </row>
    <row r="10" spans="1:24" x14ac:dyDescent="0.2">
      <c r="A10" s="1" t="s">
        <v>42</v>
      </c>
      <c r="C10" s="1" t="s">
        <v>602</v>
      </c>
      <c r="D10" s="1" t="s">
        <v>566</v>
      </c>
      <c r="E10" s="1" t="s">
        <v>38</v>
      </c>
      <c r="F10" s="1" t="s">
        <v>505</v>
      </c>
      <c r="G10" s="1" t="s">
        <v>567</v>
      </c>
      <c r="H10" s="1" t="s">
        <v>427</v>
      </c>
      <c r="I10" s="34">
        <v>1005</v>
      </c>
      <c r="J10" s="1" t="s">
        <v>7</v>
      </c>
      <c r="K10" s="1" t="s">
        <v>606</v>
      </c>
      <c r="L10" s="34" t="s">
        <v>607</v>
      </c>
      <c r="M10" s="1" t="s">
        <v>610</v>
      </c>
    </row>
    <row r="11" spans="1:24" x14ac:dyDescent="0.2">
      <c r="A11" s="1" t="s">
        <v>42</v>
      </c>
      <c r="C11" s="1" t="s">
        <v>578</v>
      </c>
      <c r="D11" s="1" t="s">
        <v>512</v>
      </c>
      <c r="E11" s="1" t="s">
        <v>379</v>
      </c>
      <c r="F11" s="1" t="s">
        <v>505</v>
      </c>
      <c r="G11" s="1" t="s">
        <v>513</v>
      </c>
      <c r="H11" s="1" t="s">
        <v>427</v>
      </c>
      <c r="I11" s="34">
        <v>9550</v>
      </c>
      <c r="J11" s="1" t="s">
        <v>2</v>
      </c>
      <c r="K11" s="1" t="s">
        <v>606</v>
      </c>
      <c r="L11" s="34" t="s">
        <v>607</v>
      </c>
      <c r="M11" s="1" t="s">
        <v>610</v>
      </c>
    </row>
    <row r="12" spans="1:24" x14ac:dyDescent="0.2">
      <c r="A12" s="1" t="s">
        <v>42</v>
      </c>
      <c r="C12" s="1" t="s">
        <v>579</v>
      </c>
      <c r="D12" s="1" t="s">
        <v>514</v>
      </c>
      <c r="E12" s="1" t="s">
        <v>6</v>
      </c>
      <c r="F12" s="1" t="s">
        <v>611</v>
      </c>
      <c r="G12" s="1" t="s">
        <v>515</v>
      </c>
      <c r="H12" s="1" t="s">
        <v>427</v>
      </c>
      <c r="I12" s="34">
        <v>1753</v>
      </c>
      <c r="J12" s="1" t="s">
        <v>2</v>
      </c>
      <c r="K12" s="1" t="s">
        <v>606</v>
      </c>
      <c r="L12" s="34" t="s">
        <v>608</v>
      </c>
      <c r="M12" s="1" t="s">
        <v>612</v>
      </c>
    </row>
    <row r="13" spans="1:24" x14ac:dyDescent="0.2">
      <c r="A13" s="1" t="s">
        <v>42</v>
      </c>
      <c r="B13" s="22"/>
      <c r="C13" s="1" t="s">
        <v>580</v>
      </c>
      <c r="D13" s="1" t="s">
        <v>516</v>
      </c>
      <c r="E13" s="1" t="s">
        <v>517</v>
      </c>
      <c r="F13" s="1" t="s">
        <v>505</v>
      </c>
      <c r="G13" s="1" t="s">
        <v>518</v>
      </c>
      <c r="H13" s="1" t="s">
        <v>427</v>
      </c>
      <c r="I13" s="34">
        <v>5122</v>
      </c>
      <c r="J13" s="1" t="s">
        <v>2</v>
      </c>
      <c r="K13" s="1" t="s">
        <v>606</v>
      </c>
      <c r="L13" s="34" t="s">
        <v>608</v>
      </c>
      <c r="M13" s="1" t="s">
        <v>612</v>
      </c>
    </row>
    <row r="14" spans="1:24" x14ac:dyDescent="0.2">
      <c r="A14" s="1" t="s">
        <v>42</v>
      </c>
      <c r="C14" s="1" t="s">
        <v>584</v>
      </c>
      <c r="D14" s="1" t="s">
        <v>527</v>
      </c>
      <c r="E14" s="1" t="s">
        <v>528</v>
      </c>
      <c r="F14" s="1" t="s">
        <v>505</v>
      </c>
      <c r="G14" s="1" t="s">
        <v>529</v>
      </c>
      <c r="H14" s="1" t="s">
        <v>427</v>
      </c>
      <c r="I14" s="34">
        <v>12500</v>
      </c>
      <c r="J14" s="1" t="s">
        <v>2</v>
      </c>
      <c r="K14" s="1" t="s">
        <v>606</v>
      </c>
      <c r="L14" s="34" t="s">
        <v>607</v>
      </c>
      <c r="M14" s="1" t="s">
        <v>610</v>
      </c>
    </row>
    <row r="15" spans="1:24" x14ac:dyDescent="0.2">
      <c r="A15" s="1" t="s">
        <v>42</v>
      </c>
      <c r="C15" s="1" t="s">
        <v>586</v>
      </c>
      <c r="D15" s="1" t="s">
        <v>237</v>
      </c>
      <c r="E15" s="1" t="s">
        <v>214</v>
      </c>
      <c r="F15" s="1" t="s">
        <v>505</v>
      </c>
      <c r="G15" s="1" t="s">
        <v>532</v>
      </c>
      <c r="H15" s="1" t="s">
        <v>427</v>
      </c>
      <c r="I15" s="34">
        <v>10000</v>
      </c>
      <c r="J15" s="1" t="s">
        <v>2</v>
      </c>
      <c r="K15" s="1" t="s">
        <v>606</v>
      </c>
      <c r="L15" s="34" t="s">
        <v>608</v>
      </c>
      <c r="M15" s="1" t="s">
        <v>612</v>
      </c>
    </row>
    <row r="16" spans="1:24" x14ac:dyDescent="0.2">
      <c r="A16" s="1" t="s">
        <v>42</v>
      </c>
      <c r="C16" s="1" t="s">
        <v>587</v>
      </c>
      <c r="D16" s="1" t="s">
        <v>533</v>
      </c>
      <c r="E16" s="1" t="s">
        <v>3</v>
      </c>
      <c r="F16" s="1" t="s">
        <v>12</v>
      </c>
      <c r="G16" s="1" t="s">
        <v>534</v>
      </c>
      <c r="H16" s="1" t="s">
        <v>427</v>
      </c>
      <c r="I16" s="34">
        <v>10560</v>
      </c>
      <c r="J16" s="1" t="s">
        <v>2</v>
      </c>
      <c r="K16" s="1" t="s">
        <v>606</v>
      </c>
      <c r="L16" s="34" t="s">
        <v>608</v>
      </c>
      <c r="M16" s="1" t="s">
        <v>612</v>
      </c>
    </row>
    <row r="17" spans="1:19" x14ac:dyDescent="0.2">
      <c r="A17" s="1" t="s">
        <v>42</v>
      </c>
      <c r="C17" s="1" t="s">
        <v>592</v>
      </c>
      <c r="D17" s="61" t="s">
        <v>541</v>
      </c>
      <c r="E17" s="1" t="s">
        <v>542</v>
      </c>
      <c r="F17" s="1" t="s">
        <v>505</v>
      </c>
      <c r="G17" s="1" t="s">
        <v>543</v>
      </c>
      <c r="H17" s="1" t="s">
        <v>427</v>
      </c>
      <c r="I17" s="34">
        <v>12792</v>
      </c>
      <c r="J17" s="1" t="s">
        <v>2</v>
      </c>
      <c r="K17" s="1" t="s">
        <v>606</v>
      </c>
      <c r="L17" s="34" t="s">
        <v>607</v>
      </c>
      <c r="M17" s="1" t="s">
        <v>610</v>
      </c>
    </row>
    <row r="18" spans="1:19" x14ac:dyDescent="0.2">
      <c r="A18" s="1" t="s">
        <v>42</v>
      </c>
      <c r="C18" s="1" t="s">
        <v>593</v>
      </c>
      <c r="D18" s="1" t="s">
        <v>541</v>
      </c>
      <c r="E18" s="1" t="s">
        <v>544</v>
      </c>
      <c r="F18" s="1" t="s">
        <v>505</v>
      </c>
      <c r="G18" s="1" t="s">
        <v>543</v>
      </c>
      <c r="H18" s="1" t="s">
        <v>427</v>
      </c>
      <c r="I18" s="34">
        <v>7849</v>
      </c>
      <c r="J18" s="1" t="s">
        <v>2</v>
      </c>
      <c r="K18" s="1" t="s">
        <v>606</v>
      </c>
      <c r="L18" s="34" t="s">
        <v>607</v>
      </c>
      <c r="M18" s="1" t="s">
        <v>610</v>
      </c>
    </row>
    <row r="19" spans="1:19" x14ac:dyDescent="0.2">
      <c r="A19" s="1" t="s">
        <v>42</v>
      </c>
      <c r="C19" s="1" t="s">
        <v>594</v>
      </c>
      <c r="D19" s="1" t="s">
        <v>545</v>
      </c>
      <c r="E19" s="1" t="s">
        <v>3</v>
      </c>
      <c r="F19" s="1" t="s">
        <v>505</v>
      </c>
      <c r="G19" s="1" t="s">
        <v>546</v>
      </c>
      <c r="H19" s="1" t="s">
        <v>427</v>
      </c>
      <c r="I19" s="34">
        <v>9849</v>
      </c>
      <c r="J19" s="1" t="s">
        <v>2</v>
      </c>
      <c r="K19" s="1" t="s">
        <v>606</v>
      </c>
      <c r="L19" s="34" t="s">
        <v>608</v>
      </c>
      <c r="M19" s="1" t="s">
        <v>612</v>
      </c>
    </row>
    <row r="20" spans="1:19" x14ac:dyDescent="0.2">
      <c r="A20" s="1" t="s">
        <v>42</v>
      </c>
      <c r="C20" s="1" t="s">
        <v>595</v>
      </c>
      <c r="D20" s="1" t="s">
        <v>547</v>
      </c>
      <c r="E20" s="1" t="s">
        <v>548</v>
      </c>
      <c r="F20" s="1" t="s">
        <v>505</v>
      </c>
      <c r="G20" s="1" t="s">
        <v>549</v>
      </c>
      <c r="H20" s="1" t="s">
        <v>427</v>
      </c>
      <c r="I20" s="34">
        <v>8552</v>
      </c>
      <c r="J20" s="1" t="s">
        <v>2</v>
      </c>
      <c r="K20" s="1" t="s">
        <v>606</v>
      </c>
      <c r="L20" s="34" t="s">
        <v>607</v>
      </c>
      <c r="M20" s="1" t="s">
        <v>610</v>
      </c>
    </row>
    <row r="21" spans="1:19" x14ac:dyDescent="0.2">
      <c r="A21" s="1" t="s">
        <v>42</v>
      </c>
      <c r="C21" s="1" t="s">
        <v>596</v>
      </c>
      <c r="D21" s="1" t="s">
        <v>550</v>
      </c>
      <c r="E21" s="1" t="s">
        <v>542</v>
      </c>
      <c r="F21" s="1" t="s">
        <v>505</v>
      </c>
      <c r="G21" s="1" t="s">
        <v>551</v>
      </c>
      <c r="H21" s="1" t="s">
        <v>427</v>
      </c>
      <c r="I21" s="34">
        <v>7466</v>
      </c>
      <c r="J21" s="1" t="s">
        <v>2</v>
      </c>
      <c r="K21" s="1" t="s">
        <v>606</v>
      </c>
      <c r="L21" s="34" t="s">
        <v>607</v>
      </c>
      <c r="M21" s="1" t="s">
        <v>610</v>
      </c>
    </row>
    <row r="22" spans="1:19" x14ac:dyDescent="0.2">
      <c r="A22" s="1" t="s">
        <v>42</v>
      </c>
      <c r="C22" s="1" t="s">
        <v>597</v>
      </c>
      <c r="D22" s="1" t="s">
        <v>552</v>
      </c>
      <c r="E22" s="1" t="s">
        <v>6</v>
      </c>
      <c r="F22" s="1" t="s">
        <v>505</v>
      </c>
      <c r="G22" s="1" t="s">
        <v>553</v>
      </c>
      <c r="H22" s="1" t="s">
        <v>427</v>
      </c>
      <c r="I22" s="34">
        <v>7432</v>
      </c>
      <c r="J22" s="1" t="s">
        <v>2</v>
      </c>
      <c r="K22" s="1" t="s">
        <v>606</v>
      </c>
      <c r="L22" s="34" t="s">
        <v>607</v>
      </c>
      <c r="M22" s="1" t="s">
        <v>610</v>
      </c>
    </row>
    <row r="23" spans="1:19" x14ac:dyDescent="0.2">
      <c r="A23" s="1" t="s">
        <v>42</v>
      </c>
      <c r="C23" s="1" t="s">
        <v>598</v>
      </c>
      <c r="D23" s="1" t="s">
        <v>554</v>
      </c>
      <c r="E23" s="1" t="s">
        <v>6</v>
      </c>
      <c r="F23" s="1" t="s">
        <v>505</v>
      </c>
      <c r="G23" s="1" t="s">
        <v>555</v>
      </c>
      <c r="H23" s="1" t="s">
        <v>427</v>
      </c>
      <c r="I23" s="34">
        <v>8471</v>
      </c>
      <c r="J23" s="1" t="s">
        <v>2</v>
      </c>
      <c r="K23" s="1" t="s">
        <v>606</v>
      </c>
      <c r="L23" s="34" t="s">
        <v>607</v>
      </c>
      <c r="M23" s="1" t="s">
        <v>610</v>
      </c>
    </row>
    <row r="24" spans="1:19" x14ac:dyDescent="0.2">
      <c r="A24" s="1" t="s">
        <v>42</v>
      </c>
      <c r="C24" s="1" t="s">
        <v>599</v>
      </c>
      <c r="D24" s="1" t="s">
        <v>524</v>
      </c>
      <c r="E24" s="1" t="s">
        <v>556</v>
      </c>
      <c r="F24" s="1" t="s">
        <v>505</v>
      </c>
      <c r="G24" s="1" t="s">
        <v>526</v>
      </c>
      <c r="H24" s="1" t="s">
        <v>427</v>
      </c>
      <c r="I24" s="34">
        <v>29317</v>
      </c>
      <c r="J24" s="1" t="s">
        <v>2</v>
      </c>
      <c r="K24" s="1" t="s">
        <v>606</v>
      </c>
      <c r="L24" s="34" t="s">
        <v>608</v>
      </c>
      <c r="M24" s="1" t="s">
        <v>612</v>
      </c>
    </row>
    <row r="25" spans="1:19" x14ac:dyDescent="0.2">
      <c r="A25" s="1" t="s">
        <v>42</v>
      </c>
      <c r="C25" s="1" t="s">
        <v>600</v>
      </c>
      <c r="D25" s="1" t="s">
        <v>557</v>
      </c>
      <c r="E25" s="1" t="s">
        <v>6</v>
      </c>
      <c r="F25" s="1" t="s">
        <v>505</v>
      </c>
      <c r="G25" s="1" t="s">
        <v>558</v>
      </c>
      <c r="H25" s="1" t="s">
        <v>427</v>
      </c>
      <c r="I25" s="34">
        <v>9000</v>
      </c>
      <c r="J25" s="1" t="s">
        <v>2</v>
      </c>
      <c r="K25" s="1" t="s">
        <v>606</v>
      </c>
      <c r="L25" s="34" t="s">
        <v>607</v>
      </c>
      <c r="M25" s="1" t="s">
        <v>610</v>
      </c>
    </row>
    <row r="26" spans="1:19" x14ac:dyDescent="0.2">
      <c r="A26" s="1" t="s">
        <v>42</v>
      </c>
      <c r="C26" s="1" t="s">
        <v>601</v>
      </c>
      <c r="D26" s="1" t="s">
        <v>559</v>
      </c>
      <c r="E26" s="1" t="s">
        <v>560</v>
      </c>
      <c r="F26" s="1" t="s">
        <v>561</v>
      </c>
      <c r="G26" s="1" t="s">
        <v>562</v>
      </c>
      <c r="H26" s="1" t="s">
        <v>427</v>
      </c>
      <c r="I26" s="34">
        <v>7871</v>
      </c>
      <c r="J26" s="1" t="s">
        <v>2</v>
      </c>
      <c r="K26" s="1" t="s">
        <v>606</v>
      </c>
      <c r="L26" s="34" t="s">
        <v>607</v>
      </c>
      <c r="M26" s="1" t="s">
        <v>610</v>
      </c>
    </row>
    <row r="27" spans="1:19" x14ac:dyDescent="0.2">
      <c r="A27" s="1" t="s">
        <v>42</v>
      </c>
      <c r="C27" s="1" t="s">
        <v>614</v>
      </c>
      <c r="D27" s="1" t="s">
        <v>563</v>
      </c>
      <c r="E27" s="1">
        <v>1</v>
      </c>
      <c r="F27" s="1" t="s">
        <v>564</v>
      </c>
      <c r="G27" s="1" t="s">
        <v>565</v>
      </c>
      <c r="H27" s="1" t="s">
        <v>427</v>
      </c>
      <c r="I27" s="34">
        <v>7134</v>
      </c>
      <c r="J27" s="1" t="s">
        <v>2</v>
      </c>
      <c r="K27" s="1" t="s">
        <v>606</v>
      </c>
      <c r="L27" s="34" t="s">
        <v>608</v>
      </c>
      <c r="M27" s="1" t="s">
        <v>612</v>
      </c>
    </row>
    <row r="28" spans="1:19" x14ac:dyDescent="0.2">
      <c r="A28" s="1" t="s">
        <v>42</v>
      </c>
      <c r="C28" s="1" t="s">
        <v>603</v>
      </c>
      <c r="D28" s="1" t="s">
        <v>568</v>
      </c>
      <c r="E28" s="1" t="s">
        <v>17</v>
      </c>
      <c r="F28" s="1" t="s">
        <v>505</v>
      </c>
      <c r="G28" s="1" t="s">
        <v>569</v>
      </c>
      <c r="H28" s="1" t="s">
        <v>427</v>
      </c>
      <c r="I28" s="34">
        <v>7905</v>
      </c>
      <c r="J28" s="1" t="s">
        <v>2</v>
      </c>
      <c r="K28" s="1" t="s">
        <v>606</v>
      </c>
      <c r="L28" s="34" t="s">
        <v>607</v>
      </c>
      <c r="M28" s="1" t="s">
        <v>610</v>
      </c>
    </row>
    <row r="29" spans="1:19" x14ac:dyDescent="0.2">
      <c r="A29" s="1" t="s">
        <v>42</v>
      </c>
      <c r="C29" s="1" t="s">
        <v>604</v>
      </c>
      <c r="D29" s="1" t="s">
        <v>568</v>
      </c>
      <c r="E29" s="1" t="s">
        <v>570</v>
      </c>
      <c r="F29" s="1" t="s">
        <v>505</v>
      </c>
      <c r="G29" s="1" t="s">
        <v>571</v>
      </c>
      <c r="H29" s="1" t="s">
        <v>427</v>
      </c>
      <c r="I29" s="34">
        <v>4629</v>
      </c>
      <c r="J29" s="1" t="s">
        <v>2</v>
      </c>
      <c r="K29" s="1" t="s">
        <v>606</v>
      </c>
      <c r="L29" s="34" t="s">
        <v>607</v>
      </c>
      <c r="M29" s="1" t="s">
        <v>610</v>
      </c>
    </row>
    <row r="30" spans="1:19" x14ac:dyDescent="0.2">
      <c r="A30" s="1" t="s">
        <v>42</v>
      </c>
      <c r="B30" s="22"/>
      <c r="C30" s="22" t="s">
        <v>605</v>
      </c>
      <c r="D30" s="33" t="s">
        <v>572</v>
      </c>
      <c r="E30" s="22" t="s">
        <v>573</v>
      </c>
      <c r="F30" s="32" t="s">
        <v>505</v>
      </c>
      <c r="G30" s="22" t="s">
        <v>574</v>
      </c>
      <c r="H30" s="22" t="s">
        <v>427</v>
      </c>
      <c r="I30" s="24">
        <v>10473</v>
      </c>
      <c r="J30" s="22" t="s">
        <v>2</v>
      </c>
      <c r="K30" s="22" t="s">
        <v>606</v>
      </c>
      <c r="L30" s="24" t="s">
        <v>607</v>
      </c>
      <c r="M30" s="22" t="s">
        <v>610</v>
      </c>
    </row>
    <row r="31" spans="1:19" x14ac:dyDescent="0.2">
      <c r="A31" s="1" t="s">
        <v>42</v>
      </c>
      <c r="C31" s="1" t="s">
        <v>575</v>
      </c>
      <c r="D31" s="1" t="s">
        <v>609</v>
      </c>
      <c r="E31" s="1" t="s">
        <v>247</v>
      </c>
      <c r="F31" s="1" t="s">
        <v>505</v>
      </c>
      <c r="G31" s="1" t="s">
        <v>506</v>
      </c>
      <c r="H31" s="1" t="s">
        <v>427</v>
      </c>
      <c r="I31" s="34">
        <v>81332</v>
      </c>
      <c r="J31" s="1" t="s">
        <v>4</v>
      </c>
      <c r="K31" s="1" t="s">
        <v>428</v>
      </c>
      <c r="L31" s="34" t="s">
        <v>505</v>
      </c>
      <c r="M31" s="1" t="s">
        <v>505</v>
      </c>
      <c r="N31" s="22"/>
      <c r="P31" s="22"/>
      <c r="S31" s="22"/>
    </row>
    <row r="32" spans="1:19" x14ac:dyDescent="0.2">
      <c r="A32" s="1" t="s">
        <v>42</v>
      </c>
      <c r="C32" s="1" t="s">
        <v>576</v>
      </c>
      <c r="D32" s="1" t="s">
        <v>507</v>
      </c>
      <c r="E32" s="1" t="s">
        <v>508</v>
      </c>
      <c r="F32" s="1" t="s">
        <v>505</v>
      </c>
      <c r="G32" s="1" t="s">
        <v>509</v>
      </c>
      <c r="H32" s="1" t="s">
        <v>427</v>
      </c>
      <c r="I32" s="34">
        <v>20000</v>
      </c>
      <c r="J32" s="1" t="s">
        <v>4</v>
      </c>
      <c r="K32" s="1" t="s">
        <v>428</v>
      </c>
      <c r="L32" s="59" t="s">
        <v>505</v>
      </c>
      <c r="M32" s="1" t="s">
        <v>505</v>
      </c>
      <c r="N32" s="62"/>
      <c r="P32" s="22"/>
      <c r="S32" s="63"/>
    </row>
    <row r="33" spans="1:22" x14ac:dyDescent="0.2">
      <c r="A33" s="1" t="s">
        <v>42</v>
      </c>
      <c r="C33" s="1" t="s">
        <v>577</v>
      </c>
      <c r="D33" s="1" t="s">
        <v>510</v>
      </c>
      <c r="E33" s="1" t="s">
        <v>222</v>
      </c>
      <c r="F33" s="1" t="s">
        <v>505</v>
      </c>
      <c r="G33" s="1" t="s">
        <v>511</v>
      </c>
      <c r="H33" s="1" t="s">
        <v>427</v>
      </c>
      <c r="I33" s="34">
        <v>58146</v>
      </c>
      <c r="J33" s="1" t="s">
        <v>4</v>
      </c>
      <c r="K33" s="1" t="s">
        <v>428</v>
      </c>
      <c r="L33" s="34" t="s">
        <v>505</v>
      </c>
      <c r="M33" s="1" t="s">
        <v>505</v>
      </c>
    </row>
    <row r="34" spans="1:22" s="67" customFormat="1" x14ac:dyDescent="0.2">
      <c r="A34" s="64"/>
      <c r="B34" s="64"/>
      <c r="C34" s="64"/>
      <c r="D34" s="64"/>
      <c r="E34" s="64"/>
      <c r="F34" s="64"/>
      <c r="G34" s="64"/>
      <c r="H34" s="64"/>
      <c r="I34" s="39">
        <f>SUM(I2:I33)</f>
        <v>361841</v>
      </c>
      <c r="J34" s="64"/>
      <c r="K34" s="64"/>
      <c r="L34" s="65"/>
      <c r="M34" s="1"/>
      <c r="N34" s="64"/>
      <c r="P34" s="1"/>
      <c r="Q34" s="1"/>
      <c r="R34" s="1"/>
      <c r="S34" s="64"/>
      <c r="T34" s="66"/>
      <c r="U34" s="66"/>
      <c r="V34" s="66"/>
    </row>
    <row r="35" spans="1:22" s="67" customForma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59"/>
      <c r="N35" s="1"/>
      <c r="O35" s="1"/>
      <c r="P35" s="1"/>
      <c r="Q35" s="1"/>
      <c r="R35" s="1"/>
      <c r="S35" s="1"/>
      <c r="T35" s="63"/>
      <c r="U35" s="63"/>
      <c r="V35" s="63"/>
    </row>
    <row r="36" spans="1:22" s="67" customFormat="1" x14ac:dyDescent="0.2">
      <c r="A36" s="1"/>
      <c r="B36" s="1"/>
      <c r="C36" s="1"/>
      <c r="D36" s="1"/>
      <c r="E36" s="1"/>
      <c r="F36" s="1"/>
      <c r="G36" s="1"/>
      <c r="H36" s="11" t="s">
        <v>1</v>
      </c>
      <c r="I36" s="11"/>
      <c r="J36" s="10"/>
      <c r="K36" s="1"/>
      <c r="L36" s="1"/>
      <c r="M36" s="34"/>
      <c r="N36" s="1"/>
      <c r="O36" s="1"/>
      <c r="P36" s="1"/>
      <c r="Q36" s="1"/>
      <c r="R36" s="1"/>
      <c r="S36" s="1"/>
      <c r="T36" s="63"/>
      <c r="U36" s="63"/>
      <c r="V36" s="63"/>
    </row>
    <row r="37" spans="1:22" s="67" customFormat="1" x14ac:dyDescent="0.2">
      <c r="A37" s="1"/>
      <c r="B37" s="1"/>
      <c r="C37" s="1"/>
      <c r="D37" s="1"/>
      <c r="E37" s="1"/>
      <c r="F37" s="1"/>
      <c r="G37" s="1"/>
      <c r="H37" s="12" t="s">
        <v>7</v>
      </c>
      <c r="I37" s="12"/>
      <c r="J37" s="13">
        <f>SUM(I2:I10)</f>
        <v>14138</v>
      </c>
      <c r="K37" s="1"/>
      <c r="L37" s="1"/>
      <c r="M37" s="59"/>
      <c r="N37" s="1"/>
      <c r="O37" s="1"/>
      <c r="P37" s="1"/>
      <c r="Q37" s="1"/>
      <c r="R37" s="1"/>
      <c r="S37" s="1"/>
      <c r="T37" s="63"/>
      <c r="U37" s="63"/>
      <c r="V37" s="63"/>
    </row>
    <row r="38" spans="1:22" x14ac:dyDescent="0.2">
      <c r="H38" s="12" t="s">
        <v>2</v>
      </c>
      <c r="I38" s="12"/>
      <c r="J38" s="13">
        <f>SUM(I11:I30)</f>
        <v>188225</v>
      </c>
      <c r="M38" s="39"/>
    </row>
    <row r="39" spans="1:22" x14ac:dyDescent="0.2">
      <c r="H39" s="12" t="s">
        <v>4</v>
      </c>
      <c r="I39" s="12"/>
      <c r="J39" s="13">
        <f>SUM(I31:I33)</f>
        <v>159478</v>
      </c>
    </row>
    <row r="40" spans="1:22" x14ac:dyDescent="0.2">
      <c r="H40" s="12" t="s">
        <v>28</v>
      </c>
      <c r="I40" s="12"/>
      <c r="J40" s="13">
        <f>SUM(J37:J39)</f>
        <v>361841</v>
      </c>
      <c r="K40" s="29"/>
    </row>
    <row r="41" spans="1:22" x14ac:dyDescent="0.2">
      <c r="H41" s="12"/>
      <c r="I41" s="12"/>
      <c r="J41" s="10"/>
      <c r="K41" s="31"/>
    </row>
    <row r="42" spans="1:22" x14ac:dyDescent="0.2">
      <c r="H42" s="11" t="s">
        <v>30</v>
      </c>
      <c r="I42" s="11"/>
      <c r="J42" s="10"/>
      <c r="K42" s="31"/>
    </row>
    <row r="43" spans="1:22" x14ac:dyDescent="0.2">
      <c r="H43" s="12" t="s">
        <v>10</v>
      </c>
      <c r="I43" s="12"/>
      <c r="J43" s="13">
        <v>0</v>
      </c>
      <c r="K43" s="31"/>
    </row>
    <row r="44" spans="1:22" x14ac:dyDescent="0.2">
      <c r="H44" s="12" t="s">
        <v>31</v>
      </c>
      <c r="I44" s="12"/>
      <c r="J44" s="13">
        <v>0</v>
      </c>
      <c r="K44" s="31"/>
    </row>
    <row r="45" spans="1:22" x14ac:dyDescent="0.2">
      <c r="J45" s="30"/>
      <c r="K45" s="29"/>
    </row>
    <row r="46" spans="1:22" x14ac:dyDescent="0.2">
      <c r="J46" s="28"/>
      <c r="K46" s="29"/>
    </row>
    <row r="47" spans="1:22" x14ac:dyDescent="0.2">
      <c r="J47" s="30"/>
      <c r="K47" s="31"/>
    </row>
    <row r="48" spans="1:22" x14ac:dyDescent="0.2">
      <c r="J48" s="30"/>
      <c r="K48" s="31"/>
    </row>
  </sheetData>
  <sortState xmlns:xlrd2="http://schemas.microsoft.com/office/spreadsheetml/2017/richdata2" ref="A2:N48">
    <sortCondition ref="K1:K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9C95-B0C5-4156-A3DE-9248785509DB}">
  <dimension ref="A1:W55"/>
  <sheetViews>
    <sheetView workbookViewId="0">
      <selection activeCell="J31" sqref="J31:J35"/>
    </sheetView>
  </sheetViews>
  <sheetFormatPr defaultRowHeight="12.75" x14ac:dyDescent="0.2"/>
  <cols>
    <col min="1" max="1" width="23.85546875" style="22" bestFit="1" customWidth="1"/>
    <col min="2" max="2" width="18.42578125" style="22" bestFit="1" customWidth="1"/>
    <col min="3" max="3" width="19.28515625" style="22" bestFit="1" customWidth="1"/>
    <col min="4" max="4" width="20.85546875" style="22" bestFit="1" customWidth="1"/>
    <col min="5" max="6" width="12.42578125" style="22" bestFit="1" customWidth="1"/>
    <col min="7" max="7" width="9.140625" style="22"/>
    <col min="8" max="8" width="28.85546875" style="22" bestFit="1" customWidth="1"/>
    <col min="9" max="9" width="18.85546875" style="22" bestFit="1" customWidth="1"/>
    <col min="10" max="10" width="15.42578125" style="16" bestFit="1" customWidth="1"/>
    <col min="11" max="11" width="11.85546875" style="22" bestFit="1" customWidth="1"/>
    <col min="12" max="12" width="14.140625" style="22" bestFit="1" customWidth="1"/>
    <col min="13" max="13" width="18" style="22" bestFit="1" customWidth="1"/>
    <col min="14" max="14" width="13.5703125" style="16" bestFit="1" customWidth="1"/>
    <col min="15" max="15" width="12.140625" style="16" customWidth="1"/>
    <col min="16" max="16" width="18.5703125" style="22" bestFit="1" customWidth="1"/>
    <col min="17" max="17" width="21.7109375" style="22" bestFit="1" customWidth="1"/>
    <col min="18" max="22" width="9.140625" style="22"/>
    <col min="23" max="23" width="28" style="22" bestFit="1" customWidth="1"/>
    <col min="24" max="16384" width="9.140625" style="22"/>
  </cols>
  <sheetData>
    <row r="1" spans="1:2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0" t="s">
        <v>59</v>
      </c>
      <c r="O1" s="20" t="s">
        <v>60</v>
      </c>
      <c r="P1" s="21"/>
      <c r="Q1" s="21"/>
      <c r="R1" s="21"/>
      <c r="S1" s="21"/>
      <c r="T1" s="21"/>
      <c r="U1" s="21"/>
      <c r="V1" s="21"/>
      <c r="W1" s="21"/>
    </row>
    <row r="2" spans="1:23" x14ac:dyDescent="0.2">
      <c r="A2" s="22" t="s">
        <v>43</v>
      </c>
      <c r="C2" s="22" t="s">
        <v>61</v>
      </c>
      <c r="D2" s="23" t="s">
        <v>62</v>
      </c>
      <c r="E2" s="22" t="s">
        <v>3</v>
      </c>
      <c r="F2" s="22" t="s">
        <v>63</v>
      </c>
      <c r="G2" s="22" t="s">
        <v>64</v>
      </c>
      <c r="H2" s="22" t="s">
        <v>65</v>
      </c>
      <c r="I2" s="24">
        <v>1525</v>
      </c>
      <c r="J2" s="16" t="s">
        <v>7</v>
      </c>
      <c r="K2" s="22" t="s">
        <v>33</v>
      </c>
      <c r="L2" s="24" t="s">
        <v>34</v>
      </c>
      <c r="M2" s="22" t="s">
        <v>32</v>
      </c>
    </row>
    <row r="3" spans="1:23" x14ac:dyDescent="0.2">
      <c r="A3" s="22" t="s">
        <v>43</v>
      </c>
      <c r="C3" s="22" t="s">
        <v>66</v>
      </c>
      <c r="D3" s="23" t="s">
        <v>67</v>
      </c>
      <c r="E3" s="22" t="s">
        <v>38</v>
      </c>
      <c r="F3" s="22" t="s">
        <v>15</v>
      </c>
      <c r="G3" s="22" t="s">
        <v>68</v>
      </c>
      <c r="H3" s="22" t="s">
        <v>69</v>
      </c>
      <c r="I3" s="24">
        <v>2292</v>
      </c>
      <c r="J3" s="16" t="s">
        <v>7</v>
      </c>
      <c r="K3" s="22" t="s">
        <v>33</v>
      </c>
      <c r="L3" s="24" t="s">
        <v>34</v>
      </c>
      <c r="M3" s="22" t="s">
        <v>32</v>
      </c>
    </row>
    <row r="4" spans="1:23" x14ac:dyDescent="0.2">
      <c r="A4" s="22" t="s">
        <v>43</v>
      </c>
      <c r="C4" s="22" t="s">
        <v>70</v>
      </c>
      <c r="D4" s="23" t="s">
        <v>71</v>
      </c>
      <c r="E4" s="22" t="s">
        <v>3</v>
      </c>
      <c r="F4" s="22" t="s">
        <v>72</v>
      </c>
      <c r="G4" s="22" t="s">
        <v>73</v>
      </c>
      <c r="H4" s="22" t="s">
        <v>69</v>
      </c>
      <c r="I4" s="25">
        <v>18</v>
      </c>
      <c r="J4" s="16" t="s">
        <v>7</v>
      </c>
      <c r="K4" s="22" t="s">
        <v>33</v>
      </c>
      <c r="L4" s="25" t="s">
        <v>34</v>
      </c>
      <c r="M4" s="22" t="s">
        <v>32</v>
      </c>
    </row>
    <row r="5" spans="1:23" x14ac:dyDescent="0.2">
      <c r="A5" s="22" t="s">
        <v>43</v>
      </c>
      <c r="C5" s="22" t="s">
        <v>74</v>
      </c>
      <c r="D5" s="23" t="s">
        <v>75</v>
      </c>
      <c r="E5" s="22" t="s">
        <v>5</v>
      </c>
      <c r="F5" s="22" t="s">
        <v>72</v>
      </c>
      <c r="G5" s="22" t="s">
        <v>76</v>
      </c>
      <c r="H5" s="22" t="s">
        <v>69</v>
      </c>
      <c r="I5" s="24">
        <v>1618</v>
      </c>
      <c r="J5" s="16" t="s">
        <v>7</v>
      </c>
      <c r="K5" s="22" t="s">
        <v>33</v>
      </c>
      <c r="L5" s="24" t="s">
        <v>34</v>
      </c>
      <c r="M5" s="22" t="s">
        <v>32</v>
      </c>
    </row>
    <row r="6" spans="1:23" x14ac:dyDescent="0.2">
      <c r="A6" s="22" t="s">
        <v>43</v>
      </c>
      <c r="C6" s="22" t="s">
        <v>77</v>
      </c>
      <c r="D6" s="23" t="s">
        <v>78</v>
      </c>
      <c r="E6" s="22" t="s">
        <v>14</v>
      </c>
      <c r="F6" s="22" t="s">
        <v>12</v>
      </c>
      <c r="G6" s="22" t="s">
        <v>79</v>
      </c>
      <c r="H6" s="22" t="s">
        <v>80</v>
      </c>
      <c r="I6" s="24">
        <v>2081</v>
      </c>
      <c r="J6" s="16" t="s">
        <v>7</v>
      </c>
      <c r="K6" s="22" t="s">
        <v>33</v>
      </c>
      <c r="L6" s="24" t="s">
        <v>34</v>
      </c>
      <c r="M6" s="22" t="s">
        <v>32</v>
      </c>
    </row>
    <row r="7" spans="1:23" x14ac:dyDescent="0.2">
      <c r="A7" s="22" t="s">
        <v>43</v>
      </c>
      <c r="C7" s="22" t="s">
        <v>81</v>
      </c>
      <c r="D7" s="23" t="s">
        <v>82</v>
      </c>
      <c r="E7" s="22" t="s">
        <v>9</v>
      </c>
      <c r="F7" s="22" t="s">
        <v>72</v>
      </c>
      <c r="G7" s="22" t="s">
        <v>83</v>
      </c>
      <c r="H7" s="22" t="s">
        <v>84</v>
      </c>
      <c r="I7" s="24">
        <v>2904</v>
      </c>
      <c r="J7" s="16" t="s">
        <v>7</v>
      </c>
      <c r="K7" s="22" t="s">
        <v>33</v>
      </c>
      <c r="L7" s="24" t="s">
        <v>34</v>
      </c>
      <c r="M7" s="22" t="s">
        <v>37</v>
      </c>
    </row>
    <row r="8" spans="1:23" x14ac:dyDescent="0.2">
      <c r="A8" s="22" t="s">
        <v>43</v>
      </c>
      <c r="C8" s="22" t="s">
        <v>85</v>
      </c>
      <c r="D8" s="23" t="s">
        <v>86</v>
      </c>
      <c r="E8" s="22" t="s">
        <v>8</v>
      </c>
      <c r="F8" s="22" t="s">
        <v>72</v>
      </c>
      <c r="G8" s="22" t="s">
        <v>87</v>
      </c>
      <c r="H8" s="22" t="s">
        <v>84</v>
      </c>
      <c r="I8" s="24">
        <v>1085</v>
      </c>
      <c r="J8" s="16" t="s">
        <v>7</v>
      </c>
      <c r="K8" s="22" t="s">
        <v>33</v>
      </c>
      <c r="L8" s="24" t="s">
        <v>34</v>
      </c>
      <c r="M8" s="22" t="s">
        <v>37</v>
      </c>
    </row>
    <row r="9" spans="1:23" x14ac:dyDescent="0.2">
      <c r="A9" s="22" t="s">
        <v>43</v>
      </c>
      <c r="C9" s="22" t="s">
        <v>89</v>
      </c>
      <c r="D9" s="23" t="s">
        <v>90</v>
      </c>
      <c r="E9" s="22" t="s">
        <v>8</v>
      </c>
      <c r="F9" s="22" t="s">
        <v>72</v>
      </c>
      <c r="G9" s="22" t="s">
        <v>91</v>
      </c>
      <c r="H9" s="22" t="s">
        <v>92</v>
      </c>
      <c r="I9" s="24">
        <v>4078</v>
      </c>
      <c r="J9" s="16" t="s">
        <v>7</v>
      </c>
      <c r="K9" s="22" t="s">
        <v>33</v>
      </c>
      <c r="L9" s="24" t="s">
        <v>34</v>
      </c>
      <c r="M9" s="22" t="s">
        <v>32</v>
      </c>
    </row>
    <row r="10" spans="1:23" x14ac:dyDescent="0.2">
      <c r="A10" s="22" t="s">
        <v>43</v>
      </c>
      <c r="C10" s="22" t="s">
        <v>93</v>
      </c>
      <c r="D10" s="23" t="s">
        <v>94</v>
      </c>
      <c r="E10" s="22" t="s">
        <v>18</v>
      </c>
      <c r="F10" s="22" t="s">
        <v>72</v>
      </c>
      <c r="G10" s="22" t="s">
        <v>95</v>
      </c>
      <c r="H10" s="22" t="s">
        <v>96</v>
      </c>
      <c r="I10" s="24">
        <v>2603</v>
      </c>
      <c r="J10" s="16" t="s">
        <v>7</v>
      </c>
      <c r="K10" s="22" t="s">
        <v>33</v>
      </c>
      <c r="L10" s="24" t="s">
        <v>34</v>
      </c>
      <c r="M10" s="22" t="s">
        <v>32</v>
      </c>
    </row>
    <row r="11" spans="1:23" x14ac:dyDescent="0.2">
      <c r="A11" s="22" t="s">
        <v>43</v>
      </c>
      <c r="C11" s="22" t="s">
        <v>97</v>
      </c>
      <c r="D11" s="23" t="s">
        <v>98</v>
      </c>
      <c r="E11" s="22" t="s">
        <v>6</v>
      </c>
      <c r="F11" s="22" t="s">
        <v>72</v>
      </c>
      <c r="G11" s="22" t="s">
        <v>99</v>
      </c>
      <c r="H11" s="22" t="s">
        <v>96</v>
      </c>
      <c r="I11" s="24">
        <v>1827</v>
      </c>
      <c r="J11" s="16" t="s">
        <v>7</v>
      </c>
      <c r="K11" s="22" t="s">
        <v>33</v>
      </c>
      <c r="L11" s="24" t="s">
        <v>34</v>
      </c>
      <c r="M11" s="22" t="s">
        <v>32</v>
      </c>
    </row>
    <row r="12" spans="1:23" x14ac:dyDescent="0.2">
      <c r="A12" s="22" t="s">
        <v>43</v>
      </c>
      <c r="C12" s="22" t="s">
        <v>100</v>
      </c>
      <c r="D12" s="23" t="s">
        <v>101</v>
      </c>
      <c r="E12" s="22" t="s">
        <v>3</v>
      </c>
      <c r="F12" s="22" t="s">
        <v>72</v>
      </c>
      <c r="G12" s="22" t="s">
        <v>102</v>
      </c>
      <c r="H12" s="22" t="s">
        <v>103</v>
      </c>
      <c r="I12" s="24">
        <v>2398</v>
      </c>
      <c r="J12" s="16" t="s">
        <v>7</v>
      </c>
      <c r="K12" s="22" t="s">
        <v>33</v>
      </c>
      <c r="L12" s="24" t="s">
        <v>34</v>
      </c>
      <c r="M12" s="22" t="s">
        <v>37</v>
      </c>
    </row>
    <row r="13" spans="1:23" x14ac:dyDescent="0.2">
      <c r="A13" s="22" t="s">
        <v>43</v>
      </c>
      <c r="C13" s="22" t="s">
        <v>104</v>
      </c>
      <c r="D13" s="23" t="s">
        <v>105</v>
      </c>
      <c r="E13" s="22" t="s">
        <v>3</v>
      </c>
      <c r="F13" s="22" t="s">
        <v>72</v>
      </c>
      <c r="G13" s="22" t="s">
        <v>76</v>
      </c>
      <c r="H13" s="22" t="s">
        <v>69</v>
      </c>
      <c r="I13" s="24">
        <v>17532</v>
      </c>
      <c r="J13" s="16" t="s">
        <v>2</v>
      </c>
      <c r="K13" s="22" t="s">
        <v>33</v>
      </c>
      <c r="L13" s="24" t="s">
        <v>34</v>
      </c>
      <c r="M13" s="22" t="s">
        <v>37</v>
      </c>
    </row>
    <row r="14" spans="1:23" x14ac:dyDescent="0.2">
      <c r="A14" s="22" t="s">
        <v>43</v>
      </c>
      <c r="C14" s="22" t="s">
        <v>106</v>
      </c>
      <c r="D14" s="23" t="s">
        <v>107</v>
      </c>
      <c r="E14" s="32">
        <v>4</v>
      </c>
      <c r="F14" s="22" t="s">
        <v>72</v>
      </c>
      <c r="G14" s="22" t="s">
        <v>108</v>
      </c>
      <c r="H14" s="22" t="s">
        <v>69</v>
      </c>
      <c r="I14" s="24">
        <v>8747</v>
      </c>
      <c r="J14" s="16" t="s">
        <v>2</v>
      </c>
      <c r="K14" s="22" t="s">
        <v>33</v>
      </c>
      <c r="L14" s="24" t="s">
        <v>34</v>
      </c>
      <c r="M14" s="22" t="s">
        <v>32</v>
      </c>
    </row>
    <row r="15" spans="1:23" x14ac:dyDescent="0.2">
      <c r="A15" s="22" t="s">
        <v>43</v>
      </c>
      <c r="C15" s="33" t="s">
        <v>109</v>
      </c>
      <c r="D15" s="23" t="s">
        <v>110</v>
      </c>
      <c r="E15" s="32">
        <v>8</v>
      </c>
      <c r="G15" s="22" t="s">
        <v>108</v>
      </c>
      <c r="H15" s="22" t="s">
        <v>69</v>
      </c>
      <c r="I15" s="25">
        <v>5764</v>
      </c>
      <c r="J15" s="16" t="s">
        <v>2</v>
      </c>
      <c r="K15" s="22" t="s">
        <v>33</v>
      </c>
      <c r="L15" s="25" t="s">
        <v>34</v>
      </c>
      <c r="M15" s="22" t="s">
        <v>32</v>
      </c>
    </row>
    <row r="16" spans="1:23" x14ac:dyDescent="0.2">
      <c r="A16" s="22" t="s">
        <v>43</v>
      </c>
      <c r="C16" s="22" t="s">
        <v>111</v>
      </c>
      <c r="D16" s="23" t="s">
        <v>112</v>
      </c>
      <c r="E16" s="22" t="s">
        <v>6</v>
      </c>
      <c r="F16" s="22" t="s">
        <v>72</v>
      </c>
      <c r="G16" s="22" t="s">
        <v>113</v>
      </c>
      <c r="H16" s="22" t="s">
        <v>114</v>
      </c>
      <c r="I16" s="24">
        <v>20291</v>
      </c>
      <c r="J16" s="16" t="s">
        <v>2</v>
      </c>
      <c r="K16" s="22" t="s">
        <v>33</v>
      </c>
      <c r="L16" s="24" t="s">
        <v>34</v>
      </c>
      <c r="M16" s="22" t="s">
        <v>37</v>
      </c>
    </row>
    <row r="17" spans="1:14" x14ac:dyDescent="0.2">
      <c r="A17" s="22" t="s">
        <v>43</v>
      </c>
      <c r="C17" s="22" t="s">
        <v>115</v>
      </c>
      <c r="D17" s="23" t="s">
        <v>116</v>
      </c>
      <c r="E17" s="22" t="s">
        <v>6</v>
      </c>
      <c r="F17" s="22" t="s">
        <v>72</v>
      </c>
      <c r="G17" s="22" t="s">
        <v>117</v>
      </c>
      <c r="H17" s="22" t="s">
        <v>88</v>
      </c>
      <c r="I17" s="24">
        <v>4373</v>
      </c>
      <c r="J17" s="16" t="s">
        <v>2</v>
      </c>
      <c r="K17" s="22" t="s">
        <v>33</v>
      </c>
      <c r="L17" s="24" t="s">
        <v>34</v>
      </c>
      <c r="M17" s="22" t="s">
        <v>32</v>
      </c>
    </row>
    <row r="18" spans="1:14" x14ac:dyDescent="0.2">
      <c r="A18" s="22" t="s">
        <v>43</v>
      </c>
      <c r="C18" s="22" t="s">
        <v>118</v>
      </c>
      <c r="D18" s="23" t="s">
        <v>119</v>
      </c>
      <c r="E18" s="22" t="s">
        <v>120</v>
      </c>
      <c r="F18" s="22" t="s">
        <v>72</v>
      </c>
      <c r="G18" s="22" t="s">
        <v>121</v>
      </c>
      <c r="H18" s="22" t="s">
        <v>122</v>
      </c>
      <c r="I18" s="24">
        <v>20677</v>
      </c>
      <c r="J18" s="16" t="s">
        <v>2</v>
      </c>
      <c r="K18" s="22" t="s">
        <v>33</v>
      </c>
      <c r="L18" s="24" t="s">
        <v>34</v>
      </c>
      <c r="M18" s="22" t="s">
        <v>32</v>
      </c>
    </row>
    <row r="19" spans="1:14" x14ac:dyDescent="0.2">
      <c r="A19" s="22" t="s">
        <v>43</v>
      </c>
      <c r="C19" s="22" t="s">
        <v>123</v>
      </c>
      <c r="D19" s="23" t="s">
        <v>124</v>
      </c>
      <c r="E19" s="22" t="s">
        <v>125</v>
      </c>
      <c r="F19" s="22" t="s">
        <v>126</v>
      </c>
      <c r="G19" s="22" t="s">
        <v>127</v>
      </c>
      <c r="H19" s="22" t="s">
        <v>122</v>
      </c>
      <c r="I19" s="24">
        <v>6575</v>
      </c>
      <c r="J19" s="16" t="s">
        <v>2</v>
      </c>
      <c r="K19" s="22" t="s">
        <v>33</v>
      </c>
      <c r="L19" s="24" t="s">
        <v>34</v>
      </c>
      <c r="M19" s="22" t="s">
        <v>32</v>
      </c>
    </row>
    <row r="20" spans="1:14" x14ac:dyDescent="0.2">
      <c r="A20" s="22" t="s">
        <v>43</v>
      </c>
      <c r="C20" s="22" t="s">
        <v>128</v>
      </c>
      <c r="D20" s="23" t="s">
        <v>129</v>
      </c>
      <c r="E20" s="22" t="s">
        <v>3</v>
      </c>
      <c r="F20" s="22" t="s">
        <v>72</v>
      </c>
      <c r="G20" s="22" t="s">
        <v>130</v>
      </c>
      <c r="H20" s="22" t="s">
        <v>122</v>
      </c>
      <c r="I20" s="25">
        <v>0</v>
      </c>
      <c r="J20" s="16" t="s">
        <v>2</v>
      </c>
      <c r="K20" s="22" t="s">
        <v>33</v>
      </c>
      <c r="L20" s="25" t="s">
        <v>34</v>
      </c>
      <c r="M20" s="22" t="s">
        <v>32</v>
      </c>
      <c r="N20" s="22" t="s">
        <v>131</v>
      </c>
    </row>
    <row r="21" spans="1:14" x14ac:dyDescent="0.2">
      <c r="A21" s="22" t="s">
        <v>43</v>
      </c>
      <c r="C21" s="22" t="s">
        <v>132</v>
      </c>
      <c r="D21" s="23" t="s">
        <v>129</v>
      </c>
      <c r="E21" s="22" t="s">
        <v>14</v>
      </c>
      <c r="F21" s="22" t="s">
        <v>72</v>
      </c>
      <c r="G21" s="22" t="s">
        <v>133</v>
      </c>
      <c r="H21" s="22" t="s">
        <v>122</v>
      </c>
      <c r="I21" s="24">
        <v>9510</v>
      </c>
      <c r="J21" s="16" t="s">
        <v>2</v>
      </c>
      <c r="K21" s="22" t="s">
        <v>33</v>
      </c>
      <c r="L21" s="24" t="s">
        <v>34</v>
      </c>
      <c r="M21" s="22" t="s">
        <v>37</v>
      </c>
    </row>
    <row r="22" spans="1:14" x14ac:dyDescent="0.2">
      <c r="A22" s="22" t="s">
        <v>43</v>
      </c>
      <c r="C22" s="22" t="s">
        <v>134</v>
      </c>
      <c r="D22" s="23" t="s">
        <v>135</v>
      </c>
      <c r="E22" s="22" t="s">
        <v>9</v>
      </c>
      <c r="F22" s="22" t="s">
        <v>12</v>
      </c>
      <c r="G22" s="22" t="s">
        <v>136</v>
      </c>
      <c r="H22" s="22" t="s">
        <v>96</v>
      </c>
      <c r="I22" s="24">
        <v>16265</v>
      </c>
      <c r="J22" s="16" t="s">
        <v>2</v>
      </c>
      <c r="K22" s="22" t="s">
        <v>33</v>
      </c>
      <c r="L22" s="24" t="s">
        <v>34</v>
      </c>
      <c r="M22" s="22" t="s">
        <v>37</v>
      </c>
    </row>
    <row r="23" spans="1:14" x14ac:dyDescent="0.2">
      <c r="A23" s="22" t="s">
        <v>43</v>
      </c>
      <c r="C23" s="22" t="s">
        <v>137</v>
      </c>
      <c r="D23" s="23" t="s">
        <v>138</v>
      </c>
      <c r="E23" s="22" t="s">
        <v>6</v>
      </c>
      <c r="F23" s="22" t="s">
        <v>72</v>
      </c>
      <c r="G23" s="22" t="s">
        <v>139</v>
      </c>
      <c r="H23" s="22" t="s">
        <v>96</v>
      </c>
      <c r="I23" s="24">
        <v>5511</v>
      </c>
      <c r="J23" s="16" t="s">
        <v>2</v>
      </c>
      <c r="K23" s="22" t="s">
        <v>33</v>
      </c>
      <c r="L23" s="24" t="s">
        <v>34</v>
      </c>
      <c r="M23" s="22" t="s">
        <v>32</v>
      </c>
    </row>
    <row r="24" spans="1:14" x14ac:dyDescent="0.2">
      <c r="A24" s="22" t="s">
        <v>43</v>
      </c>
      <c r="C24" s="22" t="s">
        <v>140</v>
      </c>
      <c r="D24" s="23" t="s">
        <v>141</v>
      </c>
      <c r="E24" s="22" t="s">
        <v>19</v>
      </c>
      <c r="F24" s="22" t="s">
        <v>72</v>
      </c>
      <c r="G24" s="22" t="s">
        <v>142</v>
      </c>
      <c r="H24" s="22" t="s">
        <v>96</v>
      </c>
      <c r="I24" s="24">
        <v>10020</v>
      </c>
      <c r="J24" s="16" t="s">
        <v>2</v>
      </c>
      <c r="K24" s="22" t="s">
        <v>33</v>
      </c>
      <c r="L24" s="24" t="s">
        <v>34</v>
      </c>
      <c r="M24" s="22" t="s">
        <v>37</v>
      </c>
    </row>
    <row r="25" spans="1:14" x14ac:dyDescent="0.2">
      <c r="A25" s="22" t="s">
        <v>43</v>
      </c>
      <c r="C25" s="22" t="s">
        <v>143</v>
      </c>
      <c r="D25" s="23" t="s">
        <v>144</v>
      </c>
      <c r="E25" s="22" t="s">
        <v>145</v>
      </c>
      <c r="F25" s="22" t="s">
        <v>146</v>
      </c>
      <c r="G25" s="22" t="s">
        <v>147</v>
      </c>
      <c r="H25" s="22" t="s">
        <v>96</v>
      </c>
      <c r="I25" s="24">
        <v>23289</v>
      </c>
      <c r="J25" s="16" t="s">
        <v>2</v>
      </c>
      <c r="K25" s="22" t="s">
        <v>33</v>
      </c>
      <c r="L25" s="24" t="s">
        <v>34</v>
      </c>
      <c r="M25" s="22" t="s">
        <v>37</v>
      </c>
    </row>
    <row r="26" spans="1:14" x14ac:dyDescent="0.2">
      <c r="A26" s="22" t="s">
        <v>43</v>
      </c>
      <c r="C26" s="22" t="s">
        <v>148</v>
      </c>
      <c r="D26" s="23" t="s">
        <v>98</v>
      </c>
      <c r="E26" s="22" t="s">
        <v>17</v>
      </c>
      <c r="F26" s="22" t="s">
        <v>72</v>
      </c>
      <c r="G26" s="22" t="s">
        <v>149</v>
      </c>
      <c r="H26" s="22" t="s">
        <v>96</v>
      </c>
      <c r="I26" s="24">
        <v>5602</v>
      </c>
      <c r="J26" s="16" t="s">
        <v>2</v>
      </c>
      <c r="K26" s="22" t="s">
        <v>33</v>
      </c>
      <c r="L26" s="24" t="s">
        <v>34</v>
      </c>
      <c r="M26" s="22" t="s">
        <v>32</v>
      </c>
    </row>
    <row r="27" spans="1:14" x14ac:dyDescent="0.2">
      <c r="A27" s="22" t="s">
        <v>43</v>
      </c>
      <c r="C27" s="22" t="s">
        <v>150</v>
      </c>
      <c r="D27" s="23" t="s">
        <v>151</v>
      </c>
      <c r="E27" s="22" t="s">
        <v>20</v>
      </c>
      <c r="F27" s="22" t="s">
        <v>152</v>
      </c>
      <c r="G27" s="22" t="s">
        <v>153</v>
      </c>
      <c r="H27" s="22" t="s">
        <v>96</v>
      </c>
      <c r="I27" s="24">
        <v>6373</v>
      </c>
      <c r="J27" s="16" t="s">
        <v>2</v>
      </c>
      <c r="K27" s="22" t="s">
        <v>33</v>
      </c>
      <c r="L27" s="24" t="s">
        <v>34</v>
      </c>
      <c r="M27" s="22" t="s">
        <v>32</v>
      </c>
    </row>
    <row r="28" spans="1:14" x14ac:dyDescent="0.2">
      <c r="A28" s="22" t="s">
        <v>43</v>
      </c>
      <c r="C28" s="22" t="s">
        <v>154</v>
      </c>
      <c r="D28" s="23" t="s">
        <v>155</v>
      </c>
      <c r="E28" s="22" t="s">
        <v>5</v>
      </c>
      <c r="F28" s="22" t="s">
        <v>72</v>
      </c>
      <c r="G28" s="22" t="s">
        <v>156</v>
      </c>
      <c r="H28" s="22" t="s">
        <v>96</v>
      </c>
      <c r="I28" s="25">
        <v>5605</v>
      </c>
      <c r="J28" s="16" t="s">
        <v>2</v>
      </c>
      <c r="K28" s="22" t="s">
        <v>33</v>
      </c>
      <c r="L28" s="25" t="s">
        <v>34</v>
      </c>
      <c r="M28" s="22" t="s">
        <v>37</v>
      </c>
    </row>
    <row r="29" spans="1:14" x14ac:dyDescent="0.2">
      <c r="A29" s="22" t="s">
        <v>43</v>
      </c>
      <c r="C29" s="22" t="s">
        <v>157</v>
      </c>
      <c r="D29" s="23" t="s">
        <v>158</v>
      </c>
      <c r="E29" s="22" t="s">
        <v>16</v>
      </c>
      <c r="F29" s="22" t="s">
        <v>72</v>
      </c>
      <c r="G29" s="22" t="s">
        <v>159</v>
      </c>
      <c r="H29" s="22" t="s">
        <v>96</v>
      </c>
      <c r="I29" s="24">
        <v>5676</v>
      </c>
      <c r="J29" s="16" t="s">
        <v>2</v>
      </c>
      <c r="K29" s="22" t="s">
        <v>33</v>
      </c>
      <c r="L29" s="24" t="s">
        <v>34</v>
      </c>
      <c r="M29" s="22" t="s">
        <v>37</v>
      </c>
    </row>
    <row r="30" spans="1:14" x14ac:dyDescent="0.2">
      <c r="A30" s="22" t="s">
        <v>43</v>
      </c>
      <c r="C30" s="22" t="s">
        <v>160</v>
      </c>
      <c r="D30" s="23" t="s">
        <v>161</v>
      </c>
      <c r="E30" s="22" t="s">
        <v>11</v>
      </c>
      <c r="F30" s="22" t="s">
        <v>72</v>
      </c>
      <c r="G30" s="22" t="s">
        <v>162</v>
      </c>
      <c r="H30" s="22" t="s">
        <v>103</v>
      </c>
      <c r="I30" s="24">
        <v>10902</v>
      </c>
      <c r="J30" s="16" t="s">
        <v>2</v>
      </c>
      <c r="K30" s="22" t="s">
        <v>33</v>
      </c>
      <c r="L30" s="24" t="s">
        <v>34</v>
      </c>
      <c r="M30" s="22" t="s">
        <v>37</v>
      </c>
    </row>
    <row r="31" spans="1:14" x14ac:dyDescent="0.2">
      <c r="A31" s="22" t="s">
        <v>43</v>
      </c>
      <c r="C31" s="22" t="s">
        <v>163</v>
      </c>
      <c r="D31" s="23" t="s">
        <v>164</v>
      </c>
      <c r="E31" s="22" t="s">
        <v>145</v>
      </c>
      <c r="F31" s="22" t="s">
        <v>12</v>
      </c>
      <c r="G31" s="22" t="s">
        <v>165</v>
      </c>
      <c r="H31" s="22" t="s">
        <v>88</v>
      </c>
      <c r="I31" s="24">
        <v>28281</v>
      </c>
      <c r="J31" s="16" t="s">
        <v>4</v>
      </c>
      <c r="K31" s="22" t="s">
        <v>35</v>
      </c>
      <c r="L31" s="24" t="s">
        <v>36</v>
      </c>
      <c r="M31" s="22" t="s">
        <v>166</v>
      </c>
    </row>
    <row r="32" spans="1:14" x14ac:dyDescent="0.2">
      <c r="A32" s="22" t="s">
        <v>43</v>
      </c>
      <c r="C32" s="22" t="s">
        <v>167</v>
      </c>
      <c r="D32" s="23" t="s">
        <v>168</v>
      </c>
      <c r="E32" s="22" t="s">
        <v>169</v>
      </c>
      <c r="F32" s="22" t="s">
        <v>72</v>
      </c>
      <c r="G32" s="22" t="s">
        <v>170</v>
      </c>
      <c r="H32" s="22" t="s">
        <v>122</v>
      </c>
      <c r="I32" s="24">
        <v>20930</v>
      </c>
      <c r="J32" s="16" t="s">
        <v>4</v>
      </c>
      <c r="K32" s="22" t="s">
        <v>35</v>
      </c>
      <c r="L32" s="24" t="s">
        <v>36</v>
      </c>
      <c r="M32" s="22" t="s">
        <v>166</v>
      </c>
    </row>
    <row r="33" spans="1:13" x14ac:dyDescent="0.2">
      <c r="A33" s="22" t="s">
        <v>43</v>
      </c>
      <c r="C33" s="22" t="s">
        <v>171</v>
      </c>
      <c r="D33" s="23" t="s">
        <v>172</v>
      </c>
      <c r="E33" s="22" t="s">
        <v>6</v>
      </c>
      <c r="F33" s="22" t="s">
        <v>72</v>
      </c>
      <c r="G33" s="22" t="s">
        <v>173</v>
      </c>
      <c r="H33" s="22" t="s">
        <v>92</v>
      </c>
      <c r="I33" s="24">
        <v>28005</v>
      </c>
      <c r="J33" s="16" t="s">
        <v>4</v>
      </c>
      <c r="K33" s="22" t="s">
        <v>35</v>
      </c>
      <c r="L33" s="24" t="s">
        <v>36</v>
      </c>
      <c r="M33" s="22" t="s">
        <v>166</v>
      </c>
    </row>
    <row r="34" spans="1:13" x14ac:dyDescent="0.2">
      <c r="A34" s="22" t="s">
        <v>43</v>
      </c>
      <c r="C34" s="22" t="s">
        <v>174</v>
      </c>
      <c r="D34" s="23" t="s">
        <v>175</v>
      </c>
      <c r="E34" s="22" t="s">
        <v>6</v>
      </c>
      <c r="F34" s="22" t="s">
        <v>72</v>
      </c>
      <c r="G34" s="22" t="s">
        <v>176</v>
      </c>
      <c r="H34" s="22" t="s">
        <v>96</v>
      </c>
      <c r="I34" s="24">
        <v>12097</v>
      </c>
      <c r="J34" s="16" t="s">
        <v>4</v>
      </c>
      <c r="K34" s="22" t="s">
        <v>35</v>
      </c>
      <c r="L34" s="24" t="s">
        <v>36</v>
      </c>
      <c r="M34" s="22" t="s">
        <v>166</v>
      </c>
    </row>
    <row r="35" spans="1:13" x14ac:dyDescent="0.2">
      <c r="A35" s="22" t="s">
        <v>43</v>
      </c>
      <c r="C35" s="22" t="s">
        <v>177</v>
      </c>
      <c r="D35" s="23" t="s">
        <v>178</v>
      </c>
      <c r="E35" s="22" t="s">
        <v>13</v>
      </c>
      <c r="F35" s="22" t="s">
        <v>72</v>
      </c>
      <c r="G35" s="22" t="s">
        <v>179</v>
      </c>
      <c r="H35" s="22" t="s">
        <v>103</v>
      </c>
      <c r="I35" s="24">
        <v>23304</v>
      </c>
      <c r="J35" s="16" t="s">
        <v>4</v>
      </c>
      <c r="K35" s="22" t="s">
        <v>35</v>
      </c>
      <c r="L35" s="24" t="s">
        <v>36</v>
      </c>
      <c r="M35" s="22" t="s">
        <v>166</v>
      </c>
    </row>
    <row r="36" spans="1:13" x14ac:dyDescent="0.2">
      <c r="I36" s="26">
        <f>SUM(I2:I35)</f>
        <v>317758</v>
      </c>
      <c r="L36" s="24"/>
    </row>
    <row r="37" spans="1:13" x14ac:dyDescent="0.2">
      <c r="L37" s="24"/>
    </row>
    <row r="38" spans="1:13" x14ac:dyDescent="0.2">
      <c r="H38" s="11" t="s">
        <v>1</v>
      </c>
      <c r="I38" s="10"/>
      <c r="L38" s="24"/>
    </row>
    <row r="39" spans="1:13" x14ac:dyDescent="0.2">
      <c r="H39" s="12" t="s">
        <v>7</v>
      </c>
      <c r="I39" s="13">
        <f>SUM(I2:I12)</f>
        <v>22429</v>
      </c>
      <c r="L39" s="24"/>
    </row>
    <row r="40" spans="1:13" x14ac:dyDescent="0.2">
      <c r="H40" s="12" t="s">
        <v>2</v>
      </c>
      <c r="I40" s="13">
        <f>SUM(I13:I30)</f>
        <v>182712</v>
      </c>
      <c r="L40" s="24"/>
    </row>
    <row r="41" spans="1:13" x14ac:dyDescent="0.2">
      <c r="H41" s="12" t="s">
        <v>4</v>
      </c>
      <c r="I41" s="13">
        <f>SUM(I31:I35)</f>
        <v>112617</v>
      </c>
      <c r="L41" s="24"/>
    </row>
    <row r="42" spans="1:13" x14ac:dyDescent="0.2">
      <c r="H42" s="12" t="s">
        <v>28</v>
      </c>
      <c r="I42" s="13">
        <f>SUM(I39:I41)</f>
        <v>317758</v>
      </c>
      <c r="L42" s="24"/>
    </row>
    <row r="43" spans="1:13" x14ac:dyDescent="0.2">
      <c r="H43" s="12"/>
      <c r="I43" s="10"/>
      <c r="L43" s="24"/>
    </row>
    <row r="44" spans="1:13" x14ac:dyDescent="0.2">
      <c r="H44" s="11" t="s">
        <v>30</v>
      </c>
      <c r="I44" s="10"/>
      <c r="L44" s="24"/>
    </row>
    <row r="45" spans="1:13" x14ac:dyDescent="0.2">
      <c r="H45" s="12" t="s">
        <v>10</v>
      </c>
      <c r="I45" s="13">
        <v>0</v>
      </c>
      <c r="L45" s="27"/>
    </row>
    <row r="46" spans="1:13" x14ac:dyDescent="0.2">
      <c r="H46" s="12" t="s">
        <v>31</v>
      </c>
      <c r="I46" s="13">
        <v>0</v>
      </c>
    </row>
    <row r="47" spans="1:13" x14ac:dyDescent="0.2">
      <c r="I47" s="28"/>
      <c r="J47" s="29"/>
    </row>
    <row r="48" spans="1:13" x14ac:dyDescent="0.2">
      <c r="I48" s="30"/>
      <c r="J48" s="31"/>
    </row>
    <row r="49" spans="9:10" x14ac:dyDescent="0.2">
      <c r="I49" s="30"/>
      <c r="J49" s="31"/>
    </row>
    <row r="50" spans="9:10" x14ac:dyDescent="0.2">
      <c r="I50" s="30"/>
      <c r="J50" s="31"/>
    </row>
    <row r="51" spans="9:10" x14ac:dyDescent="0.2">
      <c r="I51" s="30"/>
      <c r="J51" s="31"/>
    </row>
    <row r="52" spans="9:10" x14ac:dyDescent="0.2">
      <c r="I52" s="30"/>
      <c r="J52" s="29"/>
    </row>
    <row r="53" spans="9:10" x14ac:dyDescent="0.2">
      <c r="I53" s="28"/>
      <c r="J53" s="29"/>
    </row>
    <row r="54" spans="9:10" x14ac:dyDescent="0.2">
      <c r="I54" s="30"/>
      <c r="J54" s="31"/>
    </row>
    <row r="55" spans="9:10" x14ac:dyDescent="0.2">
      <c r="I55" s="30"/>
      <c r="J55" s="31"/>
    </row>
  </sheetData>
  <sortState xmlns:xlrd2="http://schemas.microsoft.com/office/spreadsheetml/2017/richdata2" ref="A2:AM37">
    <sortCondition ref="N1:N37"/>
  </sortState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7EB9-AA1D-4D3C-9AEB-D16CCD73EB3A}">
  <dimension ref="A1:W34"/>
  <sheetViews>
    <sheetView workbookViewId="0">
      <selection activeCell="J2" sqref="J2:J24"/>
    </sheetView>
  </sheetViews>
  <sheetFormatPr defaultColWidth="32.140625" defaultRowHeight="12.75" x14ac:dyDescent="0.2"/>
  <cols>
    <col min="1" max="1" width="19.42578125" style="1" bestFit="1" customWidth="1"/>
    <col min="2" max="2" width="18.42578125" style="1" bestFit="1" customWidth="1"/>
    <col min="3" max="4" width="19.28515625" style="1" bestFit="1" customWidth="1"/>
    <col min="5" max="6" width="12.42578125" style="1" bestFit="1" customWidth="1"/>
    <col min="7" max="7" width="9.140625" style="1" bestFit="1" customWidth="1"/>
    <col min="8" max="8" width="13.85546875" style="1" bestFit="1" customWidth="1"/>
    <col min="9" max="9" width="18.5703125" style="1" bestFit="1" customWidth="1"/>
    <col min="10" max="10" width="15.42578125" style="29" bestFit="1" customWidth="1"/>
    <col min="11" max="11" width="11.85546875" style="1" bestFit="1" customWidth="1"/>
    <col min="12" max="12" width="14.140625" style="1" bestFit="1" customWidth="1"/>
    <col min="13" max="13" width="20.5703125" style="1" bestFit="1" customWidth="1"/>
    <col min="14" max="16384" width="32.140625" style="1"/>
  </cols>
  <sheetData>
    <row r="1" spans="1:2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x14ac:dyDescent="0.2">
      <c r="A2" s="1" t="s">
        <v>44</v>
      </c>
      <c r="C2" s="1" t="s">
        <v>348</v>
      </c>
      <c r="D2" s="1" t="s">
        <v>62</v>
      </c>
      <c r="E2" s="1" t="s">
        <v>3</v>
      </c>
      <c r="F2" s="1" t="s">
        <v>349</v>
      </c>
      <c r="G2" s="1" t="s">
        <v>350</v>
      </c>
      <c r="H2" s="1" t="s">
        <v>351</v>
      </c>
      <c r="I2" s="34">
        <v>4061</v>
      </c>
      <c r="J2" s="29" t="s">
        <v>7</v>
      </c>
      <c r="K2" s="1" t="s">
        <v>33</v>
      </c>
      <c r="L2" s="34" t="s">
        <v>34</v>
      </c>
      <c r="M2" s="1" t="s">
        <v>32</v>
      </c>
    </row>
    <row r="3" spans="1:23" x14ac:dyDescent="0.2">
      <c r="A3" s="1" t="s">
        <v>44</v>
      </c>
      <c r="C3" s="1" t="s">
        <v>352</v>
      </c>
      <c r="D3" s="1" t="s">
        <v>250</v>
      </c>
      <c r="E3" s="1" t="s">
        <v>353</v>
      </c>
      <c r="F3" s="1" t="s">
        <v>72</v>
      </c>
      <c r="G3" s="1" t="s">
        <v>354</v>
      </c>
      <c r="H3" s="1" t="s">
        <v>351</v>
      </c>
      <c r="I3" s="34">
        <v>1607</v>
      </c>
      <c r="J3" s="29" t="s">
        <v>7</v>
      </c>
      <c r="K3" s="1" t="s">
        <v>33</v>
      </c>
      <c r="L3" s="34" t="s">
        <v>34</v>
      </c>
      <c r="M3" s="1" t="s">
        <v>32</v>
      </c>
    </row>
    <row r="4" spans="1:23" x14ac:dyDescent="0.2">
      <c r="A4" s="1" t="s">
        <v>44</v>
      </c>
      <c r="C4" s="1" t="s">
        <v>355</v>
      </c>
      <c r="D4" s="1" t="s">
        <v>356</v>
      </c>
      <c r="E4" s="1" t="s">
        <v>214</v>
      </c>
      <c r="F4" s="1" t="s">
        <v>72</v>
      </c>
      <c r="G4" s="1" t="s">
        <v>357</v>
      </c>
      <c r="H4" s="1" t="s">
        <v>351</v>
      </c>
      <c r="I4" s="34">
        <v>2039</v>
      </c>
      <c r="J4" s="29" t="s">
        <v>7</v>
      </c>
      <c r="K4" s="1" t="s">
        <v>33</v>
      </c>
      <c r="L4" s="34" t="s">
        <v>34</v>
      </c>
      <c r="M4" s="1" t="s">
        <v>32</v>
      </c>
    </row>
    <row r="5" spans="1:23" x14ac:dyDescent="0.2">
      <c r="A5" s="1" t="s">
        <v>44</v>
      </c>
      <c r="C5" s="1" t="s">
        <v>358</v>
      </c>
      <c r="D5" s="1" t="s">
        <v>359</v>
      </c>
      <c r="E5" s="1" t="s">
        <v>360</v>
      </c>
      <c r="F5" s="1" t="s">
        <v>72</v>
      </c>
      <c r="G5" s="1" t="s">
        <v>361</v>
      </c>
      <c r="H5" s="1" t="s">
        <v>362</v>
      </c>
      <c r="I5" s="34">
        <v>1462</v>
      </c>
      <c r="J5" s="29" t="s">
        <v>7</v>
      </c>
      <c r="K5" s="1" t="s">
        <v>33</v>
      </c>
      <c r="L5" s="1" t="s">
        <v>34</v>
      </c>
      <c r="M5" s="1" t="s">
        <v>37</v>
      </c>
    </row>
    <row r="6" spans="1:23" ht="15" x14ac:dyDescent="0.25">
      <c r="A6" s="1" t="s">
        <v>44</v>
      </c>
      <c r="C6" t="s">
        <v>413</v>
      </c>
      <c r="D6" t="s">
        <v>250</v>
      </c>
      <c r="E6" t="s">
        <v>120</v>
      </c>
      <c r="F6"/>
      <c r="G6" t="s">
        <v>414</v>
      </c>
      <c r="H6" t="s">
        <v>371</v>
      </c>
      <c r="I6" s="51">
        <v>1000</v>
      </c>
      <c r="J6" s="29" t="s">
        <v>7</v>
      </c>
      <c r="K6" s="1" t="s">
        <v>33</v>
      </c>
      <c r="M6" s="1" t="s">
        <v>32</v>
      </c>
      <c r="N6" s="1" t="s">
        <v>422</v>
      </c>
    </row>
    <row r="7" spans="1:23" ht="15" x14ac:dyDescent="0.25">
      <c r="A7" s="1" t="s">
        <v>44</v>
      </c>
      <c r="C7" t="s">
        <v>415</v>
      </c>
      <c r="D7" t="s">
        <v>416</v>
      </c>
      <c r="E7" t="s">
        <v>417</v>
      </c>
      <c r="F7"/>
      <c r="G7" t="s">
        <v>418</v>
      </c>
      <c r="H7" t="s">
        <v>351</v>
      </c>
      <c r="I7" s="51">
        <v>1000</v>
      </c>
      <c r="J7" s="29" t="s">
        <v>7</v>
      </c>
      <c r="K7" s="1" t="s">
        <v>33</v>
      </c>
      <c r="M7" s="1" t="s">
        <v>32</v>
      </c>
      <c r="N7" s="1" t="s">
        <v>422</v>
      </c>
    </row>
    <row r="8" spans="1:23" ht="15" x14ac:dyDescent="0.25">
      <c r="A8" s="1" t="s">
        <v>44</v>
      </c>
      <c r="C8" s="14" t="s">
        <v>419</v>
      </c>
      <c r="D8" t="s">
        <v>420</v>
      </c>
      <c r="E8" s="14">
        <v>7</v>
      </c>
      <c r="F8"/>
      <c r="G8" s="1" t="s">
        <v>421</v>
      </c>
      <c r="H8" t="s">
        <v>387</v>
      </c>
      <c r="I8" s="51">
        <v>1000</v>
      </c>
      <c r="J8" s="29" t="s">
        <v>7</v>
      </c>
      <c r="K8" s="1" t="s">
        <v>33</v>
      </c>
      <c r="N8" s="1" t="s">
        <v>422</v>
      </c>
    </row>
    <row r="9" spans="1:23" x14ac:dyDescent="0.2">
      <c r="A9" s="1" t="s">
        <v>44</v>
      </c>
      <c r="C9" s="1" t="s">
        <v>363</v>
      </c>
      <c r="D9" s="1" t="s">
        <v>364</v>
      </c>
      <c r="E9" s="1" t="s">
        <v>6</v>
      </c>
      <c r="F9" s="1" t="s">
        <v>72</v>
      </c>
      <c r="G9" s="1" t="s">
        <v>365</v>
      </c>
      <c r="H9" s="1" t="s">
        <v>351</v>
      </c>
      <c r="I9" s="34">
        <v>4598</v>
      </c>
      <c r="J9" s="29" t="s">
        <v>2</v>
      </c>
      <c r="K9" s="1" t="s">
        <v>33</v>
      </c>
      <c r="L9" s="34" t="s">
        <v>34</v>
      </c>
      <c r="M9" s="1" t="s">
        <v>32</v>
      </c>
    </row>
    <row r="10" spans="1:23" x14ac:dyDescent="0.2">
      <c r="A10" s="1" t="s">
        <v>44</v>
      </c>
      <c r="C10" s="1" t="s">
        <v>366</v>
      </c>
      <c r="D10" s="1" t="s">
        <v>356</v>
      </c>
      <c r="E10" s="1" t="s">
        <v>214</v>
      </c>
      <c r="F10" s="1" t="s">
        <v>230</v>
      </c>
      <c r="G10" s="1" t="s">
        <v>357</v>
      </c>
      <c r="H10" s="1" t="s">
        <v>351</v>
      </c>
      <c r="I10" s="34">
        <v>5764</v>
      </c>
      <c r="J10" s="29" t="s">
        <v>2</v>
      </c>
      <c r="K10" s="1" t="s">
        <v>33</v>
      </c>
      <c r="L10" s="34" t="s">
        <v>34</v>
      </c>
      <c r="M10" s="1" t="s">
        <v>32</v>
      </c>
    </row>
    <row r="11" spans="1:23" x14ac:dyDescent="0.2">
      <c r="A11" s="1" t="s">
        <v>44</v>
      </c>
      <c r="C11" s="1" t="s">
        <v>367</v>
      </c>
      <c r="D11" s="1" t="s">
        <v>368</v>
      </c>
      <c r="E11" s="1" t="s">
        <v>369</v>
      </c>
      <c r="F11" s="1" t="s">
        <v>72</v>
      </c>
      <c r="G11" s="1" t="s">
        <v>370</v>
      </c>
      <c r="H11" s="1" t="s">
        <v>371</v>
      </c>
      <c r="I11" s="34">
        <v>7767</v>
      </c>
      <c r="J11" s="29" t="s">
        <v>2</v>
      </c>
      <c r="K11" s="1" t="s">
        <v>33</v>
      </c>
      <c r="L11" s="34" t="s">
        <v>34</v>
      </c>
      <c r="M11" s="1" t="s">
        <v>32</v>
      </c>
    </row>
    <row r="12" spans="1:23" x14ac:dyDescent="0.2">
      <c r="A12" s="1" t="s">
        <v>44</v>
      </c>
      <c r="C12" s="1" t="s">
        <v>372</v>
      </c>
      <c r="D12" s="1" t="s">
        <v>250</v>
      </c>
      <c r="E12" s="1" t="s">
        <v>286</v>
      </c>
      <c r="F12" s="1" t="s">
        <v>12</v>
      </c>
      <c r="G12" s="1" t="s">
        <v>373</v>
      </c>
      <c r="H12" s="1" t="s">
        <v>371</v>
      </c>
      <c r="I12" s="34">
        <v>23341</v>
      </c>
      <c r="J12" s="29" t="s">
        <v>2</v>
      </c>
      <c r="K12" s="1" t="s">
        <v>33</v>
      </c>
      <c r="L12" s="34" t="s">
        <v>34</v>
      </c>
      <c r="M12" s="1" t="s">
        <v>37</v>
      </c>
    </row>
    <row r="13" spans="1:23" x14ac:dyDescent="0.2">
      <c r="A13" s="1" t="s">
        <v>44</v>
      </c>
      <c r="C13" s="1" t="s">
        <v>374</v>
      </c>
      <c r="D13" s="1" t="s">
        <v>375</v>
      </c>
      <c r="E13" s="1" t="s">
        <v>6</v>
      </c>
      <c r="F13" s="1" t="s">
        <v>72</v>
      </c>
      <c r="G13" s="1" t="s">
        <v>376</v>
      </c>
      <c r="H13" s="1" t="s">
        <v>371</v>
      </c>
      <c r="I13" s="34">
        <v>13384</v>
      </c>
      <c r="J13" s="29" t="s">
        <v>2</v>
      </c>
      <c r="K13" s="1" t="s">
        <v>33</v>
      </c>
      <c r="L13" s="34" t="s">
        <v>34</v>
      </c>
      <c r="M13" s="1" t="s">
        <v>32</v>
      </c>
    </row>
    <row r="14" spans="1:23" x14ac:dyDescent="0.2">
      <c r="A14" s="1" t="s">
        <v>44</v>
      </c>
      <c r="C14" s="1" t="s">
        <v>377</v>
      </c>
      <c r="D14" s="1" t="s">
        <v>378</v>
      </c>
      <c r="E14" s="1" t="s">
        <v>379</v>
      </c>
      <c r="F14" s="1" t="s">
        <v>72</v>
      </c>
      <c r="G14" s="1" t="s">
        <v>380</v>
      </c>
      <c r="H14" s="1" t="s">
        <v>371</v>
      </c>
      <c r="I14" s="34">
        <v>15179</v>
      </c>
      <c r="J14" s="29" t="s">
        <v>2</v>
      </c>
      <c r="K14" s="1" t="s">
        <v>33</v>
      </c>
      <c r="L14" s="34" t="s">
        <v>34</v>
      </c>
      <c r="M14" s="1" t="s">
        <v>32</v>
      </c>
    </row>
    <row r="15" spans="1:23" x14ac:dyDescent="0.2">
      <c r="A15" s="1" t="s">
        <v>44</v>
      </c>
      <c r="C15" s="1" t="s">
        <v>381</v>
      </c>
      <c r="D15" s="1" t="s">
        <v>382</v>
      </c>
      <c r="E15" s="1" t="s">
        <v>6</v>
      </c>
      <c r="F15" s="1" t="s">
        <v>72</v>
      </c>
      <c r="G15" s="1" t="s">
        <v>383</v>
      </c>
      <c r="H15" s="1" t="s">
        <v>371</v>
      </c>
      <c r="I15" s="34">
        <v>19716</v>
      </c>
      <c r="J15" s="29" t="s">
        <v>2</v>
      </c>
      <c r="K15" s="1" t="s">
        <v>33</v>
      </c>
      <c r="L15" s="34" t="s">
        <v>34</v>
      </c>
      <c r="M15" s="1" t="s">
        <v>37</v>
      </c>
    </row>
    <row r="16" spans="1:23" x14ac:dyDescent="0.2">
      <c r="A16" s="1" t="s">
        <v>44</v>
      </c>
      <c r="C16" s="1" t="s">
        <v>384</v>
      </c>
      <c r="D16" s="1" t="s">
        <v>385</v>
      </c>
      <c r="E16" s="1" t="s">
        <v>214</v>
      </c>
      <c r="F16" s="1" t="s">
        <v>72</v>
      </c>
      <c r="G16" s="1" t="s">
        <v>386</v>
      </c>
      <c r="H16" s="1" t="s">
        <v>387</v>
      </c>
      <c r="I16" s="34">
        <v>10707</v>
      </c>
      <c r="J16" s="29" t="s">
        <v>2</v>
      </c>
      <c r="K16" s="1" t="s">
        <v>33</v>
      </c>
      <c r="L16" s="34" t="s">
        <v>34</v>
      </c>
      <c r="M16" s="1" t="s">
        <v>32</v>
      </c>
    </row>
    <row r="17" spans="1:13" x14ac:dyDescent="0.2">
      <c r="A17" s="1" t="s">
        <v>44</v>
      </c>
      <c r="C17" s="1" t="s">
        <v>388</v>
      </c>
      <c r="D17" s="1" t="s">
        <v>389</v>
      </c>
      <c r="E17" s="1" t="s">
        <v>9</v>
      </c>
      <c r="F17" s="1" t="s">
        <v>72</v>
      </c>
      <c r="G17" s="1" t="s">
        <v>390</v>
      </c>
      <c r="H17" s="1" t="s">
        <v>362</v>
      </c>
      <c r="I17" s="34">
        <v>26430</v>
      </c>
      <c r="J17" s="29" t="s">
        <v>2</v>
      </c>
      <c r="K17" s="1" t="s">
        <v>33</v>
      </c>
      <c r="L17" s="34" t="s">
        <v>34</v>
      </c>
      <c r="M17" s="1" t="s">
        <v>37</v>
      </c>
    </row>
    <row r="18" spans="1:13" x14ac:dyDescent="0.2">
      <c r="A18" s="1" t="s">
        <v>44</v>
      </c>
      <c r="C18" s="1" t="s">
        <v>391</v>
      </c>
      <c r="D18" s="1" t="s">
        <v>392</v>
      </c>
      <c r="E18" s="1" t="s">
        <v>6</v>
      </c>
      <c r="F18" s="1" t="s">
        <v>72</v>
      </c>
      <c r="G18" s="1" t="s">
        <v>393</v>
      </c>
      <c r="H18" s="1" t="s">
        <v>362</v>
      </c>
      <c r="I18" s="34">
        <v>6565</v>
      </c>
      <c r="J18" s="29" t="s">
        <v>2</v>
      </c>
      <c r="K18" s="1" t="s">
        <v>33</v>
      </c>
      <c r="L18" s="34" t="s">
        <v>34</v>
      </c>
      <c r="M18" s="1" t="s">
        <v>37</v>
      </c>
    </row>
    <row r="19" spans="1:13" x14ac:dyDescent="0.2">
      <c r="A19" s="1" t="s">
        <v>44</v>
      </c>
      <c r="C19" s="1" t="s">
        <v>394</v>
      </c>
      <c r="D19" s="1" t="s">
        <v>395</v>
      </c>
      <c r="E19" s="1" t="s">
        <v>145</v>
      </c>
      <c r="F19" s="1" t="s">
        <v>72</v>
      </c>
      <c r="G19" s="1" t="s">
        <v>396</v>
      </c>
      <c r="H19" s="1" t="s">
        <v>362</v>
      </c>
      <c r="I19" s="34">
        <v>6839</v>
      </c>
      <c r="J19" s="29" t="s">
        <v>2</v>
      </c>
      <c r="K19" s="1" t="s">
        <v>33</v>
      </c>
      <c r="L19" s="34" t="s">
        <v>34</v>
      </c>
      <c r="M19" s="1" t="s">
        <v>32</v>
      </c>
    </row>
    <row r="20" spans="1:13" x14ac:dyDescent="0.2">
      <c r="A20" s="1" t="s">
        <v>44</v>
      </c>
      <c r="C20" s="1" t="s">
        <v>397</v>
      </c>
      <c r="D20" s="1" t="s">
        <v>398</v>
      </c>
      <c r="E20" s="1" t="s">
        <v>6</v>
      </c>
      <c r="F20" s="1" t="s">
        <v>72</v>
      </c>
      <c r="G20" s="1" t="s">
        <v>399</v>
      </c>
      <c r="H20" s="1" t="s">
        <v>362</v>
      </c>
      <c r="I20" s="34">
        <v>15977</v>
      </c>
      <c r="J20" s="29" t="s">
        <v>2</v>
      </c>
      <c r="K20" s="1" t="s">
        <v>33</v>
      </c>
      <c r="L20" s="34" t="s">
        <v>34</v>
      </c>
      <c r="M20" s="1" t="s">
        <v>32</v>
      </c>
    </row>
    <row r="21" spans="1:13" x14ac:dyDescent="0.2">
      <c r="A21" s="1" t="s">
        <v>44</v>
      </c>
      <c r="C21" s="1" t="s">
        <v>400</v>
      </c>
      <c r="D21" s="1" t="s">
        <v>401</v>
      </c>
      <c r="E21" s="1" t="s">
        <v>125</v>
      </c>
      <c r="F21" s="1" t="s">
        <v>72</v>
      </c>
      <c r="G21" s="1" t="s">
        <v>402</v>
      </c>
      <c r="H21" s="1" t="s">
        <v>362</v>
      </c>
      <c r="I21" s="34">
        <v>9197</v>
      </c>
      <c r="J21" s="29" t="s">
        <v>2</v>
      </c>
      <c r="K21" s="1" t="s">
        <v>33</v>
      </c>
      <c r="L21" s="26" t="s">
        <v>34</v>
      </c>
      <c r="M21" s="1" t="s">
        <v>32</v>
      </c>
    </row>
    <row r="22" spans="1:13" x14ac:dyDescent="0.2">
      <c r="A22" s="1" t="s">
        <v>44</v>
      </c>
      <c r="C22" s="1" t="s">
        <v>403</v>
      </c>
      <c r="D22" s="1" t="s">
        <v>404</v>
      </c>
      <c r="E22" s="1" t="s">
        <v>3</v>
      </c>
      <c r="F22" s="1" t="s">
        <v>72</v>
      </c>
      <c r="G22" s="1" t="s">
        <v>405</v>
      </c>
      <c r="H22" s="1" t="s">
        <v>406</v>
      </c>
      <c r="I22" s="30">
        <v>12682</v>
      </c>
      <c r="J22" s="29" t="s">
        <v>2</v>
      </c>
      <c r="K22" s="1" t="s">
        <v>33</v>
      </c>
      <c r="L22" s="1" t="s">
        <v>34</v>
      </c>
      <c r="M22" s="1" t="s">
        <v>32</v>
      </c>
    </row>
    <row r="23" spans="1:13" x14ac:dyDescent="0.2">
      <c r="A23" s="1" t="s">
        <v>44</v>
      </c>
      <c r="C23" s="1" t="s">
        <v>407</v>
      </c>
      <c r="D23" s="1" t="s">
        <v>408</v>
      </c>
      <c r="E23" s="1" t="s">
        <v>6</v>
      </c>
      <c r="F23" s="1" t="s">
        <v>12</v>
      </c>
      <c r="G23" s="1" t="s">
        <v>409</v>
      </c>
      <c r="H23" s="1" t="s">
        <v>351</v>
      </c>
      <c r="I23" s="34">
        <v>106277</v>
      </c>
      <c r="J23" s="29" t="s">
        <v>4</v>
      </c>
      <c r="K23" s="1" t="s">
        <v>35</v>
      </c>
      <c r="L23" s="34" t="s">
        <v>36</v>
      </c>
      <c r="M23" s="1" t="s">
        <v>166</v>
      </c>
    </row>
    <row r="24" spans="1:13" x14ac:dyDescent="0.2">
      <c r="A24" s="1" t="s">
        <v>44</v>
      </c>
      <c r="C24" s="1" t="s">
        <v>410</v>
      </c>
      <c r="D24" s="1" t="s">
        <v>411</v>
      </c>
      <c r="E24" s="1" t="s">
        <v>3</v>
      </c>
      <c r="F24" s="1" t="s">
        <v>72</v>
      </c>
      <c r="G24" s="1" t="s">
        <v>412</v>
      </c>
      <c r="H24" s="1" t="s">
        <v>351</v>
      </c>
      <c r="I24" s="34">
        <v>40644</v>
      </c>
      <c r="J24" s="29" t="s">
        <v>4</v>
      </c>
      <c r="K24" s="1" t="s">
        <v>35</v>
      </c>
      <c r="L24" s="34" t="s">
        <v>36</v>
      </c>
      <c r="M24" s="1" t="s">
        <v>166</v>
      </c>
    </row>
    <row r="25" spans="1:13" x14ac:dyDescent="0.2">
      <c r="J25" s="31"/>
    </row>
    <row r="26" spans="1:13" x14ac:dyDescent="0.2">
      <c r="H26" s="11" t="s">
        <v>1</v>
      </c>
      <c r="I26" s="10"/>
    </row>
    <row r="27" spans="1:13" x14ac:dyDescent="0.2">
      <c r="H27" s="12" t="s">
        <v>7</v>
      </c>
      <c r="I27" s="13">
        <f>SUM(I2:I8)</f>
        <v>12169</v>
      </c>
    </row>
    <row r="28" spans="1:13" x14ac:dyDescent="0.2">
      <c r="H28" s="12" t="s">
        <v>2</v>
      </c>
      <c r="I28" s="13">
        <f>SUM(I9:I22)</f>
        <v>178146</v>
      </c>
      <c r="J28" s="31"/>
    </row>
    <row r="29" spans="1:13" x14ac:dyDescent="0.2">
      <c r="H29" s="12" t="s">
        <v>4</v>
      </c>
      <c r="I29" s="13">
        <f>SUM(I23:I24)</f>
        <v>146921</v>
      </c>
      <c r="J29" s="31"/>
    </row>
    <row r="30" spans="1:13" x14ac:dyDescent="0.2">
      <c r="H30" s="12" t="s">
        <v>28</v>
      </c>
      <c r="I30" s="13">
        <f>SUM(I27:I29)</f>
        <v>337236</v>
      </c>
    </row>
    <row r="31" spans="1:13" x14ac:dyDescent="0.2">
      <c r="H31" s="12"/>
      <c r="I31" s="10"/>
    </row>
    <row r="32" spans="1:13" x14ac:dyDescent="0.2">
      <c r="H32" s="11" t="s">
        <v>30</v>
      </c>
      <c r="I32" s="10"/>
    </row>
    <row r="33" spans="8:9" x14ac:dyDescent="0.2">
      <c r="H33" s="12" t="s">
        <v>10</v>
      </c>
      <c r="I33" s="13">
        <v>0</v>
      </c>
    </row>
    <row r="34" spans="8:9" x14ac:dyDescent="0.2">
      <c r="H34" s="12" t="s">
        <v>31</v>
      </c>
      <c r="I34" s="13">
        <v>0</v>
      </c>
    </row>
  </sheetData>
  <sortState xmlns:xlrd2="http://schemas.microsoft.com/office/spreadsheetml/2017/richdata2" ref="A2:N34">
    <sortCondition ref="J1:J3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4C5F-1087-42D4-A1A7-76CE54EB24F4}">
  <dimension ref="A1:W21"/>
  <sheetViews>
    <sheetView workbookViewId="0">
      <selection activeCell="H2" sqref="H2:H10"/>
    </sheetView>
  </sheetViews>
  <sheetFormatPr defaultRowHeight="12.75" x14ac:dyDescent="0.2"/>
  <cols>
    <col min="1" max="1" width="20.42578125" style="1" bestFit="1" customWidth="1"/>
    <col min="2" max="2" width="19" style="1" bestFit="1" customWidth="1"/>
    <col min="3" max="4" width="19.28515625" style="1" bestFit="1" customWidth="1"/>
    <col min="5" max="5" width="21" style="1" bestFit="1" customWidth="1"/>
    <col min="6" max="6" width="12.42578125" style="1" bestFit="1" customWidth="1"/>
    <col min="7" max="7" width="9.140625" style="1"/>
    <col min="8" max="8" width="14.7109375" style="1" bestFit="1" customWidth="1"/>
    <col min="9" max="9" width="13.5703125" style="1" bestFit="1" customWidth="1"/>
    <col min="10" max="10" width="15.28515625" style="1" customWidth="1"/>
    <col min="11" max="11" width="18.7109375" style="1" bestFit="1" customWidth="1"/>
    <col min="12" max="12" width="18.42578125" style="1" bestFit="1" customWidth="1"/>
    <col min="13" max="13" width="20.28515625" style="1" bestFit="1" customWidth="1"/>
    <col min="14" max="14" width="17.7109375" style="1" bestFit="1" customWidth="1"/>
    <col min="15" max="15" width="9.140625" style="1"/>
    <col min="16" max="16" width="18.5703125" style="1" bestFit="1" customWidth="1"/>
    <col min="17" max="17" width="21.7109375" style="1" bestFit="1" customWidth="1"/>
    <col min="18" max="16384" width="9.140625" style="1"/>
  </cols>
  <sheetData>
    <row r="1" spans="1:2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x14ac:dyDescent="0.2">
      <c r="A2" s="1" t="s">
        <v>45</v>
      </c>
      <c r="C2" s="1" t="s">
        <v>180</v>
      </c>
      <c r="D2" s="1" t="s">
        <v>181</v>
      </c>
      <c r="E2" s="1" t="s">
        <v>11</v>
      </c>
      <c r="F2" s="1" t="s">
        <v>72</v>
      </c>
      <c r="G2" s="1" t="s">
        <v>182</v>
      </c>
      <c r="H2" s="1" t="s">
        <v>183</v>
      </c>
      <c r="I2" s="34">
        <v>2788</v>
      </c>
      <c r="J2" s="1" t="s">
        <v>7</v>
      </c>
      <c r="K2" s="1" t="s">
        <v>33</v>
      </c>
      <c r="L2" s="1" t="s">
        <v>34</v>
      </c>
      <c r="M2" s="1" t="s">
        <v>37</v>
      </c>
    </row>
    <row r="3" spans="1:23" x14ac:dyDescent="0.2">
      <c r="A3" s="1" t="s">
        <v>45</v>
      </c>
      <c r="C3" s="1" t="s">
        <v>184</v>
      </c>
      <c r="D3" s="1" t="s">
        <v>185</v>
      </c>
      <c r="E3" s="1" t="s">
        <v>6</v>
      </c>
      <c r="F3" s="1" t="s">
        <v>72</v>
      </c>
      <c r="G3" s="1" t="s">
        <v>186</v>
      </c>
      <c r="H3" s="1" t="s">
        <v>183</v>
      </c>
      <c r="I3" s="34">
        <v>1800</v>
      </c>
      <c r="J3" s="1" t="s">
        <v>2</v>
      </c>
      <c r="K3" s="1" t="s">
        <v>33</v>
      </c>
      <c r="L3" s="1" t="s">
        <v>34</v>
      </c>
      <c r="M3" s="1" t="s">
        <v>37</v>
      </c>
    </row>
    <row r="4" spans="1:23" x14ac:dyDescent="0.2">
      <c r="A4" s="1" t="s">
        <v>45</v>
      </c>
      <c r="C4" s="1" t="s">
        <v>187</v>
      </c>
      <c r="D4" s="1" t="s">
        <v>188</v>
      </c>
      <c r="E4" s="1" t="s">
        <v>3</v>
      </c>
      <c r="F4" s="1" t="s">
        <v>72</v>
      </c>
      <c r="G4" s="1" t="s">
        <v>189</v>
      </c>
      <c r="H4" s="1" t="s">
        <v>183</v>
      </c>
      <c r="I4" s="34">
        <v>3411</v>
      </c>
      <c r="J4" s="1" t="s">
        <v>2</v>
      </c>
      <c r="K4" s="1" t="s">
        <v>33</v>
      </c>
      <c r="L4" s="1" t="s">
        <v>34</v>
      </c>
      <c r="M4" s="1" t="s">
        <v>37</v>
      </c>
    </row>
    <row r="5" spans="1:23" x14ac:dyDescent="0.2">
      <c r="A5" s="1" t="s">
        <v>45</v>
      </c>
      <c r="C5" s="1" t="s">
        <v>190</v>
      </c>
      <c r="D5" s="1" t="s">
        <v>191</v>
      </c>
      <c r="E5" s="1" t="s">
        <v>192</v>
      </c>
      <c r="F5" s="1" t="s">
        <v>72</v>
      </c>
      <c r="G5" s="1" t="s">
        <v>193</v>
      </c>
      <c r="H5" s="1" t="s">
        <v>183</v>
      </c>
      <c r="I5" s="34">
        <v>7154</v>
      </c>
      <c r="J5" s="1" t="s">
        <v>2</v>
      </c>
      <c r="K5" s="1" t="s">
        <v>33</v>
      </c>
      <c r="L5" s="1" t="s">
        <v>34</v>
      </c>
      <c r="M5" s="1" t="s">
        <v>37</v>
      </c>
    </row>
    <row r="6" spans="1:23" x14ac:dyDescent="0.2">
      <c r="A6" s="1" t="s">
        <v>45</v>
      </c>
      <c r="C6" s="1" t="s">
        <v>194</v>
      </c>
      <c r="D6" s="1" t="s">
        <v>195</v>
      </c>
      <c r="E6" s="1" t="s">
        <v>3</v>
      </c>
      <c r="F6" s="1" t="s">
        <v>126</v>
      </c>
      <c r="G6" s="1" t="s">
        <v>196</v>
      </c>
      <c r="H6" s="1" t="s">
        <v>183</v>
      </c>
      <c r="I6" s="34">
        <v>10799</v>
      </c>
      <c r="J6" s="1" t="s">
        <v>2</v>
      </c>
      <c r="K6" s="1" t="s">
        <v>33</v>
      </c>
      <c r="L6" s="1" t="s">
        <v>34</v>
      </c>
      <c r="M6" s="1" t="s">
        <v>37</v>
      </c>
    </row>
    <row r="7" spans="1:23" x14ac:dyDescent="0.2">
      <c r="A7" s="1" t="s">
        <v>45</v>
      </c>
      <c r="C7" s="1" t="s">
        <v>197</v>
      </c>
      <c r="D7" s="1" t="s">
        <v>195</v>
      </c>
      <c r="E7" s="1" t="s">
        <v>17</v>
      </c>
      <c r="F7" s="1" t="s">
        <v>72</v>
      </c>
      <c r="G7" s="1" t="s">
        <v>198</v>
      </c>
      <c r="H7" s="1" t="s">
        <v>183</v>
      </c>
      <c r="I7" s="34">
        <v>8055</v>
      </c>
      <c r="J7" s="1" t="s">
        <v>2</v>
      </c>
      <c r="K7" s="1" t="s">
        <v>33</v>
      </c>
      <c r="L7" s="1" t="s">
        <v>34</v>
      </c>
      <c r="M7" s="1" t="s">
        <v>37</v>
      </c>
    </row>
    <row r="8" spans="1:23" x14ac:dyDescent="0.2">
      <c r="A8" s="1" t="s">
        <v>45</v>
      </c>
      <c r="C8" s="1" t="s">
        <v>199</v>
      </c>
      <c r="D8" s="1" t="s">
        <v>200</v>
      </c>
      <c r="E8" s="1" t="s">
        <v>201</v>
      </c>
      <c r="F8" s="1" t="s">
        <v>72</v>
      </c>
      <c r="G8" s="1" t="s">
        <v>202</v>
      </c>
      <c r="H8" s="1" t="s">
        <v>183</v>
      </c>
      <c r="I8" s="34">
        <v>12397</v>
      </c>
      <c r="J8" s="1" t="s">
        <v>2</v>
      </c>
      <c r="K8" s="1" t="s">
        <v>33</v>
      </c>
      <c r="L8" s="1" t="s">
        <v>34</v>
      </c>
      <c r="M8" s="1" t="s">
        <v>37</v>
      </c>
    </row>
    <row r="9" spans="1:23" x14ac:dyDescent="0.2">
      <c r="A9" s="1" t="s">
        <v>45</v>
      </c>
      <c r="C9" s="35">
        <v>8.7169219290142899E+17</v>
      </c>
      <c r="D9" s="1" t="s">
        <v>206</v>
      </c>
      <c r="E9" s="36">
        <v>226</v>
      </c>
      <c r="G9" s="1" t="s">
        <v>207</v>
      </c>
      <c r="H9" s="1" t="s">
        <v>183</v>
      </c>
      <c r="I9" s="34">
        <v>4956</v>
      </c>
      <c r="J9" s="1" t="s">
        <v>2</v>
      </c>
      <c r="K9" s="1" t="s">
        <v>33</v>
      </c>
      <c r="L9" s="1" t="s">
        <v>34</v>
      </c>
      <c r="M9" s="1" t="s">
        <v>37</v>
      </c>
    </row>
    <row r="10" spans="1:23" x14ac:dyDescent="0.2">
      <c r="A10" s="1" t="s">
        <v>45</v>
      </c>
      <c r="C10" s="1" t="s">
        <v>203</v>
      </c>
      <c r="D10" s="1" t="s">
        <v>204</v>
      </c>
      <c r="E10" s="1" t="s">
        <v>9</v>
      </c>
      <c r="F10" s="1" t="s">
        <v>72</v>
      </c>
      <c r="G10" s="1" t="s">
        <v>205</v>
      </c>
      <c r="H10" s="1" t="s">
        <v>183</v>
      </c>
      <c r="I10" s="34">
        <v>30686</v>
      </c>
      <c r="J10" s="1" t="s">
        <v>4</v>
      </c>
      <c r="K10" s="1" t="s">
        <v>35</v>
      </c>
      <c r="L10" s="1" t="s">
        <v>36</v>
      </c>
      <c r="M10" s="1" t="s">
        <v>166</v>
      </c>
    </row>
    <row r="11" spans="1:23" x14ac:dyDescent="0.2">
      <c r="C11" s="35"/>
      <c r="E11" s="36"/>
      <c r="I11" s="39">
        <f>SUM(I2:I10)</f>
        <v>82046</v>
      </c>
    </row>
    <row r="13" spans="1:23" x14ac:dyDescent="0.2">
      <c r="H13" s="37" t="s">
        <v>1</v>
      </c>
      <c r="I13" s="37"/>
    </row>
    <row r="14" spans="1:23" x14ac:dyDescent="0.2">
      <c r="H14" s="37" t="s">
        <v>7</v>
      </c>
      <c r="I14" s="38">
        <f>SUM(I2:I2)</f>
        <v>2788</v>
      </c>
    </row>
    <row r="15" spans="1:23" x14ac:dyDescent="0.2">
      <c r="H15" s="37" t="s">
        <v>2</v>
      </c>
      <c r="I15" s="38">
        <f>SUM(I3:I9)</f>
        <v>48572</v>
      </c>
    </row>
    <row r="16" spans="1:23" x14ac:dyDescent="0.2">
      <c r="H16" s="37" t="s">
        <v>4</v>
      </c>
      <c r="I16" s="38">
        <f>I10</f>
        <v>30686</v>
      </c>
    </row>
    <row r="17" spans="8:9" x14ac:dyDescent="0.2">
      <c r="H17" s="37" t="s">
        <v>28</v>
      </c>
      <c r="I17" s="38">
        <f>SUM(I14:I16)</f>
        <v>82046</v>
      </c>
    </row>
    <row r="18" spans="8:9" x14ac:dyDescent="0.2">
      <c r="H18" s="37"/>
      <c r="I18" s="38"/>
    </row>
    <row r="19" spans="8:9" x14ac:dyDescent="0.2">
      <c r="H19" s="37" t="s">
        <v>30</v>
      </c>
      <c r="I19" s="38"/>
    </row>
    <row r="20" spans="8:9" x14ac:dyDescent="0.2">
      <c r="H20" s="37" t="s">
        <v>10</v>
      </c>
      <c r="I20" s="38">
        <v>0</v>
      </c>
    </row>
    <row r="21" spans="8:9" x14ac:dyDescent="0.2">
      <c r="H21" s="37" t="s">
        <v>31</v>
      </c>
      <c r="I21" s="38">
        <v>0</v>
      </c>
    </row>
  </sheetData>
  <sortState xmlns:xlrd2="http://schemas.microsoft.com/office/spreadsheetml/2017/richdata2" ref="A2:M29">
    <sortCondition ref="J1:J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F50E-6E6D-4523-AE6B-41DCE473665D}">
  <dimension ref="A1:W26"/>
  <sheetViews>
    <sheetView workbookViewId="0">
      <selection activeCell="K20" sqref="K20"/>
    </sheetView>
  </sheetViews>
  <sheetFormatPr defaultRowHeight="12.75" x14ac:dyDescent="0.2"/>
  <cols>
    <col min="1" max="1" width="19" style="1" bestFit="1" customWidth="1"/>
    <col min="2" max="4" width="19.28515625" style="1" bestFit="1" customWidth="1"/>
    <col min="5" max="5" width="9.140625" style="1"/>
    <col min="6" max="6" width="12.42578125" style="1" bestFit="1" customWidth="1"/>
    <col min="7" max="9" width="25.140625" style="1" bestFit="1" customWidth="1"/>
    <col min="10" max="10" width="12.5703125" style="1" bestFit="1" customWidth="1"/>
    <col min="11" max="11" width="18.7109375" style="1" bestFit="1" customWidth="1"/>
    <col min="12" max="12" width="18.42578125" style="1" bestFit="1" customWidth="1"/>
    <col min="13" max="13" width="15.7109375" style="1" bestFit="1" customWidth="1"/>
    <col min="14" max="14" width="17.7109375" style="1" bestFit="1" customWidth="1"/>
    <col min="15" max="16" width="9.140625" style="1"/>
    <col min="17" max="17" width="21.7109375" style="1" bestFit="1" customWidth="1"/>
    <col min="18" max="16384" width="9.140625" style="1"/>
  </cols>
  <sheetData>
    <row r="1" spans="1:2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x14ac:dyDescent="0.2">
      <c r="A2" s="1" t="s">
        <v>46</v>
      </c>
      <c r="C2" s="1" t="s">
        <v>431</v>
      </c>
      <c r="D2" s="1" t="s">
        <v>432</v>
      </c>
      <c r="E2" s="1" t="s">
        <v>433</v>
      </c>
      <c r="F2" s="1" t="s">
        <v>434</v>
      </c>
      <c r="G2" s="1" t="s">
        <v>435</v>
      </c>
      <c r="H2" s="1" t="s">
        <v>436</v>
      </c>
      <c r="I2" s="34">
        <v>3736</v>
      </c>
      <c r="J2" s="1" t="s">
        <v>7</v>
      </c>
      <c r="K2" s="1" t="s">
        <v>33</v>
      </c>
      <c r="L2" s="34" t="s">
        <v>34</v>
      </c>
      <c r="M2" s="1" t="s">
        <v>32</v>
      </c>
    </row>
    <row r="3" spans="1:23" x14ac:dyDescent="0.2">
      <c r="A3" s="1" t="s">
        <v>46</v>
      </c>
      <c r="C3" s="1" t="s">
        <v>437</v>
      </c>
      <c r="D3" s="1" t="s">
        <v>438</v>
      </c>
      <c r="E3" s="1" t="s">
        <v>6</v>
      </c>
      <c r="F3" s="1" t="s">
        <v>230</v>
      </c>
      <c r="G3" s="1" t="s">
        <v>439</v>
      </c>
      <c r="H3" s="1" t="s">
        <v>440</v>
      </c>
      <c r="I3" s="34">
        <v>883</v>
      </c>
      <c r="J3" s="1" t="s">
        <v>7</v>
      </c>
      <c r="K3" s="1" t="s">
        <v>33</v>
      </c>
      <c r="L3" s="34" t="s">
        <v>34</v>
      </c>
      <c r="M3" s="1" t="s">
        <v>32</v>
      </c>
    </row>
    <row r="4" spans="1:23" x14ac:dyDescent="0.2">
      <c r="A4" s="1" t="s">
        <v>46</v>
      </c>
      <c r="C4" s="1" t="s">
        <v>441</v>
      </c>
      <c r="D4" s="1" t="s">
        <v>442</v>
      </c>
      <c r="E4" s="1" t="s">
        <v>14</v>
      </c>
      <c r="F4" s="1" t="s">
        <v>72</v>
      </c>
      <c r="G4" s="1" t="s">
        <v>443</v>
      </c>
      <c r="H4" s="1" t="s">
        <v>444</v>
      </c>
      <c r="I4" s="34">
        <v>4404</v>
      </c>
      <c r="J4" s="1" t="s">
        <v>7</v>
      </c>
      <c r="K4" s="1" t="s">
        <v>33</v>
      </c>
      <c r="L4" s="34" t="s">
        <v>34</v>
      </c>
      <c r="M4" s="1" t="s">
        <v>32</v>
      </c>
    </row>
    <row r="5" spans="1:23" x14ac:dyDescent="0.2">
      <c r="A5" s="1" t="s">
        <v>46</v>
      </c>
      <c r="C5" s="1" t="s">
        <v>445</v>
      </c>
      <c r="D5" s="1" t="s">
        <v>446</v>
      </c>
      <c r="E5" s="1" t="s">
        <v>14</v>
      </c>
      <c r="F5" s="1" t="s">
        <v>72</v>
      </c>
      <c r="G5" s="1" t="s">
        <v>447</v>
      </c>
      <c r="H5" s="1" t="s">
        <v>436</v>
      </c>
      <c r="I5" s="34">
        <v>12677</v>
      </c>
      <c r="J5" s="1" t="s">
        <v>2</v>
      </c>
      <c r="K5" s="1" t="s">
        <v>33</v>
      </c>
      <c r="L5" s="34" t="s">
        <v>34</v>
      </c>
      <c r="M5" s="1" t="s">
        <v>32</v>
      </c>
    </row>
    <row r="6" spans="1:23" x14ac:dyDescent="0.2">
      <c r="A6" s="1" t="s">
        <v>46</v>
      </c>
      <c r="C6" s="1" t="s">
        <v>448</v>
      </c>
      <c r="D6" s="1" t="s">
        <v>75</v>
      </c>
      <c r="E6" s="1" t="s">
        <v>449</v>
      </c>
      <c r="F6" s="1" t="s">
        <v>72</v>
      </c>
      <c r="G6" s="1" t="s">
        <v>450</v>
      </c>
      <c r="H6" s="1" t="s">
        <v>436</v>
      </c>
      <c r="I6" s="34">
        <v>18979</v>
      </c>
      <c r="J6" s="1" t="s">
        <v>2</v>
      </c>
      <c r="K6" s="1" t="s">
        <v>33</v>
      </c>
      <c r="L6" s="34" t="s">
        <v>34</v>
      </c>
      <c r="M6" s="1" t="s">
        <v>37</v>
      </c>
    </row>
    <row r="7" spans="1:23" x14ac:dyDescent="0.2">
      <c r="A7" s="1" t="s">
        <v>46</v>
      </c>
      <c r="C7" s="1" t="s">
        <v>451</v>
      </c>
      <c r="D7" s="1" t="s">
        <v>452</v>
      </c>
      <c r="E7" s="1" t="s">
        <v>286</v>
      </c>
      <c r="F7" s="1" t="s">
        <v>72</v>
      </c>
      <c r="G7" s="1" t="s">
        <v>453</v>
      </c>
      <c r="H7" s="1" t="s">
        <v>454</v>
      </c>
      <c r="I7" s="34">
        <v>13846</v>
      </c>
      <c r="J7" s="1" t="s">
        <v>2</v>
      </c>
      <c r="K7" s="1" t="s">
        <v>33</v>
      </c>
      <c r="L7" s="34" t="s">
        <v>34</v>
      </c>
      <c r="M7" s="1" t="s">
        <v>37</v>
      </c>
    </row>
    <row r="8" spans="1:23" x14ac:dyDescent="0.2">
      <c r="A8" s="1" t="s">
        <v>46</v>
      </c>
      <c r="C8" s="1" t="s">
        <v>455</v>
      </c>
      <c r="D8" s="1" t="s">
        <v>456</v>
      </c>
      <c r="E8" s="1" t="s">
        <v>5</v>
      </c>
      <c r="F8" s="1" t="s">
        <v>230</v>
      </c>
      <c r="G8" s="1" t="s">
        <v>457</v>
      </c>
      <c r="H8" s="1" t="s">
        <v>440</v>
      </c>
      <c r="I8" s="34">
        <v>9911</v>
      </c>
      <c r="J8" s="1" t="s">
        <v>2</v>
      </c>
      <c r="K8" s="1" t="s">
        <v>33</v>
      </c>
      <c r="L8" s="34" t="s">
        <v>34</v>
      </c>
      <c r="M8" s="1" t="s">
        <v>37</v>
      </c>
    </row>
    <row r="9" spans="1:23" x14ac:dyDescent="0.2">
      <c r="A9" s="1" t="s">
        <v>46</v>
      </c>
      <c r="C9" s="1" t="s">
        <v>458</v>
      </c>
      <c r="D9" s="1" t="s">
        <v>459</v>
      </c>
      <c r="E9" s="1" t="s">
        <v>214</v>
      </c>
      <c r="F9" s="1" t="s">
        <v>72</v>
      </c>
      <c r="G9" s="1" t="s">
        <v>460</v>
      </c>
      <c r="H9" s="1" t="s">
        <v>440</v>
      </c>
      <c r="I9" s="34">
        <v>12066</v>
      </c>
      <c r="J9" s="1" t="s">
        <v>2</v>
      </c>
      <c r="K9" s="1" t="s">
        <v>33</v>
      </c>
      <c r="L9" s="34" t="s">
        <v>34</v>
      </c>
      <c r="M9" s="1" t="s">
        <v>37</v>
      </c>
    </row>
    <row r="10" spans="1:23" x14ac:dyDescent="0.2">
      <c r="A10" s="1" t="s">
        <v>46</v>
      </c>
      <c r="C10" s="1" t="s">
        <v>461</v>
      </c>
      <c r="D10" s="1" t="s">
        <v>462</v>
      </c>
      <c r="E10" s="1" t="s">
        <v>3</v>
      </c>
      <c r="F10" s="1" t="s">
        <v>72</v>
      </c>
      <c r="G10" s="1" t="s">
        <v>463</v>
      </c>
      <c r="H10" s="1" t="s">
        <v>440</v>
      </c>
      <c r="I10" s="34">
        <v>22853</v>
      </c>
      <c r="J10" s="1" t="s">
        <v>2</v>
      </c>
      <c r="K10" s="1" t="s">
        <v>33</v>
      </c>
      <c r="L10" s="34" t="s">
        <v>34</v>
      </c>
      <c r="M10" s="1" t="s">
        <v>37</v>
      </c>
    </row>
    <row r="11" spans="1:23" x14ac:dyDescent="0.2">
      <c r="A11" s="1" t="s">
        <v>46</v>
      </c>
      <c r="C11" s="1" t="s">
        <v>464</v>
      </c>
      <c r="D11" s="1" t="s">
        <v>465</v>
      </c>
      <c r="E11" s="1" t="s">
        <v>466</v>
      </c>
      <c r="F11" s="1" t="s">
        <v>72</v>
      </c>
      <c r="G11" s="1" t="s">
        <v>467</v>
      </c>
      <c r="H11" s="1" t="s">
        <v>444</v>
      </c>
      <c r="I11" s="34">
        <v>5163</v>
      </c>
      <c r="J11" s="1" t="s">
        <v>2</v>
      </c>
      <c r="K11" s="1" t="s">
        <v>33</v>
      </c>
      <c r="L11" s="34" t="s">
        <v>34</v>
      </c>
      <c r="M11" s="1" t="s">
        <v>32</v>
      </c>
    </row>
    <row r="12" spans="1:23" x14ac:dyDescent="0.2">
      <c r="A12" s="1" t="s">
        <v>46</v>
      </c>
      <c r="C12" s="1" t="s">
        <v>468</v>
      </c>
      <c r="D12" s="1" t="s">
        <v>442</v>
      </c>
      <c r="E12" s="1" t="s">
        <v>469</v>
      </c>
      <c r="F12" s="1" t="s">
        <v>230</v>
      </c>
      <c r="G12" s="1" t="s">
        <v>470</v>
      </c>
      <c r="H12" s="1" t="s">
        <v>444</v>
      </c>
      <c r="I12" s="34">
        <v>6100</v>
      </c>
      <c r="J12" s="1" t="s">
        <v>2</v>
      </c>
      <c r="K12" s="1" t="s">
        <v>33</v>
      </c>
      <c r="L12" s="34" t="s">
        <v>34</v>
      </c>
      <c r="M12" s="1" t="s">
        <v>37</v>
      </c>
    </row>
    <row r="13" spans="1:23" x14ac:dyDescent="0.2">
      <c r="A13" s="1" t="s">
        <v>46</v>
      </c>
      <c r="C13" s="1" t="s">
        <v>471</v>
      </c>
      <c r="D13" s="1" t="s">
        <v>472</v>
      </c>
      <c r="E13" s="1" t="s">
        <v>473</v>
      </c>
      <c r="F13" s="1" t="s">
        <v>72</v>
      </c>
      <c r="G13" s="1" t="s">
        <v>474</v>
      </c>
      <c r="H13" s="1" t="s">
        <v>440</v>
      </c>
      <c r="I13" s="34">
        <v>48396</v>
      </c>
      <c r="J13" s="1" t="s">
        <v>4</v>
      </c>
      <c r="K13" s="1" t="s">
        <v>35</v>
      </c>
      <c r="L13" s="34" t="s">
        <v>36</v>
      </c>
      <c r="M13" s="1" t="s">
        <v>166</v>
      </c>
    </row>
    <row r="14" spans="1:23" x14ac:dyDescent="0.2">
      <c r="I14" s="39">
        <f>SUM(I2:I13)</f>
        <v>159014</v>
      </c>
      <c r="L14" s="34"/>
    </row>
    <row r="15" spans="1:23" x14ac:dyDescent="0.2">
      <c r="L15" s="34"/>
    </row>
    <row r="16" spans="1:23" x14ac:dyDescent="0.2">
      <c r="H16" s="11" t="s">
        <v>1</v>
      </c>
      <c r="I16" s="10"/>
      <c r="L16" s="39"/>
    </row>
    <row r="17" spans="8:10" x14ac:dyDescent="0.2">
      <c r="H17" s="12" t="s">
        <v>7</v>
      </c>
      <c r="I17" s="13">
        <f>SUM(I2:I4)</f>
        <v>9023</v>
      </c>
    </row>
    <row r="18" spans="8:10" x14ac:dyDescent="0.2">
      <c r="H18" s="12" t="s">
        <v>2</v>
      </c>
      <c r="I18" s="13">
        <f>SUM(I5:I12)</f>
        <v>101595</v>
      </c>
      <c r="J18" s="29"/>
    </row>
    <row r="19" spans="8:10" x14ac:dyDescent="0.2">
      <c r="H19" s="12" t="s">
        <v>4</v>
      </c>
      <c r="I19" s="13">
        <f>I13</f>
        <v>48396</v>
      </c>
      <c r="J19" s="31"/>
    </row>
    <row r="20" spans="8:10" x14ac:dyDescent="0.2">
      <c r="H20" s="12" t="s">
        <v>28</v>
      </c>
      <c r="I20" s="13">
        <f>SUM(I17:I19)</f>
        <v>159014</v>
      </c>
      <c r="J20" s="31"/>
    </row>
    <row r="21" spans="8:10" x14ac:dyDescent="0.2">
      <c r="H21" s="12"/>
      <c r="I21" s="10"/>
      <c r="J21" s="31"/>
    </row>
    <row r="22" spans="8:10" x14ac:dyDescent="0.2">
      <c r="H22" s="11" t="s">
        <v>30</v>
      </c>
      <c r="I22" s="10"/>
      <c r="J22" s="31"/>
    </row>
    <row r="23" spans="8:10" x14ac:dyDescent="0.2">
      <c r="H23" s="12" t="s">
        <v>10</v>
      </c>
      <c r="I23" s="13">
        <v>0</v>
      </c>
      <c r="J23" s="29"/>
    </row>
    <row r="24" spans="8:10" x14ac:dyDescent="0.2">
      <c r="H24" s="12" t="s">
        <v>31</v>
      </c>
      <c r="I24" s="13">
        <v>0</v>
      </c>
      <c r="J24" s="29"/>
    </row>
    <row r="25" spans="8:10" x14ac:dyDescent="0.2">
      <c r="I25" s="30"/>
      <c r="J25" s="31"/>
    </row>
    <row r="26" spans="8:10" x14ac:dyDescent="0.2">
      <c r="I26" s="30"/>
      <c r="J26" s="3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F5D9-ADBD-4922-B888-802FE10CA6FA}">
  <dimension ref="A1:W2"/>
  <sheetViews>
    <sheetView workbookViewId="0">
      <selection activeCell="J15" sqref="J15"/>
    </sheetView>
  </sheetViews>
  <sheetFormatPr defaultColWidth="31.28515625" defaultRowHeight="12.75" x14ac:dyDescent="0.2"/>
  <cols>
    <col min="1" max="1" width="11.140625" style="1" bestFit="1" customWidth="1"/>
    <col min="2" max="2" width="18.42578125" style="1" bestFit="1" customWidth="1"/>
    <col min="3" max="3" width="19.28515625" style="1" bestFit="1" customWidth="1"/>
    <col min="4" max="4" width="13.28515625" style="1" bestFit="1" customWidth="1"/>
    <col min="5" max="6" width="12.42578125" style="1" bestFit="1" customWidth="1"/>
    <col min="7" max="7" width="9.140625" style="1" bestFit="1" customWidth="1"/>
    <col min="8" max="8" width="7.7109375" style="1" bestFit="1" customWidth="1"/>
    <col min="9" max="9" width="18.5703125" style="1" bestFit="1" customWidth="1"/>
    <col min="10" max="10" width="15.42578125" style="1" bestFit="1" customWidth="1"/>
    <col min="11" max="11" width="7" style="1" bestFit="1" customWidth="1"/>
    <col min="12" max="12" width="14.140625" style="1" bestFit="1" customWidth="1"/>
    <col min="13" max="13" width="20.5703125" style="1" bestFit="1" customWidth="1"/>
    <col min="14" max="14" width="31.28515625" style="1"/>
    <col min="15" max="15" width="5" style="1" bestFit="1" customWidth="1"/>
    <col min="16" max="16" width="5.140625" style="1" bestFit="1" customWidth="1"/>
    <col min="17" max="17" width="3.28515625" style="1" bestFit="1" customWidth="1"/>
    <col min="18" max="16384" width="31.28515625" style="1"/>
  </cols>
  <sheetData>
    <row r="1" spans="1:23" s="17" customFormat="1" ht="30" x14ac:dyDescent="0.25">
      <c r="A1" s="17" t="s">
        <v>48</v>
      </c>
      <c r="B1" s="18" t="s">
        <v>49</v>
      </c>
      <c r="C1" s="17" t="s">
        <v>50</v>
      </c>
      <c r="D1" s="18" t="s">
        <v>51</v>
      </c>
      <c r="E1" s="17" t="s">
        <v>52</v>
      </c>
      <c r="F1" s="19" t="s">
        <v>53</v>
      </c>
      <c r="G1" s="19" t="s">
        <v>0</v>
      </c>
      <c r="H1" s="19" t="s">
        <v>39</v>
      </c>
      <c r="I1" s="19" t="s">
        <v>54</v>
      </c>
      <c r="J1" s="19" t="s">
        <v>55</v>
      </c>
      <c r="K1" s="19" t="s">
        <v>56</v>
      </c>
      <c r="L1" s="19" t="s">
        <v>57</v>
      </c>
      <c r="M1" s="19" t="s">
        <v>58</v>
      </c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x14ac:dyDescent="0.2">
      <c r="A2" s="1" t="s">
        <v>47</v>
      </c>
      <c r="B2" s="1" t="s">
        <v>423</v>
      </c>
      <c r="C2" s="1" t="s">
        <v>424</v>
      </c>
      <c r="D2" s="1" t="s">
        <v>425</v>
      </c>
      <c r="E2" s="1" t="s">
        <v>214</v>
      </c>
      <c r="F2" s="1" t="s">
        <v>72</v>
      </c>
      <c r="G2" s="1" t="s">
        <v>426</v>
      </c>
      <c r="H2" s="1" t="s">
        <v>427</v>
      </c>
      <c r="I2" s="34">
        <v>41306</v>
      </c>
      <c r="J2" s="1" t="s">
        <v>4</v>
      </c>
      <c r="K2" s="1" t="s">
        <v>428</v>
      </c>
      <c r="L2" s="1" t="s">
        <v>429</v>
      </c>
      <c r="M2" s="1" t="s">
        <v>430</v>
      </c>
    </row>
  </sheetData>
  <sortState xmlns:xlrd2="http://schemas.microsoft.com/office/spreadsheetml/2017/richdata2" ref="A2:AA14">
    <sortCondition ref="K2:K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Totaaloverzicht</vt:lpstr>
      <vt:lpstr>Gemeente Alphen ad Rijn</vt:lpstr>
      <vt:lpstr>Gemeente Bodegraven</vt:lpstr>
      <vt:lpstr>Gemeente Gouda</vt:lpstr>
      <vt:lpstr>Gemeente Krimpenerwaard</vt:lpstr>
      <vt:lpstr>Gemeente Nieuwkoop</vt:lpstr>
      <vt:lpstr>Gemeente Waddinxveen</vt:lpstr>
      <vt:lpstr>Gemeente Zuidplas</vt:lpstr>
      <vt:lpstr>ODMH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2022-06-16T14:03:04Z</dcterms:created>
  <dcterms:modified xsi:type="dcterms:W3CDTF">2023-06-06T13:52:57Z</dcterms:modified>
</cp:coreProperties>
</file>