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https://inkada.sharepoint.com/Gedeelde documenten/10 Projecten/Kalsbeek College/Busvervoer 2023 samen met Minkema College/Bestek/"/>
    </mc:Choice>
  </mc:AlternateContent>
  <xr:revisionPtr revIDLastSave="1469" documentId="8_{6572CDD8-CC7B-4FAA-A9D1-224A71AF93CE}" xr6:coauthVersionLast="47" xr6:coauthVersionMax="47" xr10:uidLastSave="{D1CD50E3-6C1F-4323-9C57-AD29A2B4B6C7}"/>
  <bookViews>
    <workbookView xWindow="28680" yWindow="-120" windowWidth="29040" windowHeight="15720" xr2:uid="{00000000-000D-0000-FFFF-FFFF00000000}"/>
  </bookViews>
  <sheets>
    <sheet name="Calculatieblad" sheetId="1" r:id="rId1"/>
    <sheet name="Toelichting Calculatieblad" sheetId="2" r:id="rId2"/>
  </sheets>
  <definedNames>
    <definedName name="_xlnm._FilterDatabase" localSheetId="0" hidden="1">Calculatieblad!$A$14:$AR$110</definedName>
    <definedName name="_xlnm.Print_Area" localSheetId="0">Calculatieblad!$A$1:$AD$121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K16" i="1"/>
  <c r="M16" i="1"/>
  <c r="N16" i="1"/>
  <c r="P16" i="1"/>
  <c r="Q16" i="1"/>
  <c r="S16" i="1"/>
  <c r="T16" i="1"/>
  <c r="V16" i="1"/>
  <c r="W16" i="1"/>
  <c r="Y16" i="1"/>
  <c r="J17" i="1"/>
  <c r="K17" i="1"/>
  <c r="M17" i="1"/>
  <c r="N17" i="1"/>
  <c r="P17" i="1"/>
  <c r="Q17" i="1"/>
  <c r="S17" i="1"/>
  <c r="T17" i="1"/>
  <c r="V17" i="1"/>
  <c r="W17" i="1"/>
  <c r="Y17" i="1"/>
  <c r="J18" i="1"/>
  <c r="K18" i="1"/>
  <c r="M18" i="1"/>
  <c r="N18" i="1"/>
  <c r="P18" i="1"/>
  <c r="Q18" i="1"/>
  <c r="S18" i="1"/>
  <c r="T18" i="1"/>
  <c r="V18" i="1"/>
  <c r="W18" i="1"/>
  <c r="Y18" i="1"/>
  <c r="J19" i="1"/>
  <c r="K19" i="1"/>
  <c r="M19" i="1"/>
  <c r="N19" i="1"/>
  <c r="P19" i="1"/>
  <c r="Q19" i="1"/>
  <c r="S19" i="1"/>
  <c r="T19" i="1"/>
  <c r="V19" i="1"/>
  <c r="W19" i="1"/>
  <c r="Y19" i="1"/>
  <c r="J20" i="1"/>
  <c r="K20" i="1"/>
  <c r="M20" i="1"/>
  <c r="N20" i="1"/>
  <c r="P20" i="1"/>
  <c r="Q20" i="1"/>
  <c r="S20" i="1"/>
  <c r="T20" i="1"/>
  <c r="V20" i="1"/>
  <c r="W20" i="1"/>
  <c r="Y20" i="1"/>
  <c r="J21" i="1"/>
  <c r="K21" i="1"/>
  <c r="M21" i="1"/>
  <c r="N21" i="1"/>
  <c r="P21" i="1"/>
  <c r="Q21" i="1"/>
  <c r="S21" i="1"/>
  <c r="T21" i="1"/>
  <c r="V21" i="1"/>
  <c r="W21" i="1"/>
  <c r="Y21" i="1"/>
  <c r="J22" i="1"/>
  <c r="K22" i="1"/>
  <c r="M22" i="1"/>
  <c r="N22" i="1"/>
  <c r="P22" i="1"/>
  <c r="Q22" i="1"/>
  <c r="S22" i="1"/>
  <c r="T22" i="1"/>
  <c r="V22" i="1"/>
  <c r="W22" i="1"/>
  <c r="Y22" i="1"/>
  <c r="J23" i="1"/>
  <c r="K23" i="1"/>
  <c r="M23" i="1"/>
  <c r="N23" i="1"/>
  <c r="P23" i="1"/>
  <c r="Q23" i="1"/>
  <c r="S23" i="1"/>
  <c r="T23" i="1"/>
  <c r="V23" i="1"/>
  <c r="W23" i="1"/>
  <c r="Y23" i="1"/>
  <c r="J24" i="1"/>
  <c r="K24" i="1"/>
  <c r="M24" i="1"/>
  <c r="N24" i="1"/>
  <c r="P24" i="1"/>
  <c r="Q24" i="1"/>
  <c r="S24" i="1"/>
  <c r="T24" i="1"/>
  <c r="V24" i="1"/>
  <c r="W24" i="1"/>
  <c r="Y24" i="1"/>
  <c r="J25" i="1"/>
  <c r="K25" i="1"/>
  <c r="M25" i="1"/>
  <c r="N25" i="1"/>
  <c r="P25" i="1"/>
  <c r="Q25" i="1"/>
  <c r="S25" i="1"/>
  <c r="T25" i="1"/>
  <c r="V25" i="1"/>
  <c r="W25" i="1"/>
  <c r="Y25" i="1"/>
  <c r="J26" i="1"/>
  <c r="K26" i="1"/>
  <c r="M26" i="1"/>
  <c r="N26" i="1"/>
  <c r="P26" i="1"/>
  <c r="Q26" i="1"/>
  <c r="S26" i="1"/>
  <c r="T26" i="1"/>
  <c r="V26" i="1"/>
  <c r="W26" i="1"/>
  <c r="Y26" i="1"/>
  <c r="J27" i="1"/>
  <c r="K27" i="1"/>
  <c r="M27" i="1"/>
  <c r="N27" i="1"/>
  <c r="P27" i="1"/>
  <c r="Q27" i="1"/>
  <c r="S27" i="1"/>
  <c r="T27" i="1"/>
  <c r="V27" i="1"/>
  <c r="W27" i="1"/>
  <c r="Y27" i="1"/>
  <c r="J28" i="1"/>
  <c r="K28" i="1"/>
  <c r="M28" i="1"/>
  <c r="N28" i="1"/>
  <c r="P28" i="1"/>
  <c r="Q28" i="1"/>
  <c r="S28" i="1"/>
  <c r="T28" i="1"/>
  <c r="V28" i="1"/>
  <c r="W28" i="1"/>
  <c r="Y28" i="1"/>
  <c r="J29" i="1"/>
  <c r="K29" i="1"/>
  <c r="M29" i="1"/>
  <c r="N29" i="1"/>
  <c r="P29" i="1"/>
  <c r="Q29" i="1"/>
  <c r="S29" i="1"/>
  <c r="T29" i="1"/>
  <c r="V29" i="1"/>
  <c r="W29" i="1"/>
  <c r="Y29" i="1"/>
  <c r="J30" i="1"/>
  <c r="K30" i="1"/>
  <c r="M30" i="1"/>
  <c r="N30" i="1"/>
  <c r="P30" i="1"/>
  <c r="Q30" i="1"/>
  <c r="S30" i="1"/>
  <c r="T30" i="1"/>
  <c r="V30" i="1"/>
  <c r="W30" i="1"/>
  <c r="Y30" i="1"/>
  <c r="J31" i="1"/>
  <c r="K31" i="1"/>
  <c r="M31" i="1"/>
  <c r="N31" i="1"/>
  <c r="P31" i="1"/>
  <c r="Q31" i="1"/>
  <c r="S31" i="1"/>
  <c r="T31" i="1"/>
  <c r="V31" i="1"/>
  <c r="W31" i="1"/>
  <c r="Y31" i="1"/>
  <c r="J32" i="1"/>
  <c r="K32" i="1"/>
  <c r="M32" i="1"/>
  <c r="N32" i="1"/>
  <c r="P32" i="1"/>
  <c r="Q32" i="1"/>
  <c r="S32" i="1"/>
  <c r="T32" i="1"/>
  <c r="V32" i="1"/>
  <c r="W32" i="1"/>
  <c r="Y32" i="1"/>
  <c r="J33" i="1"/>
  <c r="K33" i="1"/>
  <c r="M33" i="1"/>
  <c r="N33" i="1"/>
  <c r="P33" i="1"/>
  <c r="Q33" i="1"/>
  <c r="S33" i="1"/>
  <c r="T33" i="1"/>
  <c r="V33" i="1"/>
  <c r="W33" i="1"/>
  <c r="Y33" i="1"/>
  <c r="J34" i="1"/>
  <c r="K34" i="1"/>
  <c r="M34" i="1"/>
  <c r="N34" i="1"/>
  <c r="P34" i="1"/>
  <c r="Q34" i="1"/>
  <c r="S34" i="1"/>
  <c r="T34" i="1"/>
  <c r="V34" i="1"/>
  <c r="W34" i="1"/>
  <c r="Y34" i="1"/>
  <c r="J35" i="1"/>
  <c r="K35" i="1"/>
  <c r="M35" i="1"/>
  <c r="N35" i="1"/>
  <c r="P35" i="1"/>
  <c r="Q35" i="1"/>
  <c r="S35" i="1"/>
  <c r="T35" i="1"/>
  <c r="V35" i="1"/>
  <c r="W35" i="1"/>
  <c r="Y35" i="1"/>
  <c r="J36" i="1"/>
  <c r="K36" i="1"/>
  <c r="M36" i="1"/>
  <c r="N36" i="1"/>
  <c r="P36" i="1"/>
  <c r="Q36" i="1"/>
  <c r="S36" i="1"/>
  <c r="T36" i="1"/>
  <c r="V36" i="1"/>
  <c r="W36" i="1"/>
  <c r="Y36" i="1"/>
  <c r="J37" i="1"/>
  <c r="K37" i="1"/>
  <c r="M37" i="1"/>
  <c r="N37" i="1"/>
  <c r="P37" i="1"/>
  <c r="Q37" i="1"/>
  <c r="S37" i="1"/>
  <c r="T37" i="1"/>
  <c r="V37" i="1"/>
  <c r="W37" i="1"/>
  <c r="Y37" i="1"/>
  <c r="J38" i="1"/>
  <c r="K38" i="1"/>
  <c r="M38" i="1"/>
  <c r="N38" i="1"/>
  <c r="P38" i="1"/>
  <c r="Q38" i="1"/>
  <c r="S38" i="1"/>
  <c r="T38" i="1"/>
  <c r="V38" i="1"/>
  <c r="W38" i="1"/>
  <c r="Y38" i="1"/>
  <c r="J39" i="1"/>
  <c r="K39" i="1"/>
  <c r="M39" i="1"/>
  <c r="N39" i="1"/>
  <c r="P39" i="1"/>
  <c r="Q39" i="1"/>
  <c r="S39" i="1"/>
  <c r="T39" i="1"/>
  <c r="V39" i="1"/>
  <c r="W39" i="1"/>
  <c r="Y39" i="1"/>
  <c r="J40" i="1"/>
  <c r="K40" i="1"/>
  <c r="M40" i="1"/>
  <c r="N40" i="1"/>
  <c r="P40" i="1"/>
  <c r="Q40" i="1"/>
  <c r="S40" i="1"/>
  <c r="T40" i="1"/>
  <c r="V40" i="1"/>
  <c r="W40" i="1"/>
  <c r="Y40" i="1"/>
  <c r="J41" i="1"/>
  <c r="K41" i="1"/>
  <c r="M41" i="1"/>
  <c r="N41" i="1"/>
  <c r="P41" i="1"/>
  <c r="Q41" i="1"/>
  <c r="S41" i="1"/>
  <c r="T41" i="1"/>
  <c r="V41" i="1"/>
  <c r="W41" i="1"/>
  <c r="Y41" i="1"/>
  <c r="J42" i="1"/>
  <c r="K42" i="1"/>
  <c r="M42" i="1"/>
  <c r="N42" i="1"/>
  <c r="P42" i="1"/>
  <c r="Q42" i="1"/>
  <c r="S42" i="1"/>
  <c r="T42" i="1"/>
  <c r="V42" i="1"/>
  <c r="W42" i="1"/>
  <c r="Y42" i="1"/>
  <c r="J43" i="1"/>
  <c r="K43" i="1"/>
  <c r="M43" i="1"/>
  <c r="N43" i="1"/>
  <c r="P43" i="1"/>
  <c r="Q43" i="1"/>
  <c r="S43" i="1"/>
  <c r="T43" i="1"/>
  <c r="V43" i="1"/>
  <c r="W43" i="1"/>
  <c r="Y43" i="1"/>
  <c r="J44" i="1"/>
  <c r="K44" i="1"/>
  <c r="M44" i="1"/>
  <c r="N44" i="1"/>
  <c r="X44" i="1" s="1"/>
  <c r="Z44" i="1" s="1"/>
  <c r="P44" i="1"/>
  <c r="Q44" i="1"/>
  <c r="S44" i="1"/>
  <c r="T44" i="1"/>
  <c r="V44" i="1"/>
  <c r="W44" i="1"/>
  <c r="Y44" i="1"/>
  <c r="J45" i="1"/>
  <c r="K45" i="1"/>
  <c r="M45" i="1"/>
  <c r="N45" i="1"/>
  <c r="P45" i="1"/>
  <c r="Q45" i="1"/>
  <c r="S45" i="1"/>
  <c r="T45" i="1"/>
  <c r="V45" i="1"/>
  <c r="W45" i="1"/>
  <c r="Y45" i="1"/>
  <c r="J46" i="1"/>
  <c r="K46" i="1"/>
  <c r="M46" i="1"/>
  <c r="N46" i="1"/>
  <c r="P46" i="1"/>
  <c r="Q46" i="1"/>
  <c r="S46" i="1"/>
  <c r="T46" i="1"/>
  <c r="V46" i="1"/>
  <c r="W46" i="1"/>
  <c r="Y46" i="1"/>
  <c r="J47" i="1"/>
  <c r="K47" i="1"/>
  <c r="M47" i="1"/>
  <c r="N47" i="1"/>
  <c r="P47" i="1"/>
  <c r="Q47" i="1"/>
  <c r="S47" i="1"/>
  <c r="T47" i="1"/>
  <c r="V47" i="1"/>
  <c r="W47" i="1"/>
  <c r="Y47" i="1"/>
  <c r="J48" i="1"/>
  <c r="K48" i="1"/>
  <c r="M48" i="1"/>
  <c r="N48" i="1"/>
  <c r="P48" i="1"/>
  <c r="Q48" i="1"/>
  <c r="S48" i="1"/>
  <c r="T48" i="1"/>
  <c r="V48" i="1"/>
  <c r="W48" i="1"/>
  <c r="Y48" i="1"/>
  <c r="J49" i="1"/>
  <c r="K49" i="1"/>
  <c r="M49" i="1"/>
  <c r="N49" i="1"/>
  <c r="P49" i="1"/>
  <c r="Q49" i="1"/>
  <c r="S49" i="1"/>
  <c r="T49" i="1"/>
  <c r="V49" i="1"/>
  <c r="W49" i="1"/>
  <c r="Y49" i="1"/>
  <c r="J50" i="1"/>
  <c r="K50" i="1"/>
  <c r="M50" i="1"/>
  <c r="N50" i="1"/>
  <c r="P50" i="1"/>
  <c r="Q50" i="1"/>
  <c r="S50" i="1"/>
  <c r="T50" i="1"/>
  <c r="V50" i="1"/>
  <c r="W50" i="1"/>
  <c r="Y50" i="1"/>
  <c r="J51" i="1"/>
  <c r="K51" i="1"/>
  <c r="M51" i="1"/>
  <c r="N51" i="1"/>
  <c r="P51" i="1"/>
  <c r="Q51" i="1"/>
  <c r="S51" i="1"/>
  <c r="T51" i="1"/>
  <c r="V51" i="1"/>
  <c r="W51" i="1"/>
  <c r="Y51" i="1"/>
  <c r="J52" i="1"/>
  <c r="K52" i="1"/>
  <c r="M52" i="1"/>
  <c r="N52" i="1"/>
  <c r="P52" i="1"/>
  <c r="Q52" i="1"/>
  <c r="S52" i="1"/>
  <c r="T52" i="1"/>
  <c r="V52" i="1"/>
  <c r="W52" i="1"/>
  <c r="Y52" i="1"/>
  <c r="J53" i="1"/>
  <c r="K53" i="1"/>
  <c r="M53" i="1"/>
  <c r="N53" i="1"/>
  <c r="P53" i="1"/>
  <c r="Q53" i="1"/>
  <c r="S53" i="1"/>
  <c r="T53" i="1"/>
  <c r="V53" i="1"/>
  <c r="W53" i="1"/>
  <c r="Y53" i="1"/>
  <c r="J54" i="1"/>
  <c r="K54" i="1"/>
  <c r="M54" i="1"/>
  <c r="N54" i="1"/>
  <c r="P54" i="1"/>
  <c r="Q54" i="1"/>
  <c r="S54" i="1"/>
  <c r="T54" i="1"/>
  <c r="V54" i="1"/>
  <c r="W54" i="1"/>
  <c r="Y54" i="1"/>
  <c r="J55" i="1"/>
  <c r="K55" i="1"/>
  <c r="M55" i="1"/>
  <c r="N55" i="1"/>
  <c r="P55" i="1"/>
  <c r="Q55" i="1"/>
  <c r="S55" i="1"/>
  <c r="T55" i="1"/>
  <c r="V55" i="1"/>
  <c r="W55" i="1"/>
  <c r="Y55" i="1"/>
  <c r="J56" i="1"/>
  <c r="K56" i="1"/>
  <c r="M56" i="1"/>
  <c r="N56" i="1"/>
  <c r="P56" i="1"/>
  <c r="Q56" i="1"/>
  <c r="S56" i="1"/>
  <c r="T56" i="1"/>
  <c r="V56" i="1"/>
  <c r="W56" i="1"/>
  <c r="Y56" i="1"/>
  <c r="J57" i="1"/>
  <c r="K57" i="1"/>
  <c r="M57" i="1"/>
  <c r="N57" i="1"/>
  <c r="P57" i="1"/>
  <c r="Q57" i="1"/>
  <c r="S57" i="1"/>
  <c r="T57" i="1"/>
  <c r="V57" i="1"/>
  <c r="W57" i="1"/>
  <c r="Y57" i="1"/>
  <c r="J58" i="1"/>
  <c r="K58" i="1"/>
  <c r="M58" i="1"/>
  <c r="N58" i="1"/>
  <c r="P58" i="1"/>
  <c r="Q58" i="1"/>
  <c r="S58" i="1"/>
  <c r="T58" i="1"/>
  <c r="V58" i="1"/>
  <c r="W58" i="1"/>
  <c r="Y58" i="1"/>
  <c r="J59" i="1"/>
  <c r="K59" i="1"/>
  <c r="M59" i="1"/>
  <c r="N59" i="1"/>
  <c r="P59" i="1"/>
  <c r="Q59" i="1"/>
  <c r="S59" i="1"/>
  <c r="T59" i="1"/>
  <c r="V59" i="1"/>
  <c r="W59" i="1"/>
  <c r="Y59" i="1"/>
  <c r="J60" i="1"/>
  <c r="K60" i="1"/>
  <c r="M60" i="1"/>
  <c r="N60" i="1"/>
  <c r="P60" i="1"/>
  <c r="Q60" i="1"/>
  <c r="S60" i="1"/>
  <c r="T60" i="1"/>
  <c r="V60" i="1"/>
  <c r="W60" i="1"/>
  <c r="Y60" i="1"/>
  <c r="J61" i="1"/>
  <c r="K61" i="1"/>
  <c r="M61" i="1"/>
  <c r="N61" i="1"/>
  <c r="P61" i="1"/>
  <c r="Q61" i="1"/>
  <c r="S61" i="1"/>
  <c r="T61" i="1"/>
  <c r="V61" i="1"/>
  <c r="W61" i="1"/>
  <c r="Y61" i="1"/>
  <c r="J62" i="1"/>
  <c r="K62" i="1"/>
  <c r="M62" i="1"/>
  <c r="N62" i="1"/>
  <c r="P62" i="1"/>
  <c r="Q62" i="1"/>
  <c r="S62" i="1"/>
  <c r="T62" i="1"/>
  <c r="V62" i="1"/>
  <c r="W62" i="1"/>
  <c r="Y62" i="1"/>
  <c r="J63" i="1"/>
  <c r="K63" i="1"/>
  <c r="M63" i="1"/>
  <c r="N63" i="1"/>
  <c r="P63" i="1"/>
  <c r="Q63" i="1"/>
  <c r="S63" i="1"/>
  <c r="T63" i="1"/>
  <c r="V63" i="1"/>
  <c r="W63" i="1"/>
  <c r="Y63" i="1"/>
  <c r="J64" i="1"/>
  <c r="K64" i="1"/>
  <c r="M64" i="1"/>
  <c r="N64" i="1"/>
  <c r="P64" i="1"/>
  <c r="Q64" i="1"/>
  <c r="S64" i="1"/>
  <c r="T64" i="1"/>
  <c r="V64" i="1"/>
  <c r="W64" i="1"/>
  <c r="Y64" i="1"/>
  <c r="J65" i="1"/>
  <c r="K65" i="1"/>
  <c r="M65" i="1"/>
  <c r="N65" i="1"/>
  <c r="P65" i="1"/>
  <c r="Q65" i="1"/>
  <c r="S65" i="1"/>
  <c r="T65" i="1"/>
  <c r="V65" i="1"/>
  <c r="W65" i="1"/>
  <c r="Y65" i="1"/>
  <c r="J66" i="1"/>
  <c r="K66" i="1"/>
  <c r="M66" i="1"/>
  <c r="N66" i="1"/>
  <c r="P66" i="1"/>
  <c r="Q66" i="1"/>
  <c r="S66" i="1"/>
  <c r="T66" i="1"/>
  <c r="V66" i="1"/>
  <c r="W66" i="1"/>
  <c r="Y66" i="1"/>
  <c r="J67" i="1"/>
  <c r="K67" i="1"/>
  <c r="M67" i="1"/>
  <c r="N67" i="1"/>
  <c r="P67" i="1"/>
  <c r="Q67" i="1"/>
  <c r="S67" i="1"/>
  <c r="T67" i="1"/>
  <c r="V67" i="1"/>
  <c r="W67" i="1"/>
  <c r="Y67" i="1"/>
  <c r="J68" i="1"/>
  <c r="K68" i="1"/>
  <c r="M68" i="1"/>
  <c r="N68" i="1"/>
  <c r="P68" i="1"/>
  <c r="Q68" i="1"/>
  <c r="S68" i="1"/>
  <c r="T68" i="1"/>
  <c r="V68" i="1"/>
  <c r="W68" i="1"/>
  <c r="Y68" i="1"/>
  <c r="J69" i="1"/>
  <c r="K69" i="1"/>
  <c r="M69" i="1"/>
  <c r="N69" i="1"/>
  <c r="P69" i="1"/>
  <c r="Q69" i="1"/>
  <c r="S69" i="1"/>
  <c r="T69" i="1"/>
  <c r="V69" i="1"/>
  <c r="W69" i="1"/>
  <c r="Y69" i="1"/>
  <c r="J70" i="1"/>
  <c r="K70" i="1"/>
  <c r="M70" i="1"/>
  <c r="N70" i="1"/>
  <c r="P70" i="1"/>
  <c r="Q70" i="1"/>
  <c r="S70" i="1"/>
  <c r="T70" i="1"/>
  <c r="V70" i="1"/>
  <c r="W70" i="1"/>
  <c r="Y70" i="1"/>
  <c r="J71" i="1"/>
  <c r="K71" i="1"/>
  <c r="M71" i="1"/>
  <c r="N71" i="1"/>
  <c r="P71" i="1"/>
  <c r="Q71" i="1"/>
  <c r="S71" i="1"/>
  <c r="T71" i="1"/>
  <c r="V71" i="1"/>
  <c r="W71" i="1"/>
  <c r="Y71" i="1"/>
  <c r="J72" i="1"/>
  <c r="K72" i="1"/>
  <c r="M72" i="1"/>
  <c r="N72" i="1"/>
  <c r="P72" i="1"/>
  <c r="Q72" i="1"/>
  <c r="S72" i="1"/>
  <c r="T72" i="1"/>
  <c r="V72" i="1"/>
  <c r="W72" i="1"/>
  <c r="Y72" i="1"/>
  <c r="J73" i="1"/>
  <c r="K73" i="1"/>
  <c r="M73" i="1"/>
  <c r="N73" i="1"/>
  <c r="P73" i="1"/>
  <c r="Q73" i="1"/>
  <c r="S73" i="1"/>
  <c r="T73" i="1"/>
  <c r="V73" i="1"/>
  <c r="W73" i="1"/>
  <c r="Y73" i="1"/>
  <c r="J74" i="1"/>
  <c r="K74" i="1"/>
  <c r="M74" i="1"/>
  <c r="N74" i="1"/>
  <c r="P74" i="1"/>
  <c r="Q74" i="1"/>
  <c r="S74" i="1"/>
  <c r="T74" i="1"/>
  <c r="V74" i="1"/>
  <c r="W74" i="1"/>
  <c r="Y74" i="1"/>
  <c r="J75" i="1"/>
  <c r="K75" i="1"/>
  <c r="M75" i="1"/>
  <c r="N75" i="1"/>
  <c r="P75" i="1"/>
  <c r="Q75" i="1"/>
  <c r="S75" i="1"/>
  <c r="T75" i="1"/>
  <c r="V75" i="1"/>
  <c r="W75" i="1"/>
  <c r="Y75" i="1"/>
  <c r="J76" i="1"/>
  <c r="K76" i="1"/>
  <c r="M76" i="1"/>
  <c r="N76" i="1"/>
  <c r="P76" i="1"/>
  <c r="Q76" i="1"/>
  <c r="S76" i="1"/>
  <c r="T76" i="1"/>
  <c r="V76" i="1"/>
  <c r="W76" i="1"/>
  <c r="Y76" i="1"/>
  <c r="J77" i="1"/>
  <c r="K77" i="1"/>
  <c r="M77" i="1"/>
  <c r="N77" i="1"/>
  <c r="P77" i="1"/>
  <c r="Q77" i="1"/>
  <c r="S77" i="1"/>
  <c r="T77" i="1"/>
  <c r="V77" i="1"/>
  <c r="W77" i="1"/>
  <c r="Y77" i="1"/>
  <c r="J78" i="1"/>
  <c r="K78" i="1"/>
  <c r="M78" i="1"/>
  <c r="N78" i="1"/>
  <c r="P78" i="1"/>
  <c r="Q78" i="1"/>
  <c r="S78" i="1"/>
  <c r="T78" i="1"/>
  <c r="V78" i="1"/>
  <c r="W78" i="1"/>
  <c r="Y78" i="1"/>
  <c r="J79" i="1"/>
  <c r="K79" i="1"/>
  <c r="M79" i="1"/>
  <c r="N79" i="1"/>
  <c r="P79" i="1"/>
  <c r="Q79" i="1"/>
  <c r="S79" i="1"/>
  <c r="T79" i="1"/>
  <c r="V79" i="1"/>
  <c r="W79" i="1"/>
  <c r="Y79" i="1"/>
  <c r="J80" i="1"/>
  <c r="K80" i="1"/>
  <c r="M80" i="1"/>
  <c r="N80" i="1"/>
  <c r="P80" i="1"/>
  <c r="Q80" i="1"/>
  <c r="S80" i="1"/>
  <c r="T80" i="1"/>
  <c r="V80" i="1"/>
  <c r="W80" i="1"/>
  <c r="Y80" i="1"/>
  <c r="J81" i="1"/>
  <c r="K81" i="1"/>
  <c r="M81" i="1"/>
  <c r="N81" i="1"/>
  <c r="P81" i="1"/>
  <c r="Q81" i="1"/>
  <c r="S81" i="1"/>
  <c r="T81" i="1"/>
  <c r="V81" i="1"/>
  <c r="W81" i="1"/>
  <c r="Y81" i="1"/>
  <c r="J82" i="1"/>
  <c r="K82" i="1"/>
  <c r="M82" i="1"/>
  <c r="N82" i="1"/>
  <c r="P82" i="1"/>
  <c r="Q82" i="1"/>
  <c r="S82" i="1"/>
  <c r="T82" i="1"/>
  <c r="V82" i="1"/>
  <c r="W82" i="1"/>
  <c r="Y82" i="1"/>
  <c r="J83" i="1"/>
  <c r="K83" i="1"/>
  <c r="M83" i="1"/>
  <c r="N83" i="1"/>
  <c r="P83" i="1"/>
  <c r="Q83" i="1"/>
  <c r="S83" i="1"/>
  <c r="T83" i="1"/>
  <c r="V83" i="1"/>
  <c r="W83" i="1"/>
  <c r="Y83" i="1"/>
  <c r="J84" i="1"/>
  <c r="K84" i="1"/>
  <c r="M84" i="1"/>
  <c r="N84" i="1"/>
  <c r="P84" i="1"/>
  <c r="Q84" i="1"/>
  <c r="S84" i="1"/>
  <c r="T84" i="1"/>
  <c r="V84" i="1"/>
  <c r="W84" i="1"/>
  <c r="Y84" i="1"/>
  <c r="J85" i="1"/>
  <c r="K85" i="1"/>
  <c r="M85" i="1"/>
  <c r="N85" i="1"/>
  <c r="P85" i="1"/>
  <c r="Q85" i="1"/>
  <c r="S85" i="1"/>
  <c r="T85" i="1"/>
  <c r="V85" i="1"/>
  <c r="W85" i="1"/>
  <c r="Y85" i="1"/>
  <c r="J86" i="1"/>
  <c r="K86" i="1"/>
  <c r="M86" i="1"/>
  <c r="N86" i="1"/>
  <c r="P86" i="1"/>
  <c r="Q86" i="1"/>
  <c r="S86" i="1"/>
  <c r="T86" i="1"/>
  <c r="V86" i="1"/>
  <c r="W86" i="1"/>
  <c r="Y86" i="1"/>
  <c r="J87" i="1"/>
  <c r="K87" i="1"/>
  <c r="M87" i="1"/>
  <c r="N87" i="1"/>
  <c r="P87" i="1"/>
  <c r="Q87" i="1"/>
  <c r="S87" i="1"/>
  <c r="T87" i="1"/>
  <c r="V87" i="1"/>
  <c r="W87" i="1"/>
  <c r="Y87" i="1"/>
  <c r="J88" i="1"/>
  <c r="K88" i="1"/>
  <c r="M88" i="1"/>
  <c r="N88" i="1"/>
  <c r="P88" i="1"/>
  <c r="Q88" i="1"/>
  <c r="S88" i="1"/>
  <c r="T88" i="1"/>
  <c r="V88" i="1"/>
  <c r="W88" i="1"/>
  <c r="Y88" i="1"/>
  <c r="J89" i="1"/>
  <c r="K89" i="1"/>
  <c r="M89" i="1"/>
  <c r="N89" i="1"/>
  <c r="P89" i="1"/>
  <c r="Q89" i="1"/>
  <c r="S89" i="1"/>
  <c r="T89" i="1"/>
  <c r="V89" i="1"/>
  <c r="W89" i="1"/>
  <c r="Y89" i="1"/>
  <c r="J90" i="1"/>
  <c r="K90" i="1"/>
  <c r="M90" i="1"/>
  <c r="N90" i="1"/>
  <c r="P90" i="1"/>
  <c r="Q90" i="1"/>
  <c r="S90" i="1"/>
  <c r="T90" i="1"/>
  <c r="V90" i="1"/>
  <c r="W90" i="1"/>
  <c r="Y90" i="1"/>
  <c r="J91" i="1"/>
  <c r="K91" i="1"/>
  <c r="M91" i="1"/>
  <c r="N91" i="1"/>
  <c r="P91" i="1"/>
  <c r="Q91" i="1"/>
  <c r="S91" i="1"/>
  <c r="T91" i="1"/>
  <c r="V91" i="1"/>
  <c r="W91" i="1"/>
  <c r="Y91" i="1"/>
  <c r="J92" i="1"/>
  <c r="K92" i="1"/>
  <c r="M92" i="1"/>
  <c r="N92" i="1"/>
  <c r="P92" i="1"/>
  <c r="Q92" i="1"/>
  <c r="S92" i="1"/>
  <c r="T92" i="1"/>
  <c r="V92" i="1"/>
  <c r="W92" i="1"/>
  <c r="Y92" i="1"/>
  <c r="J93" i="1"/>
  <c r="K93" i="1"/>
  <c r="M93" i="1"/>
  <c r="N93" i="1"/>
  <c r="P93" i="1"/>
  <c r="Q93" i="1"/>
  <c r="S93" i="1"/>
  <c r="T93" i="1"/>
  <c r="V93" i="1"/>
  <c r="W93" i="1"/>
  <c r="Y93" i="1"/>
  <c r="J94" i="1"/>
  <c r="K94" i="1"/>
  <c r="M94" i="1"/>
  <c r="N94" i="1"/>
  <c r="P94" i="1"/>
  <c r="Q94" i="1"/>
  <c r="S94" i="1"/>
  <c r="T94" i="1"/>
  <c r="V94" i="1"/>
  <c r="W94" i="1"/>
  <c r="Y94" i="1"/>
  <c r="J95" i="1"/>
  <c r="K95" i="1"/>
  <c r="M95" i="1"/>
  <c r="N95" i="1"/>
  <c r="P95" i="1"/>
  <c r="Q95" i="1"/>
  <c r="S95" i="1"/>
  <c r="T95" i="1"/>
  <c r="V95" i="1"/>
  <c r="W95" i="1"/>
  <c r="Y95" i="1"/>
  <c r="J96" i="1"/>
  <c r="K96" i="1"/>
  <c r="M96" i="1"/>
  <c r="N96" i="1"/>
  <c r="P96" i="1"/>
  <c r="Q96" i="1"/>
  <c r="S96" i="1"/>
  <c r="T96" i="1"/>
  <c r="V96" i="1"/>
  <c r="W96" i="1"/>
  <c r="Y96" i="1"/>
  <c r="J97" i="1"/>
  <c r="K97" i="1"/>
  <c r="M97" i="1"/>
  <c r="N97" i="1"/>
  <c r="P97" i="1"/>
  <c r="Q97" i="1"/>
  <c r="S97" i="1"/>
  <c r="T97" i="1"/>
  <c r="V97" i="1"/>
  <c r="W97" i="1"/>
  <c r="Y97" i="1"/>
  <c r="J98" i="1"/>
  <c r="K98" i="1"/>
  <c r="M98" i="1"/>
  <c r="N98" i="1"/>
  <c r="P98" i="1"/>
  <c r="Q98" i="1"/>
  <c r="S98" i="1"/>
  <c r="T98" i="1"/>
  <c r="V98" i="1"/>
  <c r="W98" i="1"/>
  <c r="Y98" i="1"/>
  <c r="J99" i="1"/>
  <c r="K99" i="1"/>
  <c r="M99" i="1"/>
  <c r="N99" i="1"/>
  <c r="P99" i="1"/>
  <c r="Q99" i="1"/>
  <c r="S99" i="1"/>
  <c r="T99" i="1"/>
  <c r="V99" i="1"/>
  <c r="W99" i="1"/>
  <c r="Y99" i="1"/>
  <c r="J100" i="1"/>
  <c r="K100" i="1"/>
  <c r="M100" i="1"/>
  <c r="N100" i="1"/>
  <c r="P100" i="1"/>
  <c r="Q100" i="1"/>
  <c r="S100" i="1"/>
  <c r="T100" i="1"/>
  <c r="V100" i="1"/>
  <c r="W100" i="1"/>
  <c r="Y100" i="1"/>
  <c r="J101" i="1"/>
  <c r="K101" i="1"/>
  <c r="M101" i="1"/>
  <c r="N101" i="1"/>
  <c r="P101" i="1"/>
  <c r="Q101" i="1"/>
  <c r="S101" i="1"/>
  <c r="T101" i="1"/>
  <c r="V101" i="1"/>
  <c r="W101" i="1"/>
  <c r="Y101" i="1"/>
  <c r="J102" i="1"/>
  <c r="K102" i="1"/>
  <c r="M102" i="1"/>
  <c r="N102" i="1"/>
  <c r="P102" i="1"/>
  <c r="Q102" i="1"/>
  <c r="S102" i="1"/>
  <c r="T102" i="1"/>
  <c r="V102" i="1"/>
  <c r="W102" i="1"/>
  <c r="Y102" i="1"/>
  <c r="J103" i="1"/>
  <c r="K103" i="1"/>
  <c r="M103" i="1"/>
  <c r="N103" i="1"/>
  <c r="P103" i="1"/>
  <c r="Q103" i="1"/>
  <c r="S103" i="1"/>
  <c r="T103" i="1"/>
  <c r="V103" i="1"/>
  <c r="W103" i="1"/>
  <c r="Y103" i="1"/>
  <c r="J104" i="1"/>
  <c r="K104" i="1"/>
  <c r="M104" i="1"/>
  <c r="N104" i="1"/>
  <c r="P104" i="1"/>
  <c r="Q104" i="1"/>
  <c r="S104" i="1"/>
  <c r="T104" i="1"/>
  <c r="V104" i="1"/>
  <c r="W104" i="1"/>
  <c r="Y104" i="1"/>
  <c r="J105" i="1"/>
  <c r="K105" i="1"/>
  <c r="M105" i="1"/>
  <c r="N105" i="1"/>
  <c r="P105" i="1"/>
  <c r="Q105" i="1"/>
  <c r="S105" i="1"/>
  <c r="T105" i="1"/>
  <c r="V105" i="1"/>
  <c r="W105" i="1"/>
  <c r="Y105" i="1"/>
  <c r="J106" i="1"/>
  <c r="K106" i="1"/>
  <c r="M106" i="1"/>
  <c r="N106" i="1"/>
  <c r="P106" i="1"/>
  <c r="Q106" i="1"/>
  <c r="S106" i="1"/>
  <c r="T106" i="1"/>
  <c r="V106" i="1"/>
  <c r="W106" i="1"/>
  <c r="Y106" i="1"/>
  <c r="J107" i="1"/>
  <c r="K107" i="1"/>
  <c r="M107" i="1"/>
  <c r="N107" i="1"/>
  <c r="P107" i="1"/>
  <c r="Q107" i="1"/>
  <c r="S107" i="1"/>
  <c r="T107" i="1"/>
  <c r="V107" i="1"/>
  <c r="W107" i="1"/>
  <c r="Y107" i="1"/>
  <c r="J108" i="1"/>
  <c r="K108" i="1"/>
  <c r="M108" i="1"/>
  <c r="N108" i="1"/>
  <c r="P108" i="1"/>
  <c r="Q108" i="1"/>
  <c r="S108" i="1"/>
  <c r="T108" i="1"/>
  <c r="V108" i="1"/>
  <c r="W108" i="1"/>
  <c r="Y108" i="1"/>
  <c r="J109" i="1"/>
  <c r="K109" i="1"/>
  <c r="M109" i="1"/>
  <c r="N109" i="1"/>
  <c r="P109" i="1"/>
  <c r="Q109" i="1"/>
  <c r="S109" i="1"/>
  <c r="T109" i="1"/>
  <c r="V109" i="1"/>
  <c r="W109" i="1"/>
  <c r="Y109" i="1"/>
  <c r="AM16" i="1"/>
  <c r="AN16" i="1"/>
  <c r="AO16" i="1"/>
  <c r="AP16" i="1"/>
  <c r="AQ16" i="1"/>
  <c r="AM17" i="1"/>
  <c r="AN17" i="1"/>
  <c r="AO17" i="1"/>
  <c r="AP17" i="1"/>
  <c r="AQ17" i="1"/>
  <c r="AM18" i="1"/>
  <c r="AN18" i="1"/>
  <c r="AO18" i="1"/>
  <c r="AP18" i="1"/>
  <c r="AQ18" i="1"/>
  <c r="AM19" i="1"/>
  <c r="AN19" i="1"/>
  <c r="AO19" i="1"/>
  <c r="AP19" i="1"/>
  <c r="AQ19" i="1"/>
  <c r="AM20" i="1"/>
  <c r="AN20" i="1"/>
  <c r="AO20" i="1"/>
  <c r="AP20" i="1"/>
  <c r="AQ20" i="1"/>
  <c r="AM21" i="1"/>
  <c r="AN21" i="1"/>
  <c r="AO21" i="1"/>
  <c r="AP21" i="1"/>
  <c r="AQ21" i="1"/>
  <c r="AM22" i="1"/>
  <c r="AN22" i="1"/>
  <c r="AO22" i="1"/>
  <c r="AP22" i="1"/>
  <c r="AQ22" i="1"/>
  <c r="AM23" i="1"/>
  <c r="AN23" i="1"/>
  <c r="AO23" i="1"/>
  <c r="AP23" i="1"/>
  <c r="AQ23" i="1"/>
  <c r="AM24" i="1"/>
  <c r="AN24" i="1"/>
  <c r="AO24" i="1"/>
  <c r="AP24" i="1"/>
  <c r="AQ24" i="1"/>
  <c r="AM25" i="1"/>
  <c r="AN25" i="1"/>
  <c r="AO25" i="1"/>
  <c r="AP25" i="1"/>
  <c r="AQ25" i="1"/>
  <c r="AM26" i="1"/>
  <c r="AN26" i="1"/>
  <c r="AO26" i="1"/>
  <c r="AP26" i="1"/>
  <c r="AQ26" i="1"/>
  <c r="AM27" i="1"/>
  <c r="AN27" i="1"/>
  <c r="AO27" i="1"/>
  <c r="AP27" i="1"/>
  <c r="AQ27" i="1"/>
  <c r="AM28" i="1"/>
  <c r="AN28" i="1"/>
  <c r="AO28" i="1"/>
  <c r="AP28" i="1"/>
  <c r="AQ28" i="1"/>
  <c r="AM29" i="1"/>
  <c r="AN29" i="1"/>
  <c r="AO29" i="1"/>
  <c r="AP29" i="1"/>
  <c r="AQ29" i="1"/>
  <c r="AM30" i="1"/>
  <c r="AN30" i="1"/>
  <c r="AO30" i="1"/>
  <c r="AP30" i="1"/>
  <c r="AQ30" i="1"/>
  <c r="AM31" i="1"/>
  <c r="AN31" i="1"/>
  <c r="AO31" i="1"/>
  <c r="AP31" i="1"/>
  <c r="AQ31" i="1"/>
  <c r="AM32" i="1"/>
  <c r="AN32" i="1"/>
  <c r="AO32" i="1"/>
  <c r="AP32" i="1"/>
  <c r="AQ32" i="1"/>
  <c r="AM33" i="1"/>
  <c r="AN33" i="1"/>
  <c r="AO33" i="1"/>
  <c r="AP33" i="1"/>
  <c r="AQ33" i="1"/>
  <c r="AM34" i="1"/>
  <c r="AN34" i="1"/>
  <c r="AO34" i="1"/>
  <c r="AP34" i="1"/>
  <c r="AQ34" i="1"/>
  <c r="AM35" i="1"/>
  <c r="AN35" i="1"/>
  <c r="AO35" i="1"/>
  <c r="AP35" i="1"/>
  <c r="AQ35" i="1"/>
  <c r="AM36" i="1"/>
  <c r="AN36" i="1"/>
  <c r="AO36" i="1"/>
  <c r="AP36" i="1"/>
  <c r="AQ36" i="1"/>
  <c r="AM37" i="1"/>
  <c r="AN37" i="1"/>
  <c r="AO37" i="1"/>
  <c r="AP37" i="1"/>
  <c r="AQ37" i="1"/>
  <c r="AM38" i="1"/>
  <c r="AN38" i="1"/>
  <c r="AO38" i="1"/>
  <c r="AP38" i="1"/>
  <c r="AQ38" i="1"/>
  <c r="AM39" i="1"/>
  <c r="AN39" i="1"/>
  <c r="AO39" i="1"/>
  <c r="AP39" i="1"/>
  <c r="AQ39" i="1"/>
  <c r="AM40" i="1"/>
  <c r="AN40" i="1"/>
  <c r="AO40" i="1"/>
  <c r="AP40" i="1"/>
  <c r="AQ40" i="1"/>
  <c r="AM41" i="1"/>
  <c r="AN41" i="1"/>
  <c r="AO41" i="1"/>
  <c r="AP41" i="1"/>
  <c r="AQ41" i="1"/>
  <c r="AM42" i="1"/>
  <c r="AN42" i="1"/>
  <c r="AO42" i="1"/>
  <c r="AP42" i="1"/>
  <c r="AQ42" i="1"/>
  <c r="AM43" i="1"/>
  <c r="AN43" i="1"/>
  <c r="AO43" i="1"/>
  <c r="AP43" i="1"/>
  <c r="AQ43" i="1"/>
  <c r="AM44" i="1"/>
  <c r="AN44" i="1"/>
  <c r="AO44" i="1"/>
  <c r="AP44" i="1"/>
  <c r="AQ44" i="1"/>
  <c r="AM45" i="1"/>
  <c r="AN45" i="1"/>
  <c r="AO45" i="1"/>
  <c r="AP45" i="1"/>
  <c r="AQ45" i="1"/>
  <c r="AM46" i="1"/>
  <c r="AN46" i="1"/>
  <c r="AO46" i="1"/>
  <c r="AP46" i="1"/>
  <c r="AQ46" i="1"/>
  <c r="AM47" i="1"/>
  <c r="AN47" i="1"/>
  <c r="AO47" i="1"/>
  <c r="AP47" i="1"/>
  <c r="AQ47" i="1"/>
  <c r="AM48" i="1"/>
  <c r="AN48" i="1"/>
  <c r="AO48" i="1"/>
  <c r="AP48" i="1"/>
  <c r="AQ48" i="1"/>
  <c r="AM49" i="1"/>
  <c r="AN49" i="1"/>
  <c r="AO49" i="1"/>
  <c r="AP49" i="1"/>
  <c r="AQ49" i="1"/>
  <c r="AM50" i="1"/>
  <c r="AN50" i="1"/>
  <c r="AO50" i="1"/>
  <c r="AP50" i="1"/>
  <c r="AQ50" i="1"/>
  <c r="AM51" i="1"/>
  <c r="AN51" i="1"/>
  <c r="AO51" i="1"/>
  <c r="AP51" i="1"/>
  <c r="AQ51" i="1"/>
  <c r="AM52" i="1"/>
  <c r="AN52" i="1"/>
  <c r="AO52" i="1"/>
  <c r="AP52" i="1"/>
  <c r="AQ52" i="1"/>
  <c r="AM53" i="1"/>
  <c r="AN53" i="1"/>
  <c r="AO53" i="1"/>
  <c r="AP53" i="1"/>
  <c r="AQ53" i="1"/>
  <c r="AM54" i="1"/>
  <c r="AN54" i="1"/>
  <c r="AO54" i="1"/>
  <c r="AP54" i="1"/>
  <c r="AQ54" i="1"/>
  <c r="AM55" i="1"/>
  <c r="AN55" i="1"/>
  <c r="AO55" i="1"/>
  <c r="AP55" i="1"/>
  <c r="AQ55" i="1"/>
  <c r="AM56" i="1"/>
  <c r="AN56" i="1"/>
  <c r="AO56" i="1"/>
  <c r="AP56" i="1"/>
  <c r="AQ56" i="1"/>
  <c r="AM57" i="1"/>
  <c r="AN57" i="1"/>
  <c r="AO57" i="1"/>
  <c r="AP57" i="1"/>
  <c r="AQ57" i="1"/>
  <c r="AM58" i="1"/>
  <c r="AN58" i="1"/>
  <c r="AO58" i="1"/>
  <c r="AP58" i="1"/>
  <c r="AQ58" i="1"/>
  <c r="AM59" i="1"/>
  <c r="AN59" i="1"/>
  <c r="AO59" i="1"/>
  <c r="AP59" i="1"/>
  <c r="AQ59" i="1"/>
  <c r="AM60" i="1"/>
  <c r="AN60" i="1"/>
  <c r="AO60" i="1"/>
  <c r="AP60" i="1"/>
  <c r="AQ60" i="1"/>
  <c r="AM61" i="1"/>
  <c r="AN61" i="1"/>
  <c r="AO61" i="1"/>
  <c r="AP61" i="1"/>
  <c r="AQ61" i="1"/>
  <c r="AM62" i="1"/>
  <c r="AN62" i="1"/>
  <c r="AO62" i="1"/>
  <c r="AP62" i="1"/>
  <c r="AQ62" i="1"/>
  <c r="AM63" i="1"/>
  <c r="AN63" i="1"/>
  <c r="AO63" i="1"/>
  <c r="AP63" i="1"/>
  <c r="AQ63" i="1"/>
  <c r="AM64" i="1"/>
  <c r="AN64" i="1"/>
  <c r="AO64" i="1"/>
  <c r="AP64" i="1"/>
  <c r="AQ64" i="1"/>
  <c r="AM65" i="1"/>
  <c r="AN65" i="1"/>
  <c r="AO65" i="1"/>
  <c r="AP65" i="1"/>
  <c r="AQ65" i="1"/>
  <c r="AM66" i="1"/>
  <c r="AN66" i="1"/>
  <c r="AO66" i="1"/>
  <c r="AP66" i="1"/>
  <c r="AQ66" i="1"/>
  <c r="AM67" i="1"/>
  <c r="AN67" i="1"/>
  <c r="AO67" i="1"/>
  <c r="AP67" i="1"/>
  <c r="AQ67" i="1"/>
  <c r="AM68" i="1"/>
  <c r="AN68" i="1"/>
  <c r="AO68" i="1"/>
  <c r="AP68" i="1"/>
  <c r="AQ68" i="1"/>
  <c r="AM69" i="1"/>
  <c r="AN69" i="1"/>
  <c r="AO69" i="1"/>
  <c r="AP69" i="1"/>
  <c r="AQ69" i="1"/>
  <c r="AM70" i="1"/>
  <c r="AN70" i="1"/>
  <c r="AO70" i="1"/>
  <c r="AP70" i="1"/>
  <c r="AQ70" i="1"/>
  <c r="AM71" i="1"/>
  <c r="AR71" i="1" s="1"/>
  <c r="AA71" i="1" s="1"/>
  <c r="AN71" i="1"/>
  <c r="AO71" i="1"/>
  <c r="AP71" i="1"/>
  <c r="AQ71" i="1"/>
  <c r="AM72" i="1"/>
  <c r="AN72" i="1"/>
  <c r="AO72" i="1"/>
  <c r="AP72" i="1"/>
  <c r="AQ72" i="1"/>
  <c r="AM73" i="1"/>
  <c r="AN73" i="1"/>
  <c r="AO73" i="1"/>
  <c r="AP73" i="1"/>
  <c r="AQ73" i="1"/>
  <c r="AM74" i="1"/>
  <c r="AN74" i="1"/>
  <c r="AO74" i="1"/>
  <c r="AP74" i="1"/>
  <c r="AQ74" i="1"/>
  <c r="AM75" i="1"/>
  <c r="AN75" i="1"/>
  <c r="AO75" i="1"/>
  <c r="AP75" i="1"/>
  <c r="AQ75" i="1"/>
  <c r="AM76" i="1"/>
  <c r="AN76" i="1"/>
  <c r="AO76" i="1"/>
  <c r="AP76" i="1"/>
  <c r="AQ76" i="1"/>
  <c r="AM77" i="1"/>
  <c r="AN77" i="1"/>
  <c r="AO77" i="1"/>
  <c r="AP77" i="1"/>
  <c r="AQ77" i="1"/>
  <c r="AM78" i="1"/>
  <c r="AN78" i="1"/>
  <c r="AO78" i="1"/>
  <c r="AP78" i="1"/>
  <c r="AQ78" i="1"/>
  <c r="AM79" i="1"/>
  <c r="AN79" i="1"/>
  <c r="AO79" i="1"/>
  <c r="AP79" i="1"/>
  <c r="AQ79" i="1"/>
  <c r="AM80" i="1"/>
  <c r="AN80" i="1"/>
  <c r="AO80" i="1"/>
  <c r="AP80" i="1"/>
  <c r="AQ80" i="1"/>
  <c r="AM81" i="1"/>
  <c r="AN81" i="1"/>
  <c r="AO81" i="1"/>
  <c r="AP81" i="1"/>
  <c r="AQ81" i="1"/>
  <c r="AM82" i="1"/>
  <c r="AN82" i="1"/>
  <c r="AO82" i="1"/>
  <c r="AP82" i="1"/>
  <c r="AQ82" i="1"/>
  <c r="AM83" i="1"/>
  <c r="AN83" i="1"/>
  <c r="AO83" i="1"/>
  <c r="AP83" i="1"/>
  <c r="AQ83" i="1"/>
  <c r="AM84" i="1"/>
  <c r="AN84" i="1"/>
  <c r="AO84" i="1"/>
  <c r="AP84" i="1"/>
  <c r="AQ84" i="1"/>
  <c r="AM85" i="1"/>
  <c r="AN85" i="1"/>
  <c r="AO85" i="1"/>
  <c r="AP85" i="1"/>
  <c r="AQ85" i="1"/>
  <c r="AM86" i="1"/>
  <c r="AN86" i="1"/>
  <c r="AO86" i="1"/>
  <c r="AP86" i="1"/>
  <c r="AQ86" i="1"/>
  <c r="AM87" i="1"/>
  <c r="AN87" i="1"/>
  <c r="AO87" i="1"/>
  <c r="AP87" i="1"/>
  <c r="AQ87" i="1"/>
  <c r="AM88" i="1"/>
  <c r="AN88" i="1"/>
  <c r="AO88" i="1"/>
  <c r="AP88" i="1"/>
  <c r="AQ88" i="1"/>
  <c r="AM89" i="1"/>
  <c r="AN89" i="1"/>
  <c r="AO89" i="1"/>
  <c r="AP89" i="1"/>
  <c r="AQ89" i="1"/>
  <c r="AM90" i="1"/>
  <c r="AN90" i="1"/>
  <c r="AO90" i="1"/>
  <c r="AP90" i="1"/>
  <c r="AQ90" i="1"/>
  <c r="AM91" i="1"/>
  <c r="AN91" i="1"/>
  <c r="AO91" i="1"/>
  <c r="AP91" i="1"/>
  <c r="AQ91" i="1"/>
  <c r="AM92" i="1"/>
  <c r="AN92" i="1"/>
  <c r="AO92" i="1"/>
  <c r="AP92" i="1"/>
  <c r="AQ92" i="1"/>
  <c r="AM93" i="1"/>
  <c r="AN93" i="1"/>
  <c r="AO93" i="1"/>
  <c r="AP93" i="1"/>
  <c r="AQ93" i="1"/>
  <c r="AM94" i="1"/>
  <c r="AN94" i="1"/>
  <c r="AO94" i="1"/>
  <c r="AP94" i="1"/>
  <c r="AQ94" i="1"/>
  <c r="AM95" i="1"/>
  <c r="AN95" i="1"/>
  <c r="AO95" i="1"/>
  <c r="AP95" i="1"/>
  <c r="AQ95" i="1"/>
  <c r="AM96" i="1"/>
  <c r="AN96" i="1"/>
  <c r="AO96" i="1"/>
  <c r="AP96" i="1"/>
  <c r="AQ96" i="1"/>
  <c r="AM97" i="1"/>
  <c r="AN97" i="1"/>
  <c r="AO97" i="1"/>
  <c r="AP97" i="1"/>
  <c r="AQ97" i="1"/>
  <c r="AM98" i="1"/>
  <c r="AN98" i="1"/>
  <c r="AO98" i="1"/>
  <c r="AP98" i="1"/>
  <c r="AQ98" i="1"/>
  <c r="AM99" i="1"/>
  <c r="AN99" i="1"/>
  <c r="AO99" i="1"/>
  <c r="AP99" i="1"/>
  <c r="AQ99" i="1"/>
  <c r="AM100" i="1"/>
  <c r="AN100" i="1"/>
  <c r="AO100" i="1"/>
  <c r="AP100" i="1"/>
  <c r="AQ100" i="1"/>
  <c r="AM101" i="1"/>
  <c r="AN101" i="1"/>
  <c r="AO101" i="1"/>
  <c r="AP101" i="1"/>
  <c r="AQ101" i="1"/>
  <c r="AM102" i="1"/>
  <c r="AN102" i="1"/>
  <c r="AO102" i="1"/>
  <c r="AP102" i="1"/>
  <c r="AQ102" i="1"/>
  <c r="AM103" i="1"/>
  <c r="AN103" i="1"/>
  <c r="AO103" i="1"/>
  <c r="AP103" i="1"/>
  <c r="AQ103" i="1"/>
  <c r="AM104" i="1"/>
  <c r="AN104" i="1"/>
  <c r="AO104" i="1"/>
  <c r="AP104" i="1"/>
  <c r="AQ104" i="1"/>
  <c r="AM105" i="1"/>
  <c r="AN105" i="1"/>
  <c r="AO105" i="1"/>
  <c r="AP105" i="1"/>
  <c r="AQ105" i="1"/>
  <c r="AM106" i="1"/>
  <c r="AN106" i="1"/>
  <c r="AO106" i="1"/>
  <c r="AP106" i="1"/>
  <c r="AQ106" i="1"/>
  <c r="AM107" i="1"/>
  <c r="AN107" i="1"/>
  <c r="AO107" i="1"/>
  <c r="AP107" i="1"/>
  <c r="AQ107" i="1"/>
  <c r="AM108" i="1"/>
  <c r="AN108" i="1"/>
  <c r="AO108" i="1"/>
  <c r="AP108" i="1"/>
  <c r="AQ108" i="1"/>
  <c r="AM109" i="1"/>
  <c r="AN109" i="1"/>
  <c r="AO109" i="1"/>
  <c r="AP109" i="1"/>
  <c r="AQ109" i="1"/>
  <c r="AD16" i="1"/>
  <c r="AE16" i="1"/>
  <c r="AF16" i="1"/>
  <c r="AG16" i="1"/>
  <c r="AH16" i="1"/>
  <c r="AJ16" i="1"/>
  <c r="AD17" i="1"/>
  <c r="AE17" i="1"/>
  <c r="AF17" i="1"/>
  <c r="AG17" i="1"/>
  <c r="AH17" i="1"/>
  <c r="AJ17" i="1"/>
  <c r="AD18" i="1"/>
  <c r="AE18" i="1"/>
  <c r="AF18" i="1"/>
  <c r="AG18" i="1"/>
  <c r="AH18" i="1"/>
  <c r="AJ18" i="1"/>
  <c r="AD19" i="1"/>
  <c r="AE19" i="1"/>
  <c r="AF19" i="1"/>
  <c r="AG19" i="1"/>
  <c r="AH19" i="1"/>
  <c r="AJ19" i="1"/>
  <c r="AD20" i="1"/>
  <c r="AE20" i="1"/>
  <c r="AF20" i="1"/>
  <c r="AG20" i="1"/>
  <c r="AH20" i="1"/>
  <c r="AJ20" i="1"/>
  <c r="AD21" i="1"/>
  <c r="AE21" i="1"/>
  <c r="AF21" i="1"/>
  <c r="AG21" i="1"/>
  <c r="AH21" i="1"/>
  <c r="AJ21" i="1"/>
  <c r="AD22" i="1"/>
  <c r="AE22" i="1"/>
  <c r="AF22" i="1"/>
  <c r="AG22" i="1"/>
  <c r="AH22" i="1"/>
  <c r="AJ22" i="1"/>
  <c r="AD23" i="1"/>
  <c r="AE23" i="1"/>
  <c r="AF23" i="1"/>
  <c r="AG23" i="1"/>
  <c r="AH23" i="1"/>
  <c r="AJ23" i="1"/>
  <c r="AD24" i="1"/>
  <c r="AE24" i="1"/>
  <c r="AF24" i="1"/>
  <c r="AG24" i="1"/>
  <c r="AH24" i="1"/>
  <c r="AJ24" i="1"/>
  <c r="AD25" i="1"/>
  <c r="AE25" i="1"/>
  <c r="AF25" i="1"/>
  <c r="AG25" i="1"/>
  <c r="AH25" i="1"/>
  <c r="AJ25" i="1"/>
  <c r="AD26" i="1"/>
  <c r="AE26" i="1"/>
  <c r="AF26" i="1"/>
  <c r="AG26" i="1"/>
  <c r="AH26" i="1"/>
  <c r="AJ26" i="1"/>
  <c r="AD27" i="1"/>
  <c r="AE27" i="1"/>
  <c r="AF27" i="1"/>
  <c r="AG27" i="1"/>
  <c r="AH27" i="1"/>
  <c r="AJ27" i="1"/>
  <c r="AD28" i="1"/>
  <c r="AE28" i="1"/>
  <c r="AF28" i="1"/>
  <c r="AG28" i="1"/>
  <c r="AH28" i="1"/>
  <c r="AJ28" i="1"/>
  <c r="AD29" i="1"/>
  <c r="AE29" i="1"/>
  <c r="AF29" i="1"/>
  <c r="AG29" i="1"/>
  <c r="AH29" i="1"/>
  <c r="AJ29" i="1"/>
  <c r="AD30" i="1"/>
  <c r="AE30" i="1"/>
  <c r="AF30" i="1"/>
  <c r="AG30" i="1"/>
  <c r="AH30" i="1"/>
  <c r="AJ30" i="1"/>
  <c r="AD31" i="1"/>
  <c r="AE31" i="1"/>
  <c r="AF31" i="1"/>
  <c r="AG31" i="1"/>
  <c r="AH31" i="1"/>
  <c r="AJ31" i="1"/>
  <c r="AD32" i="1"/>
  <c r="AE32" i="1"/>
  <c r="AF32" i="1"/>
  <c r="AG32" i="1"/>
  <c r="AH32" i="1"/>
  <c r="AJ32" i="1"/>
  <c r="AD33" i="1"/>
  <c r="AE33" i="1"/>
  <c r="AF33" i="1"/>
  <c r="AG33" i="1"/>
  <c r="AH33" i="1"/>
  <c r="AJ33" i="1"/>
  <c r="AD34" i="1"/>
  <c r="AE34" i="1"/>
  <c r="AF34" i="1"/>
  <c r="AG34" i="1"/>
  <c r="AH34" i="1"/>
  <c r="AJ34" i="1"/>
  <c r="AD35" i="1"/>
  <c r="AE35" i="1"/>
  <c r="AF35" i="1"/>
  <c r="AG35" i="1"/>
  <c r="AH35" i="1"/>
  <c r="AJ35" i="1"/>
  <c r="AD36" i="1"/>
  <c r="AE36" i="1"/>
  <c r="AF36" i="1"/>
  <c r="AG36" i="1"/>
  <c r="AH36" i="1"/>
  <c r="AJ36" i="1"/>
  <c r="AD37" i="1"/>
  <c r="AE37" i="1"/>
  <c r="AF37" i="1"/>
  <c r="AG37" i="1"/>
  <c r="AH37" i="1"/>
  <c r="AJ37" i="1"/>
  <c r="AD38" i="1"/>
  <c r="AE38" i="1"/>
  <c r="AF38" i="1"/>
  <c r="AG38" i="1"/>
  <c r="AH38" i="1"/>
  <c r="AJ38" i="1"/>
  <c r="AD39" i="1"/>
  <c r="AE39" i="1"/>
  <c r="AF39" i="1"/>
  <c r="AG39" i="1"/>
  <c r="AH39" i="1"/>
  <c r="AJ39" i="1"/>
  <c r="AD40" i="1"/>
  <c r="AE40" i="1"/>
  <c r="AF40" i="1"/>
  <c r="AG40" i="1"/>
  <c r="AH40" i="1"/>
  <c r="AJ40" i="1"/>
  <c r="AD41" i="1"/>
  <c r="AE41" i="1"/>
  <c r="AF41" i="1"/>
  <c r="AG41" i="1"/>
  <c r="AH41" i="1"/>
  <c r="AJ41" i="1"/>
  <c r="AD42" i="1"/>
  <c r="AE42" i="1"/>
  <c r="AF42" i="1"/>
  <c r="AG42" i="1"/>
  <c r="AH42" i="1"/>
  <c r="AJ42" i="1"/>
  <c r="AD43" i="1"/>
  <c r="AE43" i="1"/>
  <c r="AF43" i="1"/>
  <c r="AG43" i="1"/>
  <c r="AH43" i="1"/>
  <c r="AJ43" i="1"/>
  <c r="AD44" i="1"/>
  <c r="AE44" i="1"/>
  <c r="AF44" i="1"/>
  <c r="AG44" i="1"/>
  <c r="AH44" i="1"/>
  <c r="AJ44" i="1"/>
  <c r="AD45" i="1"/>
  <c r="AE45" i="1"/>
  <c r="AF45" i="1"/>
  <c r="AG45" i="1"/>
  <c r="AH45" i="1"/>
  <c r="AJ45" i="1"/>
  <c r="AD46" i="1"/>
  <c r="AE46" i="1"/>
  <c r="AF46" i="1"/>
  <c r="AG46" i="1"/>
  <c r="AH46" i="1"/>
  <c r="AJ46" i="1"/>
  <c r="AD47" i="1"/>
  <c r="AE47" i="1"/>
  <c r="AF47" i="1"/>
  <c r="AG47" i="1"/>
  <c r="AH47" i="1"/>
  <c r="AJ47" i="1"/>
  <c r="AD48" i="1"/>
  <c r="AE48" i="1"/>
  <c r="AF48" i="1"/>
  <c r="AG48" i="1"/>
  <c r="AH48" i="1"/>
  <c r="AJ48" i="1"/>
  <c r="AD49" i="1"/>
  <c r="AE49" i="1"/>
  <c r="AF49" i="1"/>
  <c r="AG49" i="1"/>
  <c r="AH49" i="1"/>
  <c r="AJ49" i="1"/>
  <c r="AD50" i="1"/>
  <c r="AE50" i="1"/>
  <c r="AF50" i="1"/>
  <c r="AG50" i="1"/>
  <c r="AH50" i="1"/>
  <c r="AJ50" i="1"/>
  <c r="AD51" i="1"/>
  <c r="AE51" i="1"/>
  <c r="AF51" i="1"/>
  <c r="AG51" i="1"/>
  <c r="AH51" i="1"/>
  <c r="AJ51" i="1"/>
  <c r="AD52" i="1"/>
  <c r="AE52" i="1"/>
  <c r="AF52" i="1"/>
  <c r="AG52" i="1"/>
  <c r="AH52" i="1"/>
  <c r="AJ52" i="1"/>
  <c r="AD53" i="1"/>
  <c r="AE53" i="1"/>
  <c r="AF53" i="1"/>
  <c r="AG53" i="1"/>
  <c r="AH53" i="1"/>
  <c r="AJ53" i="1"/>
  <c r="AD54" i="1"/>
  <c r="AE54" i="1"/>
  <c r="AF54" i="1"/>
  <c r="AG54" i="1"/>
  <c r="AH54" i="1"/>
  <c r="AJ54" i="1"/>
  <c r="AD55" i="1"/>
  <c r="AE55" i="1"/>
  <c r="AF55" i="1"/>
  <c r="AG55" i="1"/>
  <c r="AH55" i="1"/>
  <c r="AJ55" i="1"/>
  <c r="AD56" i="1"/>
  <c r="AE56" i="1"/>
  <c r="AF56" i="1"/>
  <c r="AG56" i="1"/>
  <c r="AH56" i="1"/>
  <c r="AJ56" i="1"/>
  <c r="AD57" i="1"/>
  <c r="AE57" i="1"/>
  <c r="AF57" i="1"/>
  <c r="AG57" i="1"/>
  <c r="AH57" i="1"/>
  <c r="AJ57" i="1"/>
  <c r="AD58" i="1"/>
  <c r="AE58" i="1"/>
  <c r="AF58" i="1"/>
  <c r="AG58" i="1"/>
  <c r="AH58" i="1"/>
  <c r="AJ58" i="1"/>
  <c r="AD59" i="1"/>
  <c r="AE59" i="1"/>
  <c r="AF59" i="1"/>
  <c r="AG59" i="1"/>
  <c r="AH59" i="1"/>
  <c r="AJ59" i="1"/>
  <c r="AD60" i="1"/>
  <c r="AE60" i="1"/>
  <c r="AF60" i="1"/>
  <c r="AG60" i="1"/>
  <c r="AH60" i="1"/>
  <c r="AJ60" i="1"/>
  <c r="AD61" i="1"/>
  <c r="AE61" i="1"/>
  <c r="AF61" i="1"/>
  <c r="AG61" i="1"/>
  <c r="AH61" i="1"/>
  <c r="AJ61" i="1"/>
  <c r="AD62" i="1"/>
  <c r="AE62" i="1"/>
  <c r="AF62" i="1"/>
  <c r="AG62" i="1"/>
  <c r="AH62" i="1"/>
  <c r="AJ62" i="1"/>
  <c r="AD63" i="1"/>
  <c r="AE63" i="1"/>
  <c r="AF63" i="1"/>
  <c r="AG63" i="1"/>
  <c r="AH63" i="1"/>
  <c r="AJ63" i="1"/>
  <c r="AD64" i="1"/>
  <c r="AE64" i="1"/>
  <c r="AF64" i="1"/>
  <c r="AG64" i="1"/>
  <c r="AH64" i="1"/>
  <c r="AJ64" i="1"/>
  <c r="AD65" i="1"/>
  <c r="AE65" i="1"/>
  <c r="AF65" i="1"/>
  <c r="AG65" i="1"/>
  <c r="AH65" i="1"/>
  <c r="AJ65" i="1"/>
  <c r="AD66" i="1"/>
  <c r="AE66" i="1"/>
  <c r="AF66" i="1"/>
  <c r="AG66" i="1"/>
  <c r="AH66" i="1"/>
  <c r="AJ66" i="1"/>
  <c r="AD67" i="1"/>
  <c r="AE67" i="1"/>
  <c r="AF67" i="1"/>
  <c r="AG67" i="1"/>
  <c r="AH67" i="1"/>
  <c r="AJ67" i="1"/>
  <c r="AD68" i="1"/>
  <c r="AE68" i="1"/>
  <c r="AF68" i="1"/>
  <c r="AG68" i="1"/>
  <c r="AH68" i="1"/>
  <c r="AJ68" i="1"/>
  <c r="AD69" i="1"/>
  <c r="AE69" i="1"/>
  <c r="AF69" i="1"/>
  <c r="AG69" i="1"/>
  <c r="AH69" i="1"/>
  <c r="AJ69" i="1"/>
  <c r="AD70" i="1"/>
  <c r="AE70" i="1"/>
  <c r="AF70" i="1"/>
  <c r="AG70" i="1"/>
  <c r="AH70" i="1"/>
  <c r="AJ70" i="1"/>
  <c r="AD71" i="1"/>
  <c r="AE71" i="1"/>
  <c r="AF71" i="1"/>
  <c r="AG71" i="1"/>
  <c r="AH71" i="1"/>
  <c r="AJ71" i="1"/>
  <c r="AD72" i="1"/>
  <c r="AE72" i="1"/>
  <c r="AF72" i="1"/>
  <c r="AG72" i="1"/>
  <c r="AH72" i="1"/>
  <c r="AJ72" i="1"/>
  <c r="AD73" i="1"/>
  <c r="AE73" i="1"/>
  <c r="AF73" i="1"/>
  <c r="AG73" i="1"/>
  <c r="AH73" i="1"/>
  <c r="AJ73" i="1"/>
  <c r="AD74" i="1"/>
  <c r="AE74" i="1"/>
  <c r="AF74" i="1"/>
  <c r="AG74" i="1"/>
  <c r="AH74" i="1"/>
  <c r="AJ74" i="1"/>
  <c r="AD75" i="1"/>
  <c r="AE75" i="1"/>
  <c r="AF75" i="1"/>
  <c r="AG75" i="1"/>
  <c r="AH75" i="1"/>
  <c r="AJ75" i="1"/>
  <c r="AD76" i="1"/>
  <c r="AE76" i="1"/>
  <c r="AF76" i="1"/>
  <c r="AG76" i="1"/>
  <c r="AH76" i="1"/>
  <c r="AJ76" i="1"/>
  <c r="AD77" i="1"/>
  <c r="AE77" i="1"/>
  <c r="AF77" i="1"/>
  <c r="AG77" i="1"/>
  <c r="AH77" i="1"/>
  <c r="AJ77" i="1"/>
  <c r="AD78" i="1"/>
  <c r="AE78" i="1"/>
  <c r="AF78" i="1"/>
  <c r="AG78" i="1"/>
  <c r="AH78" i="1"/>
  <c r="AJ78" i="1"/>
  <c r="AD79" i="1"/>
  <c r="AE79" i="1"/>
  <c r="AF79" i="1"/>
  <c r="AG79" i="1"/>
  <c r="AH79" i="1"/>
  <c r="AJ79" i="1"/>
  <c r="AD80" i="1"/>
  <c r="AE80" i="1"/>
  <c r="AF80" i="1"/>
  <c r="AG80" i="1"/>
  <c r="AH80" i="1"/>
  <c r="AJ80" i="1"/>
  <c r="AD81" i="1"/>
  <c r="AE81" i="1"/>
  <c r="AF81" i="1"/>
  <c r="AG81" i="1"/>
  <c r="AH81" i="1"/>
  <c r="AJ81" i="1"/>
  <c r="AD82" i="1"/>
  <c r="AE82" i="1"/>
  <c r="AF82" i="1"/>
  <c r="AG82" i="1"/>
  <c r="AH82" i="1"/>
  <c r="AJ82" i="1"/>
  <c r="AD83" i="1"/>
  <c r="AE83" i="1"/>
  <c r="AF83" i="1"/>
  <c r="AG83" i="1"/>
  <c r="AH83" i="1"/>
  <c r="AJ83" i="1"/>
  <c r="AD84" i="1"/>
  <c r="AE84" i="1"/>
  <c r="AF84" i="1"/>
  <c r="AG84" i="1"/>
  <c r="AH84" i="1"/>
  <c r="AJ84" i="1"/>
  <c r="AD85" i="1"/>
  <c r="AE85" i="1"/>
  <c r="AF85" i="1"/>
  <c r="AG85" i="1"/>
  <c r="AH85" i="1"/>
  <c r="AJ85" i="1"/>
  <c r="AD86" i="1"/>
  <c r="AE86" i="1"/>
  <c r="AF86" i="1"/>
  <c r="AG86" i="1"/>
  <c r="AH86" i="1"/>
  <c r="AJ86" i="1"/>
  <c r="AD87" i="1"/>
  <c r="AE87" i="1"/>
  <c r="AF87" i="1"/>
  <c r="AG87" i="1"/>
  <c r="AH87" i="1"/>
  <c r="AJ87" i="1"/>
  <c r="AD88" i="1"/>
  <c r="AE88" i="1"/>
  <c r="AF88" i="1"/>
  <c r="AG88" i="1"/>
  <c r="AH88" i="1"/>
  <c r="AJ88" i="1"/>
  <c r="AD89" i="1"/>
  <c r="AE89" i="1"/>
  <c r="AF89" i="1"/>
  <c r="AG89" i="1"/>
  <c r="AH89" i="1"/>
  <c r="AJ89" i="1"/>
  <c r="AD90" i="1"/>
  <c r="AE90" i="1"/>
  <c r="AF90" i="1"/>
  <c r="AG90" i="1"/>
  <c r="AH90" i="1"/>
  <c r="AJ90" i="1"/>
  <c r="AD91" i="1"/>
  <c r="AE91" i="1"/>
  <c r="AF91" i="1"/>
  <c r="AG91" i="1"/>
  <c r="AH91" i="1"/>
  <c r="AJ91" i="1"/>
  <c r="AD92" i="1"/>
  <c r="AE92" i="1"/>
  <c r="AF92" i="1"/>
  <c r="AG92" i="1"/>
  <c r="AH92" i="1"/>
  <c r="AJ92" i="1"/>
  <c r="AD93" i="1"/>
  <c r="AE93" i="1"/>
  <c r="AF93" i="1"/>
  <c r="AG93" i="1"/>
  <c r="AH93" i="1"/>
  <c r="AJ93" i="1"/>
  <c r="AD94" i="1"/>
  <c r="AE94" i="1"/>
  <c r="AF94" i="1"/>
  <c r="AG94" i="1"/>
  <c r="AH94" i="1"/>
  <c r="AJ94" i="1"/>
  <c r="AD95" i="1"/>
  <c r="AE95" i="1"/>
  <c r="AF95" i="1"/>
  <c r="AG95" i="1"/>
  <c r="AH95" i="1"/>
  <c r="AJ95" i="1"/>
  <c r="AD96" i="1"/>
  <c r="AE96" i="1"/>
  <c r="AF96" i="1"/>
  <c r="AG96" i="1"/>
  <c r="AH96" i="1"/>
  <c r="AJ96" i="1"/>
  <c r="AD97" i="1"/>
  <c r="AE97" i="1"/>
  <c r="AF97" i="1"/>
  <c r="AG97" i="1"/>
  <c r="AH97" i="1"/>
  <c r="AJ97" i="1"/>
  <c r="AD98" i="1"/>
  <c r="AE98" i="1"/>
  <c r="AF98" i="1"/>
  <c r="AG98" i="1"/>
  <c r="AH98" i="1"/>
  <c r="AJ98" i="1"/>
  <c r="AD99" i="1"/>
  <c r="AE99" i="1"/>
  <c r="AF99" i="1"/>
  <c r="AG99" i="1"/>
  <c r="AH99" i="1"/>
  <c r="AJ99" i="1"/>
  <c r="AD100" i="1"/>
  <c r="AE100" i="1"/>
  <c r="AF100" i="1"/>
  <c r="AG100" i="1"/>
  <c r="AH100" i="1"/>
  <c r="AJ100" i="1"/>
  <c r="AD101" i="1"/>
  <c r="AE101" i="1"/>
  <c r="AF101" i="1"/>
  <c r="AG101" i="1"/>
  <c r="AH101" i="1"/>
  <c r="AJ101" i="1"/>
  <c r="AD102" i="1"/>
  <c r="AE102" i="1"/>
  <c r="AF102" i="1"/>
  <c r="AG102" i="1"/>
  <c r="AH102" i="1"/>
  <c r="AJ102" i="1"/>
  <c r="AD103" i="1"/>
  <c r="AE103" i="1"/>
  <c r="AF103" i="1"/>
  <c r="AG103" i="1"/>
  <c r="AH103" i="1"/>
  <c r="AJ103" i="1"/>
  <c r="AD104" i="1"/>
  <c r="AE104" i="1"/>
  <c r="AF104" i="1"/>
  <c r="AG104" i="1"/>
  <c r="AH104" i="1"/>
  <c r="AJ104" i="1"/>
  <c r="AD105" i="1"/>
  <c r="AE105" i="1"/>
  <c r="AF105" i="1"/>
  <c r="AG105" i="1"/>
  <c r="AH105" i="1"/>
  <c r="AJ105" i="1"/>
  <c r="AD106" i="1"/>
  <c r="AE106" i="1"/>
  <c r="AF106" i="1"/>
  <c r="AG106" i="1"/>
  <c r="AH106" i="1"/>
  <c r="AJ106" i="1"/>
  <c r="AD107" i="1"/>
  <c r="AE107" i="1"/>
  <c r="AF107" i="1"/>
  <c r="AG107" i="1"/>
  <c r="AH107" i="1"/>
  <c r="AJ107" i="1"/>
  <c r="AD108" i="1"/>
  <c r="AE108" i="1"/>
  <c r="AF108" i="1"/>
  <c r="AG108" i="1"/>
  <c r="AH108" i="1"/>
  <c r="AJ108" i="1"/>
  <c r="AD109" i="1"/>
  <c r="AE109" i="1"/>
  <c r="AF109" i="1"/>
  <c r="AG109" i="1"/>
  <c r="AH109" i="1"/>
  <c r="AJ109" i="1"/>
  <c r="AQ15" i="1"/>
  <c r="AP15" i="1"/>
  <c r="AO15" i="1"/>
  <c r="AN15" i="1"/>
  <c r="AM15" i="1"/>
  <c r="AJ15" i="1"/>
  <c r="AH15" i="1"/>
  <c r="AG15" i="1"/>
  <c r="AF15" i="1"/>
  <c r="AE15" i="1"/>
  <c r="AD15" i="1"/>
  <c r="Y15" i="1"/>
  <c r="W15" i="1"/>
  <c r="V15" i="1"/>
  <c r="T15" i="1"/>
  <c r="S15" i="1"/>
  <c r="Q15" i="1"/>
  <c r="P15" i="1"/>
  <c r="N15" i="1"/>
  <c r="M15" i="1"/>
  <c r="K15" i="1"/>
  <c r="J15" i="1"/>
  <c r="X75" i="1" l="1"/>
  <c r="Z75" i="1" s="1"/>
  <c r="X62" i="1"/>
  <c r="Z62" i="1" s="1"/>
  <c r="X54" i="1"/>
  <c r="Z54" i="1" s="1"/>
  <c r="X51" i="1"/>
  <c r="Z51" i="1" s="1"/>
  <c r="AR43" i="1"/>
  <c r="AA43" i="1" s="1"/>
  <c r="AR83" i="1"/>
  <c r="AA83" i="1" s="1"/>
  <c r="AR75" i="1"/>
  <c r="AA75" i="1" s="1"/>
  <c r="AB75" i="1" s="1"/>
  <c r="AR59" i="1"/>
  <c r="AA59" i="1" s="1"/>
  <c r="AB59" i="1" s="1"/>
  <c r="AR56" i="1"/>
  <c r="AA56" i="1" s="1"/>
  <c r="X35" i="1"/>
  <c r="Z35" i="1" s="1"/>
  <c r="X19" i="1"/>
  <c r="Z19" i="1" s="1"/>
  <c r="AR107" i="1"/>
  <c r="AA107" i="1" s="1"/>
  <c r="AR19" i="1"/>
  <c r="AA19" i="1" s="1"/>
  <c r="X83" i="1"/>
  <c r="Z83" i="1" s="1"/>
  <c r="AB83" i="1" s="1"/>
  <c r="X79" i="1"/>
  <c r="Z79" i="1" s="1"/>
  <c r="X108" i="1"/>
  <c r="Z108" i="1" s="1"/>
  <c r="AR92" i="1"/>
  <c r="AA92" i="1" s="1"/>
  <c r="AR84" i="1"/>
  <c r="AA84" i="1" s="1"/>
  <c r="X81" i="1"/>
  <c r="Z81" i="1" s="1"/>
  <c r="X67" i="1"/>
  <c r="Z67" i="1" s="1"/>
  <c r="X47" i="1"/>
  <c r="Z47" i="1" s="1"/>
  <c r="AR79" i="1"/>
  <c r="AA79" i="1" s="1"/>
  <c r="AR39" i="1"/>
  <c r="AA39" i="1" s="1"/>
  <c r="X80" i="1"/>
  <c r="Z80" i="1" s="1"/>
  <c r="X43" i="1"/>
  <c r="Z43" i="1" s="1"/>
  <c r="AI30" i="1"/>
  <c r="AK30" i="1" s="1"/>
  <c r="AI18" i="1"/>
  <c r="AK18" i="1" s="1"/>
  <c r="X59" i="1"/>
  <c r="Z59" i="1" s="1"/>
  <c r="AR47" i="1"/>
  <c r="AA47" i="1" s="1"/>
  <c r="AR28" i="1"/>
  <c r="AA28" i="1" s="1"/>
  <c r="AB28" i="1" s="1"/>
  <c r="AR20" i="1"/>
  <c r="AA20" i="1" s="1"/>
  <c r="X92" i="1"/>
  <c r="Z92" i="1" s="1"/>
  <c r="AB92" i="1" s="1"/>
  <c r="X64" i="1"/>
  <c r="Z64" i="1" s="1"/>
  <c r="X56" i="1"/>
  <c r="Z56" i="1" s="1"/>
  <c r="AB56" i="1" s="1"/>
  <c r="AI90" i="1"/>
  <c r="AK90" i="1" s="1"/>
  <c r="AI22" i="1"/>
  <c r="AK22" i="1" s="1"/>
  <c r="AR50" i="1"/>
  <c r="AA50" i="1" s="1"/>
  <c r="X76" i="1"/>
  <c r="Z76" i="1" s="1"/>
  <c r="X48" i="1"/>
  <c r="Z48" i="1" s="1"/>
  <c r="AI26" i="1"/>
  <c r="AK26" i="1" s="1"/>
  <c r="X84" i="1"/>
  <c r="Z84" i="1" s="1"/>
  <c r="AI56" i="1"/>
  <c r="AK56" i="1" s="1"/>
  <c r="AI48" i="1"/>
  <c r="AK48" i="1" s="1"/>
  <c r="X105" i="1"/>
  <c r="Z105" i="1" s="1"/>
  <c r="X89" i="1"/>
  <c r="Z89" i="1" s="1"/>
  <c r="X78" i="1"/>
  <c r="Z78" i="1" s="1"/>
  <c r="AB78" i="1" s="1"/>
  <c r="X60" i="1"/>
  <c r="Z60" i="1" s="1"/>
  <c r="X52" i="1"/>
  <c r="Z52" i="1" s="1"/>
  <c r="AB52" i="1" s="1"/>
  <c r="AR103" i="1"/>
  <c r="AA103" i="1" s="1"/>
  <c r="AR78" i="1"/>
  <c r="AA78" i="1" s="1"/>
  <c r="AR51" i="1"/>
  <c r="AA51" i="1" s="1"/>
  <c r="X99" i="1"/>
  <c r="Z99" i="1" s="1"/>
  <c r="X97" i="1"/>
  <c r="Z97" i="1" s="1"/>
  <c r="X63" i="1"/>
  <c r="Z63" i="1" s="1"/>
  <c r="X46" i="1"/>
  <c r="Z46" i="1" s="1"/>
  <c r="AB46" i="1" s="1"/>
  <c r="X20" i="1"/>
  <c r="Z20" i="1" s="1"/>
  <c r="AB20" i="1" s="1"/>
  <c r="X30" i="1"/>
  <c r="Z30" i="1" s="1"/>
  <c r="X107" i="1"/>
  <c r="Z107" i="1" s="1"/>
  <c r="AB107" i="1" s="1"/>
  <c r="X104" i="1"/>
  <c r="Z104" i="1" s="1"/>
  <c r="X100" i="1"/>
  <c r="Z100" i="1" s="1"/>
  <c r="X91" i="1"/>
  <c r="Z91" i="1" s="1"/>
  <c r="X45" i="1"/>
  <c r="Z45" i="1" s="1"/>
  <c r="X55" i="1"/>
  <c r="Z55" i="1" s="1"/>
  <c r="X73" i="1"/>
  <c r="Z73" i="1" s="1"/>
  <c r="X72" i="1"/>
  <c r="Z72" i="1" s="1"/>
  <c r="X70" i="1"/>
  <c r="Z70" i="1" s="1"/>
  <c r="X68" i="1"/>
  <c r="Z68" i="1" s="1"/>
  <c r="X71" i="1"/>
  <c r="Z71" i="1" s="1"/>
  <c r="AB71" i="1" s="1"/>
  <c r="X41" i="1"/>
  <c r="Z41" i="1" s="1"/>
  <c r="X40" i="1"/>
  <c r="Z40" i="1" s="1"/>
  <c r="X36" i="1"/>
  <c r="Z36" i="1" s="1"/>
  <c r="X31" i="1"/>
  <c r="Z31" i="1" s="1"/>
  <c r="X29" i="1"/>
  <c r="Z29" i="1" s="1"/>
  <c r="X27" i="1"/>
  <c r="Z27" i="1" s="1"/>
  <c r="X28" i="1"/>
  <c r="Z28" i="1" s="1"/>
  <c r="X24" i="1"/>
  <c r="Z24" i="1" s="1"/>
  <c r="AR64" i="1"/>
  <c r="AA64" i="1" s="1"/>
  <c r="AB64" i="1" s="1"/>
  <c r="X65" i="1"/>
  <c r="Z65" i="1" s="1"/>
  <c r="X57" i="1"/>
  <c r="Z57" i="1" s="1"/>
  <c r="AB51" i="1"/>
  <c r="X49" i="1"/>
  <c r="Z49" i="1" s="1"/>
  <c r="X34" i="1"/>
  <c r="Z34" i="1" s="1"/>
  <c r="AI78" i="1"/>
  <c r="AK78" i="1" s="1"/>
  <c r="AI44" i="1"/>
  <c r="AK44" i="1" s="1"/>
  <c r="AI31" i="1"/>
  <c r="AK31" i="1" s="1"/>
  <c r="AI27" i="1"/>
  <c r="AK27" i="1" s="1"/>
  <c r="AR95" i="1"/>
  <c r="AA95" i="1" s="1"/>
  <c r="AR87" i="1"/>
  <c r="AA87" i="1" s="1"/>
  <c r="AR73" i="1"/>
  <c r="AA73" i="1" s="1"/>
  <c r="AR31" i="1"/>
  <c r="AA31" i="1" s="1"/>
  <c r="AR23" i="1"/>
  <c r="AA23" i="1" s="1"/>
  <c r="X109" i="1"/>
  <c r="Z109" i="1" s="1"/>
  <c r="X95" i="1"/>
  <c r="Z95" i="1" s="1"/>
  <c r="X77" i="1"/>
  <c r="Z77" i="1" s="1"/>
  <c r="X69" i="1"/>
  <c r="Z69" i="1" s="1"/>
  <c r="X90" i="1"/>
  <c r="Z90" i="1" s="1"/>
  <c r="AI103" i="1"/>
  <c r="AK103" i="1" s="1"/>
  <c r="AI87" i="1"/>
  <c r="AK87" i="1" s="1"/>
  <c r="AI53" i="1"/>
  <c r="AK53" i="1" s="1"/>
  <c r="AR101" i="1"/>
  <c r="AA101" i="1" s="1"/>
  <c r="AR26" i="1"/>
  <c r="AA26" i="1" s="1"/>
  <c r="X61" i="1"/>
  <c r="Z61" i="1" s="1"/>
  <c r="AI58" i="1"/>
  <c r="AK58" i="1" s="1"/>
  <c r="AI41" i="1"/>
  <c r="AK41" i="1" s="1"/>
  <c r="AR82" i="1"/>
  <c r="AA82" i="1" s="1"/>
  <c r="AR18" i="1"/>
  <c r="AA18" i="1" s="1"/>
  <c r="X33" i="1"/>
  <c r="Z33" i="1" s="1"/>
  <c r="AB19" i="1"/>
  <c r="M110" i="1"/>
  <c r="X17" i="1"/>
  <c r="Z17" i="1" s="1"/>
  <c r="AI82" i="1"/>
  <c r="AK82" i="1" s="1"/>
  <c r="AI35" i="1"/>
  <c r="AK35" i="1" s="1"/>
  <c r="AI49" i="1"/>
  <c r="AK49" i="1" s="1"/>
  <c r="AR93" i="1"/>
  <c r="AA93" i="1" s="1"/>
  <c r="X93" i="1"/>
  <c r="Z93" i="1" s="1"/>
  <c r="X53" i="1"/>
  <c r="Z53" i="1" s="1"/>
  <c r="AI45" i="1"/>
  <c r="AK45" i="1" s="1"/>
  <c r="AI71" i="1"/>
  <c r="AK71" i="1" s="1"/>
  <c r="AI67" i="1"/>
  <c r="AK67" i="1" s="1"/>
  <c r="AI54" i="1"/>
  <c r="AK54" i="1" s="1"/>
  <c r="AI50" i="1"/>
  <c r="AK50" i="1" s="1"/>
  <c r="AI24" i="1"/>
  <c r="AK24" i="1" s="1"/>
  <c r="AI16" i="1"/>
  <c r="AK16" i="1" s="1"/>
  <c r="AR99" i="1"/>
  <c r="AA99" i="1" s="1"/>
  <c r="AB99" i="1" s="1"/>
  <c r="AR96" i="1"/>
  <c r="AA96" i="1" s="1"/>
  <c r="AR91" i="1"/>
  <c r="AA91" i="1" s="1"/>
  <c r="AR88" i="1"/>
  <c r="AA88" i="1" s="1"/>
  <c r="AR60" i="1"/>
  <c r="AA60" i="1" s="1"/>
  <c r="AR52" i="1"/>
  <c r="AA52" i="1" s="1"/>
  <c r="AR46" i="1"/>
  <c r="AA46" i="1" s="1"/>
  <c r="AR35" i="1"/>
  <c r="AA35" i="1" s="1"/>
  <c r="AB35" i="1" s="1"/>
  <c r="AR32" i="1"/>
  <c r="AA32" i="1" s="1"/>
  <c r="AR27" i="1"/>
  <c r="AA27" i="1" s="1"/>
  <c r="AB27" i="1" s="1"/>
  <c r="AR24" i="1"/>
  <c r="AA24" i="1" s="1"/>
  <c r="X98" i="1"/>
  <c r="Z98" i="1" s="1"/>
  <c r="X96" i="1"/>
  <c r="Z96" i="1" s="1"/>
  <c r="X94" i="1"/>
  <c r="Z94" i="1" s="1"/>
  <c r="X82" i="1"/>
  <c r="Z82" i="1" s="1"/>
  <c r="AB82" i="1" s="1"/>
  <c r="X42" i="1"/>
  <c r="Z42" i="1" s="1"/>
  <c r="X26" i="1"/>
  <c r="Z26" i="1" s="1"/>
  <c r="X88" i="1"/>
  <c r="Z88" i="1" s="1"/>
  <c r="X25" i="1"/>
  <c r="Z25" i="1" s="1"/>
  <c r="AI39" i="1"/>
  <c r="AK39" i="1" s="1"/>
  <c r="AR67" i="1"/>
  <c r="AA67" i="1" s="1"/>
  <c r="AB67" i="1" s="1"/>
  <c r="X106" i="1"/>
  <c r="Z106" i="1" s="1"/>
  <c r="AI70" i="1"/>
  <c r="AK70" i="1" s="1"/>
  <c r="AI36" i="1"/>
  <c r="AK36" i="1" s="1"/>
  <c r="AR54" i="1"/>
  <c r="AA54" i="1" s="1"/>
  <c r="AB54" i="1" s="1"/>
  <c r="AR37" i="1"/>
  <c r="AA37" i="1" s="1"/>
  <c r="AI108" i="1"/>
  <c r="AK108" i="1" s="1"/>
  <c r="AR63" i="1"/>
  <c r="AA63" i="1" s="1"/>
  <c r="AR55" i="1"/>
  <c r="AA55" i="1" s="1"/>
  <c r="AR41" i="1"/>
  <c r="AA41" i="1" s="1"/>
  <c r="AB41" i="1" s="1"/>
  <c r="X103" i="1"/>
  <c r="Z103" i="1" s="1"/>
  <c r="X87" i="1"/>
  <c r="Z87" i="1" s="1"/>
  <c r="X74" i="1"/>
  <c r="Z74" i="1" s="1"/>
  <c r="X66" i="1"/>
  <c r="Z66" i="1" s="1"/>
  <c r="X58" i="1"/>
  <c r="Z58" i="1" s="1"/>
  <c r="X50" i="1"/>
  <c r="Z50" i="1" s="1"/>
  <c r="X32" i="1"/>
  <c r="Z32" i="1" s="1"/>
  <c r="X16" i="1"/>
  <c r="Z16" i="1" s="1"/>
  <c r="AB16" i="1" s="1"/>
  <c r="X18" i="1"/>
  <c r="Z18" i="1" s="1"/>
  <c r="AI107" i="1"/>
  <c r="AK107" i="1" s="1"/>
  <c r="AR90" i="1"/>
  <c r="AA90" i="1" s="1"/>
  <c r="AR65" i="1"/>
  <c r="AA65" i="1" s="1"/>
  <c r="AR29" i="1"/>
  <c r="AA29" i="1" s="1"/>
  <c r="AB29" i="1" s="1"/>
  <c r="AI75" i="1"/>
  <c r="AK75" i="1" s="1"/>
  <c r="AI62" i="1"/>
  <c r="AK62" i="1" s="1"/>
  <c r="AI104" i="1"/>
  <c r="AK104" i="1" s="1"/>
  <c r="AI80" i="1"/>
  <c r="AK80" i="1" s="1"/>
  <c r="AI76" i="1"/>
  <c r="AK76" i="1" s="1"/>
  <c r="AI63" i="1"/>
  <c r="AK63" i="1" s="1"/>
  <c r="AI59" i="1"/>
  <c r="AK59" i="1" s="1"/>
  <c r="AR105" i="1"/>
  <c r="AA105" i="1" s="1"/>
  <c r="AB105" i="1" s="1"/>
  <c r="AI89" i="1"/>
  <c r="AK89" i="1" s="1"/>
  <c r="AI72" i="1"/>
  <c r="AK72" i="1" s="1"/>
  <c r="AI68" i="1"/>
  <c r="AK68" i="1" s="1"/>
  <c r="AI21" i="1"/>
  <c r="AK21" i="1" s="1"/>
  <c r="AI17" i="1"/>
  <c r="AK17" i="1" s="1"/>
  <c r="AR97" i="1"/>
  <c r="AA97" i="1" s="1"/>
  <c r="AR86" i="1"/>
  <c r="AA86" i="1" s="1"/>
  <c r="AR69" i="1"/>
  <c r="AA69" i="1" s="1"/>
  <c r="AR61" i="1"/>
  <c r="AA61" i="1" s="1"/>
  <c r="AR58" i="1"/>
  <c r="AA58" i="1" s="1"/>
  <c r="AR33" i="1"/>
  <c r="AA33" i="1" s="1"/>
  <c r="AR22" i="1"/>
  <c r="AA22" i="1" s="1"/>
  <c r="X102" i="1"/>
  <c r="Z102" i="1" s="1"/>
  <c r="X101" i="1"/>
  <c r="Z101" i="1" s="1"/>
  <c r="AB101" i="1" s="1"/>
  <c r="X86" i="1"/>
  <c r="Z86" i="1" s="1"/>
  <c r="AB86" i="1" s="1"/>
  <c r="X85" i="1"/>
  <c r="Z85" i="1" s="1"/>
  <c r="X39" i="1"/>
  <c r="Z39" i="1" s="1"/>
  <c r="X38" i="1"/>
  <c r="Z38" i="1" s="1"/>
  <c r="X37" i="1"/>
  <c r="Z37" i="1" s="1"/>
  <c r="X23" i="1"/>
  <c r="Z23" i="1" s="1"/>
  <c r="AB23" i="1" s="1"/>
  <c r="X22" i="1"/>
  <c r="Z22" i="1" s="1"/>
  <c r="AB22" i="1" s="1"/>
  <c r="X21" i="1"/>
  <c r="Z21" i="1" s="1"/>
  <c r="AI95" i="1"/>
  <c r="AK95" i="1" s="1"/>
  <c r="AI77" i="1"/>
  <c r="AK77" i="1" s="1"/>
  <c r="AI73" i="1"/>
  <c r="AK73" i="1" s="1"/>
  <c r="AI40" i="1"/>
  <c r="AK40" i="1" s="1"/>
  <c r="AR108" i="1"/>
  <c r="AA108" i="1" s="1"/>
  <c r="AR102" i="1"/>
  <c r="AA102" i="1" s="1"/>
  <c r="AR85" i="1"/>
  <c r="AA85" i="1" s="1"/>
  <c r="AR76" i="1"/>
  <c r="AA76" i="1" s="1"/>
  <c r="AR70" i="1"/>
  <c r="AA70" i="1" s="1"/>
  <c r="AR53" i="1"/>
  <c r="AA53" i="1" s="1"/>
  <c r="AR44" i="1"/>
  <c r="AA44" i="1" s="1"/>
  <c r="AB44" i="1" s="1"/>
  <c r="AR38" i="1"/>
  <c r="AA38" i="1" s="1"/>
  <c r="AR21" i="1"/>
  <c r="AA21" i="1" s="1"/>
  <c r="AI74" i="1"/>
  <c r="AK74" i="1" s="1"/>
  <c r="AI64" i="1"/>
  <c r="AK64" i="1" s="1"/>
  <c r="AI32" i="1"/>
  <c r="AK32" i="1" s="1"/>
  <c r="AR109" i="1"/>
  <c r="AA109" i="1" s="1"/>
  <c r="AR100" i="1"/>
  <c r="AA100" i="1" s="1"/>
  <c r="AB100" i="1" s="1"/>
  <c r="AR94" i="1"/>
  <c r="AA94" i="1" s="1"/>
  <c r="AR77" i="1"/>
  <c r="AA77" i="1" s="1"/>
  <c r="AR68" i="1"/>
  <c r="AA68" i="1" s="1"/>
  <c r="AR62" i="1"/>
  <c r="AA62" i="1" s="1"/>
  <c r="AB62" i="1" s="1"/>
  <c r="AR45" i="1"/>
  <c r="AA45" i="1" s="1"/>
  <c r="AR36" i="1"/>
  <c r="AA36" i="1" s="1"/>
  <c r="AR30" i="1"/>
  <c r="AA30" i="1" s="1"/>
  <c r="AB30" i="1" s="1"/>
  <c r="AI109" i="1"/>
  <c r="AK109" i="1" s="1"/>
  <c r="AI105" i="1"/>
  <c r="AK105" i="1" s="1"/>
  <c r="AI101" i="1"/>
  <c r="AK101" i="1" s="1"/>
  <c r="AI97" i="1"/>
  <c r="AK97" i="1" s="1"/>
  <c r="AI79" i="1"/>
  <c r="AK79" i="1" s="1"/>
  <c r="AI69" i="1"/>
  <c r="AK69" i="1" s="1"/>
  <c r="AI65" i="1"/>
  <c r="AK65" i="1" s="1"/>
  <c r="AI60" i="1"/>
  <c r="AK60" i="1" s="1"/>
  <c r="AI55" i="1"/>
  <c r="AK55" i="1" s="1"/>
  <c r="AI51" i="1"/>
  <c r="AK51" i="1" s="1"/>
  <c r="AI46" i="1"/>
  <c r="AK46" i="1" s="1"/>
  <c r="AI42" i="1"/>
  <c r="AK42" i="1" s="1"/>
  <c r="AI37" i="1"/>
  <c r="AK37" i="1" s="1"/>
  <c r="AI33" i="1"/>
  <c r="AK33" i="1" s="1"/>
  <c r="AI28" i="1"/>
  <c r="AK28" i="1" s="1"/>
  <c r="AI23" i="1"/>
  <c r="AK23" i="1" s="1"/>
  <c r="AI19" i="1"/>
  <c r="AK19" i="1" s="1"/>
  <c r="AR106" i="1"/>
  <c r="AA106" i="1" s="1"/>
  <c r="AR89" i="1"/>
  <c r="AA89" i="1" s="1"/>
  <c r="AB89" i="1" s="1"/>
  <c r="AR80" i="1"/>
  <c r="AA80" i="1" s="1"/>
  <c r="AR74" i="1"/>
  <c r="AA74" i="1" s="1"/>
  <c r="AR57" i="1"/>
  <c r="AA57" i="1" s="1"/>
  <c r="AR48" i="1"/>
  <c r="AA48" i="1" s="1"/>
  <c r="AR42" i="1"/>
  <c r="AA42" i="1" s="1"/>
  <c r="AR25" i="1"/>
  <c r="AA25" i="1" s="1"/>
  <c r="AR16" i="1"/>
  <c r="AA16" i="1" s="1"/>
  <c r="AI106" i="1"/>
  <c r="AK106" i="1" s="1"/>
  <c r="AI102" i="1"/>
  <c r="AK102" i="1" s="1"/>
  <c r="AI98" i="1"/>
  <c r="AK98" i="1" s="1"/>
  <c r="AI81" i="1"/>
  <c r="AK81" i="1" s="1"/>
  <c r="AI66" i="1"/>
  <c r="AK66" i="1" s="1"/>
  <c r="AI61" i="1"/>
  <c r="AK61" i="1" s="1"/>
  <c r="AI57" i="1"/>
  <c r="AK57" i="1" s="1"/>
  <c r="AI52" i="1"/>
  <c r="AK52" i="1" s="1"/>
  <c r="AI47" i="1"/>
  <c r="AK47" i="1" s="1"/>
  <c r="AI43" i="1"/>
  <c r="AK43" i="1" s="1"/>
  <c r="AI38" i="1"/>
  <c r="AK38" i="1" s="1"/>
  <c r="AI34" i="1"/>
  <c r="AK34" i="1" s="1"/>
  <c r="AI29" i="1"/>
  <c r="AK29" i="1" s="1"/>
  <c r="AI25" i="1"/>
  <c r="AK25" i="1" s="1"/>
  <c r="AI20" i="1"/>
  <c r="AK20" i="1" s="1"/>
  <c r="AR104" i="1"/>
  <c r="AA104" i="1" s="1"/>
  <c r="AR98" i="1"/>
  <c r="AA98" i="1" s="1"/>
  <c r="AR81" i="1"/>
  <c r="AA81" i="1" s="1"/>
  <c r="AB81" i="1" s="1"/>
  <c r="AR72" i="1"/>
  <c r="AA72" i="1" s="1"/>
  <c r="AB72" i="1" s="1"/>
  <c r="AR66" i="1"/>
  <c r="AA66" i="1" s="1"/>
  <c r="AR49" i="1"/>
  <c r="AA49" i="1" s="1"/>
  <c r="AR40" i="1"/>
  <c r="AA40" i="1" s="1"/>
  <c r="AR34" i="1"/>
  <c r="AA34" i="1" s="1"/>
  <c r="AR17" i="1"/>
  <c r="AA17" i="1" s="1"/>
  <c r="AI84" i="1"/>
  <c r="AK84" i="1" s="1"/>
  <c r="AI93" i="1"/>
  <c r="AK93" i="1" s="1"/>
  <c r="AI85" i="1"/>
  <c r="AK85" i="1" s="1"/>
  <c r="AI100" i="1"/>
  <c r="AK100" i="1" s="1"/>
  <c r="AI92" i="1"/>
  <c r="AK92" i="1" s="1"/>
  <c r="AI94" i="1"/>
  <c r="AK94" i="1" s="1"/>
  <c r="AI86" i="1"/>
  <c r="AK86" i="1" s="1"/>
  <c r="AI99" i="1"/>
  <c r="AK99" i="1" s="1"/>
  <c r="AI91" i="1"/>
  <c r="AK91" i="1" s="1"/>
  <c r="AI83" i="1"/>
  <c r="AK83" i="1" s="1"/>
  <c r="AI96" i="1"/>
  <c r="AK96" i="1" s="1"/>
  <c r="AI88" i="1"/>
  <c r="AK88" i="1" s="1"/>
  <c r="AI15" i="1"/>
  <c r="AK15" i="1" s="1"/>
  <c r="AR15" i="1"/>
  <c r="AA15" i="1" s="1"/>
  <c r="X15" i="1"/>
  <c r="Z15" i="1" s="1"/>
  <c r="AB15" i="1" s="1"/>
  <c r="AB108" i="1" l="1"/>
  <c r="AB55" i="1"/>
  <c r="AB106" i="1"/>
  <c r="AB94" i="1"/>
  <c r="AB24" i="1"/>
  <c r="AB79" i="1"/>
  <c r="AB39" i="1"/>
  <c r="AB63" i="1"/>
  <c r="AB96" i="1"/>
  <c r="AB60" i="1"/>
  <c r="AB68" i="1"/>
  <c r="AB47" i="1"/>
  <c r="AB85" i="1"/>
  <c r="AB73" i="1"/>
  <c r="AB84" i="1"/>
  <c r="AB40" i="1"/>
  <c r="AB48" i="1"/>
  <c r="AB17" i="1"/>
  <c r="AB43" i="1"/>
  <c r="AB103" i="1"/>
  <c r="AB93" i="1"/>
  <c r="AB33" i="1"/>
  <c r="AB32" i="1"/>
  <c r="AB76" i="1"/>
  <c r="AB50" i="1"/>
  <c r="AB21" i="1"/>
  <c r="AB97" i="1"/>
  <c r="AB58" i="1"/>
  <c r="AB90" i="1"/>
  <c r="AB25" i="1"/>
  <c r="AB80" i="1"/>
  <c r="AB104" i="1"/>
  <c r="AB91" i="1"/>
  <c r="AB45" i="1"/>
  <c r="AB70" i="1"/>
  <c r="AB31" i="1"/>
  <c r="AB34" i="1"/>
  <c r="AB109" i="1"/>
  <c r="AB49" i="1"/>
  <c r="AB102" i="1"/>
  <c r="AB98" i="1"/>
  <c r="AB42" i="1"/>
  <c r="AB66" i="1"/>
  <c r="AB69" i="1"/>
  <c r="AB57" i="1"/>
  <c r="AB36" i="1"/>
  <c r="AB37" i="1"/>
  <c r="AB18" i="1"/>
  <c r="AB74" i="1"/>
  <c r="AB88" i="1"/>
  <c r="AB77" i="1"/>
  <c r="AB61" i="1"/>
  <c r="AB38" i="1"/>
  <c r="AB87" i="1"/>
  <c r="AB26" i="1"/>
  <c r="AB53" i="1"/>
  <c r="AB95" i="1"/>
  <c r="AB65" i="1"/>
  <c r="J110" i="1"/>
  <c r="K110" i="1"/>
  <c r="V110" i="1" l="1"/>
  <c r="W110" i="1" l="1"/>
  <c r="T110" i="1"/>
  <c r="Q110" i="1"/>
  <c r="N110" i="1"/>
  <c r="S110" i="1" l="1"/>
  <c r="P110" i="1"/>
  <c r="Z110" i="1" l="1"/>
  <c r="X110" i="1"/>
  <c r="AB110" i="1" l="1"/>
  <c r="AB114" i="1" s="1"/>
</calcChain>
</file>

<file path=xl/sharedStrings.xml><?xml version="1.0" encoding="utf-8"?>
<sst xmlns="http://schemas.openxmlformats.org/spreadsheetml/2006/main" count="384" uniqueCount="132">
  <si>
    <t>Zie werkblad Toelichting Calculatieblad voor een toelichting</t>
  </si>
  <si>
    <t>Inschrijver dient de lichtblauw gearceerde cellen in te vullen</t>
  </si>
  <si>
    <t>Type bus</t>
  </si>
  <si>
    <t>Prijs per km</t>
  </si>
  <si>
    <t>Maximaal te hanteren minimumtarief</t>
  </si>
  <si>
    <t>Seizoenskorting per maand</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</si>
  <si>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</si>
  <si>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</si>
  <si>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</si>
  <si>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</si>
  <si>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</si>
  <si>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</si>
  <si>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</si>
  <si>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</si>
  <si>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</si>
  <si>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</si>
  <si>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</si>
  <si>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</si>
  <si>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</si>
  <si>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</si>
  <si>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</si>
  <si>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</si>
  <si>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</si>
  <si>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</si>
  <si>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</si>
  <si>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</si>
  <si>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</si>
  <si>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</si>
  <si>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</si>
  <si>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Periode</t>
  </si>
  <si>
    <t>Vertrektijd naar bestemming 
(heenweg)</t>
  </si>
  <si>
    <t>Aankomsttijd bij vertrekplaats
(terugweg)</t>
  </si>
  <si>
    <t>Aantal km (retour)</t>
  </si>
  <si>
    <t>Aantal type 1</t>
  </si>
  <si>
    <t>km prijs</t>
  </si>
  <si>
    <t>Inzet prijs</t>
  </si>
  <si>
    <t>Aantal type 2</t>
  </si>
  <si>
    <t>Aantal type 3</t>
  </si>
  <si>
    <t>Aantal type 4</t>
  </si>
  <si>
    <t>Aantal type 5</t>
  </si>
  <si>
    <t>Kosten per rit</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</si>
  <si>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</si>
  <si>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</si>
  <si>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</si>
  <si>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</si>
  <si>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</si>
  <si>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</si>
  <si>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</si>
  <si>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</si>
  <si>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</si>
  <si>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</si>
  <si>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</si>
  <si>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</si>
  <si>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Totaal eendaagse ritten Nederland en Buitenland</t>
  </si>
  <si>
    <t>Totaal (bedrag t.b.v gunning)</t>
  </si>
  <si>
    <t>Naam Inschrijver</t>
  </si>
  <si>
    <t>Naam ondertekenaar</t>
  </si>
  <si>
    <t>Handtekening</t>
  </si>
  <si>
    <t>Datum</t>
  </si>
  <si>
    <t>Toelichting op het invullen:</t>
  </si>
  <si>
    <t>Toelichting op de begrippen</t>
  </si>
  <si>
    <t>Begrip</t>
  </si>
  <si>
    <t>Toelichting</t>
  </si>
  <si>
    <t>Prijs per kilometer per type bus. Dit tarief bestaat uit de componenten brandstof, afschrijving en onderhoud.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</si>
  <si>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Het uurtarief van de chauffeur. Het uurtarief bestaat uit de componenten salaris en sociale lasten. Facturering vindt plaats op basis van het aantal daadwerkelijk ingezette uren vermenigvuldigd met het door inschrijver geoffreerde uurtarief.</t>
  </si>
  <si>
    <t>De korting (indien van toepassing) die van toepassing is per maand waarin de rit gereden wordt en in mindering wordt gebracht op het totaalbedrag voor de betreffende rit. De korting is niet van toepassing op het minimumtarief</t>
  </si>
  <si>
    <t>Uitgangspunten</t>
  </si>
  <si>
    <t>Dagrit</t>
  </si>
  <si>
    <t>Breng- of haalrit</t>
  </si>
  <si>
    <t>Inzeturen per bus</t>
  </si>
  <si>
    <t>Seizoenskorting</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</si>
  <si>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AK. Hierin is deze conclusie opgenomen. Indien niet alle te vervoeren personen mee kunnen in een betreffende rit, wordt in kolom AK de cel roodgekleurd met een minteken en een aantal (zie voorbeeld aan het einde van deze regel). Dit aantal geeft aan hoeveel personen niet mee kunnen bij de betreffende rit. Als dit voorkomt, dient inschrijver een aanpassing te doen in het 'aantal per type' totdat de cel in kolom AK niet meer negatief/roodgekleurd is.</t>
  </si>
  <si>
    <t>Uurtarief chauffeur</t>
  </si>
  <si>
    <t>Bij een breng of haalrit, waar de groep alleen gebracht of alleen gehaald moet worden (bijvoorbeeld naar of van een luchthaven) worden de werkelijke kilometers en werkelijke inzeturen op basis van een retour (school - bestemming - school) in rekening gebracht.</t>
  </si>
  <si>
    <t>Toelichting Calculatieblad</t>
  </si>
  <si>
    <t>Bestemmingen, aantal leerlingen en aantal km kunnen en zullen jaarlijks veranderen. Aan de opgave op het Calculatieblad zijn geen rechten te ontlenen.</t>
  </si>
  <si>
    <t>Calculatieblad Busvervoer</t>
  </si>
  <si>
    <t>Minimumtarief</t>
  </si>
  <si>
    <t>De blauwe velden 'prijs per km', 'minimumtarief' en 'uurtarief chauffeur' dienen wel allemaal ingevuld te worden, ook als u van een bepaald type bus in eerste instantie geen gebruik maakt. Indien u niet beschikt over bussen in een bepaalde categorie dan hoeft u deze niet in te vullen, deze zullen in de praktijk ook niet ingezet worden.</t>
  </si>
  <si>
    <t>Het tarief dat minimaal in rekening wordt gebracht voor de inzet van de betreffende bus.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€ 250,-
▪Type 2 (21 t/m 50 personen): € 350,-
▪Type 3 (51 t/m 60 personen): € 450,-
▪Type 4 (61 t/m 70 personen): € 550,-
▪Type 5 (71 t/m 92 personen): € 650,-</t>
  </si>
  <si>
    <t>Rit waarbij op één dag leerlingen/medewerkers gebracht worden naar een bestemming en op de dezelfde dag weer teruggebracht worden naar de locatie van Opdrachtgever. De tussenliggende uren (tussen de heen- en terugrit) worden op basis van het uurtarief chauffeur in rekening gebracht. Indien er tussentijds vervoer nodig is (voor lokale verplaatsingen), dan worden de werkelijke kilometers en werkelijke aantal inzeturen berekend.</t>
  </si>
  <si>
    <t>Uurtarief 
chauffeur excl. BTW</t>
  </si>
  <si>
    <t>Prijs per km excl. BTW</t>
  </si>
  <si>
    <t>Minimumtarief excl. BTW</t>
  </si>
  <si>
    <t>2023/1031RN</t>
  </si>
  <si>
    <t>Apeldoorn</t>
  </si>
  <si>
    <t>Woerden</t>
  </si>
  <si>
    <t>Ommen</t>
  </si>
  <si>
    <t>Katwijk aan Zee</t>
  </si>
  <si>
    <t>Blijdorp Rotterdam</t>
  </si>
  <si>
    <t>Nijmegen</t>
  </si>
  <si>
    <t>Westerpark, Amsterdam</t>
  </si>
  <si>
    <t>Den Haag de Uithof</t>
  </si>
  <si>
    <t>Keulen</t>
  </si>
  <si>
    <t>Munster</t>
  </si>
  <si>
    <t>Lille</t>
  </si>
  <si>
    <t>Vught</t>
  </si>
  <si>
    <t>Bodyworlds Amsterdam</t>
  </si>
  <si>
    <t>Den Haag</t>
  </si>
  <si>
    <t>Straatsburg</t>
  </si>
  <si>
    <t>Rotterdam</t>
  </si>
  <si>
    <t>Wageningen</t>
  </si>
  <si>
    <t>Brussel</t>
  </si>
  <si>
    <t>Xanten</t>
  </si>
  <si>
    <t>Gouda/Delft/Den Hoorn</t>
  </si>
  <si>
    <t>Rotterdamse haven</t>
  </si>
  <si>
    <t>Amsterdam Rijksmuseum</t>
  </si>
  <si>
    <t>Archeon Alphen aan de Rijn</t>
  </si>
  <si>
    <t>Amsterdam</t>
  </si>
  <si>
    <t>Ieper</t>
  </si>
  <si>
    <t>Rotterdam Excelsior</t>
  </si>
  <si>
    <t>Gorinchem</t>
  </si>
  <si>
    <t>Londen</t>
  </si>
  <si>
    <t>Berlijn</t>
  </si>
  <si>
    <t>Leusden</t>
  </si>
  <si>
    <t>Utrecht</t>
  </si>
  <si>
    <t>Leiden</t>
  </si>
  <si>
    <t xml:space="preserve">Ieper </t>
  </si>
  <si>
    <t xml:space="preserve">Lille </t>
  </si>
  <si>
    <t xml:space="preserve">Woerden </t>
  </si>
  <si>
    <t>Kaatsheuvel</t>
  </si>
  <si>
    <t>Dusseldorf</t>
  </si>
  <si>
    <t>Nieuwegein</t>
  </si>
  <si>
    <t>Delft</t>
  </si>
  <si>
    <t>Den Bosch</t>
  </si>
  <si>
    <t>Sint-Gillis (B)</t>
  </si>
  <si>
    <t>Otterlo</t>
  </si>
  <si>
    <t>Munster (D)</t>
  </si>
  <si>
    <t>Amersfoort</t>
  </si>
  <si>
    <t>Gouda</t>
  </si>
  <si>
    <t>Alphen aan den Rijn</t>
  </si>
  <si>
    <t>Bergschenhoek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</si>
</sst>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2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11"/>
      <name val="Arial"/>
      <family val="2"/>
    </font>
    <font>
      <b/>
      <sz val="14"/>
      <name val="Arial"/>
      <family val="2"/>
    </font>
    <font>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rgb="FFFF0000"/>
      <name val="Arial"/>
      <family val="2"/>
    </font>
    <font>
      <b/>
      <sz val="10"/>
      <color indexed="9"/>
      <name val="Arial"/>
      <family val="2"/>
    </font>
    <font>
      <sz val="10"/>
      <name val="Arial"/>
      <family val="2"/>
    </font>
    <font>
      <sz val="9"/>
      <color rgb="FF000000"/>
      <name val="Arial"/>
      <family val="2"/>
    </font>
    <font>
      <sz val="9"/>
      <color theme="1"/>
      <name val="Arial"/>
      <family val="2"/>
    </font>
    <font>
      <b/>
      <u/>
      <sz val="10"/>
      <name val="Arial"/>
      <family val="2"/>
    </font>
  </fonts>
  <fills count="9">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0000FF"/>
        <bgColor indexed="64"/>
      </patternFill>
    </fill>
    <fill>
      <patternFill patternType="solid">
        <fgColor theme="0"/>
        <bgColor indexed="64"/>
      </patternFill>
    </fill>
    <fill>
      <patternFill patternType="solid">
        <fgColor indexed="12"/>
        <bgColor indexed="64"/>
      </patternFill>
    </fill>
    <fill>
      <patternFill patternType="solid">
        <fgColor rgb="FFFFFF00"/>
        <bgColor indexed="64"/>
      </patternFill>
    </fill>
    <fill>
      <patternFill patternType="solid">
        <fgColor rgb="FF92D05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0" fillId="0" borderId="0"/>
    <xf numFmtId="9" fontId="16" fillId="0" borderId="0" applyFont="0" applyFill="0" applyBorder="0" applyAlignment="0" applyProtection="0"/>
    <xf numFmtId="0" fontId="2" fillId="0" borderId="0"/>
    <xf numFmtId="0" fontId="1" fillId="0" borderId="0"/>
  </cellStyleXfs>
  <cellXfs count="153">
    <xf numFmtId="0" fontId="0" fillId="0" borderId="0" xfId="0"/>
    <xf numFmtId="0" fontId="6" fillId="0" borderId="0" xfId="0" applyFont="1"/>
    <xf numFmtId="0" fontId="7" fillId="0" borderId="0" xfId="0" applyFont="1"/>
    <xf numFmtId="0" fontId="10" fillId="0" borderId="0" xfId="0" applyFont="1"/>
    <xf numFmtId="0" fontId="4" fillId="0" borderId="0" xfId="0" applyFont="1"/>
    <xf numFmtId="164" fontId="4" fillId="0" borderId="0" xfId="0" applyNumberFormat="1" applyFont="1"/>
    <xf numFmtId="0" fontId="0" fillId="3" borderId="11" xfId="0" applyFill="1" applyBorder="1"/>
    <xf numFmtId="0" fontId="8" fillId="2" borderId="7" xfId="0" applyFont="1" applyFill="1" applyBorder="1"/>
    <xf numFmtId="0" fontId="8" fillId="2" borderId="8" xfId="0" applyFont="1" applyFill="1" applyBorder="1"/>
    <xf numFmtId="0" fontId="4" fillId="2" borderId="8" xfId="0" applyFont="1" applyFill="1" applyBorder="1"/>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11" fillId="4" borderId="10" xfId="0" applyFont="1" applyFill="1" applyBorder="1" applyAlignment="1">
      <alignment horizontal="center" wrapText="1"/>
    </xf>
    <xf numFmtId="0" fontId="13" fillId="4" borderId="2" xfId="0" applyFont="1" applyFill="1" applyBorder="1"/>
    <xf numFmtId="0" fontId="10" fillId="0" borderId="12" xfId="0" applyFont="1" applyBorder="1"/>
    <xf numFmtId="0" fontId="10" fillId="0" borderId="2" xfId="0" applyFont="1" applyBorder="1"/>
    <xf numFmtId="0" fontId="11" fillId="4" borderId="1" xfId="0" applyFont="1" applyFill="1" applyBorder="1" applyAlignment="1">
      <alignment horizontal="center" wrapText="1"/>
    </xf>
    <xf numFmtId="0" fontId="11" fillId="4" borderId="4" xfId="0" applyFont="1" applyFill="1" applyBorder="1" applyAlignment="1">
      <alignment horizontal="center"/>
    </xf>
    <xf numFmtId="0" fontId="11" fillId="4" borderId="4" xfId="0" applyFont="1" applyFill="1" applyBorder="1" applyAlignment="1">
      <alignment horizontal="center" wrapText="1"/>
    </xf>
    <xf numFmtId="164" fontId="9" fillId="0" borderId="11" xfId="0" applyNumberFormat="1" applyFont="1" applyBorder="1" applyAlignment="1">
      <alignment horizontal="center" vertical="center"/>
    </xf>
    <xf numFmtId="164" fontId="9" fillId="0" borderId="18" xfId="0" applyNumberFormat="1" applyFont="1" applyBorder="1" applyAlignment="1">
      <alignment horizontal="center" vertical="center"/>
    </xf>
    <xf numFmtId="0" fontId="0" fillId="0" borderId="0" xfId="0" applyAlignment="1">
      <alignment vertical="center"/>
    </xf>
    <xf numFmtId="0" fontId="10" fillId="0" borderId="1" xfId="0" applyFont="1" applyBorder="1" applyAlignment="1">
      <alignment vertical="center"/>
    </xf>
    <xf numFmtId="0" fontId="10" fillId="0" borderId="19" xfId="0" applyFont="1" applyBorder="1" applyAlignment="1">
      <alignment vertical="center"/>
    </xf>
    <xf numFmtId="0" fontId="9" fillId="0" borderId="11" xfId="0" applyFont="1" applyBorder="1" applyAlignment="1">
      <alignment horizontal="center" vertical="center"/>
    </xf>
    <xf numFmtId="0" fontId="0" fillId="0" borderId="0" xfId="0" applyAlignment="1">
      <alignment horizontal="center" vertical="center"/>
    </xf>
    <xf numFmtId="0" fontId="4" fillId="2" borderId="9" xfId="0" applyFont="1" applyFill="1" applyBorder="1"/>
    <xf numFmtId="0" fontId="0" fillId="0" borderId="0" xfId="0" applyAlignment="1">
      <alignment horizontal="center"/>
    </xf>
    <xf numFmtId="0" fontId="4" fillId="2" borderId="8" xfId="0" applyFont="1" applyFill="1" applyBorder="1" applyAlignment="1">
      <alignment horizontal="center"/>
    </xf>
    <xf numFmtId="0" fontId="9" fillId="0" borderId="17" xfId="0" applyFont="1" applyBorder="1" applyAlignment="1">
      <alignment vertical="center"/>
    </xf>
    <xf numFmtId="0" fontId="10" fillId="0" borderId="21" xfId="0" applyFont="1" applyBorder="1" applyAlignment="1">
      <alignment vertical="center"/>
    </xf>
    <xf numFmtId="0" fontId="10" fillId="0" borderId="22" xfId="0" applyFont="1" applyBorder="1"/>
    <xf numFmtId="0" fontId="13" fillId="4" borderId="1" xfId="0" applyFont="1" applyFill="1" applyBorder="1" applyAlignment="1">
      <alignment vertical="center"/>
    </xf>
    <xf numFmtId="0" fontId="9" fillId="0" borderId="0" xfId="0" applyFont="1"/>
    <xf numFmtId="164" fontId="8" fillId="2" borderId="8" xfId="0" applyNumberFormat="1" applyFont="1" applyFill="1" applyBorder="1"/>
    <xf numFmtId="164" fontId="8" fillId="0" borderId="0" xfId="0" applyNumberFormat="1" applyFont="1"/>
    <xf numFmtId="0" fontId="14" fillId="0" borderId="0" xfId="0" applyFont="1"/>
    <xf numFmtId="0" fontId="15" fillId="6" borderId="11" xfId="0" applyFont="1" applyFill="1" applyBorder="1" applyAlignment="1">
      <alignment horizontal="lef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vertical="center"/>
    </xf>
    <xf numFmtId="164" fontId="4" fillId="2" borderId="30" xfId="0" applyNumberFormat="1" applyFont="1" applyFill="1" applyBorder="1" applyAlignment="1">
      <alignment vertical="center"/>
    </xf>
    <xf numFmtId="0" fontId="4" fillId="2" borderId="5" xfId="0" applyFont="1" applyFill="1" applyBorder="1" applyAlignment="1">
      <alignment vertical="center"/>
    </xf>
    <xf numFmtId="164" fontId="8" fillId="2" borderId="6" xfId="0" applyNumberFormat="1" applyFont="1" applyFill="1" applyBorder="1" applyAlignment="1">
      <alignment vertical="center"/>
    </xf>
    <xf numFmtId="164" fontId="8" fillId="2" borderId="30" xfId="0" applyNumberFormat="1" applyFont="1" applyFill="1" applyBorder="1" applyAlignment="1">
      <alignment vertical="center"/>
    </xf>
    <xf numFmtId="0" fontId="5" fillId="2" borderId="7" xfId="0" applyFont="1" applyFill="1" applyBorder="1" applyAlignment="1">
      <alignment vertical="center"/>
    </xf>
    <xf numFmtId="0" fontId="0" fillId="2" borderId="8" xfId="0" applyFill="1" applyBorder="1"/>
    <xf numFmtId="0" fontId="0" fillId="2" borderId="8" xfId="0" applyFill="1" applyBorder="1" applyAlignment="1">
      <alignment horizontal="center" vertical="center"/>
    </xf>
    <xf numFmtId="0" fontId="10" fillId="2" borderId="8" xfId="0" applyFont="1" applyFill="1" applyBorder="1"/>
    <xf numFmtId="0" fontId="4" fillId="2" borderId="8" xfId="0" applyFont="1" applyFill="1" applyBorder="1" applyAlignment="1">
      <alignment vertical="center"/>
    </xf>
    <xf numFmtId="164" fontId="4" fillId="2" borderId="9" xfId="0" applyNumberFormat="1" applyFont="1" applyFill="1" applyBorder="1" applyAlignment="1">
      <alignment horizontal="center" vertical="center"/>
    </xf>
    <xf numFmtId="0" fontId="11" fillId="4" borderId="5" xfId="0" applyFont="1" applyFill="1" applyBorder="1" applyAlignment="1">
      <alignment horizontal="left"/>
    </xf>
    <xf numFmtId="0" fontId="11" fillId="4" borderId="0" xfId="0" applyFont="1" applyFill="1" applyAlignment="1">
      <alignment horizontal="center" wrapText="1"/>
    </xf>
    <xf numFmtId="0" fontId="11" fillId="4" borderId="6" xfId="0" applyFont="1" applyFill="1" applyBorder="1" applyAlignment="1">
      <alignment horizontal="center" wrapText="1"/>
    </xf>
    <xf numFmtId="0" fontId="11" fillId="4" borderId="6" xfId="0" applyFont="1" applyFill="1" applyBorder="1" applyAlignment="1">
      <alignment horizontal="center"/>
    </xf>
    <xf numFmtId="0" fontId="11" fillId="4" borderId="30" xfId="0" applyFont="1" applyFill="1" applyBorder="1" applyAlignment="1">
      <alignment horizontal="center" wrapText="1"/>
    </xf>
    <xf numFmtId="0" fontId="12" fillId="4" borderId="14"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164" fontId="9" fillId="0" borderId="14" xfId="0" applyNumberFormat="1" applyFont="1" applyBorder="1" applyAlignment="1">
      <alignment horizontal="center" vertical="center"/>
    </xf>
    <xf numFmtId="164" fontId="9" fillId="0" borderId="26" xfId="0" applyNumberFormat="1" applyFont="1" applyBorder="1" applyAlignment="1">
      <alignment horizontal="center" vertical="center"/>
    </xf>
    <xf numFmtId="0" fontId="9" fillId="0" borderId="11" xfId="0" applyFont="1" applyBorder="1" applyAlignment="1">
      <alignment horizontal="center"/>
    </xf>
    <xf numFmtId="0" fontId="8" fillId="0" borderId="11" xfId="0" applyFont="1" applyBorder="1" applyAlignment="1">
      <alignment horizontal="center"/>
    </xf>
    <xf numFmtId="44" fontId="9" fillId="0" borderId="11" xfId="0" applyNumberFormat="1" applyFont="1" applyBorder="1"/>
    <xf numFmtId="44" fontId="8" fillId="5" borderId="11" xfId="0" applyNumberFormat="1" applyFont="1" applyFill="1" applyBorder="1"/>
    <xf numFmtId="0" fontId="9" fillId="0" borderId="11" xfId="0" applyFont="1" applyBorder="1" applyAlignment="1">
      <alignment vertical="center"/>
    </xf>
    <xf numFmtId="0" fontId="9" fillId="3" borderId="28" xfId="0" applyFont="1" applyFill="1" applyBorder="1" applyAlignment="1">
      <alignment horizontal="center" vertical="center"/>
    </xf>
    <xf numFmtId="164" fontId="9" fillId="0" borderId="35" xfId="0" applyNumberFormat="1" applyFont="1" applyBorder="1" applyAlignment="1">
      <alignment horizontal="center" vertical="center"/>
    </xf>
    <xf numFmtId="164" fontId="8" fillId="2" borderId="36" xfId="0" applyNumberFormat="1" applyFont="1" applyFill="1" applyBorder="1" applyAlignment="1">
      <alignment vertical="center"/>
    </xf>
    <xf numFmtId="164" fontId="9" fillId="0" borderId="29" xfId="0" applyNumberFormat="1" applyFont="1" applyBorder="1" applyAlignment="1">
      <alignment horizontal="center" vertical="center"/>
    </xf>
    <xf numFmtId="164" fontId="9" fillId="0" borderId="37" xfId="0" applyNumberFormat="1" applyFont="1" applyBorder="1" applyAlignment="1">
      <alignment horizontal="center" vertical="center"/>
    </xf>
    <xf numFmtId="164" fontId="9" fillId="0" borderId="38" xfId="0" applyNumberFormat="1" applyFont="1" applyBorder="1" applyAlignment="1">
      <alignment horizontal="center" vertical="center"/>
    </xf>
    <xf numFmtId="0" fontId="10" fillId="0" borderId="0" xfId="0" applyFont="1" applyAlignment="1">
      <alignment horizontal="left"/>
    </xf>
    <xf numFmtId="0" fontId="13" fillId="4" borderId="39" xfId="0" applyFont="1" applyFill="1" applyBorder="1" applyAlignment="1">
      <alignment horizontal="center" vertical="center" wrapText="1"/>
    </xf>
    <xf numFmtId="164" fontId="10" fillId="0" borderId="36" xfId="0" applyNumberFormat="1" applyFont="1" applyBorder="1" applyAlignment="1">
      <alignment vertical="center"/>
    </xf>
    <xf numFmtId="164" fontId="10" fillId="0" borderId="25" xfId="0" applyNumberFormat="1" applyFont="1" applyBorder="1" applyAlignment="1">
      <alignment vertical="center"/>
    </xf>
    <xf numFmtId="164" fontId="10" fillId="0" borderId="26" xfId="0" applyNumberFormat="1" applyFont="1" applyBorder="1" applyAlignment="1">
      <alignment vertical="center"/>
    </xf>
    <xf numFmtId="0" fontId="10" fillId="0" borderId="17" xfId="0" applyFont="1" applyBorder="1" applyAlignment="1">
      <alignment vertical="center"/>
    </xf>
    <xf numFmtId="10" fontId="10" fillId="3" borderId="11" xfId="2" applyNumberFormat="1" applyFont="1" applyFill="1" applyBorder="1" applyAlignment="1">
      <alignment horizontal="center" vertical="center"/>
    </xf>
    <xf numFmtId="0" fontId="10" fillId="0" borderId="11" xfId="0" applyFont="1" applyBorder="1" applyAlignment="1">
      <alignment vertical="center"/>
    </xf>
    <xf numFmtId="10" fontId="10" fillId="3" borderId="18" xfId="2" applyNumberFormat="1" applyFont="1" applyFill="1" applyBorder="1" applyAlignment="1">
      <alignment horizontal="center" vertical="center"/>
    </xf>
    <xf numFmtId="0" fontId="10" fillId="0" borderId="40" xfId="0" applyFont="1" applyBorder="1" applyAlignment="1">
      <alignment vertical="center"/>
    </xf>
    <xf numFmtId="10" fontId="10" fillId="3" borderId="41" xfId="2" applyNumberFormat="1" applyFont="1" applyFill="1" applyBorder="1" applyAlignment="1">
      <alignment horizontal="center" vertical="center"/>
    </xf>
    <xf numFmtId="0" fontId="10" fillId="0" borderId="6" xfId="0" applyFont="1" applyBorder="1"/>
    <xf numFmtId="0" fontId="10" fillId="0" borderId="41" xfId="0" applyFont="1" applyBorder="1" applyAlignment="1">
      <alignment vertical="center"/>
    </xf>
    <xf numFmtId="10" fontId="10" fillId="3" borderId="42" xfId="2" applyNumberFormat="1" applyFont="1" applyFill="1" applyBorder="1" applyAlignment="1">
      <alignment horizontal="center" vertical="center"/>
    </xf>
    <xf numFmtId="10" fontId="9" fillId="0" borderId="19" xfId="0" applyNumberFormat="1" applyFont="1" applyBorder="1" applyAlignment="1">
      <alignment horizontal="center" vertical="center"/>
    </xf>
    <xf numFmtId="164" fontId="8" fillId="2" borderId="5" xfId="0" applyNumberFormat="1" applyFont="1" applyFill="1" applyBorder="1" applyAlignment="1">
      <alignment vertical="center"/>
    </xf>
    <xf numFmtId="2" fontId="9" fillId="0" borderId="14" xfId="0" applyNumberFormat="1" applyFont="1" applyBorder="1" applyAlignment="1">
      <alignment horizontal="center" vertical="center"/>
    </xf>
    <xf numFmtId="0" fontId="19" fillId="0" borderId="0" xfId="0" applyFont="1"/>
    <xf numFmtId="0" fontId="4" fillId="0" borderId="9" xfId="0" applyFont="1" applyBorder="1"/>
    <xf numFmtId="0" fontId="4" fillId="0" borderId="39" xfId="0" applyFont="1" applyBorder="1"/>
    <xf numFmtId="0" fontId="4" fillId="0" borderId="26" xfId="0" applyFont="1" applyBorder="1" applyAlignment="1">
      <alignment vertical="top"/>
    </xf>
    <xf numFmtId="0" fontId="4" fillId="0" borderId="36" xfId="0" applyFont="1" applyBorder="1" applyAlignment="1">
      <alignment vertical="top"/>
    </xf>
    <xf numFmtId="0" fontId="4" fillId="0" borderId="25" xfId="0" applyFont="1" applyBorder="1" applyAlignment="1">
      <alignment vertical="top"/>
    </xf>
    <xf numFmtId="0" fontId="10" fillId="0" borderId="23" xfId="0" applyFont="1" applyBorder="1" applyAlignment="1">
      <alignment vertical="top" wrapText="1"/>
    </xf>
    <xf numFmtId="0" fontId="10" fillId="8" borderId="0" xfId="0" applyFont="1" applyFill="1" applyAlignment="1">
      <alignment horizontal="left"/>
    </xf>
    <xf numFmtId="0" fontId="10" fillId="8" borderId="0" xfId="0" applyFont="1" applyFill="1"/>
    <xf numFmtId="0" fontId="11" fillId="4" borderId="39" xfId="0" applyFont="1" applyFill="1" applyBorder="1" applyAlignment="1">
      <alignment horizontal="center" wrapText="1"/>
    </xf>
    <xf numFmtId="164" fontId="8" fillId="2" borderId="39" xfId="0" applyNumberFormat="1" applyFont="1" applyFill="1" applyBorder="1" applyAlignment="1">
      <alignment vertical="center"/>
    </xf>
    <xf numFmtId="0" fontId="11" fillId="4" borderId="29" xfId="0" applyFont="1" applyFill="1" applyBorder="1" applyAlignment="1">
      <alignment horizontal="center" wrapText="1"/>
    </xf>
    <xf numFmtId="0" fontId="10" fillId="0" borderId="25" xfId="0" applyFont="1" applyBorder="1" applyAlignment="1">
      <alignment wrapText="1"/>
    </xf>
    <xf numFmtId="0" fontId="10" fillId="0" borderId="26" xfId="0" applyFont="1" applyBorder="1" applyAlignment="1">
      <alignment wrapText="1"/>
    </xf>
    <xf numFmtId="44" fontId="9" fillId="0" borderId="11" xfId="0" applyNumberFormat="1" applyFont="1" applyBorder="1" applyAlignment="1">
      <alignment horizontal="center" vertical="center"/>
    </xf>
    <xf numFmtId="0" fontId="4" fillId="0" borderId="26" xfId="0" applyFont="1" applyBorder="1" applyAlignment="1">
      <alignment vertical="top" wrapText="1"/>
    </xf>
    <xf numFmtId="0" fontId="10" fillId="0" borderId="36" xfId="0" applyFont="1" applyBorder="1" applyAlignment="1">
      <alignment wrapText="1"/>
    </xf>
    <xf numFmtId="0" fontId="4" fillId="0" borderId="10" xfId="0" applyFont="1" applyBorder="1" applyAlignment="1">
      <alignment vertical="top"/>
    </xf>
    <xf numFmtId="0" fontId="10" fillId="0" borderId="4" xfId="0" applyFont="1" applyBorder="1" applyAlignment="1">
      <alignment vertical="top" wrapText="1"/>
    </xf>
    <xf numFmtId="1" fontId="17" fillId="0" borderId="11" xfId="4" applyNumberFormat="1" applyFont="1" applyBorder="1" applyAlignment="1">
      <alignment horizontal="center"/>
    </xf>
    <xf numFmtId="1" fontId="18" fillId="0" borderId="11" xfId="4" applyNumberFormat="1" applyFont="1" applyBorder="1" applyAlignment="1">
      <alignment horizontal="center"/>
    </xf>
    <xf numFmtId="1" fontId="9" fillId="0" borderId="11" xfId="4" applyNumberFormat="1" applyFont="1" applyBorder="1" applyAlignment="1">
      <alignment horizontal="center"/>
    </xf>
    <xf numFmtId="17" fontId="9" fillId="0" borderId="11" xfId="0" applyNumberFormat="1" applyFont="1" applyBorder="1" applyAlignment="1">
      <alignment horizontal="center"/>
    </xf>
    <xf numFmtId="20" fontId="9" fillId="0" borderId="11" xfId="0" applyNumberFormat="1" applyFont="1" applyBorder="1" applyAlignment="1">
      <alignment horizontal="center" vertical="center"/>
    </xf>
    <xf numFmtId="0" fontId="0" fillId="0" borderId="11" xfId="0" applyBorder="1" applyAlignment="1">
      <alignment horizontal="center"/>
    </xf>
    <xf numFmtId="0" fontId="9" fillId="5" borderId="17" xfId="0" applyFont="1" applyFill="1" applyBorder="1" applyAlignment="1">
      <alignment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164" fontId="10" fillId="0" borderId="21" xfId="0" applyNumberFormat="1" applyFont="1" applyBorder="1" applyAlignment="1">
      <alignment vertical="center"/>
    </xf>
    <xf numFmtId="164" fontId="10" fillId="0" borderId="23" xfId="0" applyNumberFormat="1" applyFont="1" applyBorder="1" applyAlignment="1">
      <alignment vertical="center"/>
    </xf>
    <xf numFmtId="0" fontId="4" fillId="3" borderId="1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8" fillId="7" borderId="9" xfId="0" applyFont="1" applyFill="1" applyBorder="1" applyAlignment="1">
      <alignment horizontal="center" wrapText="1"/>
    </xf>
    <xf numFmtId="164" fontId="0" fillId="0" borderId="21" xfId="0" applyNumberFormat="1" applyBorder="1" applyAlignment="1">
      <alignment vertical="center"/>
    </xf>
    <xf numFmtId="164" fontId="0" fillId="0" borderId="23" xfId="0" applyNumberFormat="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164" fontId="10" fillId="0" borderId="22" xfId="0" applyNumberFormat="1" applyFont="1" applyBorder="1" applyAlignment="1">
      <alignment vertical="center"/>
    </xf>
    <xf numFmtId="164" fontId="10" fillId="3"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xf>
    <xf numFmtId="164" fontId="10" fillId="3" borderId="31"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164" fontId="0" fillId="3" borderId="27" xfId="0" applyNumberFormat="1" applyFill="1" applyBorder="1" applyAlignment="1">
      <alignment vertical="center"/>
    </xf>
    <xf numFmtId="164" fontId="0" fillId="3" borderId="24" xfId="0" applyNumberFormat="1" applyFill="1" applyBorder="1" applyAlignment="1">
      <alignment vertical="center"/>
    </xf>
    <xf numFmtId="164" fontId="0" fillId="3" borderId="19" xfId="0" applyNumberFormat="1" applyFill="1" applyBorder="1" applyAlignment="1">
      <alignment vertical="center"/>
    </xf>
    <xf numFmtId="164" fontId="0" fillId="3" borderId="20" xfId="0" applyNumberFormat="1" applyFill="1" applyBorder="1" applyAlignment="1">
      <alignment vertical="center"/>
    </xf>
    <xf numFmtId="164" fontId="10" fillId="3" borderId="27" xfId="0" applyNumberFormat="1" applyFont="1" applyFill="1" applyBorder="1" applyAlignment="1">
      <alignment vertical="center"/>
    </xf>
    <xf numFmtId="164" fontId="10" fillId="3" borderId="34" xfId="0" applyNumberFormat="1" applyFont="1" applyFill="1" applyBorder="1" applyAlignment="1">
      <alignment vertical="center"/>
    </xf>
    <xf numFmtId="164" fontId="10" fillId="3" borderId="19" xfId="0" applyNumberFormat="1" applyFont="1" applyFill="1" applyBorder="1" applyAlignment="1">
      <alignment vertical="center"/>
    </xf>
    <xf numFmtId="164" fontId="10" fillId="3" borderId="20" xfId="0" applyNumberFormat="1" applyFont="1" applyFill="1" applyBorder="1" applyAlignment="1">
      <alignment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0" fillId="0" borderId="15" xfId="0" applyFont="1" applyBorder="1" applyAlignment="1">
      <alignment horizontal="left" vertical="top" wrapText="1"/>
    </xf>
    <xf numFmtId="0" fontId="0" fillId="0" borderId="16" xfId="0" applyBorder="1" applyAlignment="1">
      <alignment horizontal="left" vertical="top" wrapText="1"/>
    </xf>
    <xf numFmtId="0" fontId="10" fillId="0" borderId="40" xfId="0" applyFont="1" applyBorder="1" applyAlignment="1">
      <alignment horizontal="left" vertical="top" wrapText="1"/>
    </xf>
    <xf numFmtId="0" fontId="0" fillId="0" borderId="42" xfId="0" applyBorder="1" applyAlignment="1">
      <alignment horizontal="left" vertical="top" wrapText="1"/>
    </xf>
  </cellXfs>
  <cellStyles count="5">
    <cellStyle name="Procent" xfId="2" builtinId="5"/>
    <cellStyle name="Standaard" xfId="0" builtinId="0"/>
    <cellStyle name="Standaard 2" xfId="1" xr:uid="{00000000-0005-0000-0000-000001000000}"/>
    <cellStyle name="Standaard 3" xfId="3" xr:uid="{03715DF7-9707-476A-B471-6B7720C3989C}"/>
    <cellStyle name="Standaard 4" xfId="4" xr:uid="{443F0CFC-69AD-48BF-BA11-92CE7B592D5A}"/>
  </cellStyles>
  <dxfs count="1">
    <dxf>
      <font>
        <color rgb="FF9C0006"/>
      </font>
      <fill>
        <patternFill>
          <bgColor rgb="FFFFC7CE"/>
        </patternFill>
      </fill>
    </dxf>
  </dxfs>
  <tableStyles count="0" defaultTableStyle="TableStyleMedium9"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547687</xdr:colOff>
      <xdr:row>3</xdr:row>
      <xdr:rowOff>65245</xdr:rowOff>
    </xdr:from>
    <xdr:to>
      <xdr:col>22</xdr:col>
      <xdr:colOff>460123</xdr:colOff>
      <xdr:row>10</xdr:row>
      <xdr:rowOff>79533</xdr:rowOff>
    </xdr:to>
    <xdr:pic>
      <xdr:nvPicPr>
        <xdr:cNvPr id="2" name="Afbeelding 1" descr="Start nieuw schooljaar - Kalsbeek College">
          <a:extLst>
            <a:ext uri="{FF2B5EF4-FFF2-40B4-BE49-F238E27FC236}">
              <a16:creationId xmlns:a16="http://schemas.microsoft.com/office/drawing/2014/main" id="{B2905567-B0C3-4C8F-A7C7-DE726C236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35500" y="612933"/>
          <a:ext cx="3347151" cy="1480661"/>
        </a:xfrm>
        <a:prstGeom prst="rect">
          <a:avLst/>
        </a:prstGeom>
        <a:noFill/>
        <a:ln>
          <a:noFill/>
        </a:ln>
      </xdr:spPr>
    </xdr:pic>
    <xdr:clientData/>
  </xdr:twoCellAnchor>
  <xdr:twoCellAnchor editAs="oneCell">
    <xdr:from>
      <xdr:col>23</xdr:col>
      <xdr:colOff>114776</xdr:colOff>
      <xdr:row>4</xdr:row>
      <xdr:rowOff>150971</xdr:rowOff>
    </xdr:from>
    <xdr:to>
      <xdr:col>28</xdr:col>
      <xdr:colOff>36188</xdr:colOff>
      <xdr:row>8</xdr:row>
      <xdr:rowOff>152877</xdr:rowOff>
    </xdr:to>
    <xdr:pic>
      <xdr:nvPicPr>
        <xdr:cNvPr id="3" name="Afbeelding 2" descr="Minkema College - Technasium">
          <a:extLst>
            <a:ext uri="{FF2B5EF4-FFF2-40B4-BE49-F238E27FC236}">
              <a16:creationId xmlns:a16="http://schemas.microsoft.com/office/drawing/2014/main" id="{5CFE5657-8094-4359-ABCC-4BFEB777DB5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9800" b="37200"/>
        <a:stretch/>
      </xdr:blipFill>
      <xdr:spPr bwMode="auto">
        <a:xfrm>
          <a:off x="21153120" y="865346"/>
          <a:ext cx="4386256" cy="96631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B90F9520-E1FF-45A7-8F05-A94180DFF67F}"/>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42595"/>
          <a:ext cx="604308" cy="1575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21"/>
  <sheetViews>
    <sheetView tabSelected="1" zoomScale="90" zoomScaleNormal="90" workbookViewId="0">
      <pane ySplit="14" topLeftCell="A53" activePane="bottomLeft" state="frozen"/>
      <selection pane="bottomLeft" activeCell="B75" sqref="B75"/>
    </sheetView>
  </sheetViews>
  <sheetFormatPr defaultRowHeight="12.75" x14ac:dyDescent="0.2"/>
  <cols>
    <col min="1" max="1" width="26.140625" customWidth="1"/>
    <col min="2" max="2" width="22.28515625" bestFit="1" customWidth="1"/>
    <col min="3" max="3" width="11.140625" style="27" customWidth="1"/>
    <col min="4" max="4" width="11.7109375" customWidth="1"/>
    <col min="5" max="5" width="16" customWidth="1"/>
    <col min="6" max="6" width="15.5703125" customWidth="1"/>
    <col min="7" max="7" width="9.5703125" customWidth="1"/>
    <col min="8" max="8" width="15.140625" customWidth="1"/>
    <col min="9" max="9" width="9.42578125" customWidth="1"/>
    <col min="10" max="10" width="12.5703125" customWidth="1"/>
    <col min="11" max="11" width="11.140625" customWidth="1"/>
    <col min="12" max="12" width="12.7109375" bestFit="1" customWidth="1"/>
    <col min="13" max="13" width="12.7109375" customWidth="1"/>
    <col min="14" max="14" width="11.140625" customWidth="1"/>
    <col min="15" max="16" width="12.7109375" bestFit="1" customWidth="1"/>
    <col min="17" max="17" width="11.85546875" customWidth="1"/>
    <col min="18" max="19" width="12.7109375" bestFit="1" customWidth="1"/>
    <col min="20" max="20" width="11.85546875" customWidth="1"/>
    <col min="21" max="22" width="12.7109375" bestFit="1" customWidth="1"/>
    <col min="23" max="23" width="11.85546875" customWidth="1"/>
    <col min="24" max="24" width="12.7109375" style="33" bestFit="1" customWidth="1"/>
    <col min="25" max="25" width="14.42578125" style="33" bestFit="1" customWidth="1"/>
    <col min="26" max="28" width="12.7109375" style="33" customWidth="1"/>
    <col min="29" max="29" width="18" style="33" customWidth="1"/>
    <col min="30" max="30" width="13.7109375" style="33" customWidth="1"/>
    <col min="31" max="31" width="14.7109375" customWidth="1"/>
    <col min="32" max="36" width="9.140625" style="33" customWidth="1"/>
    <col min="37" max="37" width="9.5703125" style="33" customWidth="1"/>
    <col min="38" max="38" width="19" style="33" customWidth="1"/>
    <col min="39" max="39" width="10.85546875" style="33" customWidth="1"/>
    <col min="40" max="44" width="12.28515625" style="33" customWidth="1"/>
    <col min="45" max="45" width="11.7109375" bestFit="1" customWidth="1"/>
  </cols>
  <sheetData>
    <row r="1" spans="1:44" ht="18" x14ac:dyDescent="0.25">
      <c r="A1" s="1" t="s">
        <v>76</v>
      </c>
      <c r="B1" s="1"/>
      <c r="C1" s="95" t="s">
        <v>0</v>
      </c>
      <c r="D1" s="96"/>
      <c r="E1" s="96"/>
      <c r="F1" s="96"/>
      <c r="G1" s="3"/>
      <c r="H1" s="3"/>
      <c r="I1" s="2"/>
      <c r="J1" s="2"/>
    </row>
    <row r="2" spans="1:44" x14ac:dyDescent="0.2">
      <c r="A2" s="4" t="s">
        <v>84</v>
      </c>
      <c r="F2" s="3"/>
    </row>
    <row r="3" spans="1:44" x14ac:dyDescent="0.2">
      <c r="A3" s="4"/>
      <c r="B3" s="3"/>
      <c r="F3" s="3"/>
      <c r="L3" s="6"/>
      <c r="M3" s="3" t="s">
        <v>1</v>
      </c>
    </row>
    <row r="4" spans="1:44" ht="13.5" thickBot="1" x14ac:dyDescent="0.25"/>
    <row r="5" spans="1:44" ht="36.75" customHeight="1" thickBot="1" x14ac:dyDescent="0.25">
      <c r="A5" s="32" t="s">
        <v>2</v>
      </c>
      <c r="B5" s="13"/>
      <c r="C5" s="130" t="s">
        <v>82</v>
      </c>
      <c r="D5" s="131"/>
      <c r="F5" s="147" t="s">
        <v>83</v>
      </c>
      <c r="G5" s="148"/>
      <c r="H5" s="72" t="s">
        <v>4</v>
      </c>
      <c r="J5" s="147" t="s">
        <v>81</v>
      </c>
      <c r="K5" s="148"/>
      <c r="M5" s="127" t="s">
        <v>5</v>
      </c>
      <c r="N5" s="128"/>
      <c r="O5" s="128"/>
      <c r="P5" s="128"/>
      <c r="Q5" s="129"/>
      <c r="T5" s="33"/>
      <c r="V5" s="33"/>
      <c r="W5" s="33"/>
      <c r="AE5" s="33"/>
      <c r="AM5"/>
      <c r="AN5"/>
      <c r="AO5"/>
      <c r="AP5"/>
      <c r="AQ5"/>
      <c r="AR5"/>
    </row>
    <row r="6" spans="1:44" x14ac:dyDescent="0.2">
      <c r="A6" s="22" t="s">
        <v>6</v>
      </c>
      <c r="B6" s="15"/>
      <c r="C6" s="139">
        <v>0</v>
      </c>
      <c r="D6" s="140"/>
      <c r="E6" s="21"/>
      <c r="F6" s="143">
        <v>0</v>
      </c>
      <c r="G6" s="144"/>
      <c r="H6" s="74">
        <v>250</v>
      </c>
      <c r="I6" s="21"/>
      <c r="J6" s="133">
        <v>0</v>
      </c>
      <c r="K6" s="134"/>
      <c r="M6" s="76" t="s">
        <v>7</v>
      </c>
      <c r="N6" s="77">
        <v>0</v>
      </c>
      <c r="O6" s="3"/>
      <c r="P6" s="78" t="s">
        <v>8</v>
      </c>
      <c r="Q6" s="79">
        <v>0</v>
      </c>
      <c r="T6" s="33"/>
      <c r="U6" s="33"/>
      <c r="V6" s="33"/>
      <c r="W6" s="33"/>
      <c r="AE6" s="33"/>
      <c r="AM6"/>
      <c r="AN6"/>
      <c r="AO6"/>
      <c r="AP6"/>
      <c r="AQ6"/>
      <c r="AR6"/>
    </row>
    <row r="7" spans="1:44" x14ac:dyDescent="0.2">
      <c r="A7" s="23" t="s">
        <v>9</v>
      </c>
      <c r="B7" s="14"/>
      <c r="C7" s="141">
        <v>0</v>
      </c>
      <c r="D7" s="142"/>
      <c r="E7" s="21"/>
      <c r="F7" s="145">
        <v>0</v>
      </c>
      <c r="G7" s="146"/>
      <c r="H7" s="75">
        <v>350</v>
      </c>
      <c r="I7" s="21"/>
      <c r="J7" s="135"/>
      <c r="K7" s="136"/>
      <c r="M7" s="76" t="s">
        <v>10</v>
      </c>
      <c r="N7" s="77">
        <v>0</v>
      </c>
      <c r="O7" s="3"/>
      <c r="P7" s="78" t="s">
        <v>11</v>
      </c>
      <c r="Q7" s="79">
        <v>0</v>
      </c>
      <c r="T7" s="33"/>
      <c r="U7" s="33"/>
      <c r="V7" s="33"/>
      <c r="W7" s="33"/>
      <c r="AE7" s="33"/>
      <c r="AM7"/>
      <c r="AN7"/>
      <c r="AO7"/>
      <c r="AP7"/>
      <c r="AQ7"/>
      <c r="AR7"/>
    </row>
    <row r="8" spans="1:44" x14ac:dyDescent="0.2">
      <c r="A8" s="23" t="s">
        <v>12</v>
      </c>
      <c r="B8" s="14"/>
      <c r="C8" s="141">
        <v>0</v>
      </c>
      <c r="D8" s="142"/>
      <c r="E8" s="21"/>
      <c r="F8" s="145">
        <v>0</v>
      </c>
      <c r="G8" s="146"/>
      <c r="H8" s="75">
        <v>450</v>
      </c>
      <c r="I8" s="21"/>
      <c r="J8" s="135"/>
      <c r="K8" s="136"/>
      <c r="M8" s="76" t="s">
        <v>13</v>
      </c>
      <c r="N8" s="77">
        <v>0</v>
      </c>
      <c r="O8" s="3"/>
      <c r="P8" s="78" t="s">
        <v>14</v>
      </c>
      <c r="Q8" s="79">
        <v>0</v>
      </c>
      <c r="T8" s="33"/>
      <c r="U8" s="33"/>
      <c r="V8" s="33"/>
      <c r="W8" s="33"/>
      <c r="AE8" s="33"/>
      <c r="AM8"/>
      <c r="AN8"/>
      <c r="AO8"/>
      <c r="AP8"/>
      <c r="AQ8"/>
      <c r="AR8"/>
    </row>
    <row r="9" spans="1:44" x14ac:dyDescent="0.2">
      <c r="A9" s="23" t="s">
        <v>15</v>
      </c>
      <c r="B9" s="14"/>
      <c r="C9" s="141">
        <v>0</v>
      </c>
      <c r="D9" s="142"/>
      <c r="E9" s="21"/>
      <c r="F9" s="145">
        <v>0</v>
      </c>
      <c r="G9" s="146"/>
      <c r="H9" s="75">
        <v>550</v>
      </c>
      <c r="I9" s="21"/>
      <c r="J9" s="135"/>
      <c r="K9" s="136"/>
      <c r="M9" s="76" t="s">
        <v>16</v>
      </c>
      <c r="N9" s="77">
        <v>0</v>
      </c>
      <c r="O9" s="3"/>
      <c r="P9" s="78" t="s">
        <v>17</v>
      </c>
      <c r="Q9" s="79">
        <v>0</v>
      </c>
      <c r="T9" s="33"/>
      <c r="U9" s="33"/>
      <c r="V9" s="33"/>
      <c r="W9" s="33"/>
      <c r="AE9" s="33"/>
      <c r="AM9"/>
      <c r="AN9"/>
      <c r="AO9"/>
      <c r="AP9"/>
      <c r="AQ9"/>
      <c r="AR9"/>
    </row>
    <row r="10" spans="1:44" x14ac:dyDescent="0.2">
      <c r="A10" s="23" t="s">
        <v>18</v>
      </c>
      <c r="B10" s="14"/>
      <c r="C10" s="141">
        <v>0</v>
      </c>
      <c r="D10" s="142"/>
      <c r="E10" s="21"/>
      <c r="F10" s="145">
        <v>0</v>
      </c>
      <c r="G10" s="146"/>
      <c r="H10" s="75">
        <v>650</v>
      </c>
      <c r="I10" s="21"/>
      <c r="J10" s="137"/>
      <c r="K10" s="138"/>
      <c r="M10" s="76" t="s">
        <v>19</v>
      </c>
      <c r="N10" s="77">
        <v>0</v>
      </c>
      <c r="O10" s="3"/>
      <c r="P10" s="78" t="s">
        <v>20</v>
      </c>
      <c r="Q10" s="79">
        <v>0</v>
      </c>
      <c r="T10" s="33"/>
      <c r="U10" s="33"/>
      <c r="V10" s="33"/>
      <c r="W10" s="33"/>
      <c r="AE10" s="33"/>
      <c r="AM10"/>
      <c r="AN10"/>
      <c r="AO10"/>
      <c r="AP10"/>
      <c r="AQ10"/>
      <c r="AR10"/>
    </row>
    <row r="11" spans="1:44" ht="13.5" thickBot="1" x14ac:dyDescent="0.25">
      <c r="A11" s="30"/>
      <c r="B11" s="31"/>
      <c r="C11" s="125"/>
      <c r="D11" s="126"/>
      <c r="F11" s="117"/>
      <c r="G11" s="132"/>
      <c r="H11" s="73"/>
      <c r="J11" s="117"/>
      <c r="K11" s="118"/>
      <c r="M11" s="80" t="s">
        <v>21</v>
      </c>
      <c r="N11" s="81">
        <v>0</v>
      </c>
      <c r="O11" s="82"/>
      <c r="P11" s="83" t="s">
        <v>22</v>
      </c>
      <c r="Q11" s="84">
        <v>0</v>
      </c>
      <c r="T11" s="33"/>
      <c r="U11" s="33"/>
      <c r="V11" s="33"/>
      <c r="W11" s="33"/>
      <c r="AE11" s="33"/>
      <c r="AM11"/>
      <c r="AN11"/>
      <c r="AO11"/>
      <c r="AP11"/>
      <c r="AQ11"/>
      <c r="AR11"/>
    </row>
    <row r="12" spans="1:44" ht="13.5" thickBot="1" x14ac:dyDescent="0.25">
      <c r="AO12"/>
      <c r="AP12"/>
      <c r="AQ12"/>
      <c r="AR12"/>
    </row>
    <row r="13" spans="1:44" ht="27.75" customHeight="1" thickBot="1" x14ac:dyDescent="0.25">
      <c r="A13" s="55" t="s">
        <v>23</v>
      </c>
      <c r="B13" s="56"/>
      <c r="C13" s="56"/>
      <c r="D13" s="56"/>
      <c r="E13" s="56"/>
      <c r="F13" s="56"/>
      <c r="G13" s="56"/>
      <c r="H13" s="57"/>
      <c r="V13" s="33"/>
      <c r="W13" s="33"/>
      <c r="AC13"/>
      <c r="AD13" s="122" t="s">
        <v>24</v>
      </c>
      <c r="AE13" s="123"/>
      <c r="AF13" s="123"/>
      <c r="AG13" s="123"/>
      <c r="AH13" s="123"/>
      <c r="AI13" s="123"/>
      <c r="AJ13" s="123"/>
      <c r="AK13" s="124"/>
      <c r="AM13" s="114" t="s">
        <v>25</v>
      </c>
      <c r="AN13" s="115"/>
      <c r="AO13" s="115"/>
      <c r="AP13" s="115"/>
      <c r="AQ13" s="115"/>
      <c r="AR13" s="116"/>
    </row>
    <row r="14" spans="1:44" ht="52.5" customHeight="1" thickBot="1" x14ac:dyDescent="0.25">
      <c r="A14" s="50" t="s">
        <v>26</v>
      </c>
      <c r="B14" s="51" t="s">
        <v>27</v>
      </c>
      <c r="C14" s="51" t="s">
        <v>28</v>
      </c>
      <c r="D14" s="53" t="s">
        <v>29</v>
      </c>
      <c r="E14" s="52" t="s">
        <v>30</v>
      </c>
      <c r="F14" s="52" t="s">
        <v>31</v>
      </c>
      <c r="G14" s="52" t="s">
        <v>32</v>
      </c>
      <c r="H14" s="54" t="s">
        <v>69</v>
      </c>
      <c r="I14" s="16" t="s">
        <v>33</v>
      </c>
      <c r="J14" s="11" t="s">
        <v>34</v>
      </c>
      <c r="K14" s="17" t="s">
        <v>35</v>
      </c>
      <c r="L14" s="16" t="s">
        <v>36</v>
      </c>
      <c r="M14" s="10" t="s">
        <v>34</v>
      </c>
      <c r="N14" s="18" t="s">
        <v>35</v>
      </c>
      <c r="O14" s="16" t="s">
        <v>37</v>
      </c>
      <c r="P14" s="10" t="s">
        <v>34</v>
      </c>
      <c r="Q14" s="17" t="s">
        <v>35</v>
      </c>
      <c r="R14" s="16" t="s">
        <v>38</v>
      </c>
      <c r="S14" s="10" t="s">
        <v>34</v>
      </c>
      <c r="T14" s="10" t="s">
        <v>35</v>
      </c>
      <c r="U14" s="16" t="s">
        <v>39</v>
      </c>
      <c r="V14" s="10" t="s">
        <v>34</v>
      </c>
      <c r="W14" s="17" t="s">
        <v>35</v>
      </c>
      <c r="X14" s="12" t="s">
        <v>40</v>
      </c>
      <c r="Y14" s="12" t="s">
        <v>70</v>
      </c>
      <c r="Z14" s="97" t="s">
        <v>41</v>
      </c>
      <c r="AA14" s="97" t="s">
        <v>42</v>
      </c>
      <c r="AB14" s="12" t="s">
        <v>43</v>
      </c>
      <c r="AD14" s="99" t="s">
        <v>44</v>
      </c>
      <c r="AE14" s="99" t="s">
        <v>45</v>
      </c>
      <c r="AF14" s="99" t="s">
        <v>46</v>
      </c>
      <c r="AG14" s="99" t="s">
        <v>47</v>
      </c>
      <c r="AH14" s="99" t="s">
        <v>48</v>
      </c>
      <c r="AI14" s="99" t="s">
        <v>49</v>
      </c>
      <c r="AJ14" s="99" t="s">
        <v>50</v>
      </c>
      <c r="AK14" s="99" t="s">
        <v>51</v>
      </c>
      <c r="AM14" s="99" t="s">
        <v>44</v>
      </c>
      <c r="AN14" s="99" t="s">
        <v>45</v>
      </c>
      <c r="AO14" s="99" t="s">
        <v>46</v>
      </c>
      <c r="AP14" s="99" t="s">
        <v>47</v>
      </c>
      <c r="AQ14" s="99" t="s">
        <v>48</v>
      </c>
      <c r="AR14" s="99" t="s">
        <v>52</v>
      </c>
    </row>
    <row r="15" spans="1:44" x14ac:dyDescent="0.2">
      <c r="A15" s="29" t="s">
        <v>87</v>
      </c>
      <c r="B15" s="64" t="s">
        <v>86</v>
      </c>
      <c r="C15" s="107">
        <v>110</v>
      </c>
      <c r="D15" s="110" t="s">
        <v>11</v>
      </c>
      <c r="E15" s="111">
        <v>0.41666666666666669</v>
      </c>
      <c r="F15" s="111">
        <v>0.625</v>
      </c>
      <c r="G15" s="24">
        <v>280</v>
      </c>
      <c r="H15" s="87">
        <v>5</v>
      </c>
      <c r="I15" s="65"/>
      <c r="J15" s="19">
        <f>$C$6*G15*I15</f>
        <v>0</v>
      </c>
      <c r="K15" s="58">
        <f>$J$6*H15*I15</f>
        <v>0</v>
      </c>
      <c r="L15" s="65"/>
      <c r="M15" s="68">
        <f>$C$7*G15*L15</f>
        <v>0</v>
      </c>
      <c r="N15" s="69">
        <f>$J$6*H15*L15</f>
        <v>0</v>
      </c>
      <c r="O15" s="65"/>
      <c r="P15" s="68">
        <f>$C$8*G15*O15</f>
        <v>0</v>
      </c>
      <c r="Q15" s="69">
        <f>$J$6*H15*O15</f>
        <v>0</v>
      </c>
      <c r="R15" s="65"/>
      <c r="S15" s="68">
        <f>$C$9*G15*R15</f>
        <v>0</v>
      </c>
      <c r="T15" s="69">
        <f>$J$6*H15*R15</f>
        <v>0</v>
      </c>
      <c r="U15" s="65"/>
      <c r="V15" s="19">
        <f>$C$10*G15*U15</f>
        <v>0</v>
      </c>
      <c r="W15" s="20">
        <f>$J$6*H15*U15</f>
        <v>0</v>
      </c>
      <c r="X15" s="70">
        <f>J15+K15+M15+N15+P15+Q15+S15+T15+V15+W15</f>
        <v>0</v>
      </c>
      <c r="Y15" s="85">
        <f>IFERROR(VLOOKUP(D15,$M$6:$N$11,2,FALSE),VLOOKUP(D15,$P$6:$Q$11,2,FALSE))</f>
        <v>0</v>
      </c>
      <c r="Z15" s="102">
        <f>X15*(100%-Y15)</f>
        <v>0</v>
      </c>
      <c r="AA15" s="66">
        <f>AR15</f>
        <v>0</v>
      </c>
      <c r="AB15" s="59">
        <f>MAX(Z15:AA15)</f>
        <v>0</v>
      </c>
      <c r="AD15" s="60">
        <f>I15*20</f>
        <v>0</v>
      </c>
      <c r="AE15" s="60">
        <f>L15*50</f>
        <v>0</v>
      </c>
      <c r="AF15" s="60">
        <f>O15*60</f>
        <v>0</v>
      </c>
      <c r="AG15" s="60">
        <f>R15*70</f>
        <v>0</v>
      </c>
      <c r="AH15" s="60">
        <f>U15*92</f>
        <v>0</v>
      </c>
      <c r="AI15" s="61">
        <f>SUM(AD15:AH15)</f>
        <v>0</v>
      </c>
      <c r="AJ15" s="60">
        <f>C15</f>
        <v>110</v>
      </c>
      <c r="AK15" s="60">
        <f>AI15-AJ15</f>
        <v>-110</v>
      </c>
      <c r="AM15" s="62">
        <f>I15*$F$6</f>
        <v>0</v>
      </c>
      <c r="AN15" s="62">
        <f>L15*$F$7</f>
        <v>0</v>
      </c>
      <c r="AO15" s="62">
        <f>O15*$F$8</f>
        <v>0</v>
      </c>
      <c r="AP15" s="62">
        <f>R15*$F$9</f>
        <v>0</v>
      </c>
      <c r="AQ15" s="62">
        <f>U15*$F$10</f>
        <v>0</v>
      </c>
      <c r="AR15" s="63">
        <f>SUM(AM15:AQ15)</f>
        <v>0</v>
      </c>
    </row>
    <row r="16" spans="1:44" x14ac:dyDescent="0.2">
      <c r="A16" s="29" t="s">
        <v>88</v>
      </c>
      <c r="B16" s="64" t="s">
        <v>86</v>
      </c>
      <c r="C16" s="107">
        <v>110</v>
      </c>
      <c r="D16" s="110" t="s">
        <v>11</v>
      </c>
      <c r="E16" s="111">
        <v>0.39583333333333331</v>
      </c>
      <c r="F16" s="111">
        <v>0.77083333333333337</v>
      </c>
      <c r="G16" s="24">
        <v>100</v>
      </c>
      <c r="H16" s="87">
        <v>8</v>
      </c>
      <c r="I16" s="65"/>
      <c r="J16" s="19">
        <f t="shared" ref="J16:J79" si="0">$C$6*G16*I16</f>
        <v>0</v>
      </c>
      <c r="K16" s="58">
        <f t="shared" ref="K16:K79" si="1">$J$6*H16*I16</f>
        <v>0</v>
      </c>
      <c r="L16" s="65"/>
      <c r="M16" s="68">
        <f t="shared" ref="M16:M79" si="2">$C$7*G16*L16</f>
        <v>0</v>
      </c>
      <c r="N16" s="69">
        <f t="shared" ref="N16:N79" si="3">$J$6*H16*L16</f>
        <v>0</v>
      </c>
      <c r="O16" s="65"/>
      <c r="P16" s="68">
        <f t="shared" ref="P16:P79" si="4">$C$8*G16*O16</f>
        <v>0</v>
      </c>
      <c r="Q16" s="69">
        <f t="shared" ref="Q16:Q79" si="5">$J$6*H16*O16</f>
        <v>0</v>
      </c>
      <c r="R16" s="65"/>
      <c r="S16" s="68">
        <f t="shared" ref="S16:S79" si="6">$C$9*G16*R16</f>
        <v>0</v>
      </c>
      <c r="T16" s="69">
        <f t="shared" ref="T16:T79" si="7">$J$6*H16*R16</f>
        <v>0</v>
      </c>
      <c r="U16" s="65"/>
      <c r="V16" s="19">
        <f t="shared" ref="V16:V79" si="8">$C$10*G16*U16</f>
        <v>0</v>
      </c>
      <c r="W16" s="20">
        <f t="shared" ref="W16:W79" si="9">$J$6*H16*U16</f>
        <v>0</v>
      </c>
      <c r="X16" s="70">
        <f t="shared" ref="X16:X79" si="10">J16+K16+M16+N16+P16+Q16+S16+T16+V16+W16</f>
        <v>0</v>
      </c>
      <c r="Y16" s="85">
        <f t="shared" ref="Y16:Y79" si="11">IFERROR(VLOOKUP(D16,$M$6:$N$11,2,FALSE),VLOOKUP(D16,$P$6:$Q$11,2,FALSE))</f>
        <v>0</v>
      </c>
      <c r="Z16" s="102">
        <f t="shared" ref="Z16:Z79" si="12">X16*(100%-Y16)</f>
        <v>0</v>
      </c>
      <c r="AA16" s="66">
        <f t="shared" ref="AA16:AA79" si="13">AR16</f>
        <v>0</v>
      </c>
      <c r="AB16" s="59">
        <f t="shared" ref="AB16:AB79" si="14">MAX(Z16:AA16)</f>
        <v>0</v>
      </c>
      <c r="AD16" s="60">
        <f t="shared" ref="AD16:AD79" si="15">I16*20</f>
        <v>0</v>
      </c>
      <c r="AE16" s="60">
        <f t="shared" ref="AE16:AE79" si="16">L16*50</f>
        <v>0</v>
      </c>
      <c r="AF16" s="60">
        <f t="shared" ref="AF16:AF79" si="17">O16*60</f>
        <v>0</v>
      </c>
      <c r="AG16" s="60">
        <f t="shared" ref="AG16:AG79" si="18">R16*70</f>
        <v>0</v>
      </c>
      <c r="AH16" s="60">
        <f t="shared" ref="AH16:AH79" si="19">U16*92</f>
        <v>0</v>
      </c>
      <c r="AI16" s="61">
        <f t="shared" ref="AI16:AI79" si="20">SUM(AD16:AH16)</f>
        <v>0</v>
      </c>
      <c r="AJ16" s="60">
        <f t="shared" ref="AJ16:AJ79" si="21">C16</f>
        <v>110</v>
      </c>
      <c r="AK16" s="60">
        <f t="shared" ref="AK16:AK79" si="22">AI16-AJ16</f>
        <v>-110</v>
      </c>
      <c r="AM16" s="62">
        <f t="shared" ref="AM16:AM79" si="23">I16*$F$6</f>
        <v>0</v>
      </c>
      <c r="AN16" s="62">
        <f t="shared" ref="AN16:AN79" si="24">L16*$F$7</f>
        <v>0</v>
      </c>
      <c r="AO16" s="62">
        <f t="shared" ref="AO16:AO79" si="25">O16*$F$8</f>
        <v>0</v>
      </c>
      <c r="AP16" s="62">
        <f t="shared" ref="AP16:AP79" si="26">R16*$F$9</f>
        <v>0</v>
      </c>
      <c r="AQ16" s="62">
        <f t="shared" ref="AQ16:AQ79" si="27">U16*$F$10</f>
        <v>0</v>
      </c>
      <c r="AR16" s="63">
        <f t="shared" ref="AR16:AR79" si="28">SUM(AM16:AQ16)</f>
        <v>0</v>
      </c>
    </row>
    <row r="17" spans="1:44" x14ac:dyDescent="0.2">
      <c r="A17" s="29" t="s">
        <v>85</v>
      </c>
      <c r="B17" s="64" t="s">
        <v>86</v>
      </c>
      <c r="C17" s="107">
        <v>90</v>
      </c>
      <c r="D17" s="110" t="s">
        <v>14</v>
      </c>
      <c r="E17" s="111">
        <v>0.35416666666666669</v>
      </c>
      <c r="F17" s="111">
        <v>0.72916666666666663</v>
      </c>
      <c r="G17" s="24">
        <v>180</v>
      </c>
      <c r="H17" s="87">
        <v>9</v>
      </c>
      <c r="I17" s="65"/>
      <c r="J17" s="19">
        <f t="shared" si="0"/>
        <v>0</v>
      </c>
      <c r="K17" s="58">
        <f t="shared" si="1"/>
        <v>0</v>
      </c>
      <c r="L17" s="65"/>
      <c r="M17" s="68">
        <f t="shared" si="2"/>
        <v>0</v>
      </c>
      <c r="N17" s="69">
        <f t="shared" si="3"/>
        <v>0</v>
      </c>
      <c r="O17" s="65"/>
      <c r="P17" s="68">
        <f t="shared" si="4"/>
        <v>0</v>
      </c>
      <c r="Q17" s="69">
        <f t="shared" si="5"/>
        <v>0</v>
      </c>
      <c r="R17" s="65"/>
      <c r="S17" s="68">
        <f t="shared" si="6"/>
        <v>0</v>
      </c>
      <c r="T17" s="69">
        <f t="shared" si="7"/>
        <v>0</v>
      </c>
      <c r="U17" s="65"/>
      <c r="V17" s="19">
        <f t="shared" si="8"/>
        <v>0</v>
      </c>
      <c r="W17" s="20">
        <f t="shared" si="9"/>
        <v>0</v>
      </c>
      <c r="X17" s="70">
        <f t="shared" si="10"/>
        <v>0</v>
      </c>
      <c r="Y17" s="85">
        <f t="shared" si="11"/>
        <v>0</v>
      </c>
      <c r="Z17" s="102">
        <f t="shared" si="12"/>
        <v>0</v>
      </c>
      <c r="AA17" s="66">
        <f t="shared" si="13"/>
        <v>0</v>
      </c>
      <c r="AB17" s="59">
        <f t="shared" si="14"/>
        <v>0</v>
      </c>
      <c r="AD17" s="60">
        <f t="shared" si="15"/>
        <v>0</v>
      </c>
      <c r="AE17" s="60">
        <f t="shared" si="16"/>
        <v>0</v>
      </c>
      <c r="AF17" s="60">
        <f t="shared" si="17"/>
        <v>0</v>
      </c>
      <c r="AG17" s="60">
        <f t="shared" si="18"/>
        <v>0</v>
      </c>
      <c r="AH17" s="60">
        <f t="shared" si="19"/>
        <v>0</v>
      </c>
      <c r="AI17" s="61">
        <f t="shared" si="20"/>
        <v>0</v>
      </c>
      <c r="AJ17" s="60">
        <f t="shared" si="21"/>
        <v>90</v>
      </c>
      <c r="AK17" s="60">
        <f t="shared" si="22"/>
        <v>-90</v>
      </c>
      <c r="AM17" s="62">
        <f t="shared" si="23"/>
        <v>0</v>
      </c>
      <c r="AN17" s="62">
        <f t="shared" si="24"/>
        <v>0</v>
      </c>
      <c r="AO17" s="62">
        <f t="shared" si="25"/>
        <v>0</v>
      </c>
      <c r="AP17" s="62">
        <f t="shared" si="26"/>
        <v>0</v>
      </c>
      <c r="AQ17" s="62">
        <f t="shared" si="27"/>
        <v>0</v>
      </c>
      <c r="AR17" s="63">
        <f t="shared" si="28"/>
        <v>0</v>
      </c>
    </row>
    <row r="18" spans="1:44" x14ac:dyDescent="0.2">
      <c r="A18" s="29" t="s">
        <v>85</v>
      </c>
      <c r="B18" s="64" t="s">
        <v>86</v>
      </c>
      <c r="C18" s="107">
        <v>90</v>
      </c>
      <c r="D18" s="110" t="s">
        <v>14</v>
      </c>
      <c r="E18" s="111">
        <v>0.35416666666666669</v>
      </c>
      <c r="F18" s="111">
        <v>0.72916666666666663</v>
      </c>
      <c r="G18" s="24">
        <v>180</v>
      </c>
      <c r="H18" s="87">
        <v>9</v>
      </c>
      <c r="I18" s="65"/>
      <c r="J18" s="19">
        <f t="shared" si="0"/>
        <v>0</v>
      </c>
      <c r="K18" s="58">
        <f t="shared" si="1"/>
        <v>0</v>
      </c>
      <c r="L18" s="65"/>
      <c r="M18" s="68">
        <f t="shared" si="2"/>
        <v>0</v>
      </c>
      <c r="N18" s="69">
        <f t="shared" si="3"/>
        <v>0</v>
      </c>
      <c r="O18" s="65"/>
      <c r="P18" s="68">
        <f t="shared" si="4"/>
        <v>0</v>
      </c>
      <c r="Q18" s="69">
        <f t="shared" si="5"/>
        <v>0</v>
      </c>
      <c r="R18" s="65"/>
      <c r="S18" s="68">
        <f t="shared" si="6"/>
        <v>0</v>
      </c>
      <c r="T18" s="69">
        <f t="shared" si="7"/>
        <v>0</v>
      </c>
      <c r="U18" s="65"/>
      <c r="V18" s="19">
        <f t="shared" si="8"/>
        <v>0</v>
      </c>
      <c r="W18" s="20">
        <f t="shared" si="9"/>
        <v>0</v>
      </c>
      <c r="X18" s="70">
        <f t="shared" si="10"/>
        <v>0</v>
      </c>
      <c r="Y18" s="85">
        <f t="shared" si="11"/>
        <v>0</v>
      </c>
      <c r="Z18" s="102">
        <f t="shared" si="12"/>
        <v>0</v>
      </c>
      <c r="AA18" s="66">
        <f t="shared" si="13"/>
        <v>0</v>
      </c>
      <c r="AB18" s="59">
        <f t="shared" si="14"/>
        <v>0</v>
      </c>
      <c r="AD18" s="60">
        <f t="shared" si="15"/>
        <v>0</v>
      </c>
      <c r="AE18" s="60">
        <f t="shared" si="16"/>
        <v>0</v>
      </c>
      <c r="AF18" s="60">
        <f t="shared" si="17"/>
        <v>0</v>
      </c>
      <c r="AG18" s="60">
        <f t="shared" si="18"/>
        <v>0</v>
      </c>
      <c r="AH18" s="60">
        <f t="shared" si="19"/>
        <v>0</v>
      </c>
      <c r="AI18" s="61">
        <f t="shared" si="20"/>
        <v>0</v>
      </c>
      <c r="AJ18" s="60">
        <f t="shared" si="21"/>
        <v>90</v>
      </c>
      <c r="AK18" s="60">
        <f t="shared" si="22"/>
        <v>-90</v>
      </c>
      <c r="AM18" s="62">
        <f t="shared" si="23"/>
        <v>0</v>
      </c>
      <c r="AN18" s="62">
        <f t="shared" si="24"/>
        <v>0</v>
      </c>
      <c r="AO18" s="62">
        <f t="shared" si="25"/>
        <v>0</v>
      </c>
      <c r="AP18" s="62">
        <f t="shared" si="26"/>
        <v>0</v>
      </c>
      <c r="AQ18" s="62">
        <f t="shared" si="27"/>
        <v>0</v>
      </c>
      <c r="AR18" s="63">
        <f t="shared" si="28"/>
        <v>0</v>
      </c>
    </row>
    <row r="19" spans="1:44" x14ac:dyDescent="0.2">
      <c r="A19" s="29" t="s">
        <v>86</v>
      </c>
      <c r="B19" s="64" t="s">
        <v>85</v>
      </c>
      <c r="C19" s="107">
        <v>90</v>
      </c>
      <c r="D19" s="110" t="s">
        <v>14</v>
      </c>
      <c r="E19" s="111">
        <v>0.35416666666666669</v>
      </c>
      <c r="F19" s="111">
        <v>0.72916666666666663</v>
      </c>
      <c r="G19" s="24">
        <v>180</v>
      </c>
      <c r="H19" s="87">
        <v>9</v>
      </c>
      <c r="I19" s="65"/>
      <c r="J19" s="19">
        <f t="shared" si="0"/>
        <v>0</v>
      </c>
      <c r="K19" s="58">
        <f t="shared" si="1"/>
        <v>0</v>
      </c>
      <c r="L19" s="65"/>
      <c r="M19" s="68">
        <f t="shared" si="2"/>
        <v>0</v>
      </c>
      <c r="N19" s="69">
        <f t="shared" si="3"/>
        <v>0</v>
      </c>
      <c r="O19" s="65"/>
      <c r="P19" s="68">
        <f t="shared" si="4"/>
        <v>0</v>
      </c>
      <c r="Q19" s="69">
        <f t="shared" si="5"/>
        <v>0</v>
      </c>
      <c r="R19" s="65"/>
      <c r="S19" s="68">
        <f t="shared" si="6"/>
        <v>0</v>
      </c>
      <c r="T19" s="69">
        <f t="shared" si="7"/>
        <v>0</v>
      </c>
      <c r="U19" s="65"/>
      <c r="V19" s="19">
        <f t="shared" si="8"/>
        <v>0</v>
      </c>
      <c r="W19" s="20">
        <f t="shared" si="9"/>
        <v>0</v>
      </c>
      <c r="X19" s="70">
        <f t="shared" si="10"/>
        <v>0</v>
      </c>
      <c r="Y19" s="85">
        <f t="shared" si="11"/>
        <v>0</v>
      </c>
      <c r="Z19" s="102">
        <f t="shared" si="12"/>
        <v>0</v>
      </c>
      <c r="AA19" s="66">
        <f t="shared" si="13"/>
        <v>0</v>
      </c>
      <c r="AB19" s="59">
        <f t="shared" si="14"/>
        <v>0</v>
      </c>
      <c r="AD19" s="60">
        <f t="shared" si="15"/>
        <v>0</v>
      </c>
      <c r="AE19" s="60">
        <f t="shared" si="16"/>
        <v>0</v>
      </c>
      <c r="AF19" s="60">
        <f t="shared" si="17"/>
        <v>0</v>
      </c>
      <c r="AG19" s="60">
        <f t="shared" si="18"/>
        <v>0</v>
      </c>
      <c r="AH19" s="60">
        <f t="shared" si="19"/>
        <v>0</v>
      </c>
      <c r="AI19" s="61">
        <f t="shared" si="20"/>
        <v>0</v>
      </c>
      <c r="AJ19" s="60">
        <f t="shared" si="21"/>
        <v>90</v>
      </c>
      <c r="AK19" s="60">
        <f t="shared" si="22"/>
        <v>-90</v>
      </c>
      <c r="AM19" s="62">
        <f t="shared" si="23"/>
        <v>0</v>
      </c>
      <c r="AN19" s="62">
        <f t="shared" si="24"/>
        <v>0</v>
      </c>
      <c r="AO19" s="62">
        <f t="shared" si="25"/>
        <v>0</v>
      </c>
      <c r="AP19" s="62">
        <f t="shared" si="26"/>
        <v>0</v>
      </c>
      <c r="AQ19" s="62">
        <f t="shared" si="27"/>
        <v>0</v>
      </c>
      <c r="AR19" s="63">
        <f t="shared" si="28"/>
        <v>0</v>
      </c>
    </row>
    <row r="20" spans="1:44" x14ac:dyDescent="0.2">
      <c r="A20" s="29" t="s">
        <v>85</v>
      </c>
      <c r="B20" s="64" t="s">
        <v>86</v>
      </c>
      <c r="C20" s="107">
        <v>90</v>
      </c>
      <c r="D20" s="110" t="s">
        <v>14</v>
      </c>
      <c r="E20" s="111">
        <v>0.35416666666666669</v>
      </c>
      <c r="F20" s="111">
        <v>0.72916666666666663</v>
      </c>
      <c r="G20" s="24">
        <v>180</v>
      </c>
      <c r="H20" s="87">
        <v>9</v>
      </c>
      <c r="I20" s="65"/>
      <c r="J20" s="19">
        <f t="shared" si="0"/>
        <v>0</v>
      </c>
      <c r="K20" s="58">
        <f t="shared" si="1"/>
        <v>0</v>
      </c>
      <c r="L20" s="65"/>
      <c r="M20" s="68">
        <f t="shared" si="2"/>
        <v>0</v>
      </c>
      <c r="N20" s="69">
        <f t="shared" si="3"/>
        <v>0</v>
      </c>
      <c r="O20" s="65"/>
      <c r="P20" s="68">
        <f t="shared" si="4"/>
        <v>0</v>
      </c>
      <c r="Q20" s="69">
        <f t="shared" si="5"/>
        <v>0</v>
      </c>
      <c r="R20" s="65"/>
      <c r="S20" s="68">
        <f t="shared" si="6"/>
        <v>0</v>
      </c>
      <c r="T20" s="69">
        <f t="shared" si="7"/>
        <v>0</v>
      </c>
      <c r="U20" s="65"/>
      <c r="V20" s="19">
        <f t="shared" si="8"/>
        <v>0</v>
      </c>
      <c r="W20" s="20">
        <f t="shared" si="9"/>
        <v>0</v>
      </c>
      <c r="X20" s="70">
        <f t="shared" si="10"/>
        <v>0</v>
      </c>
      <c r="Y20" s="85">
        <f t="shared" si="11"/>
        <v>0</v>
      </c>
      <c r="Z20" s="102">
        <f t="shared" si="12"/>
        <v>0</v>
      </c>
      <c r="AA20" s="66">
        <f t="shared" si="13"/>
        <v>0</v>
      </c>
      <c r="AB20" s="59">
        <f t="shared" si="14"/>
        <v>0</v>
      </c>
      <c r="AD20" s="60">
        <f t="shared" si="15"/>
        <v>0</v>
      </c>
      <c r="AE20" s="60">
        <f t="shared" si="16"/>
        <v>0</v>
      </c>
      <c r="AF20" s="60">
        <f t="shared" si="17"/>
        <v>0</v>
      </c>
      <c r="AG20" s="60">
        <f t="shared" si="18"/>
        <v>0</v>
      </c>
      <c r="AH20" s="60">
        <f t="shared" si="19"/>
        <v>0</v>
      </c>
      <c r="AI20" s="61">
        <f t="shared" si="20"/>
        <v>0</v>
      </c>
      <c r="AJ20" s="60">
        <f t="shared" si="21"/>
        <v>90</v>
      </c>
      <c r="AK20" s="60">
        <f t="shared" si="22"/>
        <v>-90</v>
      </c>
      <c r="AM20" s="62">
        <f t="shared" si="23"/>
        <v>0</v>
      </c>
      <c r="AN20" s="62">
        <f t="shared" si="24"/>
        <v>0</v>
      </c>
      <c r="AO20" s="62">
        <f t="shared" si="25"/>
        <v>0</v>
      </c>
      <c r="AP20" s="62">
        <f t="shared" si="26"/>
        <v>0</v>
      </c>
      <c r="AQ20" s="62">
        <f t="shared" si="27"/>
        <v>0</v>
      </c>
      <c r="AR20" s="63">
        <f t="shared" si="28"/>
        <v>0</v>
      </c>
    </row>
    <row r="21" spans="1:44" x14ac:dyDescent="0.2">
      <c r="A21" s="29" t="s">
        <v>86</v>
      </c>
      <c r="B21" s="64" t="s">
        <v>85</v>
      </c>
      <c r="C21" s="107">
        <v>90</v>
      </c>
      <c r="D21" s="110" t="s">
        <v>14</v>
      </c>
      <c r="E21" s="111">
        <v>0.35416666666666669</v>
      </c>
      <c r="F21" s="111">
        <v>0.72916666666666663</v>
      </c>
      <c r="G21" s="24">
        <v>180</v>
      </c>
      <c r="H21" s="87">
        <v>9</v>
      </c>
      <c r="I21" s="65"/>
      <c r="J21" s="19">
        <f t="shared" si="0"/>
        <v>0</v>
      </c>
      <c r="K21" s="58">
        <f t="shared" si="1"/>
        <v>0</v>
      </c>
      <c r="L21" s="65"/>
      <c r="M21" s="68">
        <f t="shared" si="2"/>
        <v>0</v>
      </c>
      <c r="N21" s="69">
        <f t="shared" si="3"/>
        <v>0</v>
      </c>
      <c r="O21" s="65"/>
      <c r="P21" s="68">
        <f t="shared" si="4"/>
        <v>0</v>
      </c>
      <c r="Q21" s="69">
        <f t="shared" si="5"/>
        <v>0</v>
      </c>
      <c r="R21" s="65"/>
      <c r="S21" s="68">
        <f t="shared" si="6"/>
        <v>0</v>
      </c>
      <c r="T21" s="69">
        <f t="shared" si="7"/>
        <v>0</v>
      </c>
      <c r="U21" s="65"/>
      <c r="V21" s="19">
        <f t="shared" si="8"/>
        <v>0</v>
      </c>
      <c r="W21" s="20">
        <f t="shared" si="9"/>
        <v>0</v>
      </c>
      <c r="X21" s="70">
        <f t="shared" si="10"/>
        <v>0</v>
      </c>
      <c r="Y21" s="85">
        <f t="shared" si="11"/>
        <v>0</v>
      </c>
      <c r="Z21" s="102">
        <f t="shared" si="12"/>
        <v>0</v>
      </c>
      <c r="AA21" s="66">
        <f t="shared" si="13"/>
        <v>0</v>
      </c>
      <c r="AB21" s="59">
        <f t="shared" si="14"/>
        <v>0</v>
      </c>
      <c r="AD21" s="60">
        <f t="shared" si="15"/>
        <v>0</v>
      </c>
      <c r="AE21" s="60">
        <f t="shared" si="16"/>
        <v>0</v>
      </c>
      <c r="AF21" s="60">
        <f t="shared" si="17"/>
        <v>0</v>
      </c>
      <c r="AG21" s="60">
        <f t="shared" si="18"/>
        <v>0</v>
      </c>
      <c r="AH21" s="60">
        <f t="shared" si="19"/>
        <v>0</v>
      </c>
      <c r="AI21" s="61">
        <f t="shared" si="20"/>
        <v>0</v>
      </c>
      <c r="AJ21" s="60">
        <f t="shared" si="21"/>
        <v>90</v>
      </c>
      <c r="AK21" s="60">
        <f t="shared" si="22"/>
        <v>-90</v>
      </c>
      <c r="AM21" s="62">
        <f t="shared" si="23"/>
        <v>0</v>
      </c>
      <c r="AN21" s="62">
        <f t="shared" si="24"/>
        <v>0</v>
      </c>
      <c r="AO21" s="62">
        <f t="shared" si="25"/>
        <v>0</v>
      </c>
      <c r="AP21" s="62">
        <f t="shared" si="26"/>
        <v>0</v>
      </c>
      <c r="AQ21" s="62">
        <f t="shared" si="27"/>
        <v>0</v>
      </c>
      <c r="AR21" s="63">
        <f t="shared" si="28"/>
        <v>0</v>
      </c>
    </row>
    <row r="22" spans="1:44" x14ac:dyDescent="0.2">
      <c r="A22" s="29" t="s">
        <v>86</v>
      </c>
      <c r="B22" s="64" t="s">
        <v>85</v>
      </c>
      <c r="C22" s="107">
        <v>90</v>
      </c>
      <c r="D22" s="110" t="s">
        <v>14</v>
      </c>
      <c r="E22" s="111">
        <v>0.35416666666666669</v>
      </c>
      <c r="F22" s="111">
        <v>0.72916666666666663</v>
      </c>
      <c r="G22" s="24">
        <v>180</v>
      </c>
      <c r="H22" s="87">
        <v>9</v>
      </c>
      <c r="I22" s="65"/>
      <c r="J22" s="19">
        <f t="shared" si="0"/>
        <v>0</v>
      </c>
      <c r="K22" s="58">
        <f t="shared" si="1"/>
        <v>0</v>
      </c>
      <c r="L22" s="65"/>
      <c r="M22" s="68">
        <f t="shared" si="2"/>
        <v>0</v>
      </c>
      <c r="N22" s="69">
        <f t="shared" si="3"/>
        <v>0</v>
      </c>
      <c r="O22" s="65"/>
      <c r="P22" s="68">
        <f t="shared" si="4"/>
        <v>0</v>
      </c>
      <c r="Q22" s="69">
        <f t="shared" si="5"/>
        <v>0</v>
      </c>
      <c r="R22" s="65"/>
      <c r="S22" s="68">
        <f t="shared" si="6"/>
        <v>0</v>
      </c>
      <c r="T22" s="69">
        <f t="shared" si="7"/>
        <v>0</v>
      </c>
      <c r="U22" s="65"/>
      <c r="V22" s="19">
        <f t="shared" si="8"/>
        <v>0</v>
      </c>
      <c r="W22" s="20">
        <f t="shared" si="9"/>
        <v>0</v>
      </c>
      <c r="X22" s="70">
        <f t="shared" si="10"/>
        <v>0</v>
      </c>
      <c r="Y22" s="85">
        <f t="shared" si="11"/>
        <v>0</v>
      </c>
      <c r="Z22" s="102">
        <f t="shared" si="12"/>
        <v>0</v>
      </c>
      <c r="AA22" s="66">
        <f t="shared" si="13"/>
        <v>0</v>
      </c>
      <c r="AB22" s="59">
        <f t="shared" si="14"/>
        <v>0</v>
      </c>
      <c r="AD22" s="60">
        <f t="shared" si="15"/>
        <v>0</v>
      </c>
      <c r="AE22" s="60">
        <f t="shared" si="16"/>
        <v>0</v>
      </c>
      <c r="AF22" s="60">
        <f t="shared" si="17"/>
        <v>0</v>
      </c>
      <c r="AG22" s="60">
        <f t="shared" si="18"/>
        <v>0</v>
      </c>
      <c r="AH22" s="60">
        <f t="shared" si="19"/>
        <v>0</v>
      </c>
      <c r="AI22" s="61">
        <f t="shared" si="20"/>
        <v>0</v>
      </c>
      <c r="AJ22" s="60">
        <f t="shared" si="21"/>
        <v>90</v>
      </c>
      <c r="AK22" s="60">
        <f t="shared" si="22"/>
        <v>-90</v>
      </c>
      <c r="AM22" s="62">
        <f t="shared" si="23"/>
        <v>0</v>
      </c>
      <c r="AN22" s="62">
        <f t="shared" si="24"/>
        <v>0</v>
      </c>
      <c r="AO22" s="62">
        <f t="shared" si="25"/>
        <v>0</v>
      </c>
      <c r="AP22" s="62">
        <f t="shared" si="26"/>
        <v>0</v>
      </c>
      <c r="AQ22" s="62">
        <f t="shared" si="27"/>
        <v>0</v>
      </c>
      <c r="AR22" s="63">
        <f t="shared" si="28"/>
        <v>0</v>
      </c>
    </row>
    <row r="23" spans="1:44" x14ac:dyDescent="0.2">
      <c r="A23" s="29" t="s">
        <v>112</v>
      </c>
      <c r="B23" s="64" t="s">
        <v>86</v>
      </c>
      <c r="C23" s="107">
        <v>66</v>
      </c>
      <c r="D23" s="110" t="s">
        <v>14</v>
      </c>
      <c r="E23" s="111">
        <v>0.3125</v>
      </c>
      <c r="F23" s="111">
        <v>0.85416666666666663</v>
      </c>
      <c r="G23" s="24">
        <v>515</v>
      </c>
      <c r="H23" s="87">
        <v>13</v>
      </c>
      <c r="I23" s="65"/>
      <c r="J23" s="19">
        <f t="shared" si="0"/>
        <v>0</v>
      </c>
      <c r="K23" s="58">
        <f t="shared" si="1"/>
        <v>0</v>
      </c>
      <c r="L23" s="65"/>
      <c r="M23" s="68">
        <f t="shared" si="2"/>
        <v>0</v>
      </c>
      <c r="N23" s="69">
        <f t="shared" si="3"/>
        <v>0</v>
      </c>
      <c r="O23" s="65"/>
      <c r="P23" s="68">
        <f t="shared" si="4"/>
        <v>0</v>
      </c>
      <c r="Q23" s="69">
        <f t="shared" si="5"/>
        <v>0</v>
      </c>
      <c r="R23" s="65"/>
      <c r="S23" s="68">
        <f t="shared" si="6"/>
        <v>0</v>
      </c>
      <c r="T23" s="69">
        <f t="shared" si="7"/>
        <v>0</v>
      </c>
      <c r="U23" s="65"/>
      <c r="V23" s="19">
        <f t="shared" si="8"/>
        <v>0</v>
      </c>
      <c r="W23" s="20">
        <f t="shared" si="9"/>
        <v>0</v>
      </c>
      <c r="X23" s="70">
        <f t="shared" si="10"/>
        <v>0</v>
      </c>
      <c r="Y23" s="85">
        <f t="shared" si="11"/>
        <v>0</v>
      </c>
      <c r="Z23" s="102">
        <f t="shared" si="12"/>
        <v>0</v>
      </c>
      <c r="AA23" s="66">
        <f t="shared" si="13"/>
        <v>0</v>
      </c>
      <c r="AB23" s="59">
        <f t="shared" si="14"/>
        <v>0</v>
      </c>
      <c r="AD23" s="60">
        <f t="shared" si="15"/>
        <v>0</v>
      </c>
      <c r="AE23" s="60">
        <f t="shared" si="16"/>
        <v>0</v>
      </c>
      <c r="AF23" s="60">
        <f t="shared" si="17"/>
        <v>0</v>
      </c>
      <c r="AG23" s="60">
        <f t="shared" si="18"/>
        <v>0</v>
      </c>
      <c r="AH23" s="60">
        <f t="shared" si="19"/>
        <v>0</v>
      </c>
      <c r="AI23" s="61">
        <f t="shared" si="20"/>
        <v>0</v>
      </c>
      <c r="AJ23" s="60">
        <f t="shared" si="21"/>
        <v>66</v>
      </c>
      <c r="AK23" s="60">
        <f t="shared" si="22"/>
        <v>-66</v>
      </c>
      <c r="AM23" s="62">
        <f t="shared" si="23"/>
        <v>0</v>
      </c>
      <c r="AN23" s="62">
        <f t="shared" si="24"/>
        <v>0</v>
      </c>
      <c r="AO23" s="62">
        <f t="shared" si="25"/>
        <v>0</v>
      </c>
      <c r="AP23" s="62">
        <f t="shared" si="26"/>
        <v>0</v>
      </c>
      <c r="AQ23" s="62">
        <f t="shared" si="27"/>
        <v>0</v>
      </c>
      <c r="AR23" s="63">
        <f t="shared" si="28"/>
        <v>0</v>
      </c>
    </row>
    <row r="24" spans="1:44" x14ac:dyDescent="0.2">
      <c r="A24" s="29" t="s">
        <v>113</v>
      </c>
      <c r="B24" s="64" t="s">
        <v>86</v>
      </c>
      <c r="C24" s="107">
        <v>76</v>
      </c>
      <c r="D24" s="110" t="s">
        <v>14</v>
      </c>
      <c r="E24" s="111">
        <v>0.3125</v>
      </c>
      <c r="F24" s="111">
        <v>0.85416666666666663</v>
      </c>
      <c r="G24" s="24">
        <v>660</v>
      </c>
      <c r="H24" s="87">
        <v>13</v>
      </c>
      <c r="I24" s="65"/>
      <c r="J24" s="19">
        <f t="shared" si="0"/>
        <v>0</v>
      </c>
      <c r="K24" s="58">
        <f t="shared" si="1"/>
        <v>0</v>
      </c>
      <c r="L24" s="65"/>
      <c r="M24" s="68">
        <f t="shared" si="2"/>
        <v>0</v>
      </c>
      <c r="N24" s="69">
        <f t="shared" si="3"/>
        <v>0</v>
      </c>
      <c r="O24" s="65"/>
      <c r="P24" s="68">
        <f t="shared" si="4"/>
        <v>0</v>
      </c>
      <c r="Q24" s="69">
        <f t="shared" si="5"/>
        <v>0</v>
      </c>
      <c r="R24" s="65"/>
      <c r="S24" s="68">
        <f t="shared" si="6"/>
        <v>0</v>
      </c>
      <c r="T24" s="69">
        <f t="shared" si="7"/>
        <v>0</v>
      </c>
      <c r="U24" s="65"/>
      <c r="V24" s="19">
        <f t="shared" si="8"/>
        <v>0</v>
      </c>
      <c r="W24" s="20">
        <f t="shared" si="9"/>
        <v>0</v>
      </c>
      <c r="X24" s="70">
        <f t="shared" si="10"/>
        <v>0</v>
      </c>
      <c r="Y24" s="85">
        <f t="shared" si="11"/>
        <v>0</v>
      </c>
      <c r="Z24" s="102">
        <f t="shared" si="12"/>
        <v>0</v>
      </c>
      <c r="AA24" s="66">
        <f t="shared" si="13"/>
        <v>0</v>
      </c>
      <c r="AB24" s="59">
        <f t="shared" si="14"/>
        <v>0</v>
      </c>
      <c r="AD24" s="60">
        <f t="shared" si="15"/>
        <v>0</v>
      </c>
      <c r="AE24" s="60">
        <f t="shared" si="16"/>
        <v>0</v>
      </c>
      <c r="AF24" s="60">
        <f t="shared" si="17"/>
        <v>0</v>
      </c>
      <c r="AG24" s="60">
        <f t="shared" si="18"/>
        <v>0</v>
      </c>
      <c r="AH24" s="60">
        <f t="shared" si="19"/>
        <v>0</v>
      </c>
      <c r="AI24" s="61">
        <f t="shared" si="20"/>
        <v>0</v>
      </c>
      <c r="AJ24" s="60">
        <f t="shared" si="21"/>
        <v>76</v>
      </c>
      <c r="AK24" s="60">
        <f t="shared" si="22"/>
        <v>-76</v>
      </c>
      <c r="AM24" s="62">
        <f t="shared" si="23"/>
        <v>0</v>
      </c>
      <c r="AN24" s="62">
        <f t="shared" si="24"/>
        <v>0</v>
      </c>
      <c r="AO24" s="62">
        <f t="shared" si="25"/>
        <v>0</v>
      </c>
      <c r="AP24" s="62">
        <f t="shared" si="26"/>
        <v>0</v>
      </c>
      <c r="AQ24" s="62">
        <f t="shared" si="27"/>
        <v>0</v>
      </c>
      <c r="AR24" s="63">
        <f t="shared" si="28"/>
        <v>0</v>
      </c>
    </row>
    <row r="25" spans="1:44" x14ac:dyDescent="0.2">
      <c r="A25" s="29" t="s">
        <v>113</v>
      </c>
      <c r="B25" s="64" t="s">
        <v>86</v>
      </c>
      <c r="C25" s="107">
        <v>110</v>
      </c>
      <c r="D25" s="110" t="s">
        <v>14</v>
      </c>
      <c r="E25" s="111">
        <v>0.3125</v>
      </c>
      <c r="F25" s="111">
        <v>0.85416666666666663</v>
      </c>
      <c r="G25" s="24">
        <v>660</v>
      </c>
      <c r="H25" s="87">
        <v>13</v>
      </c>
      <c r="I25" s="65"/>
      <c r="J25" s="19">
        <f t="shared" si="0"/>
        <v>0</v>
      </c>
      <c r="K25" s="58">
        <f t="shared" si="1"/>
        <v>0</v>
      </c>
      <c r="L25" s="65"/>
      <c r="M25" s="68">
        <f t="shared" si="2"/>
        <v>0</v>
      </c>
      <c r="N25" s="69">
        <f t="shared" si="3"/>
        <v>0</v>
      </c>
      <c r="O25" s="65"/>
      <c r="P25" s="68">
        <f t="shared" si="4"/>
        <v>0</v>
      </c>
      <c r="Q25" s="69">
        <f t="shared" si="5"/>
        <v>0</v>
      </c>
      <c r="R25" s="65"/>
      <c r="S25" s="68">
        <f t="shared" si="6"/>
        <v>0</v>
      </c>
      <c r="T25" s="69">
        <f t="shared" si="7"/>
        <v>0</v>
      </c>
      <c r="U25" s="65"/>
      <c r="V25" s="19">
        <f t="shared" si="8"/>
        <v>0</v>
      </c>
      <c r="W25" s="20">
        <f t="shared" si="9"/>
        <v>0</v>
      </c>
      <c r="X25" s="70">
        <f t="shared" si="10"/>
        <v>0</v>
      </c>
      <c r="Y25" s="85">
        <f t="shared" si="11"/>
        <v>0</v>
      </c>
      <c r="Z25" s="102">
        <f t="shared" si="12"/>
        <v>0</v>
      </c>
      <c r="AA25" s="66">
        <f t="shared" si="13"/>
        <v>0</v>
      </c>
      <c r="AB25" s="59">
        <f t="shared" si="14"/>
        <v>0</v>
      </c>
      <c r="AD25" s="60">
        <f t="shared" si="15"/>
        <v>0</v>
      </c>
      <c r="AE25" s="60">
        <f t="shared" si="16"/>
        <v>0</v>
      </c>
      <c r="AF25" s="60">
        <f t="shared" si="17"/>
        <v>0</v>
      </c>
      <c r="AG25" s="60">
        <f t="shared" si="18"/>
        <v>0</v>
      </c>
      <c r="AH25" s="60">
        <f t="shared" si="19"/>
        <v>0</v>
      </c>
      <c r="AI25" s="61">
        <f t="shared" si="20"/>
        <v>0</v>
      </c>
      <c r="AJ25" s="60">
        <f t="shared" si="21"/>
        <v>110</v>
      </c>
      <c r="AK25" s="60">
        <f t="shared" si="22"/>
        <v>-110</v>
      </c>
      <c r="AM25" s="62">
        <f t="shared" si="23"/>
        <v>0</v>
      </c>
      <c r="AN25" s="62">
        <f t="shared" si="24"/>
        <v>0</v>
      </c>
      <c r="AO25" s="62">
        <f t="shared" si="25"/>
        <v>0</v>
      </c>
      <c r="AP25" s="62">
        <f t="shared" si="26"/>
        <v>0</v>
      </c>
      <c r="AQ25" s="62">
        <f t="shared" si="27"/>
        <v>0</v>
      </c>
      <c r="AR25" s="63">
        <f t="shared" si="28"/>
        <v>0</v>
      </c>
    </row>
    <row r="26" spans="1:44" x14ac:dyDescent="0.2">
      <c r="A26" s="29" t="s">
        <v>114</v>
      </c>
      <c r="B26" s="64" t="s">
        <v>86</v>
      </c>
      <c r="C26" s="107">
        <v>50</v>
      </c>
      <c r="D26" s="110" t="s">
        <v>14</v>
      </c>
      <c r="E26" s="111">
        <v>0.375</v>
      </c>
      <c r="F26" s="111">
        <v>0.66666666666666663</v>
      </c>
      <c r="G26" s="24">
        <v>50</v>
      </c>
      <c r="H26" s="87">
        <v>7</v>
      </c>
      <c r="I26" s="65"/>
      <c r="J26" s="19">
        <f t="shared" si="0"/>
        <v>0</v>
      </c>
      <c r="K26" s="58">
        <f t="shared" si="1"/>
        <v>0</v>
      </c>
      <c r="L26" s="65"/>
      <c r="M26" s="68">
        <f t="shared" si="2"/>
        <v>0</v>
      </c>
      <c r="N26" s="69">
        <f t="shared" si="3"/>
        <v>0</v>
      </c>
      <c r="O26" s="65"/>
      <c r="P26" s="68">
        <f t="shared" si="4"/>
        <v>0</v>
      </c>
      <c r="Q26" s="69">
        <f t="shared" si="5"/>
        <v>0</v>
      </c>
      <c r="R26" s="65"/>
      <c r="S26" s="68">
        <f t="shared" si="6"/>
        <v>0</v>
      </c>
      <c r="T26" s="69">
        <f t="shared" si="7"/>
        <v>0</v>
      </c>
      <c r="U26" s="65"/>
      <c r="V26" s="19">
        <f t="shared" si="8"/>
        <v>0</v>
      </c>
      <c r="W26" s="20">
        <f t="shared" si="9"/>
        <v>0</v>
      </c>
      <c r="X26" s="70">
        <f t="shared" si="10"/>
        <v>0</v>
      </c>
      <c r="Y26" s="85">
        <f t="shared" si="11"/>
        <v>0</v>
      </c>
      <c r="Z26" s="102">
        <f t="shared" si="12"/>
        <v>0</v>
      </c>
      <c r="AA26" s="66">
        <f t="shared" si="13"/>
        <v>0</v>
      </c>
      <c r="AB26" s="59">
        <f t="shared" si="14"/>
        <v>0</v>
      </c>
      <c r="AD26" s="60">
        <f t="shared" si="15"/>
        <v>0</v>
      </c>
      <c r="AE26" s="60">
        <f t="shared" si="16"/>
        <v>0</v>
      </c>
      <c r="AF26" s="60">
        <f t="shared" si="17"/>
        <v>0</v>
      </c>
      <c r="AG26" s="60">
        <f t="shared" si="18"/>
        <v>0</v>
      </c>
      <c r="AH26" s="60">
        <f t="shared" si="19"/>
        <v>0</v>
      </c>
      <c r="AI26" s="61">
        <f t="shared" si="20"/>
        <v>0</v>
      </c>
      <c r="AJ26" s="60">
        <f t="shared" si="21"/>
        <v>50</v>
      </c>
      <c r="AK26" s="60">
        <f t="shared" si="22"/>
        <v>-50</v>
      </c>
      <c r="AM26" s="62">
        <f t="shared" si="23"/>
        <v>0</v>
      </c>
      <c r="AN26" s="62">
        <f t="shared" si="24"/>
        <v>0</v>
      </c>
      <c r="AO26" s="62">
        <f t="shared" si="25"/>
        <v>0</v>
      </c>
      <c r="AP26" s="62">
        <f t="shared" si="26"/>
        <v>0</v>
      </c>
      <c r="AQ26" s="62">
        <f t="shared" si="27"/>
        <v>0</v>
      </c>
      <c r="AR26" s="63">
        <f t="shared" si="28"/>
        <v>0</v>
      </c>
    </row>
    <row r="27" spans="1:44" x14ac:dyDescent="0.2">
      <c r="A27" s="29" t="s">
        <v>114</v>
      </c>
      <c r="B27" s="64" t="s">
        <v>86</v>
      </c>
      <c r="C27" s="107">
        <v>400</v>
      </c>
      <c r="D27" s="110" t="s">
        <v>14</v>
      </c>
      <c r="E27" s="111">
        <v>0.375</v>
      </c>
      <c r="F27" s="111">
        <v>0.66666666666666663</v>
      </c>
      <c r="G27" s="24">
        <v>50</v>
      </c>
      <c r="H27" s="87">
        <v>7</v>
      </c>
      <c r="I27" s="65"/>
      <c r="J27" s="19">
        <f t="shared" si="0"/>
        <v>0</v>
      </c>
      <c r="K27" s="58">
        <f t="shared" si="1"/>
        <v>0</v>
      </c>
      <c r="L27" s="65"/>
      <c r="M27" s="68">
        <f t="shared" si="2"/>
        <v>0</v>
      </c>
      <c r="N27" s="69">
        <f t="shared" si="3"/>
        <v>0</v>
      </c>
      <c r="O27" s="65"/>
      <c r="P27" s="68">
        <f t="shared" si="4"/>
        <v>0</v>
      </c>
      <c r="Q27" s="69">
        <f t="shared" si="5"/>
        <v>0</v>
      </c>
      <c r="R27" s="65"/>
      <c r="S27" s="68">
        <f t="shared" si="6"/>
        <v>0</v>
      </c>
      <c r="T27" s="69">
        <f t="shared" si="7"/>
        <v>0</v>
      </c>
      <c r="U27" s="65"/>
      <c r="V27" s="19">
        <f t="shared" si="8"/>
        <v>0</v>
      </c>
      <c r="W27" s="20">
        <f t="shared" si="9"/>
        <v>0</v>
      </c>
      <c r="X27" s="70">
        <f t="shared" si="10"/>
        <v>0</v>
      </c>
      <c r="Y27" s="85">
        <f t="shared" si="11"/>
        <v>0</v>
      </c>
      <c r="Z27" s="102">
        <f t="shared" si="12"/>
        <v>0</v>
      </c>
      <c r="AA27" s="66">
        <f t="shared" si="13"/>
        <v>0</v>
      </c>
      <c r="AB27" s="59">
        <f t="shared" si="14"/>
        <v>0</v>
      </c>
      <c r="AD27" s="60">
        <f t="shared" si="15"/>
        <v>0</v>
      </c>
      <c r="AE27" s="60">
        <f t="shared" si="16"/>
        <v>0</v>
      </c>
      <c r="AF27" s="60">
        <f t="shared" si="17"/>
        <v>0</v>
      </c>
      <c r="AG27" s="60">
        <f t="shared" si="18"/>
        <v>0</v>
      </c>
      <c r="AH27" s="60">
        <f t="shared" si="19"/>
        <v>0</v>
      </c>
      <c r="AI27" s="61">
        <f t="shared" si="20"/>
        <v>0</v>
      </c>
      <c r="AJ27" s="60">
        <f t="shared" si="21"/>
        <v>400</v>
      </c>
      <c r="AK27" s="60">
        <f t="shared" si="22"/>
        <v>-400</v>
      </c>
      <c r="AM27" s="62">
        <f t="shared" si="23"/>
        <v>0</v>
      </c>
      <c r="AN27" s="62">
        <f t="shared" si="24"/>
        <v>0</v>
      </c>
      <c r="AO27" s="62">
        <f t="shared" si="25"/>
        <v>0</v>
      </c>
      <c r="AP27" s="62">
        <f t="shared" si="26"/>
        <v>0</v>
      </c>
      <c r="AQ27" s="62">
        <f t="shared" si="27"/>
        <v>0</v>
      </c>
      <c r="AR27" s="63">
        <f t="shared" si="28"/>
        <v>0</v>
      </c>
    </row>
    <row r="28" spans="1:44" x14ac:dyDescent="0.2">
      <c r="A28" s="29" t="s">
        <v>86</v>
      </c>
      <c r="B28" s="64" t="s">
        <v>114</v>
      </c>
      <c r="C28" s="107">
        <v>450</v>
      </c>
      <c r="D28" s="110" t="s">
        <v>14</v>
      </c>
      <c r="E28" s="111">
        <v>0.375</v>
      </c>
      <c r="F28" s="111">
        <v>0.66666666666666663</v>
      </c>
      <c r="G28" s="24">
        <v>50</v>
      </c>
      <c r="H28" s="87">
        <v>7</v>
      </c>
      <c r="I28" s="65"/>
      <c r="J28" s="19">
        <f t="shared" si="0"/>
        <v>0</v>
      </c>
      <c r="K28" s="58">
        <f t="shared" si="1"/>
        <v>0</v>
      </c>
      <c r="L28" s="65"/>
      <c r="M28" s="68">
        <f t="shared" si="2"/>
        <v>0</v>
      </c>
      <c r="N28" s="69">
        <f t="shared" si="3"/>
        <v>0</v>
      </c>
      <c r="O28" s="65"/>
      <c r="P28" s="68">
        <f t="shared" si="4"/>
        <v>0</v>
      </c>
      <c r="Q28" s="69">
        <f t="shared" si="5"/>
        <v>0</v>
      </c>
      <c r="R28" s="65"/>
      <c r="S28" s="68">
        <f t="shared" si="6"/>
        <v>0</v>
      </c>
      <c r="T28" s="69">
        <f t="shared" si="7"/>
        <v>0</v>
      </c>
      <c r="U28" s="65"/>
      <c r="V28" s="19">
        <f t="shared" si="8"/>
        <v>0</v>
      </c>
      <c r="W28" s="20">
        <f t="shared" si="9"/>
        <v>0</v>
      </c>
      <c r="X28" s="70">
        <f t="shared" si="10"/>
        <v>0</v>
      </c>
      <c r="Y28" s="85">
        <f t="shared" si="11"/>
        <v>0</v>
      </c>
      <c r="Z28" s="102">
        <f t="shared" si="12"/>
        <v>0</v>
      </c>
      <c r="AA28" s="66">
        <f t="shared" si="13"/>
        <v>0</v>
      </c>
      <c r="AB28" s="59">
        <f t="shared" si="14"/>
        <v>0</v>
      </c>
      <c r="AD28" s="60">
        <f t="shared" si="15"/>
        <v>0</v>
      </c>
      <c r="AE28" s="60">
        <f t="shared" si="16"/>
        <v>0</v>
      </c>
      <c r="AF28" s="60">
        <f t="shared" si="17"/>
        <v>0</v>
      </c>
      <c r="AG28" s="60">
        <f t="shared" si="18"/>
        <v>0</v>
      </c>
      <c r="AH28" s="60">
        <f t="shared" si="19"/>
        <v>0</v>
      </c>
      <c r="AI28" s="61">
        <f t="shared" si="20"/>
        <v>0</v>
      </c>
      <c r="AJ28" s="60">
        <f t="shared" si="21"/>
        <v>450</v>
      </c>
      <c r="AK28" s="60">
        <f t="shared" si="22"/>
        <v>-450</v>
      </c>
      <c r="AM28" s="62">
        <f t="shared" si="23"/>
        <v>0</v>
      </c>
      <c r="AN28" s="62">
        <f t="shared" si="24"/>
        <v>0</v>
      </c>
      <c r="AO28" s="62">
        <f t="shared" si="25"/>
        <v>0</v>
      </c>
      <c r="AP28" s="62">
        <f t="shared" si="26"/>
        <v>0</v>
      </c>
      <c r="AQ28" s="62">
        <f t="shared" si="27"/>
        <v>0</v>
      </c>
      <c r="AR28" s="63">
        <f t="shared" si="28"/>
        <v>0</v>
      </c>
    </row>
    <row r="29" spans="1:44" x14ac:dyDescent="0.2">
      <c r="A29" s="29" t="s">
        <v>115</v>
      </c>
      <c r="B29" s="64" t="s">
        <v>86</v>
      </c>
      <c r="C29" s="107">
        <v>55</v>
      </c>
      <c r="D29" s="110" t="s">
        <v>14</v>
      </c>
      <c r="E29" s="111">
        <v>0.35416666666666669</v>
      </c>
      <c r="F29" s="111">
        <v>0.47916666666666669</v>
      </c>
      <c r="G29" s="24">
        <v>30</v>
      </c>
      <c r="H29" s="87">
        <v>3</v>
      </c>
      <c r="I29" s="65"/>
      <c r="J29" s="19">
        <f t="shared" si="0"/>
        <v>0</v>
      </c>
      <c r="K29" s="58">
        <f t="shared" si="1"/>
        <v>0</v>
      </c>
      <c r="L29" s="65"/>
      <c r="M29" s="68">
        <f t="shared" si="2"/>
        <v>0</v>
      </c>
      <c r="N29" s="69">
        <f t="shared" si="3"/>
        <v>0</v>
      </c>
      <c r="O29" s="65"/>
      <c r="P29" s="68">
        <f t="shared" si="4"/>
        <v>0</v>
      </c>
      <c r="Q29" s="69">
        <f t="shared" si="5"/>
        <v>0</v>
      </c>
      <c r="R29" s="65"/>
      <c r="S29" s="68">
        <f t="shared" si="6"/>
        <v>0</v>
      </c>
      <c r="T29" s="69">
        <f t="shared" si="7"/>
        <v>0</v>
      </c>
      <c r="U29" s="65"/>
      <c r="V29" s="19">
        <f t="shared" si="8"/>
        <v>0</v>
      </c>
      <c r="W29" s="20">
        <f t="shared" si="9"/>
        <v>0</v>
      </c>
      <c r="X29" s="70">
        <f t="shared" si="10"/>
        <v>0</v>
      </c>
      <c r="Y29" s="85">
        <f t="shared" si="11"/>
        <v>0</v>
      </c>
      <c r="Z29" s="102">
        <f t="shared" si="12"/>
        <v>0</v>
      </c>
      <c r="AA29" s="66">
        <f t="shared" si="13"/>
        <v>0</v>
      </c>
      <c r="AB29" s="59">
        <f t="shared" si="14"/>
        <v>0</v>
      </c>
      <c r="AD29" s="60">
        <f t="shared" si="15"/>
        <v>0</v>
      </c>
      <c r="AE29" s="60">
        <f t="shared" si="16"/>
        <v>0</v>
      </c>
      <c r="AF29" s="60">
        <f t="shared" si="17"/>
        <v>0</v>
      </c>
      <c r="AG29" s="60">
        <f t="shared" si="18"/>
        <v>0</v>
      </c>
      <c r="AH29" s="60">
        <f t="shared" si="19"/>
        <v>0</v>
      </c>
      <c r="AI29" s="61">
        <f t="shared" si="20"/>
        <v>0</v>
      </c>
      <c r="AJ29" s="60">
        <f t="shared" si="21"/>
        <v>55</v>
      </c>
      <c r="AK29" s="60">
        <f t="shared" si="22"/>
        <v>-55</v>
      </c>
      <c r="AM29" s="62">
        <f t="shared" si="23"/>
        <v>0</v>
      </c>
      <c r="AN29" s="62">
        <f t="shared" si="24"/>
        <v>0</v>
      </c>
      <c r="AO29" s="62">
        <f t="shared" si="25"/>
        <v>0</v>
      </c>
      <c r="AP29" s="62">
        <f t="shared" si="26"/>
        <v>0</v>
      </c>
      <c r="AQ29" s="62">
        <f t="shared" si="27"/>
        <v>0</v>
      </c>
      <c r="AR29" s="63">
        <f t="shared" si="28"/>
        <v>0</v>
      </c>
    </row>
    <row r="30" spans="1:44" x14ac:dyDescent="0.2">
      <c r="A30" s="29" t="s">
        <v>115</v>
      </c>
      <c r="B30" s="64" t="s">
        <v>86</v>
      </c>
      <c r="C30" s="107">
        <v>90</v>
      </c>
      <c r="D30" s="110" t="s">
        <v>14</v>
      </c>
      <c r="E30" s="111">
        <v>0.54166666666666663</v>
      </c>
      <c r="F30" s="111">
        <v>0.66666666666666663</v>
      </c>
      <c r="G30" s="24">
        <v>30</v>
      </c>
      <c r="H30" s="87">
        <v>3</v>
      </c>
      <c r="I30" s="65"/>
      <c r="J30" s="19">
        <f t="shared" si="0"/>
        <v>0</v>
      </c>
      <c r="K30" s="58">
        <f t="shared" si="1"/>
        <v>0</v>
      </c>
      <c r="L30" s="65"/>
      <c r="M30" s="68">
        <f t="shared" si="2"/>
        <v>0</v>
      </c>
      <c r="N30" s="69">
        <f t="shared" si="3"/>
        <v>0</v>
      </c>
      <c r="O30" s="65"/>
      <c r="P30" s="68">
        <f t="shared" si="4"/>
        <v>0</v>
      </c>
      <c r="Q30" s="69">
        <f t="shared" si="5"/>
        <v>0</v>
      </c>
      <c r="R30" s="65"/>
      <c r="S30" s="68">
        <f t="shared" si="6"/>
        <v>0</v>
      </c>
      <c r="T30" s="69">
        <f t="shared" si="7"/>
        <v>0</v>
      </c>
      <c r="U30" s="65"/>
      <c r="V30" s="19">
        <f t="shared" si="8"/>
        <v>0</v>
      </c>
      <c r="W30" s="20">
        <f t="shared" si="9"/>
        <v>0</v>
      </c>
      <c r="X30" s="70">
        <f t="shared" si="10"/>
        <v>0</v>
      </c>
      <c r="Y30" s="85">
        <f t="shared" si="11"/>
        <v>0</v>
      </c>
      <c r="Z30" s="102">
        <f t="shared" si="12"/>
        <v>0</v>
      </c>
      <c r="AA30" s="66">
        <f t="shared" si="13"/>
        <v>0</v>
      </c>
      <c r="AB30" s="59">
        <f t="shared" si="14"/>
        <v>0</v>
      </c>
      <c r="AD30" s="60">
        <f t="shared" si="15"/>
        <v>0</v>
      </c>
      <c r="AE30" s="60">
        <f t="shared" si="16"/>
        <v>0</v>
      </c>
      <c r="AF30" s="60">
        <f t="shared" si="17"/>
        <v>0</v>
      </c>
      <c r="AG30" s="60">
        <f t="shared" si="18"/>
        <v>0</v>
      </c>
      <c r="AH30" s="60">
        <f t="shared" si="19"/>
        <v>0</v>
      </c>
      <c r="AI30" s="61">
        <f t="shared" si="20"/>
        <v>0</v>
      </c>
      <c r="AJ30" s="60">
        <f t="shared" si="21"/>
        <v>90</v>
      </c>
      <c r="AK30" s="60">
        <f t="shared" si="22"/>
        <v>-90</v>
      </c>
      <c r="AM30" s="62">
        <f t="shared" si="23"/>
        <v>0</v>
      </c>
      <c r="AN30" s="62">
        <f t="shared" si="24"/>
        <v>0</v>
      </c>
      <c r="AO30" s="62">
        <f t="shared" si="25"/>
        <v>0</v>
      </c>
      <c r="AP30" s="62">
        <f t="shared" si="26"/>
        <v>0</v>
      </c>
      <c r="AQ30" s="62">
        <f t="shared" si="27"/>
        <v>0</v>
      </c>
      <c r="AR30" s="63">
        <f t="shared" si="28"/>
        <v>0</v>
      </c>
    </row>
    <row r="31" spans="1:44" x14ac:dyDescent="0.2">
      <c r="A31" s="29" t="s">
        <v>115</v>
      </c>
      <c r="B31" s="64" t="s">
        <v>86</v>
      </c>
      <c r="C31" s="107">
        <v>90</v>
      </c>
      <c r="D31" s="110" t="s">
        <v>14</v>
      </c>
      <c r="E31" s="111">
        <v>0.35416666666666669</v>
      </c>
      <c r="F31" s="111">
        <v>0.47916666666666669</v>
      </c>
      <c r="G31" s="24">
        <v>30</v>
      </c>
      <c r="H31" s="87">
        <v>3</v>
      </c>
      <c r="I31" s="65"/>
      <c r="J31" s="19">
        <f t="shared" si="0"/>
        <v>0</v>
      </c>
      <c r="K31" s="58">
        <f t="shared" si="1"/>
        <v>0</v>
      </c>
      <c r="L31" s="65"/>
      <c r="M31" s="68">
        <f t="shared" si="2"/>
        <v>0</v>
      </c>
      <c r="N31" s="69">
        <f t="shared" si="3"/>
        <v>0</v>
      </c>
      <c r="O31" s="65"/>
      <c r="P31" s="68">
        <f t="shared" si="4"/>
        <v>0</v>
      </c>
      <c r="Q31" s="69">
        <f t="shared" si="5"/>
        <v>0</v>
      </c>
      <c r="R31" s="65"/>
      <c r="S31" s="68">
        <f t="shared" si="6"/>
        <v>0</v>
      </c>
      <c r="T31" s="69">
        <f t="shared" si="7"/>
        <v>0</v>
      </c>
      <c r="U31" s="65"/>
      <c r="V31" s="19">
        <f t="shared" si="8"/>
        <v>0</v>
      </c>
      <c r="W31" s="20">
        <f t="shared" si="9"/>
        <v>0</v>
      </c>
      <c r="X31" s="70">
        <f t="shared" si="10"/>
        <v>0</v>
      </c>
      <c r="Y31" s="85">
        <f t="shared" si="11"/>
        <v>0</v>
      </c>
      <c r="Z31" s="102">
        <f t="shared" si="12"/>
        <v>0</v>
      </c>
      <c r="AA31" s="66">
        <f t="shared" si="13"/>
        <v>0</v>
      </c>
      <c r="AB31" s="59">
        <f t="shared" si="14"/>
        <v>0</v>
      </c>
      <c r="AD31" s="60">
        <f t="shared" si="15"/>
        <v>0</v>
      </c>
      <c r="AE31" s="60">
        <f t="shared" si="16"/>
        <v>0</v>
      </c>
      <c r="AF31" s="60">
        <f t="shared" si="17"/>
        <v>0</v>
      </c>
      <c r="AG31" s="60">
        <f t="shared" si="18"/>
        <v>0</v>
      </c>
      <c r="AH31" s="60">
        <f t="shared" si="19"/>
        <v>0</v>
      </c>
      <c r="AI31" s="61">
        <f t="shared" si="20"/>
        <v>0</v>
      </c>
      <c r="AJ31" s="60">
        <f t="shared" si="21"/>
        <v>90</v>
      </c>
      <c r="AK31" s="60">
        <f t="shared" si="22"/>
        <v>-90</v>
      </c>
      <c r="AM31" s="62">
        <f t="shared" si="23"/>
        <v>0</v>
      </c>
      <c r="AN31" s="62">
        <f t="shared" si="24"/>
        <v>0</v>
      </c>
      <c r="AO31" s="62">
        <f t="shared" si="25"/>
        <v>0</v>
      </c>
      <c r="AP31" s="62">
        <f t="shared" si="26"/>
        <v>0</v>
      </c>
      <c r="AQ31" s="62">
        <f t="shared" si="27"/>
        <v>0</v>
      </c>
      <c r="AR31" s="63">
        <f t="shared" si="28"/>
        <v>0</v>
      </c>
    </row>
    <row r="32" spans="1:44" x14ac:dyDescent="0.2">
      <c r="A32" s="29" t="s">
        <v>115</v>
      </c>
      <c r="B32" s="64" t="s">
        <v>86</v>
      </c>
      <c r="C32" s="107">
        <v>90</v>
      </c>
      <c r="D32" s="110" t="s">
        <v>14</v>
      </c>
      <c r="E32" s="111">
        <v>0.35416666666666669</v>
      </c>
      <c r="F32" s="111">
        <v>0.47916666666666669</v>
      </c>
      <c r="G32" s="24">
        <v>30</v>
      </c>
      <c r="H32" s="87">
        <v>3</v>
      </c>
      <c r="I32" s="65"/>
      <c r="J32" s="19">
        <f t="shared" si="0"/>
        <v>0</v>
      </c>
      <c r="K32" s="58">
        <f t="shared" si="1"/>
        <v>0</v>
      </c>
      <c r="L32" s="65"/>
      <c r="M32" s="68">
        <f t="shared" si="2"/>
        <v>0</v>
      </c>
      <c r="N32" s="69">
        <f t="shared" si="3"/>
        <v>0</v>
      </c>
      <c r="O32" s="65"/>
      <c r="P32" s="68">
        <f t="shared" si="4"/>
        <v>0</v>
      </c>
      <c r="Q32" s="69">
        <f t="shared" si="5"/>
        <v>0</v>
      </c>
      <c r="R32" s="65"/>
      <c r="S32" s="68">
        <f t="shared" si="6"/>
        <v>0</v>
      </c>
      <c r="T32" s="69">
        <f t="shared" si="7"/>
        <v>0</v>
      </c>
      <c r="U32" s="65"/>
      <c r="V32" s="19">
        <f t="shared" si="8"/>
        <v>0</v>
      </c>
      <c r="W32" s="20">
        <f t="shared" si="9"/>
        <v>0</v>
      </c>
      <c r="X32" s="70">
        <f t="shared" si="10"/>
        <v>0</v>
      </c>
      <c r="Y32" s="85">
        <f t="shared" si="11"/>
        <v>0</v>
      </c>
      <c r="Z32" s="102">
        <f t="shared" si="12"/>
        <v>0</v>
      </c>
      <c r="AA32" s="66">
        <f t="shared" si="13"/>
        <v>0</v>
      </c>
      <c r="AB32" s="59">
        <f t="shared" si="14"/>
        <v>0</v>
      </c>
      <c r="AD32" s="60">
        <f t="shared" si="15"/>
        <v>0</v>
      </c>
      <c r="AE32" s="60">
        <f t="shared" si="16"/>
        <v>0</v>
      </c>
      <c r="AF32" s="60">
        <f t="shared" si="17"/>
        <v>0</v>
      </c>
      <c r="AG32" s="60">
        <f t="shared" si="18"/>
        <v>0</v>
      </c>
      <c r="AH32" s="60">
        <f t="shared" si="19"/>
        <v>0</v>
      </c>
      <c r="AI32" s="61">
        <f t="shared" si="20"/>
        <v>0</v>
      </c>
      <c r="AJ32" s="60">
        <f t="shared" si="21"/>
        <v>90</v>
      </c>
      <c r="AK32" s="60">
        <f t="shared" si="22"/>
        <v>-90</v>
      </c>
      <c r="AM32" s="62">
        <f t="shared" si="23"/>
        <v>0</v>
      </c>
      <c r="AN32" s="62">
        <f t="shared" si="24"/>
        <v>0</v>
      </c>
      <c r="AO32" s="62">
        <f t="shared" si="25"/>
        <v>0</v>
      </c>
      <c r="AP32" s="62">
        <f t="shared" si="26"/>
        <v>0</v>
      </c>
      <c r="AQ32" s="62">
        <f t="shared" si="27"/>
        <v>0</v>
      </c>
      <c r="AR32" s="63">
        <f t="shared" si="28"/>
        <v>0</v>
      </c>
    </row>
    <row r="33" spans="1:44" x14ac:dyDescent="0.2">
      <c r="A33" s="29" t="s">
        <v>89</v>
      </c>
      <c r="B33" s="64" t="s">
        <v>86</v>
      </c>
      <c r="C33" s="107">
        <v>90</v>
      </c>
      <c r="D33" s="110" t="s">
        <v>14</v>
      </c>
      <c r="E33" s="111">
        <v>0.375</v>
      </c>
      <c r="F33" s="111">
        <v>0.75</v>
      </c>
      <c r="G33" s="24">
        <v>100</v>
      </c>
      <c r="H33" s="87">
        <v>9</v>
      </c>
      <c r="I33" s="65"/>
      <c r="J33" s="19">
        <f t="shared" si="0"/>
        <v>0</v>
      </c>
      <c r="K33" s="58">
        <f t="shared" si="1"/>
        <v>0</v>
      </c>
      <c r="L33" s="65"/>
      <c r="M33" s="68">
        <f t="shared" si="2"/>
        <v>0</v>
      </c>
      <c r="N33" s="69">
        <f t="shared" si="3"/>
        <v>0</v>
      </c>
      <c r="O33" s="65"/>
      <c r="P33" s="68">
        <f t="shared" si="4"/>
        <v>0</v>
      </c>
      <c r="Q33" s="69">
        <f t="shared" si="5"/>
        <v>0</v>
      </c>
      <c r="R33" s="65"/>
      <c r="S33" s="68">
        <f t="shared" si="6"/>
        <v>0</v>
      </c>
      <c r="T33" s="69">
        <f t="shared" si="7"/>
        <v>0</v>
      </c>
      <c r="U33" s="65"/>
      <c r="V33" s="19">
        <f t="shared" si="8"/>
        <v>0</v>
      </c>
      <c r="W33" s="20">
        <f t="shared" si="9"/>
        <v>0</v>
      </c>
      <c r="X33" s="70">
        <f t="shared" si="10"/>
        <v>0</v>
      </c>
      <c r="Y33" s="85">
        <f t="shared" si="11"/>
        <v>0</v>
      </c>
      <c r="Z33" s="102">
        <f t="shared" si="12"/>
        <v>0</v>
      </c>
      <c r="AA33" s="66">
        <f t="shared" si="13"/>
        <v>0</v>
      </c>
      <c r="AB33" s="59">
        <f t="shared" si="14"/>
        <v>0</v>
      </c>
      <c r="AD33" s="60">
        <f t="shared" si="15"/>
        <v>0</v>
      </c>
      <c r="AE33" s="60">
        <f t="shared" si="16"/>
        <v>0</v>
      </c>
      <c r="AF33" s="60">
        <f t="shared" si="17"/>
        <v>0</v>
      </c>
      <c r="AG33" s="60">
        <f t="shared" si="18"/>
        <v>0</v>
      </c>
      <c r="AH33" s="60">
        <f t="shared" si="19"/>
        <v>0</v>
      </c>
      <c r="AI33" s="61">
        <f t="shared" si="20"/>
        <v>0</v>
      </c>
      <c r="AJ33" s="60">
        <f t="shared" si="21"/>
        <v>90</v>
      </c>
      <c r="AK33" s="60">
        <f t="shared" si="22"/>
        <v>-90</v>
      </c>
      <c r="AM33" s="62">
        <f t="shared" si="23"/>
        <v>0</v>
      </c>
      <c r="AN33" s="62">
        <f t="shared" si="24"/>
        <v>0</v>
      </c>
      <c r="AO33" s="62">
        <f t="shared" si="25"/>
        <v>0</v>
      </c>
      <c r="AP33" s="62">
        <f t="shared" si="26"/>
        <v>0</v>
      </c>
      <c r="AQ33" s="62">
        <f t="shared" si="27"/>
        <v>0</v>
      </c>
      <c r="AR33" s="63">
        <f t="shared" si="28"/>
        <v>0</v>
      </c>
    </row>
    <row r="34" spans="1:44" x14ac:dyDescent="0.2">
      <c r="A34" s="29" t="s">
        <v>90</v>
      </c>
      <c r="B34" s="64" t="s">
        <v>86</v>
      </c>
      <c r="C34" s="108">
        <v>22</v>
      </c>
      <c r="D34" s="110" t="s">
        <v>14</v>
      </c>
      <c r="E34" s="111">
        <v>0.35416666666666669</v>
      </c>
      <c r="F34" s="111">
        <v>0.72916666666666663</v>
      </c>
      <c r="G34" s="24">
        <v>200</v>
      </c>
      <c r="H34" s="87">
        <v>9</v>
      </c>
      <c r="I34" s="65"/>
      <c r="J34" s="19">
        <f t="shared" si="0"/>
        <v>0</v>
      </c>
      <c r="K34" s="58">
        <f t="shared" si="1"/>
        <v>0</v>
      </c>
      <c r="L34" s="65"/>
      <c r="M34" s="68">
        <f t="shared" si="2"/>
        <v>0</v>
      </c>
      <c r="N34" s="69">
        <f t="shared" si="3"/>
        <v>0</v>
      </c>
      <c r="O34" s="65"/>
      <c r="P34" s="68">
        <f t="shared" si="4"/>
        <v>0</v>
      </c>
      <c r="Q34" s="69">
        <f t="shared" si="5"/>
        <v>0</v>
      </c>
      <c r="R34" s="65"/>
      <c r="S34" s="68">
        <f t="shared" si="6"/>
        <v>0</v>
      </c>
      <c r="T34" s="69">
        <f t="shared" si="7"/>
        <v>0</v>
      </c>
      <c r="U34" s="65"/>
      <c r="V34" s="19">
        <f t="shared" si="8"/>
        <v>0</v>
      </c>
      <c r="W34" s="20">
        <f t="shared" si="9"/>
        <v>0</v>
      </c>
      <c r="X34" s="70">
        <f t="shared" si="10"/>
        <v>0</v>
      </c>
      <c r="Y34" s="85">
        <f t="shared" si="11"/>
        <v>0</v>
      </c>
      <c r="Z34" s="102">
        <f t="shared" si="12"/>
        <v>0</v>
      </c>
      <c r="AA34" s="66">
        <f t="shared" si="13"/>
        <v>0</v>
      </c>
      <c r="AB34" s="59">
        <f t="shared" si="14"/>
        <v>0</v>
      </c>
      <c r="AD34" s="60">
        <f t="shared" si="15"/>
        <v>0</v>
      </c>
      <c r="AE34" s="60">
        <f t="shared" si="16"/>
        <v>0</v>
      </c>
      <c r="AF34" s="60">
        <f t="shared" si="17"/>
        <v>0</v>
      </c>
      <c r="AG34" s="60">
        <f t="shared" si="18"/>
        <v>0</v>
      </c>
      <c r="AH34" s="60">
        <f t="shared" si="19"/>
        <v>0</v>
      </c>
      <c r="AI34" s="61">
        <f t="shared" si="20"/>
        <v>0</v>
      </c>
      <c r="AJ34" s="60">
        <f t="shared" si="21"/>
        <v>22</v>
      </c>
      <c r="AK34" s="60">
        <f t="shared" si="22"/>
        <v>-22</v>
      </c>
      <c r="AM34" s="62">
        <f t="shared" si="23"/>
        <v>0</v>
      </c>
      <c r="AN34" s="62">
        <f t="shared" si="24"/>
        <v>0</v>
      </c>
      <c r="AO34" s="62">
        <f t="shared" si="25"/>
        <v>0</v>
      </c>
      <c r="AP34" s="62">
        <f t="shared" si="26"/>
        <v>0</v>
      </c>
      <c r="AQ34" s="62">
        <f t="shared" si="27"/>
        <v>0</v>
      </c>
      <c r="AR34" s="63">
        <f t="shared" si="28"/>
        <v>0</v>
      </c>
    </row>
    <row r="35" spans="1:44" x14ac:dyDescent="0.2">
      <c r="A35" s="29" t="s">
        <v>91</v>
      </c>
      <c r="B35" s="64" t="s">
        <v>86</v>
      </c>
      <c r="C35" s="107">
        <v>127</v>
      </c>
      <c r="D35" s="110" t="s">
        <v>14</v>
      </c>
      <c r="E35" s="111">
        <v>0.33333333333333331</v>
      </c>
      <c r="F35" s="111">
        <v>0.70833333333333337</v>
      </c>
      <c r="G35" s="24">
        <v>100</v>
      </c>
      <c r="H35" s="87">
        <v>9</v>
      </c>
      <c r="I35" s="65"/>
      <c r="J35" s="19">
        <f t="shared" si="0"/>
        <v>0</v>
      </c>
      <c r="K35" s="58">
        <f t="shared" si="1"/>
        <v>0</v>
      </c>
      <c r="L35" s="65"/>
      <c r="M35" s="68">
        <f t="shared" si="2"/>
        <v>0</v>
      </c>
      <c r="N35" s="69">
        <f t="shared" si="3"/>
        <v>0</v>
      </c>
      <c r="O35" s="65"/>
      <c r="P35" s="68">
        <f t="shared" si="4"/>
        <v>0</v>
      </c>
      <c r="Q35" s="69">
        <f t="shared" si="5"/>
        <v>0</v>
      </c>
      <c r="R35" s="65"/>
      <c r="S35" s="68">
        <f t="shared" si="6"/>
        <v>0</v>
      </c>
      <c r="T35" s="69">
        <f t="shared" si="7"/>
        <v>0</v>
      </c>
      <c r="U35" s="65"/>
      <c r="V35" s="19">
        <f t="shared" si="8"/>
        <v>0</v>
      </c>
      <c r="W35" s="20">
        <f t="shared" si="9"/>
        <v>0</v>
      </c>
      <c r="X35" s="70">
        <f t="shared" si="10"/>
        <v>0</v>
      </c>
      <c r="Y35" s="85">
        <f t="shared" si="11"/>
        <v>0</v>
      </c>
      <c r="Z35" s="102">
        <f t="shared" si="12"/>
        <v>0</v>
      </c>
      <c r="AA35" s="66">
        <f t="shared" si="13"/>
        <v>0</v>
      </c>
      <c r="AB35" s="59">
        <f t="shared" si="14"/>
        <v>0</v>
      </c>
      <c r="AD35" s="60">
        <f t="shared" si="15"/>
        <v>0</v>
      </c>
      <c r="AE35" s="60">
        <f t="shared" si="16"/>
        <v>0</v>
      </c>
      <c r="AF35" s="60">
        <f t="shared" si="17"/>
        <v>0</v>
      </c>
      <c r="AG35" s="60">
        <f t="shared" si="18"/>
        <v>0</v>
      </c>
      <c r="AH35" s="60">
        <f t="shared" si="19"/>
        <v>0</v>
      </c>
      <c r="AI35" s="61">
        <f t="shared" si="20"/>
        <v>0</v>
      </c>
      <c r="AJ35" s="60">
        <f t="shared" si="21"/>
        <v>127</v>
      </c>
      <c r="AK35" s="60">
        <f t="shared" si="22"/>
        <v>-127</v>
      </c>
      <c r="AM35" s="62">
        <f t="shared" si="23"/>
        <v>0</v>
      </c>
      <c r="AN35" s="62">
        <f t="shared" si="24"/>
        <v>0</v>
      </c>
      <c r="AO35" s="62">
        <f t="shared" si="25"/>
        <v>0</v>
      </c>
      <c r="AP35" s="62">
        <f t="shared" si="26"/>
        <v>0</v>
      </c>
      <c r="AQ35" s="62">
        <f t="shared" si="27"/>
        <v>0</v>
      </c>
      <c r="AR35" s="63">
        <f t="shared" si="28"/>
        <v>0</v>
      </c>
    </row>
    <row r="36" spans="1:44" x14ac:dyDescent="0.2">
      <c r="A36" s="29" t="s">
        <v>115</v>
      </c>
      <c r="B36" s="64" t="s">
        <v>86</v>
      </c>
      <c r="C36" s="107">
        <v>41</v>
      </c>
      <c r="D36" s="110" t="s">
        <v>17</v>
      </c>
      <c r="E36" s="111">
        <v>0.35416666666666669</v>
      </c>
      <c r="F36" s="111">
        <v>0.47916666666666669</v>
      </c>
      <c r="G36" s="24">
        <v>30</v>
      </c>
      <c r="H36" s="87">
        <v>3</v>
      </c>
      <c r="I36" s="65"/>
      <c r="J36" s="19">
        <f t="shared" si="0"/>
        <v>0</v>
      </c>
      <c r="K36" s="58">
        <f t="shared" si="1"/>
        <v>0</v>
      </c>
      <c r="L36" s="65"/>
      <c r="M36" s="68">
        <f t="shared" si="2"/>
        <v>0</v>
      </c>
      <c r="N36" s="69">
        <f t="shared" si="3"/>
        <v>0</v>
      </c>
      <c r="O36" s="65"/>
      <c r="P36" s="68">
        <f t="shared" si="4"/>
        <v>0</v>
      </c>
      <c r="Q36" s="69">
        <f t="shared" si="5"/>
        <v>0</v>
      </c>
      <c r="R36" s="65"/>
      <c r="S36" s="68">
        <f t="shared" si="6"/>
        <v>0</v>
      </c>
      <c r="T36" s="69">
        <f t="shared" si="7"/>
        <v>0</v>
      </c>
      <c r="U36" s="65"/>
      <c r="V36" s="19">
        <f t="shared" si="8"/>
        <v>0</v>
      </c>
      <c r="W36" s="20">
        <f t="shared" si="9"/>
        <v>0</v>
      </c>
      <c r="X36" s="70">
        <f t="shared" si="10"/>
        <v>0</v>
      </c>
      <c r="Y36" s="85">
        <f t="shared" si="11"/>
        <v>0</v>
      </c>
      <c r="Z36" s="102">
        <f t="shared" si="12"/>
        <v>0</v>
      </c>
      <c r="AA36" s="66">
        <f t="shared" si="13"/>
        <v>0</v>
      </c>
      <c r="AB36" s="59">
        <f t="shared" si="14"/>
        <v>0</v>
      </c>
      <c r="AD36" s="60">
        <f t="shared" si="15"/>
        <v>0</v>
      </c>
      <c r="AE36" s="60">
        <f t="shared" si="16"/>
        <v>0</v>
      </c>
      <c r="AF36" s="60">
        <f t="shared" si="17"/>
        <v>0</v>
      </c>
      <c r="AG36" s="60">
        <f t="shared" si="18"/>
        <v>0</v>
      </c>
      <c r="AH36" s="60">
        <f t="shared" si="19"/>
        <v>0</v>
      </c>
      <c r="AI36" s="61">
        <f t="shared" si="20"/>
        <v>0</v>
      </c>
      <c r="AJ36" s="60">
        <f t="shared" si="21"/>
        <v>41</v>
      </c>
      <c r="AK36" s="60">
        <f t="shared" si="22"/>
        <v>-41</v>
      </c>
      <c r="AM36" s="62">
        <f t="shared" si="23"/>
        <v>0</v>
      </c>
      <c r="AN36" s="62">
        <f t="shared" si="24"/>
        <v>0</v>
      </c>
      <c r="AO36" s="62">
        <f t="shared" si="25"/>
        <v>0</v>
      </c>
      <c r="AP36" s="62">
        <f t="shared" si="26"/>
        <v>0</v>
      </c>
      <c r="AQ36" s="62">
        <f t="shared" si="27"/>
        <v>0</v>
      </c>
      <c r="AR36" s="63">
        <f t="shared" si="28"/>
        <v>0</v>
      </c>
    </row>
    <row r="37" spans="1:44" x14ac:dyDescent="0.2">
      <c r="A37" s="29" t="s">
        <v>115</v>
      </c>
      <c r="B37" s="64" t="s">
        <v>86</v>
      </c>
      <c r="C37" s="107">
        <v>62</v>
      </c>
      <c r="D37" s="110" t="s">
        <v>17</v>
      </c>
      <c r="E37" s="111">
        <v>0.35416666666666669</v>
      </c>
      <c r="F37" s="111">
        <v>0.47916666666666669</v>
      </c>
      <c r="G37" s="24">
        <v>30</v>
      </c>
      <c r="H37" s="87">
        <v>3</v>
      </c>
      <c r="I37" s="65"/>
      <c r="J37" s="19">
        <f t="shared" si="0"/>
        <v>0</v>
      </c>
      <c r="K37" s="58">
        <f t="shared" si="1"/>
        <v>0</v>
      </c>
      <c r="L37" s="65"/>
      <c r="M37" s="68">
        <f t="shared" si="2"/>
        <v>0</v>
      </c>
      <c r="N37" s="69">
        <f t="shared" si="3"/>
        <v>0</v>
      </c>
      <c r="O37" s="65"/>
      <c r="P37" s="68">
        <f t="shared" si="4"/>
        <v>0</v>
      </c>
      <c r="Q37" s="69">
        <f t="shared" si="5"/>
        <v>0</v>
      </c>
      <c r="R37" s="65"/>
      <c r="S37" s="68">
        <f t="shared" si="6"/>
        <v>0</v>
      </c>
      <c r="T37" s="69">
        <f t="shared" si="7"/>
        <v>0</v>
      </c>
      <c r="U37" s="65"/>
      <c r="V37" s="19">
        <f t="shared" si="8"/>
        <v>0</v>
      </c>
      <c r="W37" s="20">
        <f t="shared" si="9"/>
        <v>0</v>
      </c>
      <c r="X37" s="70">
        <f t="shared" si="10"/>
        <v>0</v>
      </c>
      <c r="Y37" s="85">
        <f t="shared" si="11"/>
        <v>0</v>
      </c>
      <c r="Z37" s="102">
        <f t="shared" si="12"/>
        <v>0</v>
      </c>
      <c r="AA37" s="66">
        <f t="shared" si="13"/>
        <v>0</v>
      </c>
      <c r="AB37" s="59">
        <f t="shared" si="14"/>
        <v>0</v>
      </c>
      <c r="AD37" s="60">
        <f t="shared" si="15"/>
        <v>0</v>
      </c>
      <c r="AE37" s="60">
        <f t="shared" si="16"/>
        <v>0</v>
      </c>
      <c r="AF37" s="60">
        <f t="shared" si="17"/>
        <v>0</v>
      </c>
      <c r="AG37" s="60">
        <f t="shared" si="18"/>
        <v>0</v>
      </c>
      <c r="AH37" s="60">
        <f t="shared" si="19"/>
        <v>0</v>
      </c>
      <c r="AI37" s="61">
        <f t="shared" si="20"/>
        <v>0</v>
      </c>
      <c r="AJ37" s="60">
        <f t="shared" si="21"/>
        <v>62</v>
      </c>
      <c r="AK37" s="60">
        <f t="shared" si="22"/>
        <v>-62</v>
      </c>
      <c r="AM37" s="62">
        <f t="shared" si="23"/>
        <v>0</v>
      </c>
      <c r="AN37" s="62">
        <f t="shared" si="24"/>
        <v>0</v>
      </c>
      <c r="AO37" s="62">
        <f t="shared" si="25"/>
        <v>0</v>
      </c>
      <c r="AP37" s="62">
        <f t="shared" si="26"/>
        <v>0</v>
      </c>
      <c r="AQ37" s="62">
        <f t="shared" si="27"/>
        <v>0</v>
      </c>
      <c r="AR37" s="63">
        <f t="shared" si="28"/>
        <v>0</v>
      </c>
    </row>
    <row r="38" spans="1:44" x14ac:dyDescent="0.2">
      <c r="A38" s="29" t="s">
        <v>115</v>
      </c>
      <c r="B38" s="64" t="s">
        <v>86</v>
      </c>
      <c r="C38" s="107">
        <v>60</v>
      </c>
      <c r="D38" s="110" t="s">
        <v>20</v>
      </c>
      <c r="E38" s="111">
        <v>0.54166666666666663</v>
      </c>
      <c r="F38" s="111">
        <v>0.66666666666666663</v>
      </c>
      <c r="G38" s="24">
        <v>30</v>
      </c>
      <c r="H38" s="87">
        <v>3</v>
      </c>
      <c r="I38" s="65"/>
      <c r="J38" s="19">
        <f t="shared" si="0"/>
        <v>0</v>
      </c>
      <c r="K38" s="58">
        <f t="shared" si="1"/>
        <v>0</v>
      </c>
      <c r="L38" s="65"/>
      <c r="M38" s="68">
        <f t="shared" si="2"/>
        <v>0</v>
      </c>
      <c r="N38" s="69">
        <f t="shared" si="3"/>
        <v>0</v>
      </c>
      <c r="O38" s="65"/>
      <c r="P38" s="68">
        <f t="shared" si="4"/>
        <v>0</v>
      </c>
      <c r="Q38" s="69">
        <f t="shared" si="5"/>
        <v>0</v>
      </c>
      <c r="R38" s="65"/>
      <c r="S38" s="68">
        <f t="shared" si="6"/>
        <v>0</v>
      </c>
      <c r="T38" s="69">
        <f t="shared" si="7"/>
        <v>0</v>
      </c>
      <c r="U38" s="65"/>
      <c r="V38" s="19">
        <f t="shared" si="8"/>
        <v>0</v>
      </c>
      <c r="W38" s="20">
        <f t="shared" si="9"/>
        <v>0</v>
      </c>
      <c r="X38" s="70">
        <f t="shared" si="10"/>
        <v>0</v>
      </c>
      <c r="Y38" s="85">
        <f t="shared" si="11"/>
        <v>0</v>
      </c>
      <c r="Z38" s="102">
        <f t="shared" si="12"/>
        <v>0</v>
      </c>
      <c r="AA38" s="66">
        <f t="shared" si="13"/>
        <v>0</v>
      </c>
      <c r="AB38" s="59">
        <f t="shared" si="14"/>
        <v>0</v>
      </c>
      <c r="AD38" s="60">
        <f t="shared" si="15"/>
        <v>0</v>
      </c>
      <c r="AE38" s="60">
        <f t="shared" si="16"/>
        <v>0</v>
      </c>
      <c r="AF38" s="60">
        <f t="shared" si="17"/>
        <v>0</v>
      </c>
      <c r="AG38" s="60">
        <f t="shared" si="18"/>
        <v>0</v>
      </c>
      <c r="AH38" s="60">
        <f t="shared" si="19"/>
        <v>0</v>
      </c>
      <c r="AI38" s="61">
        <f t="shared" si="20"/>
        <v>0</v>
      </c>
      <c r="AJ38" s="60">
        <f t="shared" si="21"/>
        <v>60</v>
      </c>
      <c r="AK38" s="60">
        <f t="shared" si="22"/>
        <v>-60</v>
      </c>
      <c r="AM38" s="62">
        <f t="shared" si="23"/>
        <v>0</v>
      </c>
      <c r="AN38" s="62">
        <f t="shared" si="24"/>
        <v>0</v>
      </c>
      <c r="AO38" s="62">
        <f t="shared" si="25"/>
        <v>0</v>
      </c>
      <c r="AP38" s="62">
        <f t="shared" si="26"/>
        <v>0</v>
      </c>
      <c r="AQ38" s="62">
        <f t="shared" si="27"/>
        <v>0</v>
      </c>
      <c r="AR38" s="63">
        <f t="shared" si="28"/>
        <v>0</v>
      </c>
    </row>
    <row r="39" spans="1:44" x14ac:dyDescent="0.2">
      <c r="A39" s="29" t="s">
        <v>115</v>
      </c>
      <c r="B39" s="64" t="s">
        <v>86</v>
      </c>
      <c r="C39" s="107">
        <v>62</v>
      </c>
      <c r="D39" s="110" t="s">
        <v>20</v>
      </c>
      <c r="E39" s="111">
        <v>0.54166666666666663</v>
      </c>
      <c r="F39" s="111">
        <v>0.625</v>
      </c>
      <c r="G39" s="24">
        <v>30</v>
      </c>
      <c r="H39" s="87">
        <v>2</v>
      </c>
      <c r="I39" s="65"/>
      <c r="J39" s="19">
        <f t="shared" si="0"/>
        <v>0</v>
      </c>
      <c r="K39" s="58">
        <f t="shared" si="1"/>
        <v>0</v>
      </c>
      <c r="L39" s="65"/>
      <c r="M39" s="68">
        <f t="shared" si="2"/>
        <v>0</v>
      </c>
      <c r="N39" s="69">
        <f t="shared" si="3"/>
        <v>0</v>
      </c>
      <c r="O39" s="65"/>
      <c r="P39" s="68">
        <f t="shared" si="4"/>
        <v>0</v>
      </c>
      <c r="Q39" s="69">
        <f t="shared" si="5"/>
        <v>0</v>
      </c>
      <c r="R39" s="65"/>
      <c r="S39" s="68">
        <f t="shared" si="6"/>
        <v>0</v>
      </c>
      <c r="T39" s="69">
        <f t="shared" si="7"/>
        <v>0</v>
      </c>
      <c r="U39" s="65"/>
      <c r="V39" s="19">
        <f t="shared" si="8"/>
        <v>0</v>
      </c>
      <c r="W39" s="20">
        <f t="shared" si="9"/>
        <v>0</v>
      </c>
      <c r="X39" s="70">
        <f t="shared" si="10"/>
        <v>0</v>
      </c>
      <c r="Y39" s="85">
        <f t="shared" si="11"/>
        <v>0</v>
      </c>
      <c r="Z39" s="102">
        <f t="shared" si="12"/>
        <v>0</v>
      </c>
      <c r="AA39" s="66">
        <f t="shared" si="13"/>
        <v>0</v>
      </c>
      <c r="AB39" s="59">
        <f t="shared" si="14"/>
        <v>0</v>
      </c>
      <c r="AD39" s="60">
        <f t="shared" si="15"/>
        <v>0</v>
      </c>
      <c r="AE39" s="60">
        <f t="shared" si="16"/>
        <v>0</v>
      </c>
      <c r="AF39" s="60">
        <f t="shared" si="17"/>
        <v>0</v>
      </c>
      <c r="AG39" s="60">
        <f t="shared" si="18"/>
        <v>0</v>
      </c>
      <c r="AH39" s="60">
        <f t="shared" si="19"/>
        <v>0</v>
      </c>
      <c r="AI39" s="61">
        <f t="shared" si="20"/>
        <v>0</v>
      </c>
      <c r="AJ39" s="60">
        <f t="shared" si="21"/>
        <v>62</v>
      </c>
      <c r="AK39" s="60">
        <f t="shared" si="22"/>
        <v>-62</v>
      </c>
      <c r="AM39" s="62">
        <f t="shared" si="23"/>
        <v>0</v>
      </c>
      <c r="AN39" s="62">
        <f t="shared" si="24"/>
        <v>0</v>
      </c>
      <c r="AO39" s="62">
        <f t="shared" si="25"/>
        <v>0</v>
      </c>
      <c r="AP39" s="62">
        <f t="shared" si="26"/>
        <v>0</v>
      </c>
      <c r="AQ39" s="62">
        <f t="shared" si="27"/>
        <v>0</v>
      </c>
      <c r="AR39" s="63">
        <f t="shared" si="28"/>
        <v>0</v>
      </c>
    </row>
    <row r="40" spans="1:44" x14ac:dyDescent="0.2">
      <c r="A40" s="29" t="s">
        <v>115</v>
      </c>
      <c r="B40" s="64" t="s">
        <v>86</v>
      </c>
      <c r="C40" s="107">
        <v>42</v>
      </c>
      <c r="D40" s="110" t="s">
        <v>20</v>
      </c>
      <c r="E40" s="111">
        <v>0.54166666666666663</v>
      </c>
      <c r="F40" s="111">
        <v>0.66666666666666663</v>
      </c>
      <c r="G40" s="24">
        <v>30</v>
      </c>
      <c r="H40" s="87">
        <v>3</v>
      </c>
      <c r="I40" s="65"/>
      <c r="J40" s="19">
        <f t="shared" si="0"/>
        <v>0</v>
      </c>
      <c r="K40" s="58">
        <f t="shared" si="1"/>
        <v>0</v>
      </c>
      <c r="L40" s="65"/>
      <c r="M40" s="68">
        <f t="shared" si="2"/>
        <v>0</v>
      </c>
      <c r="N40" s="69">
        <f t="shared" si="3"/>
        <v>0</v>
      </c>
      <c r="O40" s="65"/>
      <c r="P40" s="68">
        <f t="shared" si="4"/>
        <v>0</v>
      </c>
      <c r="Q40" s="69">
        <f t="shared" si="5"/>
        <v>0</v>
      </c>
      <c r="R40" s="65"/>
      <c r="S40" s="68">
        <f t="shared" si="6"/>
        <v>0</v>
      </c>
      <c r="T40" s="69">
        <f t="shared" si="7"/>
        <v>0</v>
      </c>
      <c r="U40" s="65"/>
      <c r="V40" s="19">
        <f t="shared" si="8"/>
        <v>0</v>
      </c>
      <c r="W40" s="20">
        <f t="shared" si="9"/>
        <v>0</v>
      </c>
      <c r="X40" s="70">
        <f t="shared" si="10"/>
        <v>0</v>
      </c>
      <c r="Y40" s="85">
        <f t="shared" si="11"/>
        <v>0</v>
      </c>
      <c r="Z40" s="102">
        <f t="shared" si="12"/>
        <v>0</v>
      </c>
      <c r="AA40" s="66">
        <f t="shared" si="13"/>
        <v>0</v>
      </c>
      <c r="AB40" s="59">
        <f t="shared" si="14"/>
        <v>0</v>
      </c>
      <c r="AD40" s="60">
        <f t="shared" si="15"/>
        <v>0</v>
      </c>
      <c r="AE40" s="60">
        <f t="shared" si="16"/>
        <v>0</v>
      </c>
      <c r="AF40" s="60">
        <f t="shared" si="17"/>
        <v>0</v>
      </c>
      <c r="AG40" s="60">
        <f t="shared" si="18"/>
        <v>0</v>
      </c>
      <c r="AH40" s="60">
        <f t="shared" si="19"/>
        <v>0</v>
      </c>
      <c r="AI40" s="61">
        <f t="shared" si="20"/>
        <v>0</v>
      </c>
      <c r="AJ40" s="60">
        <f t="shared" si="21"/>
        <v>42</v>
      </c>
      <c r="AK40" s="60">
        <f t="shared" si="22"/>
        <v>-42</v>
      </c>
      <c r="AM40" s="62">
        <f t="shared" si="23"/>
        <v>0</v>
      </c>
      <c r="AN40" s="62">
        <f t="shared" si="24"/>
        <v>0</v>
      </c>
      <c r="AO40" s="62">
        <f t="shared" si="25"/>
        <v>0</v>
      </c>
      <c r="AP40" s="62">
        <f t="shared" si="26"/>
        <v>0</v>
      </c>
      <c r="AQ40" s="62">
        <f t="shared" si="27"/>
        <v>0</v>
      </c>
      <c r="AR40" s="63">
        <f t="shared" si="28"/>
        <v>0</v>
      </c>
    </row>
    <row r="41" spans="1:44" x14ac:dyDescent="0.2">
      <c r="A41" s="29" t="s">
        <v>115</v>
      </c>
      <c r="B41" s="64" t="s">
        <v>86</v>
      </c>
      <c r="C41" s="107">
        <v>48</v>
      </c>
      <c r="D41" s="110" t="s">
        <v>20</v>
      </c>
      <c r="E41" s="111">
        <v>0.35416666666666669</v>
      </c>
      <c r="F41" s="111">
        <v>0.47916666666666669</v>
      </c>
      <c r="G41" s="24">
        <v>30</v>
      </c>
      <c r="H41" s="87">
        <v>3</v>
      </c>
      <c r="I41" s="65"/>
      <c r="J41" s="19">
        <f t="shared" si="0"/>
        <v>0</v>
      </c>
      <c r="K41" s="58">
        <f t="shared" si="1"/>
        <v>0</v>
      </c>
      <c r="L41" s="65"/>
      <c r="M41" s="68">
        <f t="shared" si="2"/>
        <v>0</v>
      </c>
      <c r="N41" s="69">
        <f t="shared" si="3"/>
        <v>0</v>
      </c>
      <c r="O41" s="65"/>
      <c r="P41" s="68">
        <f t="shared" si="4"/>
        <v>0</v>
      </c>
      <c r="Q41" s="69">
        <f t="shared" si="5"/>
        <v>0</v>
      </c>
      <c r="R41" s="65"/>
      <c r="S41" s="68">
        <f t="shared" si="6"/>
        <v>0</v>
      </c>
      <c r="T41" s="69">
        <f t="shared" si="7"/>
        <v>0</v>
      </c>
      <c r="U41" s="65"/>
      <c r="V41" s="19">
        <f t="shared" si="8"/>
        <v>0</v>
      </c>
      <c r="W41" s="20">
        <f t="shared" si="9"/>
        <v>0</v>
      </c>
      <c r="X41" s="70">
        <f t="shared" si="10"/>
        <v>0</v>
      </c>
      <c r="Y41" s="85">
        <f t="shared" si="11"/>
        <v>0</v>
      </c>
      <c r="Z41" s="102">
        <f t="shared" si="12"/>
        <v>0</v>
      </c>
      <c r="AA41" s="66">
        <f t="shared" si="13"/>
        <v>0</v>
      </c>
      <c r="AB41" s="59">
        <f t="shared" si="14"/>
        <v>0</v>
      </c>
      <c r="AD41" s="60">
        <f t="shared" si="15"/>
        <v>0</v>
      </c>
      <c r="AE41" s="60">
        <f t="shared" si="16"/>
        <v>0</v>
      </c>
      <c r="AF41" s="60">
        <f t="shared" si="17"/>
        <v>0</v>
      </c>
      <c r="AG41" s="60">
        <f t="shared" si="18"/>
        <v>0</v>
      </c>
      <c r="AH41" s="60">
        <f t="shared" si="19"/>
        <v>0</v>
      </c>
      <c r="AI41" s="61">
        <f t="shared" si="20"/>
        <v>0</v>
      </c>
      <c r="AJ41" s="60">
        <f t="shared" si="21"/>
        <v>48</v>
      </c>
      <c r="AK41" s="60">
        <f t="shared" si="22"/>
        <v>-48</v>
      </c>
      <c r="AM41" s="62">
        <f t="shared" si="23"/>
        <v>0</v>
      </c>
      <c r="AN41" s="62">
        <f t="shared" si="24"/>
        <v>0</v>
      </c>
      <c r="AO41" s="62">
        <f t="shared" si="25"/>
        <v>0</v>
      </c>
      <c r="AP41" s="62">
        <f t="shared" si="26"/>
        <v>0</v>
      </c>
      <c r="AQ41" s="62">
        <f t="shared" si="27"/>
        <v>0</v>
      </c>
      <c r="AR41" s="63">
        <f t="shared" si="28"/>
        <v>0</v>
      </c>
    </row>
    <row r="42" spans="1:44" x14ac:dyDescent="0.2">
      <c r="A42" s="29" t="s">
        <v>116</v>
      </c>
      <c r="B42" s="64" t="s">
        <v>86</v>
      </c>
      <c r="C42" s="107">
        <v>119</v>
      </c>
      <c r="D42" s="110" t="s">
        <v>20</v>
      </c>
      <c r="E42" s="111">
        <v>0.35416666666666669</v>
      </c>
      <c r="F42" s="111">
        <v>0.72916666666666663</v>
      </c>
      <c r="G42" s="24">
        <v>40</v>
      </c>
      <c r="H42" s="87">
        <v>9</v>
      </c>
      <c r="I42" s="65"/>
      <c r="J42" s="19">
        <f t="shared" si="0"/>
        <v>0</v>
      </c>
      <c r="K42" s="58">
        <f t="shared" si="1"/>
        <v>0</v>
      </c>
      <c r="L42" s="65"/>
      <c r="M42" s="68">
        <f t="shared" si="2"/>
        <v>0</v>
      </c>
      <c r="N42" s="69">
        <f t="shared" si="3"/>
        <v>0</v>
      </c>
      <c r="O42" s="65"/>
      <c r="P42" s="68">
        <f t="shared" si="4"/>
        <v>0</v>
      </c>
      <c r="Q42" s="69">
        <f t="shared" si="5"/>
        <v>0</v>
      </c>
      <c r="R42" s="65"/>
      <c r="S42" s="68">
        <f t="shared" si="6"/>
        <v>0</v>
      </c>
      <c r="T42" s="69">
        <f t="shared" si="7"/>
        <v>0</v>
      </c>
      <c r="U42" s="65"/>
      <c r="V42" s="19">
        <f t="shared" si="8"/>
        <v>0</v>
      </c>
      <c r="W42" s="20">
        <f t="shared" si="9"/>
        <v>0</v>
      </c>
      <c r="X42" s="70">
        <f t="shared" si="10"/>
        <v>0</v>
      </c>
      <c r="Y42" s="85">
        <f t="shared" si="11"/>
        <v>0</v>
      </c>
      <c r="Z42" s="102">
        <f t="shared" si="12"/>
        <v>0</v>
      </c>
      <c r="AA42" s="66">
        <f t="shared" si="13"/>
        <v>0</v>
      </c>
      <c r="AB42" s="59">
        <f t="shared" si="14"/>
        <v>0</v>
      </c>
      <c r="AD42" s="60">
        <f t="shared" si="15"/>
        <v>0</v>
      </c>
      <c r="AE42" s="60">
        <f t="shared" si="16"/>
        <v>0</v>
      </c>
      <c r="AF42" s="60">
        <f t="shared" si="17"/>
        <v>0</v>
      </c>
      <c r="AG42" s="60">
        <f t="shared" si="18"/>
        <v>0</v>
      </c>
      <c r="AH42" s="60">
        <f t="shared" si="19"/>
        <v>0</v>
      </c>
      <c r="AI42" s="61">
        <f t="shared" si="20"/>
        <v>0</v>
      </c>
      <c r="AJ42" s="60">
        <f t="shared" si="21"/>
        <v>119</v>
      </c>
      <c r="AK42" s="60">
        <f t="shared" si="22"/>
        <v>-119</v>
      </c>
      <c r="AM42" s="62">
        <f t="shared" si="23"/>
        <v>0</v>
      </c>
      <c r="AN42" s="62">
        <f t="shared" si="24"/>
        <v>0</v>
      </c>
      <c r="AO42" s="62">
        <f t="shared" si="25"/>
        <v>0</v>
      </c>
      <c r="AP42" s="62">
        <f t="shared" si="26"/>
        <v>0</v>
      </c>
      <c r="AQ42" s="62">
        <f t="shared" si="27"/>
        <v>0</v>
      </c>
      <c r="AR42" s="63">
        <f t="shared" si="28"/>
        <v>0</v>
      </c>
    </row>
    <row r="43" spans="1:44" x14ac:dyDescent="0.2">
      <c r="A43" s="29" t="s">
        <v>116</v>
      </c>
      <c r="B43" s="64" t="s">
        <v>86</v>
      </c>
      <c r="C43" s="107">
        <v>110</v>
      </c>
      <c r="D43" s="110" t="s">
        <v>20</v>
      </c>
      <c r="E43" s="111">
        <v>0.35416666666666669</v>
      </c>
      <c r="F43" s="111">
        <v>0.72916666666666663</v>
      </c>
      <c r="G43" s="24">
        <v>40</v>
      </c>
      <c r="H43" s="87">
        <v>9</v>
      </c>
      <c r="I43" s="65"/>
      <c r="J43" s="19">
        <f t="shared" si="0"/>
        <v>0</v>
      </c>
      <c r="K43" s="58">
        <f t="shared" si="1"/>
        <v>0</v>
      </c>
      <c r="L43" s="65"/>
      <c r="M43" s="68">
        <f t="shared" si="2"/>
        <v>0</v>
      </c>
      <c r="N43" s="69">
        <f t="shared" si="3"/>
        <v>0</v>
      </c>
      <c r="O43" s="65"/>
      <c r="P43" s="68">
        <f t="shared" si="4"/>
        <v>0</v>
      </c>
      <c r="Q43" s="69">
        <f t="shared" si="5"/>
        <v>0</v>
      </c>
      <c r="R43" s="65"/>
      <c r="S43" s="68">
        <f t="shared" si="6"/>
        <v>0</v>
      </c>
      <c r="T43" s="69">
        <f t="shared" si="7"/>
        <v>0</v>
      </c>
      <c r="U43" s="65"/>
      <c r="V43" s="19">
        <f t="shared" si="8"/>
        <v>0</v>
      </c>
      <c r="W43" s="20">
        <f t="shared" si="9"/>
        <v>0</v>
      </c>
      <c r="X43" s="70">
        <f t="shared" si="10"/>
        <v>0</v>
      </c>
      <c r="Y43" s="85">
        <f t="shared" si="11"/>
        <v>0</v>
      </c>
      <c r="Z43" s="102">
        <f t="shared" si="12"/>
        <v>0</v>
      </c>
      <c r="AA43" s="66">
        <f t="shared" si="13"/>
        <v>0</v>
      </c>
      <c r="AB43" s="59">
        <f t="shared" si="14"/>
        <v>0</v>
      </c>
      <c r="AD43" s="60">
        <f t="shared" si="15"/>
        <v>0</v>
      </c>
      <c r="AE43" s="60">
        <f t="shared" si="16"/>
        <v>0</v>
      </c>
      <c r="AF43" s="60">
        <f t="shared" si="17"/>
        <v>0</v>
      </c>
      <c r="AG43" s="60">
        <f t="shared" si="18"/>
        <v>0</v>
      </c>
      <c r="AH43" s="60">
        <f t="shared" si="19"/>
        <v>0</v>
      </c>
      <c r="AI43" s="61">
        <f t="shared" si="20"/>
        <v>0</v>
      </c>
      <c r="AJ43" s="60">
        <f t="shared" si="21"/>
        <v>110</v>
      </c>
      <c r="AK43" s="60">
        <f t="shared" si="22"/>
        <v>-110</v>
      </c>
      <c r="AM43" s="62">
        <f t="shared" si="23"/>
        <v>0</v>
      </c>
      <c r="AN43" s="62">
        <f t="shared" si="24"/>
        <v>0</v>
      </c>
      <c r="AO43" s="62">
        <f t="shared" si="25"/>
        <v>0</v>
      </c>
      <c r="AP43" s="62">
        <f t="shared" si="26"/>
        <v>0</v>
      </c>
      <c r="AQ43" s="62">
        <f t="shared" si="27"/>
        <v>0</v>
      </c>
      <c r="AR43" s="63">
        <f t="shared" si="28"/>
        <v>0</v>
      </c>
    </row>
    <row r="44" spans="1:44" x14ac:dyDescent="0.2">
      <c r="A44" s="29" t="s">
        <v>98</v>
      </c>
      <c r="B44" s="64" t="s">
        <v>86</v>
      </c>
      <c r="C44" s="108">
        <v>96</v>
      </c>
      <c r="D44" s="110" t="s">
        <v>20</v>
      </c>
      <c r="E44" s="111">
        <v>0.35416666666666669</v>
      </c>
      <c r="F44" s="111">
        <v>0.72916666666666663</v>
      </c>
      <c r="G44" s="24">
        <v>100</v>
      </c>
      <c r="H44" s="87">
        <v>9</v>
      </c>
      <c r="I44" s="65"/>
      <c r="J44" s="19">
        <f t="shared" si="0"/>
        <v>0</v>
      </c>
      <c r="K44" s="58">
        <f t="shared" si="1"/>
        <v>0</v>
      </c>
      <c r="L44" s="65"/>
      <c r="M44" s="68">
        <f t="shared" si="2"/>
        <v>0</v>
      </c>
      <c r="N44" s="69">
        <f t="shared" si="3"/>
        <v>0</v>
      </c>
      <c r="O44" s="65"/>
      <c r="P44" s="68">
        <f t="shared" si="4"/>
        <v>0</v>
      </c>
      <c r="Q44" s="69">
        <f t="shared" si="5"/>
        <v>0</v>
      </c>
      <c r="R44" s="65"/>
      <c r="S44" s="68">
        <f t="shared" si="6"/>
        <v>0</v>
      </c>
      <c r="T44" s="69">
        <f t="shared" si="7"/>
        <v>0</v>
      </c>
      <c r="U44" s="65"/>
      <c r="V44" s="19">
        <f t="shared" si="8"/>
        <v>0</v>
      </c>
      <c r="W44" s="20">
        <f t="shared" si="9"/>
        <v>0</v>
      </c>
      <c r="X44" s="70">
        <f t="shared" si="10"/>
        <v>0</v>
      </c>
      <c r="Y44" s="85">
        <f t="shared" si="11"/>
        <v>0</v>
      </c>
      <c r="Z44" s="102">
        <f t="shared" si="12"/>
        <v>0</v>
      </c>
      <c r="AA44" s="66">
        <f t="shared" si="13"/>
        <v>0</v>
      </c>
      <c r="AB44" s="59">
        <f t="shared" si="14"/>
        <v>0</v>
      </c>
      <c r="AD44" s="60">
        <f t="shared" si="15"/>
        <v>0</v>
      </c>
      <c r="AE44" s="60">
        <f t="shared" si="16"/>
        <v>0</v>
      </c>
      <c r="AF44" s="60">
        <f t="shared" si="17"/>
        <v>0</v>
      </c>
      <c r="AG44" s="60">
        <f t="shared" si="18"/>
        <v>0</v>
      </c>
      <c r="AH44" s="60">
        <f t="shared" si="19"/>
        <v>0</v>
      </c>
      <c r="AI44" s="61">
        <f t="shared" si="20"/>
        <v>0</v>
      </c>
      <c r="AJ44" s="60">
        <f t="shared" si="21"/>
        <v>96</v>
      </c>
      <c r="AK44" s="60">
        <f t="shared" si="22"/>
        <v>-96</v>
      </c>
      <c r="AM44" s="62">
        <f t="shared" si="23"/>
        <v>0</v>
      </c>
      <c r="AN44" s="62">
        <f t="shared" si="24"/>
        <v>0</v>
      </c>
      <c r="AO44" s="62">
        <f t="shared" si="25"/>
        <v>0</v>
      </c>
      <c r="AP44" s="62">
        <f t="shared" si="26"/>
        <v>0</v>
      </c>
      <c r="AQ44" s="62">
        <f t="shared" si="27"/>
        <v>0</v>
      </c>
      <c r="AR44" s="63">
        <f t="shared" si="28"/>
        <v>0</v>
      </c>
    </row>
    <row r="45" spans="1:44" x14ac:dyDescent="0.2">
      <c r="A45" s="29" t="s">
        <v>116</v>
      </c>
      <c r="B45" s="64" t="s">
        <v>86</v>
      </c>
      <c r="C45" s="107">
        <v>102</v>
      </c>
      <c r="D45" s="110" t="s">
        <v>20</v>
      </c>
      <c r="E45" s="111">
        <v>0.35416666666666669</v>
      </c>
      <c r="F45" s="111">
        <v>0.72916666666666663</v>
      </c>
      <c r="G45" s="24">
        <v>40</v>
      </c>
      <c r="H45" s="87">
        <v>9</v>
      </c>
      <c r="I45" s="65"/>
      <c r="J45" s="19">
        <f t="shared" si="0"/>
        <v>0</v>
      </c>
      <c r="K45" s="58">
        <f t="shared" si="1"/>
        <v>0</v>
      </c>
      <c r="L45" s="65"/>
      <c r="M45" s="68">
        <f t="shared" si="2"/>
        <v>0</v>
      </c>
      <c r="N45" s="69">
        <f t="shared" si="3"/>
        <v>0</v>
      </c>
      <c r="O45" s="65"/>
      <c r="P45" s="68">
        <f t="shared" si="4"/>
        <v>0</v>
      </c>
      <c r="Q45" s="69">
        <f t="shared" si="5"/>
        <v>0</v>
      </c>
      <c r="R45" s="65"/>
      <c r="S45" s="68">
        <f t="shared" si="6"/>
        <v>0</v>
      </c>
      <c r="T45" s="69">
        <f t="shared" si="7"/>
        <v>0</v>
      </c>
      <c r="U45" s="65"/>
      <c r="V45" s="19">
        <f t="shared" si="8"/>
        <v>0</v>
      </c>
      <c r="W45" s="20">
        <f t="shared" si="9"/>
        <v>0</v>
      </c>
      <c r="X45" s="70">
        <f t="shared" si="10"/>
        <v>0</v>
      </c>
      <c r="Y45" s="85">
        <f t="shared" si="11"/>
        <v>0</v>
      </c>
      <c r="Z45" s="102">
        <f t="shared" si="12"/>
        <v>0</v>
      </c>
      <c r="AA45" s="66">
        <f t="shared" si="13"/>
        <v>0</v>
      </c>
      <c r="AB45" s="59">
        <f t="shared" si="14"/>
        <v>0</v>
      </c>
      <c r="AD45" s="60">
        <f t="shared" si="15"/>
        <v>0</v>
      </c>
      <c r="AE45" s="60">
        <f t="shared" si="16"/>
        <v>0</v>
      </c>
      <c r="AF45" s="60">
        <f t="shared" si="17"/>
        <v>0</v>
      </c>
      <c r="AG45" s="60">
        <f t="shared" si="18"/>
        <v>0</v>
      </c>
      <c r="AH45" s="60">
        <f t="shared" si="19"/>
        <v>0</v>
      </c>
      <c r="AI45" s="61">
        <f t="shared" si="20"/>
        <v>0</v>
      </c>
      <c r="AJ45" s="60">
        <f t="shared" si="21"/>
        <v>102</v>
      </c>
      <c r="AK45" s="60">
        <f t="shared" si="22"/>
        <v>-102</v>
      </c>
      <c r="AM45" s="62">
        <f t="shared" si="23"/>
        <v>0</v>
      </c>
      <c r="AN45" s="62">
        <f t="shared" si="24"/>
        <v>0</v>
      </c>
      <c r="AO45" s="62">
        <f t="shared" si="25"/>
        <v>0</v>
      </c>
      <c r="AP45" s="62">
        <f t="shared" si="26"/>
        <v>0</v>
      </c>
      <c r="AQ45" s="62">
        <f t="shared" si="27"/>
        <v>0</v>
      </c>
      <c r="AR45" s="63">
        <f t="shared" si="28"/>
        <v>0</v>
      </c>
    </row>
    <row r="46" spans="1:44" x14ac:dyDescent="0.2">
      <c r="A46" s="29" t="s">
        <v>109</v>
      </c>
      <c r="B46" s="64" t="s">
        <v>86</v>
      </c>
      <c r="C46" s="107">
        <v>46</v>
      </c>
      <c r="D46" s="110" t="s">
        <v>20</v>
      </c>
      <c r="E46" s="111">
        <v>0.33333333333333331</v>
      </c>
      <c r="F46" s="111">
        <v>0.5</v>
      </c>
      <c r="G46" s="24">
        <v>270</v>
      </c>
      <c r="H46" s="87">
        <v>4</v>
      </c>
      <c r="I46" s="65"/>
      <c r="J46" s="19">
        <f t="shared" si="0"/>
        <v>0</v>
      </c>
      <c r="K46" s="58">
        <f t="shared" si="1"/>
        <v>0</v>
      </c>
      <c r="L46" s="65"/>
      <c r="M46" s="68">
        <f t="shared" si="2"/>
        <v>0</v>
      </c>
      <c r="N46" s="69">
        <f t="shared" si="3"/>
        <v>0</v>
      </c>
      <c r="O46" s="65"/>
      <c r="P46" s="68">
        <f t="shared" si="4"/>
        <v>0</v>
      </c>
      <c r="Q46" s="69">
        <f t="shared" si="5"/>
        <v>0</v>
      </c>
      <c r="R46" s="65"/>
      <c r="S46" s="68">
        <f t="shared" si="6"/>
        <v>0</v>
      </c>
      <c r="T46" s="69">
        <f t="shared" si="7"/>
        <v>0</v>
      </c>
      <c r="U46" s="65"/>
      <c r="V46" s="19">
        <f t="shared" si="8"/>
        <v>0</v>
      </c>
      <c r="W46" s="20">
        <f t="shared" si="9"/>
        <v>0</v>
      </c>
      <c r="X46" s="70">
        <f t="shared" si="10"/>
        <v>0</v>
      </c>
      <c r="Y46" s="85">
        <f t="shared" si="11"/>
        <v>0</v>
      </c>
      <c r="Z46" s="102">
        <f t="shared" si="12"/>
        <v>0</v>
      </c>
      <c r="AA46" s="66">
        <f t="shared" si="13"/>
        <v>0</v>
      </c>
      <c r="AB46" s="59">
        <f t="shared" si="14"/>
        <v>0</v>
      </c>
      <c r="AD46" s="60">
        <f t="shared" si="15"/>
        <v>0</v>
      </c>
      <c r="AE46" s="60">
        <f t="shared" si="16"/>
        <v>0</v>
      </c>
      <c r="AF46" s="60">
        <f t="shared" si="17"/>
        <v>0</v>
      </c>
      <c r="AG46" s="60">
        <f t="shared" si="18"/>
        <v>0</v>
      </c>
      <c r="AH46" s="60">
        <f t="shared" si="19"/>
        <v>0</v>
      </c>
      <c r="AI46" s="61">
        <f t="shared" si="20"/>
        <v>0</v>
      </c>
      <c r="AJ46" s="60">
        <f t="shared" si="21"/>
        <v>46</v>
      </c>
      <c r="AK46" s="60">
        <f t="shared" si="22"/>
        <v>-46</v>
      </c>
      <c r="AM46" s="62">
        <f t="shared" si="23"/>
        <v>0</v>
      </c>
      <c r="AN46" s="62">
        <f t="shared" si="24"/>
        <v>0</v>
      </c>
      <c r="AO46" s="62">
        <f t="shared" si="25"/>
        <v>0</v>
      </c>
      <c r="AP46" s="62">
        <f t="shared" si="26"/>
        <v>0</v>
      </c>
      <c r="AQ46" s="62">
        <f t="shared" si="27"/>
        <v>0</v>
      </c>
      <c r="AR46" s="63">
        <f t="shared" si="28"/>
        <v>0</v>
      </c>
    </row>
    <row r="47" spans="1:44" ht="13.5" customHeight="1" x14ac:dyDescent="0.2">
      <c r="A47" s="29" t="s">
        <v>92</v>
      </c>
      <c r="B47" s="64" t="s">
        <v>86</v>
      </c>
      <c r="C47" s="109">
        <v>81</v>
      </c>
      <c r="D47" s="110" t="s">
        <v>20</v>
      </c>
      <c r="E47" s="111">
        <v>0.36458333333333331</v>
      </c>
      <c r="F47" s="111">
        <v>0.75</v>
      </c>
      <c r="G47" s="24">
        <v>110</v>
      </c>
      <c r="H47" s="87">
        <v>9.25</v>
      </c>
      <c r="I47" s="65"/>
      <c r="J47" s="19">
        <f t="shared" si="0"/>
        <v>0</v>
      </c>
      <c r="K47" s="58">
        <f t="shared" si="1"/>
        <v>0</v>
      </c>
      <c r="L47" s="65"/>
      <c r="M47" s="68">
        <f t="shared" si="2"/>
        <v>0</v>
      </c>
      <c r="N47" s="69">
        <f t="shared" si="3"/>
        <v>0</v>
      </c>
      <c r="O47" s="65"/>
      <c r="P47" s="68">
        <f t="shared" si="4"/>
        <v>0</v>
      </c>
      <c r="Q47" s="69">
        <f t="shared" si="5"/>
        <v>0</v>
      </c>
      <c r="R47" s="65"/>
      <c r="S47" s="68">
        <f t="shared" si="6"/>
        <v>0</v>
      </c>
      <c r="T47" s="69">
        <f t="shared" si="7"/>
        <v>0</v>
      </c>
      <c r="U47" s="65"/>
      <c r="V47" s="19">
        <f t="shared" si="8"/>
        <v>0</v>
      </c>
      <c r="W47" s="20">
        <f t="shared" si="9"/>
        <v>0</v>
      </c>
      <c r="X47" s="70">
        <f t="shared" si="10"/>
        <v>0</v>
      </c>
      <c r="Y47" s="85">
        <f t="shared" si="11"/>
        <v>0</v>
      </c>
      <c r="Z47" s="102">
        <f t="shared" si="12"/>
        <v>0</v>
      </c>
      <c r="AA47" s="66">
        <f t="shared" si="13"/>
        <v>0</v>
      </c>
      <c r="AB47" s="59">
        <f t="shared" si="14"/>
        <v>0</v>
      </c>
      <c r="AD47" s="60">
        <f t="shared" si="15"/>
        <v>0</v>
      </c>
      <c r="AE47" s="60">
        <f t="shared" si="16"/>
        <v>0</v>
      </c>
      <c r="AF47" s="60">
        <f t="shared" si="17"/>
        <v>0</v>
      </c>
      <c r="AG47" s="60">
        <f t="shared" si="18"/>
        <v>0</v>
      </c>
      <c r="AH47" s="60">
        <f t="shared" si="19"/>
        <v>0</v>
      </c>
      <c r="AI47" s="61">
        <f t="shared" si="20"/>
        <v>0</v>
      </c>
      <c r="AJ47" s="60">
        <f t="shared" si="21"/>
        <v>81</v>
      </c>
      <c r="AK47" s="60">
        <f t="shared" si="22"/>
        <v>-81</v>
      </c>
      <c r="AM47" s="62">
        <f t="shared" si="23"/>
        <v>0</v>
      </c>
      <c r="AN47" s="62">
        <f t="shared" si="24"/>
        <v>0</v>
      </c>
      <c r="AO47" s="62">
        <f t="shared" si="25"/>
        <v>0</v>
      </c>
      <c r="AP47" s="62">
        <f t="shared" si="26"/>
        <v>0</v>
      </c>
      <c r="AQ47" s="62">
        <f t="shared" si="27"/>
        <v>0</v>
      </c>
      <c r="AR47" s="63">
        <f t="shared" si="28"/>
        <v>0</v>
      </c>
    </row>
    <row r="48" spans="1:44" x14ac:dyDescent="0.2">
      <c r="A48" s="113" t="s">
        <v>92</v>
      </c>
      <c r="B48" s="64" t="s">
        <v>86</v>
      </c>
      <c r="C48" s="107">
        <v>75</v>
      </c>
      <c r="D48" s="110" t="s">
        <v>20</v>
      </c>
      <c r="E48" s="111">
        <v>0.36458333333333331</v>
      </c>
      <c r="F48" s="111">
        <v>0.75</v>
      </c>
      <c r="G48" s="24">
        <v>110</v>
      </c>
      <c r="H48" s="87">
        <v>9.25</v>
      </c>
      <c r="I48" s="65"/>
      <c r="J48" s="19">
        <f t="shared" si="0"/>
        <v>0</v>
      </c>
      <c r="K48" s="58">
        <f t="shared" si="1"/>
        <v>0</v>
      </c>
      <c r="L48" s="65"/>
      <c r="M48" s="68">
        <f t="shared" si="2"/>
        <v>0</v>
      </c>
      <c r="N48" s="69">
        <f t="shared" si="3"/>
        <v>0</v>
      </c>
      <c r="O48" s="65"/>
      <c r="P48" s="68">
        <f t="shared" si="4"/>
        <v>0</v>
      </c>
      <c r="Q48" s="69">
        <f t="shared" si="5"/>
        <v>0</v>
      </c>
      <c r="R48" s="65"/>
      <c r="S48" s="68">
        <f t="shared" si="6"/>
        <v>0</v>
      </c>
      <c r="T48" s="69">
        <f t="shared" si="7"/>
        <v>0</v>
      </c>
      <c r="U48" s="65"/>
      <c r="V48" s="19">
        <f t="shared" si="8"/>
        <v>0</v>
      </c>
      <c r="W48" s="20">
        <f t="shared" si="9"/>
        <v>0</v>
      </c>
      <c r="X48" s="70">
        <f t="shared" si="10"/>
        <v>0</v>
      </c>
      <c r="Y48" s="85">
        <f t="shared" si="11"/>
        <v>0</v>
      </c>
      <c r="Z48" s="102">
        <f t="shared" si="12"/>
        <v>0</v>
      </c>
      <c r="AA48" s="66">
        <f t="shared" si="13"/>
        <v>0</v>
      </c>
      <c r="AB48" s="59">
        <f t="shared" si="14"/>
        <v>0</v>
      </c>
      <c r="AD48" s="60">
        <f t="shared" si="15"/>
        <v>0</v>
      </c>
      <c r="AE48" s="60">
        <f t="shared" si="16"/>
        <v>0</v>
      </c>
      <c r="AF48" s="60">
        <f t="shared" si="17"/>
        <v>0</v>
      </c>
      <c r="AG48" s="60">
        <f t="shared" si="18"/>
        <v>0</v>
      </c>
      <c r="AH48" s="60">
        <f t="shared" si="19"/>
        <v>0</v>
      </c>
      <c r="AI48" s="61">
        <f t="shared" si="20"/>
        <v>0</v>
      </c>
      <c r="AJ48" s="60">
        <f t="shared" si="21"/>
        <v>75</v>
      </c>
      <c r="AK48" s="60">
        <f t="shared" si="22"/>
        <v>-75</v>
      </c>
      <c r="AM48" s="62">
        <f t="shared" si="23"/>
        <v>0</v>
      </c>
      <c r="AN48" s="62">
        <f t="shared" si="24"/>
        <v>0</v>
      </c>
      <c r="AO48" s="62">
        <f t="shared" si="25"/>
        <v>0</v>
      </c>
      <c r="AP48" s="62">
        <f t="shared" si="26"/>
        <v>0</v>
      </c>
      <c r="AQ48" s="62">
        <f t="shared" si="27"/>
        <v>0</v>
      </c>
      <c r="AR48" s="63">
        <f t="shared" si="28"/>
        <v>0</v>
      </c>
    </row>
    <row r="49" spans="1:44" x14ac:dyDescent="0.2">
      <c r="A49" s="29" t="s">
        <v>93</v>
      </c>
      <c r="B49" s="64" t="s">
        <v>86</v>
      </c>
      <c r="C49" s="112">
        <v>84</v>
      </c>
      <c r="D49" s="110" t="s">
        <v>20</v>
      </c>
      <c r="E49" s="111">
        <v>0.3125</v>
      </c>
      <c r="F49" s="111">
        <v>0.85416666666666663</v>
      </c>
      <c r="G49" s="24">
        <v>490</v>
      </c>
      <c r="H49" s="87">
        <v>13</v>
      </c>
      <c r="I49" s="65"/>
      <c r="J49" s="19">
        <f t="shared" si="0"/>
        <v>0</v>
      </c>
      <c r="K49" s="58">
        <f t="shared" si="1"/>
        <v>0</v>
      </c>
      <c r="L49" s="65"/>
      <c r="M49" s="68">
        <f t="shared" si="2"/>
        <v>0</v>
      </c>
      <c r="N49" s="69">
        <f t="shared" si="3"/>
        <v>0</v>
      </c>
      <c r="O49" s="65"/>
      <c r="P49" s="68">
        <f t="shared" si="4"/>
        <v>0</v>
      </c>
      <c r="Q49" s="69">
        <f t="shared" si="5"/>
        <v>0</v>
      </c>
      <c r="R49" s="65"/>
      <c r="S49" s="68">
        <f t="shared" si="6"/>
        <v>0</v>
      </c>
      <c r="T49" s="69">
        <f t="shared" si="7"/>
        <v>0</v>
      </c>
      <c r="U49" s="65"/>
      <c r="V49" s="19">
        <f t="shared" si="8"/>
        <v>0</v>
      </c>
      <c r="W49" s="20">
        <f t="shared" si="9"/>
        <v>0</v>
      </c>
      <c r="X49" s="70">
        <f t="shared" si="10"/>
        <v>0</v>
      </c>
      <c r="Y49" s="85">
        <f t="shared" si="11"/>
        <v>0</v>
      </c>
      <c r="Z49" s="102">
        <f t="shared" si="12"/>
        <v>0</v>
      </c>
      <c r="AA49" s="66">
        <f t="shared" si="13"/>
        <v>0</v>
      </c>
      <c r="AB49" s="59">
        <f t="shared" si="14"/>
        <v>0</v>
      </c>
      <c r="AD49" s="60">
        <f t="shared" si="15"/>
        <v>0</v>
      </c>
      <c r="AE49" s="60">
        <f t="shared" si="16"/>
        <v>0</v>
      </c>
      <c r="AF49" s="60">
        <f t="shared" si="17"/>
        <v>0</v>
      </c>
      <c r="AG49" s="60">
        <f t="shared" si="18"/>
        <v>0</v>
      </c>
      <c r="AH49" s="60">
        <f t="shared" si="19"/>
        <v>0</v>
      </c>
      <c r="AI49" s="61">
        <f t="shared" si="20"/>
        <v>0</v>
      </c>
      <c r="AJ49" s="60">
        <f t="shared" si="21"/>
        <v>84</v>
      </c>
      <c r="AK49" s="60">
        <f t="shared" si="22"/>
        <v>-84</v>
      </c>
      <c r="AM49" s="62">
        <f t="shared" si="23"/>
        <v>0</v>
      </c>
      <c r="AN49" s="62">
        <f t="shared" si="24"/>
        <v>0</v>
      </c>
      <c r="AO49" s="62">
        <f t="shared" si="25"/>
        <v>0</v>
      </c>
      <c r="AP49" s="62">
        <f t="shared" si="26"/>
        <v>0</v>
      </c>
      <c r="AQ49" s="62">
        <f t="shared" si="27"/>
        <v>0</v>
      </c>
      <c r="AR49" s="63">
        <f t="shared" si="28"/>
        <v>0</v>
      </c>
    </row>
    <row r="50" spans="1:44" x14ac:dyDescent="0.2">
      <c r="A50" s="29" t="s">
        <v>93</v>
      </c>
      <c r="B50" s="64" t="s">
        <v>86</v>
      </c>
      <c r="C50" s="112">
        <v>50</v>
      </c>
      <c r="D50" s="110" t="s">
        <v>20</v>
      </c>
      <c r="E50" s="111">
        <v>0.3125</v>
      </c>
      <c r="F50" s="111">
        <v>0.85416666666666663</v>
      </c>
      <c r="G50" s="24">
        <v>490</v>
      </c>
      <c r="H50" s="87">
        <v>13</v>
      </c>
      <c r="I50" s="65"/>
      <c r="J50" s="19">
        <f t="shared" si="0"/>
        <v>0</v>
      </c>
      <c r="K50" s="58">
        <f t="shared" si="1"/>
        <v>0</v>
      </c>
      <c r="L50" s="65"/>
      <c r="M50" s="68">
        <f t="shared" si="2"/>
        <v>0</v>
      </c>
      <c r="N50" s="69">
        <f t="shared" si="3"/>
        <v>0</v>
      </c>
      <c r="O50" s="65"/>
      <c r="P50" s="68">
        <f t="shared" si="4"/>
        <v>0</v>
      </c>
      <c r="Q50" s="69">
        <f t="shared" si="5"/>
        <v>0</v>
      </c>
      <c r="R50" s="65"/>
      <c r="S50" s="68">
        <f t="shared" si="6"/>
        <v>0</v>
      </c>
      <c r="T50" s="69">
        <f t="shared" si="7"/>
        <v>0</v>
      </c>
      <c r="U50" s="65"/>
      <c r="V50" s="19">
        <f t="shared" si="8"/>
        <v>0</v>
      </c>
      <c r="W50" s="20">
        <f t="shared" si="9"/>
        <v>0</v>
      </c>
      <c r="X50" s="70">
        <f t="shared" si="10"/>
        <v>0</v>
      </c>
      <c r="Y50" s="85">
        <f t="shared" si="11"/>
        <v>0</v>
      </c>
      <c r="Z50" s="102">
        <f t="shared" si="12"/>
        <v>0</v>
      </c>
      <c r="AA50" s="66">
        <f t="shared" si="13"/>
        <v>0</v>
      </c>
      <c r="AB50" s="59">
        <f t="shared" si="14"/>
        <v>0</v>
      </c>
      <c r="AD50" s="60">
        <f t="shared" si="15"/>
        <v>0</v>
      </c>
      <c r="AE50" s="60">
        <f t="shared" si="16"/>
        <v>0</v>
      </c>
      <c r="AF50" s="60">
        <f t="shared" si="17"/>
        <v>0</v>
      </c>
      <c r="AG50" s="60">
        <f t="shared" si="18"/>
        <v>0</v>
      </c>
      <c r="AH50" s="60">
        <f t="shared" si="19"/>
        <v>0</v>
      </c>
      <c r="AI50" s="61">
        <f t="shared" si="20"/>
        <v>0</v>
      </c>
      <c r="AJ50" s="60">
        <f t="shared" si="21"/>
        <v>50</v>
      </c>
      <c r="AK50" s="60">
        <f t="shared" si="22"/>
        <v>-50</v>
      </c>
      <c r="AM50" s="62">
        <f t="shared" si="23"/>
        <v>0</v>
      </c>
      <c r="AN50" s="62">
        <f t="shared" si="24"/>
        <v>0</v>
      </c>
      <c r="AO50" s="62">
        <f t="shared" si="25"/>
        <v>0</v>
      </c>
      <c r="AP50" s="62">
        <f t="shared" si="26"/>
        <v>0</v>
      </c>
      <c r="AQ50" s="62">
        <f t="shared" si="27"/>
        <v>0</v>
      </c>
      <c r="AR50" s="63">
        <f t="shared" si="28"/>
        <v>0</v>
      </c>
    </row>
    <row r="51" spans="1:44" x14ac:dyDescent="0.2">
      <c r="A51" s="29" t="s">
        <v>93</v>
      </c>
      <c r="B51" s="64" t="s">
        <v>86</v>
      </c>
      <c r="C51" s="112">
        <v>76</v>
      </c>
      <c r="D51" s="110" t="s">
        <v>20</v>
      </c>
      <c r="E51" s="111">
        <v>0.3125</v>
      </c>
      <c r="F51" s="111">
        <v>0.85416666666666663</v>
      </c>
      <c r="G51" s="24">
        <v>490</v>
      </c>
      <c r="H51" s="87">
        <v>13</v>
      </c>
      <c r="I51" s="65"/>
      <c r="J51" s="19">
        <f t="shared" si="0"/>
        <v>0</v>
      </c>
      <c r="K51" s="58">
        <f t="shared" si="1"/>
        <v>0</v>
      </c>
      <c r="L51" s="65"/>
      <c r="M51" s="68">
        <f t="shared" si="2"/>
        <v>0</v>
      </c>
      <c r="N51" s="69">
        <f t="shared" si="3"/>
        <v>0</v>
      </c>
      <c r="O51" s="65"/>
      <c r="P51" s="68">
        <f t="shared" si="4"/>
        <v>0</v>
      </c>
      <c r="Q51" s="69">
        <f t="shared" si="5"/>
        <v>0</v>
      </c>
      <c r="R51" s="65"/>
      <c r="S51" s="68">
        <f t="shared" si="6"/>
        <v>0</v>
      </c>
      <c r="T51" s="69">
        <f t="shared" si="7"/>
        <v>0</v>
      </c>
      <c r="U51" s="65"/>
      <c r="V51" s="19">
        <f t="shared" si="8"/>
        <v>0</v>
      </c>
      <c r="W51" s="20">
        <f t="shared" si="9"/>
        <v>0</v>
      </c>
      <c r="X51" s="70">
        <f t="shared" si="10"/>
        <v>0</v>
      </c>
      <c r="Y51" s="85">
        <f t="shared" si="11"/>
        <v>0</v>
      </c>
      <c r="Z51" s="102">
        <f t="shared" si="12"/>
        <v>0</v>
      </c>
      <c r="AA51" s="66">
        <f t="shared" si="13"/>
        <v>0</v>
      </c>
      <c r="AB51" s="59">
        <f t="shared" si="14"/>
        <v>0</v>
      </c>
      <c r="AD51" s="60">
        <f t="shared" si="15"/>
        <v>0</v>
      </c>
      <c r="AE51" s="60">
        <f t="shared" si="16"/>
        <v>0</v>
      </c>
      <c r="AF51" s="60">
        <f t="shared" si="17"/>
        <v>0</v>
      </c>
      <c r="AG51" s="60">
        <f t="shared" si="18"/>
        <v>0</v>
      </c>
      <c r="AH51" s="60">
        <f t="shared" si="19"/>
        <v>0</v>
      </c>
      <c r="AI51" s="61">
        <f t="shared" si="20"/>
        <v>0</v>
      </c>
      <c r="AJ51" s="60">
        <f t="shared" si="21"/>
        <v>76</v>
      </c>
      <c r="AK51" s="60">
        <f t="shared" si="22"/>
        <v>-76</v>
      </c>
      <c r="AM51" s="62">
        <f t="shared" si="23"/>
        <v>0</v>
      </c>
      <c r="AN51" s="62">
        <f t="shared" si="24"/>
        <v>0</v>
      </c>
      <c r="AO51" s="62">
        <f t="shared" si="25"/>
        <v>0</v>
      </c>
      <c r="AP51" s="62">
        <f t="shared" si="26"/>
        <v>0</v>
      </c>
      <c r="AQ51" s="62">
        <f t="shared" si="27"/>
        <v>0</v>
      </c>
      <c r="AR51" s="63">
        <f t="shared" si="28"/>
        <v>0</v>
      </c>
    </row>
    <row r="52" spans="1:44" x14ac:dyDescent="0.2">
      <c r="A52" s="29" t="s">
        <v>93</v>
      </c>
      <c r="B52" s="64" t="s">
        <v>86</v>
      </c>
      <c r="C52" s="112">
        <v>20</v>
      </c>
      <c r="D52" s="110" t="s">
        <v>20</v>
      </c>
      <c r="E52" s="111">
        <v>0.3125</v>
      </c>
      <c r="F52" s="111">
        <v>0.85416666666666663</v>
      </c>
      <c r="G52" s="24">
        <v>490</v>
      </c>
      <c r="H52" s="87">
        <v>13</v>
      </c>
      <c r="I52" s="65"/>
      <c r="J52" s="19">
        <f t="shared" si="0"/>
        <v>0</v>
      </c>
      <c r="K52" s="58">
        <f t="shared" si="1"/>
        <v>0</v>
      </c>
      <c r="L52" s="65"/>
      <c r="M52" s="68">
        <f t="shared" si="2"/>
        <v>0</v>
      </c>
      <c r="N52" s="69">
        <f t="shared" si="3"/>
        <v>0</v>
      </c>
      <c r="O52" s="65"/>
      <c r="P52" s="68">
        <f t="shared" si="4"/>
        <v>0</v>
      </c>
      <c r="Q52" s="69">
        <f t="shared" si="5"/>
        <v>0</v>
      </c>
      <c r="R52" s="65"/>
      <c r="S52" s="68">
        <f t="shared" si="6"/>
        <v>0</v>
      </c>
      <c r="T52" s="69">
        <f t="shared" si="7"/>
        <v>0</v>
      </c>
      <c r="U52" s="65"/>
      <c r="V52" s="19">
        <f t="shared" si="8"/>
        <v>0</v>
      </c>
      <c r="W52" s="20">
        <f t="shared" si="9"/>
        <v>0</v>
      </c>
      <c r="X52" s="70">
        <f t="shared" si="10"/>
        <v>0</v>
      </c>
      <c r="Y52" s="85">
        <f t="shared" si="11"/>
        <v>0</v>
      </c>
      <c r="Z52" s="102">
        <f t="shared" si="12"/>
        <v>0</v>
      </c>
      <c r="AA52" s="66">
        <f t="shared" si="13"/>
        <v>0</v>
      </c>
      <c r="AB52" s="59">
        <f t="shared" si="14"/>
        <v>0</v>
      </c>
      <c r="AD52" s="60">
        <f t="shared" si="15"/>
        <v>0</v>
      </c>
      <c r="AE52" s="60">
        <f t="shared" si="16"/>
        <v>0</v>
      </c>
      <c r="AF52" s="60">
        <f t="shared" si="17"/>
        <v>0</v>
      </c>
      <c r="AG52" s="60">
        <f t="shared" si="18"/>
        <v>0</v>
      </c>
      <c r="AH52" s="60">
        <f t="shared" si="19"/>
        <v>0</v>
      </c>
      <c r="AI52" s="61">
        <f t="shared" si="20"/>
        <v>0</v>
      </c>
      <c r="AJ52" s="60">
        <f t="shared" si="21"/>
        <v>20</v>
      </c>
      <c r="AK52" s="60">
        <f t="shared" si="22"/>
        <v>-20</v>
      </c>
      <c r="AM52" s="62">
        <f t="shared" si="23"/>
        <v>0</v>
      </c>
      <c r="AN52" s="62">
        <f t="shared" si="24"/>
        <v>0</v>
      </c>
      <c r="AO52" s="62">
        <f t="shared" si="25"/>
        <v>0</v>
      </c>
      <c r="AP52" s="62">
        <f t="shared" si="26"/>
        <v>0</v>
      </c>
      <c r="AQ52" s="62">
        <f t="shared" si="27"/>
        <v>0</v>
      </c>
      <c r="AR52" s="63">
        <f t="shared" si="28"/>
        <v>0</v>
      </c>
    </row>
    <row r="53" spans="1:44" x14ac:dyDescent="0.2">
      <c r="A53" s="29" t="s">
        <v>94</v>
      </c>
      <c r="B53" s="64" t="s">
        <v>86</v>
      </c>
      <c r="C53" s="112">
        <v>61</v>
      </c>
      <c r="D53" s="110" t="s">
        <v>20</v>
      </c>
      <c r="E53" s="111">
        <v>0.3125</v>
      </c>
      <c r="F53" s="111">
        <v>0.85416666666666663</v>
      </c>
      <c r="G53" s="24">
        <v>440</v>
      </c>
      <c r="H53" s="87">
        <v>13</v>
      </c>
      <c r="I53" s="65"/>
      <c r="J53" s="19">
        <f t="shared" si="0"/>
        <v>0</v>
      </c>
      <c r="K53" s="58">
        <f t="shared" si="1"/>
        <v>0</v>
      </c>
      <c r="L53" s="65"/>
      <c r="M53" s="68">
        <f t="shared" si="2"/>
        <v>0</v>
      </c>
      <c r="N53" s="69">
        <f t="shared" si="3"/>
        <v>0</v>
      </c>
      <c r="O53" s="65"/>
      <c r="P53" s="68">
        <f t="shared" si="4"/>
        <v>0</v>
      </c>
      <c r="Q53" s="69">
        <f t="shared" si="5"/>
        <v>0</v>
      </c>
      <c r="R53" s="65"/>
      <c r="S53" s="68">
        <f t="shared" si="6"/>
        <v>0</v>
      </c>
      <c r="T53" s="69">
        <f t="shared" si="7"/>
        <v>0</v>
      </c>
      <c r="U53" s="65"/>
      <c r="V53" s="19">
        <f t="shared" si="8"/>
        <v>0</v>
      </c>
      <c r="W53" s="20">
        <f t="shared" si="9"/>
        <v>0</v>
      </c>
      <c r="X53" s="70">
        <f t="shared" si="10"/>
        <v>0</v>
      </c>
      <c r="Y53" s="85">
        <f t="shared" si="11"/>
        <v>0</v>
      </c>
      <c r="Z53" s="102">
        <f t="shared" si="12"/>
        <v>0</v>
      </c>
      <c r="AA53" s="66">
        <f t="shared" si="13"/>
        <v>0</v>
      </c>
      <c r="AB53" s="59">
        <f t="shared" si="14"/>
        <v>0</v>
      </c>
      <c r="AD53" s="60">
        <f t="shared" si="15"/>
        <v>0</v>
      </c>
      <c r="AE53" s="60">
        <f t="shared" si="16"/>
        <v>0</v>
      </c>
      <c r="AF53" s="60">
        <f t="shared" si="17"/>
        <v>0</v>
      </c>
      <c r="AG53" s="60">
        <f t="shared" si="18"/>
        <v>0</v>
      </c>
      <c r="AH53" s="60">
        <f t="shared" si="19"/>
        <v>0</v>
      </c>
      <c r="AI53" s="61">
        <f t="shared" si="20"/>
        <v>0</v>
      </c>
      <c r="AJ53" s="60">
        <f t="shared" si="21"/>
        <v>61</v>
      </c>
      <c r="AK53" s="60">
        <f t="shared" si="22"/>
        <v>-61</v>
      </c>
      <c r="AM53" s="62">
        <f t="shared" si="23"/>
        <v>0</v>
      </c>
      <c r="AN53" s="62">
        <f t="shared" si="24"/>
        <v>0</v>
      </c>
      <c r="AO53" s="62">
        <f t="shared" si="25"/>
        <v>0</v>
      </c>
      <c r="AP53" s="62">
        <f t="shared" si="26"/>
        <v>0</v>
      </c>
      <c r="AQ53" s="62">
        <f t="shared" si="27"/>
        <v>0</v>
      </c>
      <c r="AR53" s="63">
        <f t="shared" si="28"/>
        <v>0</v>
      </c>
    </row>
    <row r="54" spans="1:44" x14ac:dyDescent="0.2">
      <c r="A54" s="29" t="s">
        <v>95</v>
      </c>
      <c r="B54" s="64" t="s">
        <v>86</v>
      </c>
      <c r="C54" s="107">
        <v>109</v>
      </c>
      <c r="D54" s="110" t="s">
        <v>22</v>
      </c>
      <c r="E54" s="111">
        <v>0.30208333333333331</v>
      </c>
      <c r="F54" s="111">
        <v>0.92708333333333337</v>
      </c>
      <c r="G54" s="24">
        <v>520</v>
      </c>
      <c r="H54" s="87">
        <v>15</v>
      </c>
      <c r="I54" s="65"/>
      <c r="J54" s="19">
        <f t="shared" si="0"/>
        <v>0</v>
      </c>
      <c r="K54" s="58">
        <f t="shared" si="1"/>
        <v>0</v>
      </c>
      <c r="L54" s="65"/>
      <c r="M54" s="68">
        <f t="shared" si="2"/>
        <v>0</v>
      </c>
      <c r="N54" s="69">
        <f t="shared" si="3"/>
        <v>0</v>
      </c>
      <c r="O54" s="65"/>
      <c r="P54" s="68">
        <f t="shared" si="4"/>
        <v>0</v>
      </c>
      <c r="Q54" s="69">
        <f t="shared" si="5"/>
        <v>0</v>
      </c>
      <c r="R54" s="65"/>
      <c r="S54" s="68">
        <f t="shared" si="6"/>
        <v>0</v>
      </c>
      <c r="T54" s="69">
        <f t="shared" si="7"/>
        <v>0</v>
      </c>
      <c r="U54" s="65"/>
      <c r="V54" s="19">
        <f t="shared" si="8"/>
        <v>0</v>
      </c>
      <c r="W54" s="20">
        <f t="shared" si="9"/>
        <v>0</v>
      </c>
      <c r="X54" s="70">
        <f t="shared" si="10"/>
        <v>0</v>
      </c>
      <c r="Y54" s="85">
        <f t="shared" si="11"/>
        <v>0</v>
      </c>
      <c r="Z54" s="102">
        <f t="shared" si="12"/>
        <v>0</v>
      </c>
      <c r="AA54" s="66">
        <f t="shared" si="13"/>
        <v>0</v>
      </c>
      <c r="AB54" s="59">
        <f t="shared" si="14"/>
        <v>0</v>
      </c>
      <c r="AD54" s="60">
        <f t="shared" si="15"/>
        <v>0</v>
      </c>
      <c r="AE54" s="60">
        <f t="shared" si="16"/>
        <v>0</v>
      </c>
      <c r="AF54" s="60">
        <f t="shared" si="17"/>
        <v>0</v>
      </c>
      <c r="AG54" s="60">
        <f t="shared" si="18"/>
        <v>0</v>
      </c>
      <c r="AH54" s="60">
        <f t="shared" si="19"/>
        <v>0</v>
      </c>
      <c r="AI54" s="61">
        <f t="shared" si="20"/>
        <v>0</v>
      </c>
      <c r="AJ54" s="60">
        <f t="shared" si="21"/>
        <v>109</v>
      </c>
      <c r="AK54" s="60">
        <f t="shared" si="22"/>
        <v>-109</v>
      </c>
      <c r="AM54" s="62">
        <f t="shared" si="23"/>
        <v>0</v>
      </c>
      <c r="AN54" s="62">
        <f t="shared" si="24"/>
        <v>0</v>
      </c>
      <c r="AO54" s="62">
        <f t="shared" si="25"/>
        <v>0</v>
      </c>
      <c r="AP54" s="62">
        <f t="shared" si="26"/>
        <v>0</v>
      </c>
      <c r="AQ54" s="62">
        <f t="shared" si="27"/>
        <v>0</v>
      </c>
      <c r="AR54" s="63">
        <f t="shared" si="28"/>
        <v>0</v>
      </c>
    </row>
    <row r="55" spans="1:44" x14ac:dyDescent="0.2">
      <c r="A55" s="29" t="s">
        <v>120</v>
      </c>
      <c r="B55" s="64" t="s">
        <v>86</v>
      </c>
      <c r="C55" s="107">
        <v>750</v>
      </c>
      <c r="D55" s="110" t="s">
        <v>22</v>
      </c>
      <c r="E55" s="111">
        <v>0.35416666666666669</v>
      </c>
      <c r="F55" s="111">
        <v>0.72916666666666663</v>
      </c>
      <c r="G55" s="24">
        <v>85</v>
      </c>
      <c r="H55" s="87">
        <v>9</v>
      </c>
      <c r="I55" s="65"/>
      <c r="J55" s="19">
        <f t="shared" si="0"/>
        <v>0</v>
      </c>
      <c r="K55" s="58">
        <f t="shared" si="1"/>
        <v>0</v>
      </c>
      <c r="L55" s="65"/>
      <c r="M55" s="68">
        <f t="shared" si="2"/>
        <v>0</v>
      </c>
      <c r="N55" s="69">
        <f t="shared" si="3"/>
        <v>0</v>
      </c>
      <c r="O55" s="65"/>
      <c r="P55" s="68">
        <f t="shared" si="4"/>
        <v>0</v>
      </c>
      <c r="Q55" s="69">
        <f t="shared" si="5"/>
        <v>0</v>
      </c>
      <c r="R55" s="65"/>
      <c r="S55" s="68">
        <f t="shared" si="6"/>
        <v>0</v>
      </c>
      <c r="T55" s="69">
        <f t="shared" si="7"/>
        <v>0</v>
      </c>
      <c r="U55" s="65"/>
      <c r="V55" s="19">
        <f t="shared" si="8"/>
        <v>0</v>
      </c>
      <c r="W55" s="20">
        <f t="shared" si="9"/>
        <v>0</v>
      </c>
      <c r="X55" s="70">
        <f t="shared" si="10"/>
        <v>0</v>
      </c>
      <c r="Y55" s="85">
        <f t="shared" si="11"/>
        <v>0</v>
      </c>
      <c r="Z55" s="102">
        <f t="shared" si="12"/>
        <v>0</v>
      </c>
      <c r="AA55" s="66">
        <f t="shared" si="13"/>
        <v>0</v>
      </c>
      <c r="AB55" s="59">
        <f t="shared" si="14"/>
        <v>0</v>
      </c>
      <c r="AD55" s="60">
        <f t="shared" si="15"/>
        <v>0</v>
      </c>
      <c r="AE55" s="60">
        <f t="shared" si="16"/>
        <v>0</v>
      </c>
      <c r="AF55" s="60">
        <f t="shared" si="17"/>
        <v>0</v>
      </c>
      <c r="AG55" s="60">
        <f t="shared" si="18"/>
        <v>0</v>
      </c>
      <c r="AH55" s="60">
        <f t="shared" si="19"/>
        <v>0</v>
      </c>
      <c r="AI55" s="61">
        <f t="shared" si="20"/>
        <v>0</v>
      </c>
      <c r="AJ55" s="60">
        <f t="shared" si="21"/>
        <v>750</v>
      </c>
      <c r="AK55" s="60">
        <f t="shared" si="22"/>
        <v>-750</v>
      </c>
      <c r="AM55" s="62">
        <f t="shared" si="23"/>
        <v>0</v>
      </c>
      <c r="AN55" s="62">
        <f t="shared" si="24"/>
        <v>0</v>
      </c>
      <c r="AO55" s="62">
        <f t="shared" si="25"/>
        <v>0</v>
      </c>
      <c r="AP55" s="62">
        <f t="shared" si="26"/>
        <v>0</v>
      </c>
      <c r="AQ55" s="62">
        <f t="shared" si="27"/>
        <v>0</v>
      </c>
      <c r="AR55" s="63">
        <f t="shared" si="28"/>
        <v>0</v>
      </c>
    </row>
    <row r="56" spans="1:44" x14ac:dyDescent="0.2">
      <c r="A56" s="29" t="s">
        <v>115</v>
      </c>
      <c r="B56" s="64" t="s">
        <v>86</v>
      </c>
      <c r="C56" s="107">
        <v>41</v>
      </c>
      <c r="D56" s="110" t="s">
        <v>22</v>
      </c>
      <c r="E56" s="111">
        <v>0.375</v>
      </c>
      <c r="F56" s="111">
        <v>0.45833333333333331</v>
      </c>
      <c r="G56" s="24">
        <v>30</v>
      </c>
      <c r="H56" s="87">
        <v>2</v>
      </c>
      <c r="I56" s="65"/>
      <c r="J56" s="19">
        <f t="shared" si="0"/>
        <v>0</v>
      </c>
      <c r="K56" s="58">
        <f t="shared" si="1"/>
        <v>0</v>
      </c>
      <c r="L56" s="65"/>
      <c r="M56" s="68">
        <f t="shared" si="2"/>
        <v>0</v>
      </c>
      <c r="N56" s="69">
        <f t="shared" si="3"/>
        <v>0</v>
      </c>
      <c r="O56" s="65"/>
      <c r="P56" s="68">
        <f t="shared" si="4"/>
        <v>0</v>
      </c>
      <c r="Q56" s="69">
        <f t="shared" si="5"/>
        <v>0</v>
      </c>
      <c r="R56" s="65"/>
      <c r="S56" s="68">
        <f t="shared" si="6"/>
        <v>0</v>
      </c>
      <c r="T56" s="69">
        <f t="shared" si="7"/>
        <v>0</v>
      </c>
      <c r="U56" s="65"/>
      <c r="V56" s="19">
        <f t="shared" si="8"/>
        <v>0</v>
      </c>
      <c r="W56" s="20">
        <f t="shared" si="9"/>
        <v>0</v>
      </c>
      <c r="X56" s="70">
        <f t="shared" si="10"/>
        <v>0</v>
      </c>
      <c r="Y56" s="85">
        <f t="shared" si="11"/>
        <v>0</v>
      </c>
      <c r="Z56" s="102">
        <f t="shared" si="12"/>
        <v>0</v>
      </c>
      <c r="AA56" s="66">
        <f t="shared" si="13"/>
        <v>0</v>
      </c>
      <c r="AB56" s="59">
        <f t="shared" si="14"/>
        <v>0</v>
      </c>
      <c r="AD56" s="60">
        <f t="shared" si="15"/>
        <v>0</v>
      </c>
      <c r="AE56" s="60">
        <f t="shared" si="16"/>
        <v>0</v>
      </c>
      <c r="AF56" s="60">
        <f t="shared" si="17"/>
        <v>0</v>
      </c>
      <c r="AG56" s="60">
        <f t="shared" si="18"/>
        <v>0</v>
      </c>
      <c r="AH56" s="60">
        <f t="shared" si="19"/>
        <v>0</v>
      </c>
      <c r="AI56" s="61">
        <f t="shared" si="20"/>
        <v>0</v>
      </c>
      <c r="AJ56" s="60">
        <f t="shared" si="21"/>
        <v>41</v>
      </c>
      <c r="AK56" s="60">
        <f t="shared" si="22"/>
        <v>-41</v>
      </c>
      <c r="AM56" s="62">
        <f t="shared" si="23"/>
        <v>0</v>
      </c>
      <c r="AN56" s="62">
        <f t="shared" si="24"/>
        <v>0</v>
      </c>
      <c r="AO56" s="62">
        <f t="shared" si="25"/>
        <v>0</v>
      </c>
      <c r="AP56" s="62">
        <f t="shared" si="26"/>
        <v>0</v>
      </c>
      <c r="AQ56" s="62">
        <f t="shared" si="27"/>
        <v>0</v>
      </c>
      <c r="AR56" s="63">
        <f t="shared" si="28"/>
        <v>0</v>
      </c>
    </row>
    <row r="57" spans="1:44" x14ac:dyDescent="0.2">
      <c r="A57" s="29" t="s">
        <v>115</v>
      </c>
      <c r="B57" s="64" t="s">
        <v>86</v>
      </c>
      <c r="C57" s="107">
        <v>62</v>
      </c>
      <c r="D57" s="110" t="s">
        <v>22</v>
      </c>
      <c r="E57" s="111">
        <v>0.35416666666666669</v>
      </c>
      <c r="F57" s="111">
        <v>0.47916666666666669</v>
      </c>
      <c r="G57" s="24">
        <v>30</v>
      </c>
      <c r="H57" s="87">
        <v>3</v>
      </c>
      <c r="I57" s="65"/>
      <c r="J57" s="19">
        <f t="shared" si="0"/>
        <v>0</v>
      </c>
      <c r="K57" s="58">
        <f t="shared" si="1"/>
        <v>0</v>
      </c>
      <c r="L57" s="65"/>
      <c r="M57" s="68">
        <f t="shared" si="2"/>
        <v>0</v>
      </c>
      <c r="N57" s="69">
        <f t="shared" si="3"/>
        <v>0</v>
      </c>
      <c r="O57" s="65"/>
      <c r="P57" s="68">
        <f t="shared" si="4"/>
        <v>0</v>
      </c>
      <c r="Q57" s="69">
        <f t="shared" si="5"/>
        <v>0</v>
      </c>
      <c r="R57" s="65"/>
      <c r="S57" s="68">
        <f t="shared" si="6"/>
        <v>0</v>
      </c>
      <c r="T57" s="69">
        <f t="shared" si="7"/>
        <v>0</v>
      </c>
      <c r="U57" s="65"/>
      <c r="V57" s="19">
        <f t="shared" si="8"/>
        <v>0</v>
      </c>
      <c r="W57" s="20">
        <f t="shared" si="9"/>
        <v>0</v>
      </c>
      <c r="X57" s="70">
        <f t="shared" si="10"/>
        <v>0</v>
      </c>
      <c r="Y57" s="85">
        <f t="shared" si="11"/>
        <v>0</v>
      </c>
      <c r="Z57" s="102">
        <f t="shared" si="12"/>
        <v>0</v>
      </c>
      <c r="AA57" s="66">
        <f t="shared" si="13"/>
        <v>0</v>
      </c>
      <c r="AB57" s="59">
        <f t="shared" si="14"/>
        <v>0</v>
      </c>
      <c r="AD57" s="60">
        <f t="shared" si="15"/>
        <v>0</v>
      </c>
      <c r="AE57" s="60">
        <f t="shared" si="16"/>
        <v>0</v>
      </c>
      <c r="AF57" s="60">
        <f t="shared" si="17"/>
        <v>0</v>
      </c>
      <c r="AG57" s="60">
        <f t="shared" si="18"/>
        <v>0</v>
      </c>
      <c r="AH57" s="60">
        <f t="shared" si="19"/>
        <v>0</v>
      </c>
      <c r="AI57" s="61">
        <f t="shared" si="20"/>
        <v>0</v>
      </c>
      <c r="AJ57" s="60">
        <f t="shared" si="21"/>
        <v>62</v>
      </c>
      <c r="AK57" s="60">
        <f t="shared" si="22"/>
        <v>-62</v>
      </c>
      <c r="AM57" s="62">
        <f t="shared" si="23"/>
        <v>0</v>
      </c>
      <c r="AN57" s="62">
        <f t="shared" si="24"/>
        <v>0</v>
      </c>
      <c r="AO57" s="62">
        <f t="shared" si="25"/>
        <v>0</v>
      </c>
      <c r="AP57" s="62">
        <f t="shared" si="26"/>
        <v>0</v>
      </c>
      <c r="AQ57" s="62">
        <f t="shared" si="27"/>
        <v>0</v>
      </c>
      <c r="AR57" s="63">
        <f t="shared" si="28"/>
        <v>0</v>
      </c>
    </row>
    <row r="58" spans="1:44" x14ac:dyDescent="0.2">
      <c r="A58" s="29" t="s">
        <v>121</v>
      </c>
      <c r="B58" s="64" t="s">
        <v>86</v>
      </c>
      <c r="C58" s="107">
        <v>67</v>
      </c>
      <c r="D58" s="110" t="s">
        <v>22</v>
      </c>
      <c r="E58" s="111">
        <v>0.3125</v>
      </c>
      <c r="F58" s="111">
        <v>0.85416666666666663</v>
      </c>
      <c r="G58" s="24">
        <v>30</v>
      </c>
      <c r="H58" s="87">
        <v>13</v>
      </c>
      <c r="I58" s="65"/>
      <c r="J58" s="19">
        <f t="shared" si="0"/>
        <v>0</v>
      </c>
      <c r="K58" s="58">
        <f t="shared" si="1"/>
        <v>0</v>
      </c>
      <c r="L58" s="65"/>
      <c r="M58" s="68">
        <f t="shared" si="2"/>
        <v>0</v>
      </c>
      <c r="N58" s="69">
        <f t="shared" si="3"/>
        <v>0</v>
      </c>
      <c r="O58" s="65"/>
      <c r="P58" s="68">
        <f t="shared" si="4"/>
        <v>0</v>
      </c>
      <c r="Q58" s="69">
        <f t="shared" si="5"/>
        <v>0</v>
      </c>
      <c r="R58" s="65"/>
      <c r="S58" s="68">
        <f t="shared" si="6"/>
        <v>0</v>
      </c>
      <c r="T58" s="69">
        <f t="shared" si="7"/>
        <v>0</v>
      </c>
      <c r="U58" s="65"/>
      <c r="V58" s="19">
        <f t="shared" si="8"/>
        <v>0</v>
      </c>
      <c r="W58" s="20">
        <f t="shared" si="9"/>
        <v>0</v>
      </c>
      <c r="X58" s="70">
        <f t="shared" si="10"/>
        <v>0</v>
      </c>
      <c r="Y58" s="85">
        <f t="shared" si="11"/>
        <v>0</v>
      </c>
      <c r="Z58" s="102">
        <f t="shared" si="12"/>
        <v>0</v>
      </c>
      <c r="AA58" s="66">
        <f t="shared" si="13"/>
        <v>0</v>
      </c>
      <c r="AB58" s="59">
        <f t="shared" si="14"/>
        <v>0</v>
      </c>
      <c r="AD58" s="60">
        <f t="shared" si="15"/>
        <v>0</v>
      </c>
      <c r="AE58" s="60">
        <f t="shared" si="16"/>
        <v>0</v>
      </c>
      <c r="AF58" s="60">
        <f t="shared" si="17"/>
        <v>0</v>
      </c>
      <c r="AG58" s="60">
        <f t="shared" si="18"/>
        <v>0</v>
      </c>
      <c r="AH58" s="60">
        <f t="shared" si="19"/>
        <v>0</v>
      </c>
      <c r="AI58" s="61">
        <f t="shared" si="20"/>
        <v>0</v>
      </c>
      <c r="AJ58" s="60">
        <f t="shared" si="21"/>
        <v>67</v>
      </c>
      <c r="AK58" s="60">
        <f t="shared" si="22"/>
        <v>-67</v>
      </c>
      <c r="AM58" s="62">
        <f t="shared" si="23"/>
        <v>0</v>
      </c>
      <c r="AN58" s="62">
        <f t="shared" si="24"/>
        <v>0</v>
      </c>
      <c r="AO58" s="62">
        <f t="shared" si="25"/>
        <v>0</v>
      </c>
      <c r="AP58" s="62">
        <f t="shared" si="26"/>
        <v>0</v>
      </c>
      <c r="AQ58" s="62">
        <f t="shared" si="27"/>
        <v>0</v>
      </c>
      <c r="AR58" s="63">
        <f t="shared" si="28"/>
        <v>0</v>
      </c>
    </row>
    <row r="59" spans="1:44" x14ac:dyDescent="0.2">
      <c r="A59" s="29" t="s">
        <v>115</v>
      </c>
      <c r="B59" s="64" t="s">
        <v>86</v>
      </c>
      <c r="C59" s="107">
        <v>60</v>
      </c>
      <c r="D59" s="110" t="s">
        <v>22</v>
      </c>
      <c r="E59" s="111">
        <v>0.54166666666666663</v>
      </c>
      <c r="F59" s="111">
        <v>0.625</v>
      </c>
      <c r="G59" s="24">
        <v>30</v>
      </c>
      <c r="H59" s="87">
        <v>2</v>
      </c>
      <c r="I59" s="65"/>
      <c r="J59" s="19">
        <f t="shared" si="0"/>
        <v>0</v>
      </c>
      <c r="K59" s="58">
        <f t="shared" si="1"/>
        <v>0</v>
      </c>
      <c r="L59" s="65"/>
      <c r="M59" s="68">
        <f t="shared" si="2"/>
        <v>0</v>
      </c>
      <c r="N59" s="69">
        <f t="shared" si="3"/>
        <v>0</v>
      </c>
      <c r="O59" s="65"/>
      <c r="P59" s="68">
        <f t="shared" si="4"/>
        <v>0</v>
      </c>
      <c r="Q59" s="69">
        <f t="shared" si="5"/>
        <v>0</v>
      </c>
      <c r="R59" s="65"/>
      <c r="S59" s="68">
        <f t="shared" si="6"/>
        <v>0</v>
      </c>
      <c r="T59" s="69">
        <f t="shared" si="7"/>
        <v>0</v>
      </c>
      <c r="U59" s="65"/>
      <c r="V59" s="19">
        <f t="shared" si="8"/>
        <v>0</v>
      </c>
      <c r="W59" s="20">
        <f t="shared" si="9"/>
        <v>0</v>
      </c>
      <c r="X59" s="70">
        <f t="shared" si="10"/>
        <v>0</v>
      </c>
      <c r="Y59" s="85">
        <f t="shared" si="11"/>
        <v>0</v>
      </c>
      <c r="Z59" s="102">
        <f t="shared" si="12"/>
        <v>0</v>
      </c>
      <c r="AA59" s="66">
        <f t="shared" si="13"/>
        <v>0</v>
      </c>
      <c r="AB59" s="59">
        <f t="shared" si="14"/>
        <v>0</v>
      </c>
      <c r="AD59" s="60">
        <f t="shared" si="15"/>
        <v>0</v>
      </c>
      <c r="AE59" s="60">
        <f t="shared" si="16"/>
        <v>0</v>
      </c>
      <c r="AF59" s="60">
        <f t="shared" si="17"/>
        <v>0</v>
      </c>
      <c r="AG59" s="60">
        <f t="shared" si="18"/>
        <v>0</v>
      </c>
      <c r="AH59" s="60">
        <f t="shared" si="19"/>
        <v>0</v>
      </c>
      <c r="AI59" s="61">
        <f t="shared" si="20"/>
        <v>0</v>
      </c>
      <c r="AJ59" s="60">
        <f t="shared" si="21"/>
        <v>60</v>
      </c>
      <c r="AK59" s="60">
        <f t="shared" si="22"/>
        <v>-60</v>
      </c>
      <c r="AM59" s="62">
        <f t="shared" si="23"/>
        <v>0</v>
      </c>
      <c r="AN59" s="62">
        <f t="shared" si="24"/>
        <v>0</v>
      </c>
      <c r="AO59" s="62">
        <f t="shared" si="25"/>
        <v>0</v>
      </c>
      <c r="AP59" s="62">
        <f t="shared" si="26"/>
        <v>0</v>
      </c>
      <c r="AQ59" s="62">
        <f t="shared" si="27"/>
        <v>0</v>
      </c>
      <c r="AR59" s="63">
        <f t="shared" si="28"/>
        <v>0</v>
      </c>
    </row>
    <row r="60" spans="1:44" x14ac:dyDescent="0.2">
      <c r="A60" s="29" t="s">
        <v>96</v>
      </c>
      <c r="B60" s="64" t="s">
        <v>86</v>
      </c>
      <c r="C60" s="107">
        <v>144</v>
      </c>
      <c r="D60" s="110" t="s">
        <v>7</v>
      </c>
      <c r="E60" s="111">
        <v>0.375</v>
      </c>
      <c r="F60" s="111">
        <v>0.72916666666666663</v>
      </c>
      <c r="G60" s="24">
        <v>150</v>
      </c>
      <c r="H60" s="87">
        <v>8.5</v>
      </c>
      <c r="I60" s="65"/>
      <c r="J60" s="19">
        <f t="shared" si="0"/>
        <v>0</v>
      </c>
      <c r="K60" s="58">
        <f t="shared" si="1"/>
        <v>0</v>
      </c>
      <c r="L60" s="65"/>
      <c r="M60" s="68">
        <f t="shared" si="2"/>
        <v>0</v>
      </c>
      <c r="N60" s="69">
        <f t="shared" si="3"/>
        <v>0</v>
      </c>
      <c r="O60" s="65"/>
      <c r="P60" s="68">
        <f t="shared" si="4"/>
        <v>0</v>
      </c>
      <c r="Q60" s="69">
        <f t="shared" si="5"/>
        <v>0</v>
      </c>
      <c r="R60" s="65"/>
      <c r="S60" s="68">
        <f t="shared" si="6"/>
        <v>0</v>
      </c>
      <c r="T60" s="69">
        <f t="shared" si="7"/>
        <v>0</v>
      </c>
      <c r="U60" s="65"/>
      <c r="V60" s="19">
        <f t="shared" si="8"/>
        <v>0</v>
      </c>
      <c r="W60" s="20">
        <f t="shared" si="9"/>
        <v>0</v>
      </c>
      <c r="X60" s="70">
        <f t="shared" si="10"/>
        <v>0</v>
      </c>
      <c r="Y60" s="85">
        <f t="shared" si="11"/>
        <v>0</v>
      </c>
      <c r="Z60" s="102">
        <f t="shared" si="12"/>
        <v>0</v>
      </c>
      <c r="AA60" s="66">
        <f t="shared" si="13"/>
        <v>0</v>
      </c>
      <c r="AB60" s="59">
        <f t="shared" si="14"/>
        <v>0</v>
      </c>
      <c r="AD60" s="60">
        <f t="shared" si="15"/>
        <v>0</v>
      </c>
      <c r="AE60" s="60">
        <f t="shared" si="16"/>
        <v>0</v>
      </c>
      <c r="AF60" s="60">
        <f t="shared" si="17"/>
        <v>0</v>
      </c>
      <c r="AG60" s="60">
        <f t="shared" si="18"/>
        <v>0</v>
      </c>
      <c r="AH60" s="60">
        <f t="shared" si="19"/>
        <v>0</v>
      </c>
      <c r="AI60" s="61">
        <f t="shared" si="20"/>
        <v>0</v>
      </c>
      <c r="AJ60" s="60">
        <f t="shared" si="21"/>
        <v>144</v>
      </c>
      <c r="AK60" s="60">
        <f t="shared" si="22"/>
        <v>-144</v>
      </c>
      <c r="AM60" s="62">
        <f t="shared" si="23"/>
        <v>0</v>
      </c>
      <c r="AN60" s="62">
        <f t="shared" si="24"/>
        <v>0</v>
      </c>
      <c r="AO60" s="62">
        <f t="shared" si="25"/>
        <v>0</v>
      </c>
      <c r="AP60" s="62">
        <f t="shared" si="26"/>
        <v>0</v>
      </c>
      <c r="AQ60" s="62">
        <f t="shared" si="27"/>
        <v>0</v>
      </c>
      <c r="AR60" s="63">
        <f t="shared" si="28"/>
        <v>0</v>
      </c>
    </row>
    <row r="61" spans="1:44" x14ac:dyDescent="0.2">
      <c r="A61" s="29" t="s">
        <v>96</v>
      </c>
      <c r="B61" s="64" t="s">
        <v>86</v>
      </c>
      <c r="C61" s="107">
        <v>144</v>
      </c>
      <c r="D61" s="110" t="s">
        <v>7</v>
      </c>
      <c r="E61" s="111">
        <v>0.375</v>
      </c>
      <c r="F61" s="111">
        <v>0.72916666666666663</v>
      </c>
      <c r="G61" s="24">
        <v>150</v>
      </c>
      <c r="H61" s="87">
        <v>8.5</v>
      </c>
      <c r="I61" s="65"/>
      <c r="J61" s="19">
        <f t="shared" si="0"/>
        <v>0</v>
      </c>
      <c r="K61" s="58">
        <f t="shared" si="1"/>
        <v>0</v>
      </c>
      <c r="L61" s="65"/>
      <c r="M61" s="68">
        <f t="shared" si="2"/>
        <v>0</v>
      </c>
      <c r="N61" s="69">
        <f t="shared" si="3"/>
        <v>0</v>
      </c>
      <c r="O61" s="65"/>
      <c r="P61" s="68">
        <f t="shared" si="4"/>
        <v>0</v>
      </c>
      <c r="Q61" s="69">
        <f t="shared" si="5"/>
        <v>0</v>
      </c>
      <c r="R61" s="65"/>
      <c r="S61" s="68">
        <f t="shared" si="6"/>
        <v>0</v>
      </c>
      <c r="T61" s="69">
        <f t="shared" si="7"/>
        <v>0</v>
      </c>
      <c r="U61" s="65"/>
      <c r="V61" s="19">
        <f t="shared" si="8"/>
        <v>0</v>
      </c>
      <c r="W61" s="20">
        <f t="shared" si="9"/>
        <v>0</v>
      </c>
      <c r="X61" s="70">
        <f t="shared" si="10"/>
        <v>0</v>
      </c>
      <c r="Y61" s="85">
        <f t="shared" si="11"/>
        <v>0</v>
      </c>
      <c r="Z61" s="102">
        <f t="shared" si="12"/>
        <v>0</v>
      </c>
      <c r="AA61" s="66">
        <f t="shared" si="13"/>
        <v>0</v>
      </c>
      <c r="AB61" s="59">
        <f t="shared" si="14"/>
        <v>0</v>
      </c>
      <c r="AD61" s="60">
        <f t="shared" si="15"/>
        <v>0</v>
      </c>
      <c r="AE61" s="60">
        <f t="shared" si="16"/>
        <v>0</v>
      </c>
      <c r="AF61" s="60">
        <f t="shared" si="17"/>
        <v>0</v>
      </c>
      <c r="AG61" s="60">
        <f t="shared" si="18"/>
        <v>0</v>
      </c>
      <c r="AH61" s="60">
        <f t="shared" si="19"/>
        <v>0</v>
      </c>
      <c r="AI61" s="61">
        <f t="shared" si="20"/>
        <v>0</v>
      </c>
      <c r="AJ61" s="60">
        <f t="shared" si="21"/>
        <v>144</v>
      </c>
      <c r="AK61" s="60">
        <f t="shared" si="22"/>
        <v>-144</v>
      </c>
      <c r="AM61" s="62">
        <f t="shared" si="23"/>
        <v>0</v>
      </c>
      <c r="AN61" s="62">
        <f t="shared" si="24"/>
        <v>0</v>
      </c>
      <c r="AO61" s="62">
        <f t="shared" si="25"/>
        <v>0</v>
      </c>
      <c r="AP61" s="62">
        <f t="shared" si="26"/>
        <v>0</v>
      </c>
      <c r="AQ61" s="62">
        <f t="shared" si="27"/>
        <v>0</v>
      </c>
      <c r="AR61" s="63">
        <f t="shared" si="28"/>
        <v>0</v>
      </c>
    </row>
    <row r="62" spans="1:44" x14ac:dyDescent="0.2">
      <c r="A62" s="29" t="s">
        <v>97</v>
      </c>
      <c r="B62" s="64" t="s">
        <v>86</v>
      </c>
      <c r="C62" s="107">
        <v>66</v>
      </c>
      <c r="D62" s="110" t="s">
        <v>7</v>
      </c>
      <c r="E62" s="111">
        <v>0.34375</v>
      </c>
      <c r="F62" s="111">
        <v>0.71875</v>
      </c>
      <c r="G62" s="24">
        <v>90</v>
      </c>
      <c r="H62" s="87">
        <v>9</v>
      </c>
      <c r="I62" s="65"/>
      <c r="J62" s="19">
        <f t="shared" si="0"/>
        <v>0</v>
      </c>
      <c r="K62" s="58">
        <f t="shared" si="1"/>
        <v>0</v>
      </c>
      <c r="L62" s="65"/>
      <c r="M62" s="68">
        <f t="shared" si="2"/>
        <v>0</v>
      </c>
      <c r="N62" s="69">
        <f t="shared" si="3"/>
        <v>0</v>
      </c>
      <c r="O62" s="65"/>
      <c r="P62" s="68">
        <f t="shared" si="4"/>
        <v>0</v>
      </c>
      <c r="Q62" s="69">
        <f t="shared" si="5"/>
        <v>0</v>
      </c>
      <c r="R62" s="65"/>
      <c r="S62" s="68">
        <f t="shared" si="6"/>
        <v>0</v>
      </c>
      <c r="T62" s="69">
        <f t="shared" si="7"/>
        <v>0</v>
      </c>
      <c r="U62" s="65"/>
      <c r="V62" s="19">
        <f t="shared" si="8"/>
        <v>0</v>
      </c>
      <c r="W62" s="20">
        <f t="shared" si="9"/>
        <v>0</v>
      </c>
      <c r="X62" s="70">
        <f t="shared" si="10"/>
        <v>0</v>
      </c>
      <c r="Y62" s="85">
        <f t="shared" si="11"/>
        <v>0</v>
      </c>
      <c r="Z62" s="102">
        <f t="shared" si="12"/>
        <v>0</v>
      </c>
      <c r="AA62" s="66">
        <f t="shared" si="13"/>
        <v>0</v>
      </c>
      <c r="AB62" s="59">
        <f t="shared" si="14"/>
        <v>0</v>
      </c>
      <c r="AD62" s="60">
        <f t="shared" si="15"/>
        <v>0</v>
      </c>
      <c r="AE62" s="60">
        <f t="shared" si="16"/>
        <v>0</v>
      </c>
      <c r="AF62" s="60">
        <f t="shared" si="17"/>
        <v>0</v>
      </c>
      <c r="AG62" s="60">
        <f t="shared" si="18"/>
        <v>0</v>
      </c>
      <c r="AH62" s="60">
        <f t="shared" si="19"/>
        <v>0</v>
      </c>
      <c r="AI62" s="61">
        <f t="shared" si="20"/>
        <v>0</v>
      </c>
      <c r="AJ62" s="60">
        <f t="shared" si="21"/>
        <v>66</v>
      </c>
      <c r="AK62" s="60">
        <f t="shared" si="22"/>
        <v>-66</v>
      </c>
      <c r="AM62" s="62">
        <f t="shared" si="23"/>
        <v>0</v>
      </c>
      <c r="AN62" s="62">
        <f t="shared" si="24"/>
        <v>0</v>
      </c>
      <c r="AO62" s="62">
        <f t="shared" si="25"/>
        <v>0</v>
      </c>
      <c r="AP62" s="62">
        <f t="shared" si="26"/>
        <v>0</v>
      </c>
      <c r="AQ62" s="62">
        <f t="shared" si="27"/>
        <v>0</v>
      </c>
      <c r="AR62" s="63">
        <f t="shared" si="28"/>
        <v>0</v>
      </c>
    </row>
    <row r="63" spans="1:44" x14ac:dyDescent="0.2">
      <c r="A63" s="29" t="s">
        <v>98</v>
      </c>
      <c r="B63" s="64" t="s">
        <v>86</v>
      </c>
      <c r="C63" s="107">
        <v>100</v>
      </c>
      <c r="D63" s="110" t="s">
        <v>7</v>
      </c>
      <c r="E63" s="111">
        <v>0.33333333333333331</v>
      </c>
      <c r="F63" s="111">
        <v>0.70833333333333337</v>
      </c>
      <c r="G63" s="24">
        <v>100</v>
      </c>
      <c r="H63" s="87">
        <v>9</v>
      </c>
      <c r="I63" s="65"/>
      <c r="J63" s="19">
        <f t="shared" si="0"/>
        <v>0</v>
      </c>
      <c r="K63" s="58">
        <f t="shared" si="1"/>
        <v>0</v>
      </c>
      <c r="L63" s="65"/>
      <c r="M63" s="68">
        <f t="shared" si="2"/>
        <v>0</v>
      </c>
      <c r="N63" s="69">
        <f t="shared" si="3"/>
        <v>0</v>
      </c>
      <c r="O63" s="65"/>
      <c r="P63" s="68">
        <f t="shared" si="4"/>
        <v>0</v>
      </c>
      <c r="Q63" s="69">
        <f t="shared" si="5"/>
        <v>0</v>
      </c>
      <c r="R63" s="65"/>
      <c r="S63" s="68">
        <f t="shared" si="6"/>
        <v>0</v>
      </c>
      <c r="T63" s="69">
        <f t="shared" si="7"/>
        <v>0</v>
      </c>
      <c r="U63" s="65"/>
      <c r="V63" s="19">
        <f t="shared" si="8"/>
        <v>0</v>
      </c>
      <c r="W63" s="20">
        <f t="shared" si="9"/>
        <v>0</v>
      </c>
      <c r="X63" s="70">
        <f t="shared" si="10"/>
        <v>0</v>
      </c>
      <c r="Y63" s="85">
        <f t="shared" si="11"/>
        <v>0</v>
      </c>
      <c r="Z63" s="102">
        <f t="shared" si="12"/>
        <v>0</v>
      </c>
      <c r="AA63" s="66">
        <f t="shared" si="13"/>
        <v>0</v>
      </c>
      <c r="AB63" s="59">
        <f t="shared" si="14"/>
        <v>0</v>
      </c>
      <c r="AD63" s="60">
        <f t="shared" si="15"/>
        <v>0</v>
      </c>
      <c r="AE63" s="60">
        <f t="shared" si="16"/>
        <v>0</v>
      </c>
      <c r="AF63" s="60">
        <f t="shared" si="17"/>
        <v>0</v>
      </c>
      <c r="AG63" s="60">
        <f t="shared" si="18"/>
        <v>0</v>
      </c>
      <c r="AH63" s="60">
        <f t="shared" si="19"/>
        <v>0</v>
      </c>
      <c r="AI63" s="61">
        <f t="shared" si="20"/>
        <v>0</v>
      </c>
      <c r="AJ63" s="60">
        <f t="shared" si="21"/>
        <v>100</v>
      </c>
      <c r="AK63" s="60">
        <f t="shared" si="22"/>
        <v>-100</v>
      </c>
      <c r="AM63" s="62">
        <f t="shared" si="23"/>
        <v>0</v>
      </c>
      <c r="AN63" s="62">
        <f t="shared" si="24"/>
        <v>0</v>
      </c>
      <c r="AO63" s="62">
        <f t="shared" si="25"/>
        <v>0</v>
      </c>
      <c r="AP63" s="62">
        <f t="shared" si="26"/>
        <v>0</v>
      </c>
      <c r="AQ63" s="62">
        <f t="shared" si="27"/>
        <v>0</v>
      </c>
      <c r="AR63" s="63">
        <f t="shared" si="28"/>
        <v>0</v>
      </c>
    </row>
    <row r="64" spans="1:44" x14ac:dyDescent="0.2">
      <c r="A64" s="29" t="s">
        <v>98</v>
      </c>
      <c r="B64" s="64" t="s">
        <v>86</v>
      </c>
      <c r="C64" s="107">
        <v>105</v>
      </c>
      <c r="D64" s="110" t="s">
        <v>7</v>
      </c>
      <c r="E64" s="111">
        <v>0.40625</v>
      </c>
      <c r="F64" s="111">
        <v>0.73958333333333337</v>
      </c>
      <c r="G64" s="24">
        <v>100</v>
      </c>
      <c r="H64" s="87">
        <v>8</v>
      </c>
      <c r="I64" s="65"/>
      <c r="J64" s="19">
        <f t="shared" si="0"/>
        <v>0</v>
      </c>
      <c r="K64" s="58">
        <f t="shared" si="1"/>
        <v>0</v>
      </c>
      <c r="L64" s="65"/>
      <c r="M64" s="68">
        <f t="shared" si="2"/>
        <v>0</v>
      </c>
      <c r="N64" s="69">
        <f t="shared" si="3"/>
        <v>0</v>
      </c>
      <c r="O64" s="65"/>
      <c r="P64" s="68">
        <f t="shared" si="4"/>
        <v>0</v>
      </c>
      <c r="Q64" s="69">
        <f t="shared" si="5"/>
        <v>0</v>
      </c>
      <c r="R64" s="65"/>
      <c r="S64" s="68">
        <f t="shared" si="6"/>
        <v>0</v>
      </c>
      <c r="T64" s="69">
        <f t="shared" si="7"/>
        <v>0</v>
      </c>
      <c r="U64" s="65"/>
      <c r="V64" s="19">
        <f t="shared" si="8"/>
        <v>0</v>
      </c>
      <c r="W64" s="20">
        <f t="shared" si="9"/>
        <v>0</v>
      </c>
      <c r="X64" s="70">
        <f t="shared" si="10"/>
        <v>0</v>
      </c>
      <c r="Y64" s="85">
        <f t="shared" si="11"/>
        <v>0</v>
      </c>
      <c r="Z64" s="102">
        <f t="shared" si="12"/>
        <v>0</v>
      </c>
      <c r="AA64" s="66">
        <f t="shared" si="13"/>
        <v>0</v>
      </c>
      <c r="AB64" s="59">
        <f t="shared" si="14"/>
        <v>0</v>
      </c>
      <c r="AD64" s="60">
        <f t="shared" si="15"/>
        <v>0</v>
      </c>
      <c r="AE64" s="60">
        <f t="shared" si="16"/>
        <v>0</v>
      </c>
      <c r="AF64" s="60">
        <f t="shared" si="17"/>
        <v>0</v>
      </c>
      <c r="AG64" s="60">
        <f t="shared" si="18"/>
        <v>0</v>
      </c>
      <c r="AH64" s="60">
        <f t="shared" si="19"/>
        <v>0</v>
      </c>
      <c r="AI64" s="61">
        <f t="shared" si="20"/>
        <v>0</v>
      </c>
      <c r="AJ64" s="60">
        <f t="shared" si="21"/>
        <v>105</v>
      </c>
      <c r="AK64" s="60">
        <f t="shared" si="22"/>
        <v>-105</v>
      </c>
      <c r="AM64" s="62">
        <f t="shared" si="23"/>
        <v>0</v>
      </c>
      <c r="AN64" s="62">
        <f t="shared" si="24"/>
        <v>0</v>
      </c>
      <c r="AO64" s="62">
        <f t="shared" si="25"/>
        <v>0</v>
      </c>
      <c r="AP64" s="62">
        <f t="shared" si="26"/>
        <v>0</v>
      </c>
      <c r="AQ64" s="62">
        <f t="shared" si="27"/>
        <v>0</v>
      </c>
      <c r="AR64" s="63">
        <f t="shared" si="28"/>
        <v>0</v>
      </c>
    </row>
    <row r="65" spans="1:44" x14ac:dyDescent="0.2">
      <c r="A65" s="29" t="s">
        <v>98</v>
      </c>
      <c r="B65" s="64" t="s">
        <v>86</v>
      </c>
      <c r="C65" s="107">
        <v>35</v>
      </c>
      <c r="D65" s="110" t="s">
        <v>7</v>
      </c>
      <c r="E65" s="111">
        <v>0.40625</v>
      </c>
      <c r="F65" s="111">
        <v>0.73958333333333337</v>
      </c>
      <c r="G65" s="24">
        <v>100</v>
      </c>
      <c r="H65" s="87">
        <v>8</v>
      </c>
      <c r="I65" s="65"/>
      <c r="J65" s="19">
        <f t="shared" si="0"/>
        <v>0</v>
      </c>
      <c r="K65" s="58">
        <f t="shared" si="1"/>
        <v>0</v>
      </c>
      <c r="L65" s="65"/>
      <c r="M65" s="68">
        <f t="shared" si="2"/>
        <v>0</v>
      </c>
      <c r="N65" s="69">
        <f t="shared" si="3"/>
        <v>0</v>
      </c>
      <c r="O65" s="65"/>
      <c r="P65" s="68">
        <f t="shared" si="4"/>
        <v>0</v>
      </c>
      <c r="Q65" s="69">
        <f t="shared" si="5"/>
        <v>0</v>
      </c>
      <c r="R65" s="65"/>
      <c r="S65" s="68">
        <f t="shared" si="6"/>
        <v>0</v>
      </c>
      <c r="T65" s="69">
        <f t="shared" si="7"/>
        <v>0</v>
      </c>
      <c r="U65" s="65"/>
      <c r="V65" s="19">
        <f t="shared" si="8"/>
        <v>0</v>
      </c>
      <c r="W65" s="20">
        <f t="shared" si="9"/>
        <v>0</v>
      </c>
      <c r="X65" s="70">
        <f t="shared" si="10"/>
        <v>0</v>
      </c>
      <c r="Y65" s="85">
        <f t="shared" si="11"/>
        <v>0</v>
      </c>
      <c r="Z65" s="102">
        <f t="shared" si="12"/>
        <v>0</v>
      </c>
      <c r="AA65" s="66">
        <f t="shared" si="13"/>
        <v>0</v>
      </c>
      <c r="AB65" s="59">
        <f t="shared" si="14"/>
        <v>0</v>
      </c>
      <c r="AD65" s="60">
        <f t="shared" si="15"/>
        <v>0</v>
      </c>
      <c r="AE65" s="60">
        <f t="shared" si="16"/>
        <v>0</v>
      </c>
      <c r="AF65" s="60">
        <f t="shared" si="17"/>
        <v>0</v>
      </c>
      <c r="AG65" s="60">
        <f t="shared" si="18"/>
        <v>0</v>
      </c>
      <c r="AH65" s="60">
        <f t="shared" si="19"/>
        <v>0</v>
      </c>
      <c r="AI65" s="61">
        <f t="shared" si="20"/>
        <v>0</v>
      </c>
      <c r="AJ65" s="60">
        <f t="shared" si="21"/>
        <v>35</v>
      </c>
      <c r="AK65" s="60">
        <f t="shared" si="22"/>
        <v>-35</v>
      </c>
      <c r="AM65" s="62">
        <f t="shared" si="23"/>
        <v>0</v>
      </c>
      <c r="AN65" s="62">
        <f t="shared" si="24"/>
        <v>0</v>
      </c>
      <c r="AO65" s="62">
        <f t="shared" si="25"/>
        <v>0</v>
      </c>
      <c r="AP65" s="62">
        <f t="shared" si="26"/>
        <v>0</v>
      </c>
      <c r="AQ65" s="62">
        <f t="shared" si="27"/>
        <v>0</v>
      </c>
      <c r="AR65" s="63">
        <f t="shared" si="28"/>
        <v>0</v>
      </c>
    </row>
    <row r="66" spans="1:44" x14ac:dyDescent="0.2">
      <c r="A66" s="29" t="s">
        <v>115</v>
      </c>
      <c r="B66" s="64" t="s">
        <v>86</v>
      </c>
      <c r="C66" s="107">
        <v>90</v>
      </c>
      <c r="D66" s="110" t="s">
        <v>7</v>
      </c>
      <c r="E66" s="111">
        <v>0.35416666666666669</v>
      </c>
      <c r="F66" s="111">
        <v>0.47916666666666669</v>
      </c>
      <c r="G66" s="24">
        <v>30</v>
      </c>
      <c r="H66" s="87">
        <v>3</v>
      </c>
      <c r="I66" s="65"/>
      <c r="J66" s="19">
        <f t="shared" si="0"/>
        <v>0</v>
      </c>
      <c r="K66" s="58">
        <f t="shared" si="1"/>
        <v>0</v>
      </c>
      <c r="L66" s="65"/>
      <c r="M66" s="68">
        <f t="shared" si="2"/>
        <v>0</v>
      </c>
      <c r="N66" s="69">
        <f t="shared" si="3"/>
        <v>0</v>
      </c>
      <c r="O66" s="65"/>
      <c r="P66" s="68">
        <f t="shared" si="4"/>
        <v>0</v>
      </c>
      <c r="Q66" s="69">
        <f t="shared" si="5"/>
        <v>0</v>
      </c>
      <c r="R66" s="65"/>
      <c r="S66" s="68">
        <f t="shared" si="6"/>
        <v>0</v>
      </c>
      <c r="T66" s="69">
        <f t="shared" si="7"/>
        <v>0</v>
      </c>
      <c r="U66" s="65"/>
      <c r="V66" s="19">
        <f t="shared" si="8"/>
        <v>0</v>
      </c>
      <c r="W66" s="20">
        <f t="shared" si="9"/>
        <v>0</v>
      </c>
      <c r="X66" s="70">
        <f t="shared" si="10"/>
        <v>0</v>
      </c>
      <c r="Y66" s="85">
        <f t="shared" si="11"/>
        <v>0</v>
      </c>
      <c r="Z66" s="102">
        <f t="shared" si="12"/>
        <v>0</v>
      </c>
      <c r="AA66" s="66">
        <f t="shared" si="13"/>
        <v>0</v>
      </c>
      <c r="AB66" s="59">
        <f t="shared" si="14"/>
        <v>0</v>
      </c>
      <c r="AD66" s="60">
        <f t="shared" si="15"/>
        <v>0</v>
      </c>
      <c r="AE66" s="60">
        <f t="shared" si="16"/>
        <v>0</v>
      </c>
      <c r="AF66" s="60">
        <f t="shared" si="17"/>
        <v>0</v>
      </c>
      <c r="AG66" s="60">
        <f t="shared" si="18"/>
        <v>0</v>
      </c>
      <c r="AH66" s="60">
        <f t="shared" si="19"/>
        <v>0</v>
      </c>
      <c r="AI66" s="61">
        <f t="shared" si="20"/>
        <v>0</v>
      </c>
      <c r="AJ66" s="60">
        <f t="shared" si="21"/>
        <v>90</v>
      </c>
      <c r="AK66" s="60">
        <f t="shared" si="22"/>
        <v>-90</v>
      </c>
      <c r="AM66" s="62">
        <f t="shared" si="23"/>
        <v>0</v>
      </c>
      <c r="AN66" s="62">
        <f t="shared" si="24"/>
        <v>0</v>
      </c>
      <c r="AO66" s="62">
        <f t="shared" si="25"/>
        <v>0</v>
      </c>
      <c r="AP66" s="62">
        <f t="shared" si="26"/>
        <v>0</v>
      </c>
      <c r="AQ66" s="62">
        <f t="shared" si="27"/>
        <v>0</v>
      </c>
      <c r="AR66" s="63">
        <f t="shared" si="28"/>
        <v>0</v>
      </c>
    </row>
    <row r="67" spans="1:44" x14ac:dyDescent="0.2">
      <c r="A67" s="29" t="s">
        <v>100</v>
      </c>
      <c r="B67" s="64" t="s">
        <v>86</v>
      </c>
      <c r="C67" s="107">
        <v>120</v>
      </c>
      <c r="D67" s="110" t="s">
        <v>7</v>
      </c>
      <c r="E67" s="111">
        <v>0.375</v>
      </c>
      <c r="F67" s="111">
        <v>0.75</v>
      </c>
      <c r="G67" s="24">
        <v>100</v>
      </c>
      <c r="H67" s="87">
        <v>9</v>
      </c>
      <c r="I67" s="65"/>
      <c r="J67" s="19">
        <f t="shared" si="0"/>
        <v>0</v>
      </c>
      <c r="K67" s="58">
        <f t="shared" si="1"/>
        <v>0</v>
      </c>
      <c r="L67" s="65"/>
      <c r="M67" s="68">
        <f t="shared" si="2"/>
        <v>0</v>
      </c>
      <c r="N67" s="69">
        <f t="shared" si="3"/>
        <v>0</v>
      </c>
      <c r="O67" s="65"/>
      <c r="P67" s="68">
        <f t="shared" si="4"/>
        <v>0</v>
      </c>
      <c r="Q67" s="69">
        <f t="shared" si="5"/>
        <v>0</v>
      </c>
      <c r="R67" s="65"/>
      <c r="S67" s="68">
        <f t="shared" si="6"/>
        <v>0</v>
      </c>
      <c r="T67" s="69">
        <f t="shared" si="7"/>
        <v>0</v>
      </c>
      <c r="U67" s="65"/>
      <c r="V67" s="19">
        <f t="shared" si="8"/>
        <v>0</v>
      </c>
      <c r="W67" s="20">
        <f t="shared" si="9"/>
        <v>0</v>
      </c>
      <c r="X67" s="70">
        <f t="shared" si="10"/>
        <v>0</v>
      </c>
      <c r="Y67" s="85">
        <f t="shared" si="11"/>
        <v>0</v>
      </c>
      <c r="Z67" s="102">
        <f t="shared" si="12"/>
        <v>0</v>
      </c>
      <c r="AA67" s="66">
        <f t="shared" si="13"/>
        <v>0</v>
      </c>
      <c r="AB67" s="59">
        <f t="shared" si="14"/>
        <v>0</v>
      </c>
      <c r="AD67" s="60">
        <f t="shared" si="15"/>
        <v>0</v>
      </c>
      <c r="AE67" s="60">
        <f t="shared" si="16"/>
        <v>0</v>
      </c>
      <c r="AF67" s="60">
        <f t="shared" si="17"/>
        <v>0</v>
      </c>
      <c r="AG67" s="60">
        <f t="shared" si="18"/>
        <v>0</v>
      </c>
      <c r="AH67" s="60">
        <f t="shared" si="19"/>
        <v>0</v>
      </c>
      <c r="AI67" s="61">
        <f t="shared" si="20"/>
        <v>0</v>
      </c>
      <c r="AJ67" s="60">
        <f t="shared" si="21"/>
        <v>120</v>
      </c>
      <c r="AK67" s="60">
        <f t="shared" si="22"/>
        <v>-120</v>
      </c>
      <c r="AM67" s="62">
        <f t="shared" si="23"/>
        <v>0</v>
      </c>
      <c r="AN67" s="62">
        <f t="shared" si="24"/>
        <v>0</v>
      </c>
      <c r="AO67" s="62">
        <f t="shared" si="25"/>
        <v>0</v>
      </c>
      <c r="AP67" s="62">
        <f t="shared" si="26"/>
        <v>0</v>
      </c>
      <c r="AQ67" s="62">
        <f t="shared" si="27"/>
        <v>0</v>
      </c>
      <c r="AR67" s="63">
        <f t="shared" si="28"/>
        <v>0</v>
      </c>
    </row>
    <row r="68" spans="1:44" x14ac:dyDescent="0.2">
      <c r="A68" s="29" t="s">
        <v>122</v>
      </c>
      <c r="B68" s="64" t="s">
        <v>86</v>
      </c>
      <c r="C68" s="107">
        <v>20</v>
      </c>
      <c r="D68" s="110" t="s">
        <v>7</v>
      </c>
      <c r="E68" s="111">
        <v>0.5</v>
      </c>
      <c r="F68" s="111">
        <v>0.70833333333333337</v>
      </c>
      <c r="G68" s="24">
        <v>25</v>
      </c>
      <c r="H68" s="87">
        <v>5</v>
      </c>
      <c r="I68" s="65"/>
      <c r="J68" s="19">
        <f t="shared" si="0"/>
        <v>0</v>
      </c>
      <c r="K68" s="58">
        <f t="shared" si="1"/>
        <v>0</v>
      </c>
      <c r="L68" s="65"/>
      <c r="M68" s="68">
        <f t="shared" si="2"/>
        <v>0</v>
      </c>
      <c r="N68" s="69">
        <f t="shared" si="3"/>
        <v>0</v>
      </c>
      <c r="O68" s="65"/>
      <c r="P68" s="68">
        <f t="shared" si="4"/>
        <v>0</v>
      </c>
      <c r="Q68" s="69">
        <f t="shared" si="5"/>
        <v>0</v>
      </c>
      <c r="R68" s="65"/>
      <c r="S68" s="68">
        <f t="shared" si="6"/>
        <v>0</v>
      </c>
      <c r="T68" s="69">
        <f t="shared" si="7"/>
        <v>0</v>
      </c>
      <c r="U68" s="65"/>
      <c r="V68" s="19">
        <f t="shared" si="8"/>
        <v>0</v>
      </c>
      <c r="W68" s="20">
        <f t="shared" si="9"/>
        <v>0</v>
      </c>
      <c r="X68" s="70">
        <f t="shared" si="10"/>
        <v>0</v>
      </c>
      <c r="Y68" s="85">
        <f t="shared" si="11"/>
        <v>0</v>
      </c>
      <c r="Z68" s="102">
        <f t="shared" si="12"/>
        <v>0</v>
      </c>
      <c r="AA68" s="66">
        <f t="shared" si="13"/>
        <v>0</v>
      </c>
      <c r="AB68" s="59">
        <f t="shared" si="14"/>
        <v>0</v>
      </c>
      <c r="AD68" s="60">
        <f t="shared" si="15"/>
        <v>0</v>
      </c>
      <c r="AE68" s="60">
        <f t="shared" si="16"/>
        <v>0</v>
      </c>
      <c r="AF68" s="60">
        <f t="shared" si="17"/>
        <v>0</v>
      </c>
      <c r="AG68" s="60">
        <f t="shared" si="18"/>
        <v>0</v>
      </c>
      <c r="AH68" s="60">
        <f t="shared" si="19"/>
        <v>0</v>
      </c>
      <c r="AI68" s="61">
        <f t="shared" si="20"/>
        <v>0</v>
      </c>
      <c r="AJ68" s="60">
        <f t="shared" si="21"/>
        <v>20</v>
      </c>
      <c r="AK68" s="60">
        <f t="shared" si="22"/>
        <v>-20</v>
      </c>
      <c r="AM68" s="62">
        <f t="shared" si="23"/>
        <v>0</v>
      </c>
      <c r="AN68" s="62">
        <f t="shared" si="24"/>
        <v>0</v>
      </c>
      <c r="AO68" s="62">
        <f t="shared" si="25"/>
        <v>0</v>
      </c>
      <c r="AP68" s="62">
        <f t="shared" si="26"/>
        <v>0</v>
      </c>
      <c r="AQ68" s="62">
        <f t="shared" si="27"/>
        <v>0</v>
      </c>
      <c r="AR68" s="63">
        <f t="shared" si="28"/>
        <v>0</v>
      </c>
    </row>
    <row r="69" spans="1:44" x14ac:dyDescent="0.2">
      <c r="A69" s="29" t="s">
        <v>108</v>
      </c>
      <c r="B69" s="64" t="s">
        <v>86</v>
      </c>
      <c r="C69" s="107">
        <v>80</v>
      </c>
      <c r="D69" s="60" t="s">
        <v>10</v>
      </c>
      <c r="E69" s="111">
        <v>0.33333333333333331</v>
      </c>
      <c r="F69" s="111">
        <v>0.70833333333333337</v>
      </c>
      <c r="G69" s="24">
        <v>100</v>
      </c>
      <c r="H69" s="87">
        <v>9</v>
      </c>
      <c r="I69" s="65"/>
      <c r="J69" s="19">
        <f t="shared" si="0"/>
        <v>0</v>
      </c>
      <c r="K69" s="58">
        <f t="shared" si="1"/>
        <v>0</v>
      </c>
      <c r="L69" s="65"/>
      <c r="M69" s="68">
        <f t="shared" si="2"/>
        <v>0</v>
      </c>
      <c r="N69" s="69">
        <f t="shared" si="3"/>
        <v>0</v>
      </c>
      <c r="O69" s="65"/>
      <c r="P69" s="68">
        <f t="shared" si="4"/>
        <v>0</v>
      </c>
      <c r="Q69" s="69">
        <f t="shared" si="5"/>
        <v>0</v>
      </c>
      <c r="R69" s="65"/>
      <c r="S69" s="68">
        <f t="shared" si="6"/>
        <v>0</v>
      </c>
      <c r="T69" s="69">
        <f t="shared" si="7"/>
        <v>0</v>
      </c>
      <c r="U69" s="65"/>
      <c r="V69" s="19">
        <f t="shared" si="8"/>
        <v>0</v>
      </c>
      <c r="W69" s="20">
        <f t="shared" si="9"/>
        <v>0</v>
      </c>
      <c r="X69" s="70">
        <f t="shared" si="10"/>
        <v>0</v>
      </c>
      <c r="Y69" s="85">
        <f t="shared" si="11"/>
        <v>0</v>
      </c>
      <c r="Z69" s="102">
        <f t="shared" si="12"/>
        <v>0</v>
      </c>
      <c r="AA69" s="66">
        <f t="shared" si="13"/>
        <v>0</v>
      </c>
      <c r="AB69" s="59">
        <f t="shared" si="14"/>
        <v>0</v>
      </c>
      <c r="AD69" s="60">
        <f t="shared" si="15"/>
        <v>0</v>
      </c>
      <c r="AE69" s="60">
        <f t="shared" si="16"/>
        <v>0</v>
      </c>
      <c r="AF69" s="60">
        <f t="shared" si="17"/>
        <v>0</v>
      </c>
      <c r="AG69" s="60">
        <f t="shared" si="18"/>
        <v>0</v>
      </c>
      <c r="AH69" s="60">
        <f t="shared" si="19"/>
        <v>0</v>
      </c>
      <c r="AI69" s="61">
        <f t="shared" si="20"/>
        <v>0</v>
      </c>
      <c r="AJ69" s="60">
        <f t="shared" si="21"/>
        <v>80</v>
      </c>
      <c r="AK69" s="60">
        <f t="shared" si="22"/>
        <v>-80</v>
      </c>
      <c r="AM69" s="62">
        <f t="shared" si="23"/>
        <v>0</v>
      </c>
      <c r="AN69" s="62">
        <f t="shared" si="24"/>
        <v>0</v>
      </c>
      <c r="AO69" s="62">
        <f t="shared" si="25"/>
        <v>0</v>
      </c>
      <c r="AP69" s="62">
        <f t="shared" si="26"/>
        <v>0</v>
      </c>
      <c r="AQ69" s="62">
        <f t="shared" si="27"/>
        <v>0</v>
      </c>
      <c r="AR69" s="63">
        <f t="shared" si="28"/>
        <v>0</v>
      </c>
    </row>
    <row r="70" spans="1:44" x14ac:dyDescent="0.2">
      <c r="A70" s="29" t="s">
        <v>123</v>
      </c>
      <c r="B70" s="64" t="s">
        <v>86</v>
      </c>
      <c r="C70" s="107">
        <v>120</v>
      </c>
      <c r="D70" s="60" t="s">
        <v>10</v>
      </c>
      <c r="E70" s="111">
        <v>0.35416666666666669</v>
      </c>
      <c r="F70" s="111">
        <v>0.6875</v>
      </c>
      <c r="G70" s="24">
        <v>50</v>
      </c>
      <c r="H70" s="87">
        <v>8</v>
      </c>
      <c r="I70" s="65"/>
      <c r="J70" s="19">
        <f t="shared" si="0"/>
        <v>0</v>
      </c>
      <c r="K70" s="58">
        <f t="shared" si="1"/>
        <v>0</v>
      </c>
      <c r="L70" s="65"/>
      <c r="M70" s="68">
        <f t="shared" si="2"/>
        <v>0</v>
      </c>
      <c r="N70" s="69">
        <f t="shared" si="3"/>
        <v>0</v>
      </c>
      <c r="O70" s="65"/>
      <c r="P70" s="68">
        <f t="shared" si="4"/>
        <v>0</v>
      </c>
      <c r="Q70" s="69">
        <f t="shared" si="5"/>
        <v>0</v>
      </c>
      <c r="R70" s="65"/>
      <c r="S70" s="68">
        <f t="shared" si="6"/>
        <v>0</v>
      </c>
      <c r="T70" s="69">
        <f t="shared" si="7"/>
        <v>0</v>
      </c>
      <c r="U70" s="65"/>
      <c r="V70" s="19">
        <f t="shared" si="8"/>
        <v>0</v>
      </c>
      <c r="W70" s="20">
        <f t="shared" si="9"/>
        <v>0</v>
      </c>
      <c r="X70" s="70">
        <f t="shared" si="10"/>
        <v>0</v>
      </c>
      <c r="Y70" s="85">
        <f t="shared" si="11"/>
        <v>0</v>
      </c>
      <c r="Z70" s="102">
        <f t="shared" si="12"/>
        <v>0</v>
      </c>
      <c r="AA70" s="66">
        <f t="shared" si="13"/>
        <v>0</v>
      </c>
      <c r="AB70" s="59">
        <f t="shared" si="14"/>
        <v>0</v>
      </c>
      <c r="AD70" s="60">
        <f t="shared" si="15"/>
        <v>0</v>
      </c>
      <c r="AE70" s="60">
        <f t="shared" si="16"/>
        <v>0</v>
      </c>
      <c r="AF70" s="60">
        <f t="shared" si="17"/>
        <v>0</v>
      </c>
      <c r="AG70" s="60">
        <f t="shared" si="18"/>
        <v>0</v>
      </c>
      <c r="AH70" s="60">
        <f t="shared" si="19"/>
        <v>0</v>
      </c>
      <c r="AI70" s="61">
        <f t="shared" si="20"/>
        <v>0</v>
      </c>
      <c r="AJ70" s="60">
        <f t="shared" si="21"/>
        <v>120</v>
      </c>
      <c r="AK70" s="60">
        <f t="shared" si="22"/>
        <v>-120</v>
      </c>
      <c r="AM70" s="62">
        <f t="shared" si="23"/>
        <v>0</v>
      </c>
      <c r="AN70" s="62">
        <f t="shared" si="24"/>
        <v>0</v>
      </c>
      <c r="AO70" s="62">
        <f t="shared" si="25"/>
        <v>0</v>
      </c>
      <c r="AP70" s="62">
        <f t="shared" si="26"/>
        <v>0</v>
      </c>
      <c r="AQ70" s="62">
        <f t="shared" si="27"/>
        <v>0</v>
      </c>
      <c r="AR70" s="63">
        <f t="shared" si="28"/>
        <v>0</v>
      </c>
    </row>
    <row r="71" spans="1:44" x14ac:dyDescent="0.2">
      <c r="A71" s="29" t="s">
        <v>115</v>
      </c>
      <c r="B71" s="64" t="s">
        <v>86</v>
      </c>
      <c r="C71" s="107">
        <v>76</v>
      </c>
      <c r="D71" s="110" t="s">
        <v>10</v>
      </c>
      <c r="E71" s="111">
        <v>0.35416666666666669</v>
      </c>
      <c r="F71" s="111">
        <v>0.47916666666666669</v>
      </c>
      <c r="G71" s="24">
        <v>30</v>
      </c>
      <c r="H71" s="87">
        <v>3</v>
      </c>
      <c r="I71" s="65"/>
      <c r="J71" s="19">
        <f t="shared" si="0"/>
        <v>0</v>
      </c>
      <c r="K71" s="58">
        <f t="shared" si="1"/>
        <v>0</v>
      </c>
      <c r="L71" s="65"/>
      <c r="M71" s="68">
        <f t="shared" si="2"/>
        <v>0</v>
      </c>
      <c r="N71" s="69">
        <f t="shared" si="3"/>
        <v>0</v>
      </c>
      <c r="O71" s="65"/>
      <c r="P71" s="68">
        <f t="shared" si="4"/>
        <v>0</v>
      </c>
      <c r="Q71" s="69">
        <f t="shared" si="5"/>
        <v>0</v>
      </c>
      <c r="R71" s="65"/>
      <c r="S71" s="68">
        <f t="shared" si="6"/>
        <v>0</v>
      </c>
      <c r="T71" s="69">
        <f t="shared" si="7"/>
        <v>0</v>
      </c>
      <c r="U71" s="65"/>
      <c r="V71" s="19">
        <f t="shared" si="8"/>
        <v>0</v>
      </c>
      <c r="W71" s="20">
        <f t="shared" si="9"/>
        <v>0</v>
      </c>
      <c r="X71" s="70">
        <f t="shared" si="10"/>
        <v>0</v>
      </c>
      <c r="Y71" s="85">
        <f t="shared" si="11"/>
        <v>0</v>
      </c>
      <c r="Z71" s="102">
        <f t="shared" si="12"/>
        <v>0</v>
      </c>
      <c r="AA71" s="66">
        <f t="shared" si="13"/>
        <v>0</v>
      </c>
      <c r="AB71" s="59">
        <f t="shared" si="14"/>
        <v>0</v>
      </c>
      <c r="AD71" s="60">
        <f t="shared" si="15"/>
        <v>0</v>
      </c>
      <c r="AE71" s="60">
        <f t="shared" si="16"/>
        <v>0</v>
      </c>
      <c r="AF71" s="60">
        <f t="shared" si="17"/>
        <v>0</v>
      </c>
      <c r="AG71" s="60">
        <f t="shared" si="18"/>
        <v>0</v>
      </c>
      <c r="AH71" s="60">
        <f t="shared" si="19"/>
        <v>0</v>
      </c>
      <c r="AI71" s="61">
        <f t="shared" si="20"/>
        <v>0</v>
      </c>
      <c r="AJ71" s="60">
        <f t="shared" si="21"/>
        <v>76</v>
      </c>
      <c r="AK71" s="60">
        <f t="shared" si="22"/>
        <v>-76</v>
      </c>
      <c r="AM71" s="62">
        <f t="shared" si="23"/>
        <v>0</v>
      </c>
      <c r="AN71" s="62">
        <f t="shared" si="24"/>
        <v>0</v>
      </c>
      <c r="AO71" s="62">
        <f t="shared" si="25"/>
        <v>0</v>
      </c>
      <c r="AP71" s="62">
        <f t="shared" si="26"/>
        <v>0</v>
      </c>
      <c r="AQ71" s="62">
        <f t="shared" si="27"/>
        <v>0</v>
      </c>
      <c r="AR71" s="63">
        <f t="shared" si="28"/>
        <v>0</v>
      </c>
    </row>
    <row r="72" spans="1:44" x14ac:dyDescent="0.2">
      <c r="A72" s="29" t="s">
        <v>122</v>
      </c>
      <c r="B72" s="64" t="s">
        <v>86</v>
      </c>
      <c r="C72" s="107">
        <v>85</v>
      </c>
      <c r="D72" s="60" t="s">
        <v>10</v>
      </c>
      <c r="E72" s="111">
        <v>0.5</v>
      </c>
      <c r="F72" s="111">
        <v>0.70833333333333337</v>
      </c>
      <c r="G72" s="24">
        <v>25</v>
      </c>
      <c r="H72" s="87">
        <v>5</v>
      </c>
      <c r="I72" s="65"/>
      <c r="J72" s="19">
        <f t="shared" si="0"/>
        <v>0</v>
      </c>
      <c r="K72" s="58">
        <f t="shared" si="1"/>
        <v>0</v>
      </c>
      <c r="L72" s="65"/>
      <c r="M72" s="68">
        <f t="shared" si="2"/>
        <v>0</v>
      </c>
      <c r="N72" s="69">
        <f t="shared" si="3"/>
        <v>0</v>
      </c>
      <c r="O72" s="65"/>
      <c r="P72" s="68">
        <f t="shared" si="4"/>
        <v>0</v>
      </c>
      <c r="Q72" s="69">
        <f t="shared" si="5"/>
        <v>0</v>
      </c>
      <c r="R72" s="65"/>
      <c r="S72" s="68">
        <f t="shared" si="6"/>
        <v>0</v>
      </c>
      <c r="T72" s="69">
        <f t="shared" si="7"/>
        <v>0</v>
      </c>
      <c r="U72" s="65"/>
      <c r="V72" s="19">
        <f t="shared" si="8"/>
        <v>0</v>
      </c>
      <c r="W72" s="20">
        <f t="shared" si="9"/>
        <v>0</v>
      </c>
      <c r="X72" s="70">
        <f t="shared" si="10"/>
        <v>0</v>
      </c>
      <c r="Y72" s="85">
        <f t="shared" si="11"/>
        <v>0</v>
      </c>
      <c r="Z72" s="102">
        <f t="shared" si="12"/>
        <v>0</v>
      </c>
      <c r="AA72" s="66">
        <f t="shared" si="13"/>
        <v>0</v>
      </c>
      <c r="AB72" s="59">
        <f t="shared" si="14"/>
        <v>0</v>
      </c>
      <c r="AD72" s="60">
        <f t="shared" si="15"/>
        <v>0</v>
      </c>
      <c r="AE72" s="60">
        <f t="shared" si="16"/>
        <v>0</v>
      </c>
      <c r="AF72" s="60">
        <f t="shared" si="17"/>
        <v>0</v>
      </c>
      <c r="AG72" s="60">
        <f t="shared" si="18"/>
        <v>0</v>
      </c>
      <c r="AH72" s="60">
        <f t="shared" si="19"/>
        <v>0</v>
      </c>
      <c r="AI72" s="61">
        <f t="shared" si="20"/>
        <v>0</v>
      </c>
      <c r="AJ72" s="60">
        <f t="shared" si="21"/>
        <v>85</v>
      </c>
      <c r="AK72" s="60">
        <f t="shared" si="22"/>
        <v>-85</v>
      </c>
      <c r="AM72" s="62">
        <f t="shared" si="23"/>
        <v>0</v>
      </c>
      <c r="AN72" s="62">
        <f t="shared" si="24"/>
        <v>0</v>
      </c>
      <c r="AO72" s="62">
        <f t="shared" si="25"/>
        <v>0</v>
      </c>
      <c r="AP72" s="62">
        <f t="shared" si="26"/>
        <v>0</v>
      </c>
      <c r="AQ72" s="62">
        <f t="shared" si="27"/>
        <v>0</v>
      </c>
      <c r="AR72" s="63">
        <f t="shared" si="28"/>
        <v>0</v>
      </c>
    </row>
    <row r="73" spans="1:44" x14ac:dyDescent="0.2">
      <c r="A73" s="29" t="s">
        <v>123</v>
      </c>
      <c r="B73" s="64" t="s">
        <v>86</v>
      </c>
      <c r="C73" s="107">
        <v>75</v>
      </c>
      <c r="D73" s="60" t="s">
        <v>10</v>
      </c>
      <c r="E73" s="111">
        <v>0.35416666666666669</v>
      </c>
      <c r="F73" s="111">
        <v>0.6875</v>
      </c>
      <c r="G73" s="24">
        <v>50</v>
      </c>
      <c r="H73" s="87">
        <v>8</v>
      </c>
      <c r="I73" s="65"/>
      <c r="J73" s="19">
        <f t="shared" si="0"/>
        <v>0</v>
      </c>
      <c r="K73" s="58">
        <f t="shared" si="1"/>
        <v>0</v>
      </c>
      <c r="L73" s="65"/>
      <c r="M73" s="68">
        <f t="shared" si="2"/>
        <v>0</v>
      </c>
      <c r="N73" s="69">
        <f t="shared" si="3"/>
        <v>0</v>
      </c>
      <c r="O73" s="65"/>
      <c r="P73" s="68">
        <f t="shared" si="4"/>
        <v>0</v>
      </c>
      <c r="Q73" s="69">
        <f t="shared" si="5"/>
        <v>0</v>
      </c>
      <c r="R73" s="65"/>
      <c r="S73" s="68">
        <f t="shared" si="6"/>
        <v>0</v>
      </c>
      <c r="T73" s="69">
        <f t="shared" si="7"/>
        <v>0</v>
      </c>
      <c r="U73" s="65"/>
      <c r="V73" s="19">
        <f t="shared" si="8"/>
        <v>0</v>
      </c>
      <c r="W73" s="20">
        <f t="shared" si="9"/>
        <v>0</v>
      </c>
      <c r="X73" s="70">
        <f t="shared" si="10"/>
        <v>0</v>
      </c>
      <c r="Y73" s="85">
        <f t="shared" si="11"/>
        <v>0</v>
      </c>
      <c r="Z73" s="102">
        <f t="shared" si="12"/>
        <v>0</v>
      </c>
      <c r="AA73" s="66">
        <f t="shared" si="13"/>
        <v>0</v>
      </c>
      <c r="AB73" s="59">
        <f t="shared" si="14"/>
        <v>0</v>
      </c>
      <c r="AD73" s="60">
        <f t="shared" si="15"/>
        <v>0</v>
      </c>
      <c r="AE73" s="60">
        <f t="shared" si="16"/>
        <v>0</v>
      </c>
      <c r="AF73" s="60">
        <f t="shared" si="17"/>
        <v>0</v>
      </c>
      <c r="AG73" s="60">
        <f t="shared" si="18"/>
        <v>0</v>
      </c>
      <c r="AH73" s="60">
        <f t="shared" si="19"/>
        <v>0</v>
      </c>
      <c r="AI73" s="61">
        <f t="shared" si="20"/>
        <v>0</v>
      </c>
      <c r="AJ73" s="60">
        <f t="shared" si="21"/>
        <v>75</v>
      </c>
      <c r="AK73" s="60">
        <f t="shared" si="22"/>
        <v>-75</v>
      </c>
      <c r="AM73" s="62">
        <f t="shared" si="23"/>
        <v>0</v>
      </c>
      <c r="AN73" s="62">
        <f t="shared" si="24"/>
        <v>0</v>
      </c>
      <c r="AO73" s="62">
        <f t="shared" si="25"/>
        <v>0</v>
      </c>
      <c r="AP73" s="62">
        <f t="shared" si="26"/>
        <v>0</v>
      </c>
      <c r="AQ73" s="62">
        <f t="shared" si="27"/>
        <v>0</v>
      </c>
      <c r="AR73" s="63">
        <f t="shared" si="28"/>
        <v>0</v>
      </c>
    </row>
    <row r="74" spans="1:44" x14ac:dyDescent="0.2">
      <c r="A74" s="29" t="s">
        <v>99</v>
      </c>
      <c r="B74" s="64" t="s">
        <v>86</v>
      </c>
      <c r="C74" s="107">
        <v>105</v>
      </c>
      <c r="D74" s="60" t="s">
        <v>10</v>
      </c>
      <c r="E74" s="111">
        <v>0.3125</v>
      </c>
      <c r="F74" s="111">
        <v>0.85416666666666663</v>
      </c>
      <c r="G74" s="24">
        <v>575</v>
      </c>
      <c r="H74" s="87">
        <v>13</v>
      </c>
      <c r="I74" s="65"/>
      <c r="J74" s="19">
        <f t="shared" si="0"/>
        <v>0</v>
      </c>
      <c r="K74" s="58">
        <f t="shared" si="1"/>
        <v>0</v>
      </c>
      <c r="L74" s="65"/>
      <c r="M74" s="68">
        <f t="shared" si="2"/>
        <v>0</v>
      </c>
      <c r="N74" s="69">
        <f t="shared" si="3"/>
        <v>0</v>
      </c>
      <c r="O74" s="65"/>
      <c r="P74" s="68">
        <f t="shared" si="4"/>
        <v>0</v>
      </c>
      <c r="Q74" s="69">
        <f t="shared" si="5"/>
        <v>0</v>
      </c>
      <c r="R74" s="65"/>
      <c r="S74" s="68">
        <f t="shared" si="6"/>
        <v>0</v>
      </c>
      <c r="T74" s="69">
        <f t="shared" si="7"/>
        <v>0</v>
      </c>
      <c r="U74" s="65"/>
      <c r="V74" s="19">
        <f t="shared" si="8"/>
        <v>0</v>
      </c>
      <c r="W74" s="20">
        <f t="shared" si="9"/>
        <v>0</v>
      </c>
      <c r="X74" s="70">
        <f t="shared" si="10"/>
        <v>0</v>
      </c>
      <c r="Y74" s="85">
        <f t="shared" si="11"/>
        <v>0</v>
      </c>
      <c r="Z74" s="102">
        <f t="shared" si="12"/>
        <v>0</v>
      </c>
      <c r="AA74" s="66">
        <f t="shared" si="13"/>
        <v>0</v>
      </c>
      <c r="AB74" s="59">
        <f t="shared" si="14"/>
        <v>0</v>
      </c>
      <c r="AD74" s="60">
        <f t="shared" si="15"/>
        <v>0</v>
      </c>
      <c r="AE74" s="60">
        <f t="shared" si="16"/>
        <v>0</v>
      </c>
      <c r="AF74" s="60">
        <f t="shared" si="17"/>
        <v>0</v>
      </c>
      <c r="AG74" s="60">
        <f t="shared" si="18"/>
        <v>0</v>
      </c>
      <c r="AH74" s="60">
        <f t="shared" si="19"/>
        <v>0</v>
      </c>
      <c r="AI74" s="61">
        <f t="shared" si="20"/>
        <v>0</v>
      </c>
      <c r="AJ74" s="60">
        <f t="shared" si="21"/>
        <v>105</v>
      </c>
      <c r="AK74" s="60">
        <f t="shared" si="22"/>
        <v>-105</v>
      </c>
      <c r="AM74" s="62">
        <f t="shared" si="23"/>
        <v>0</v>
      </c>
      <c r="AN74" s="62">
        <f t="shared" si="24"/>
        <v>0</v>
      </c>
      <c r="AO74" s="62">
        <f t="shared" si="25"/>
        <v>0</v>
      </c>
      <c r="AP74" s="62">
        <f t="shared" si="26"/>
        <v>0</v>
      </c>
      <c r="AQ74" s="62">
        <f t="shared" si="27"/>
        <v>0</v>
      </c>
      <c r="AR74" s="63">
        <f t="shared" si="28"/>
        <v>0</v>
      </c>
    </row>
    <row r="75" spans="1:44" x14ac:dyDescent="0.2">
      <c r="A75" s="29" t="s">
        <v>100</v>
      </c>
      <c r="B75" s="64" t="s">
        <v>86</v>
      </c>
      <c r="C75" s="107">
        <v>24</v>
      </c>
      <c r="D75" s="60" t="s">
        <v>10</v>
      </c>
      <c r="E75" s="111">
        <v>0.375</v>
      </c>
      <c r="F75" s="111">
        <v>0.70833333333333337</v>
      </c>
      <c r="G75" s="24">
        <v>90</v>
      </c>
      <c r="H75" s="87">
        <v>8</v>
      </c>
      <c r="I75" s="65"/>
      <c r="J75" s="19">
        <f t="shared" si="0"/>
        <v>0</v>
      </c>
      <c r="K75" s="58">
        <f t="shared" si="1"/>
        <v>0</v>
      </c>
      <c r="L75" s="65"/>
      <c r="M75" s="68">
        <f t="shared" si="2"/>
        <v>0</v>
      </c>
      <c r="N75" s="69">
        <f t="shared" si="3"/>
        <v>0</v>
      </c>
      <c r="O75" s="65"/>
      <c r="P75" s="68">
        <f t="shared" si="4"/>
        <v>0</v>
      </c>
      <c r="Q75" s="69">
        <f t="shared" si="5"/>
        <v>0</v>
      </c>
      <c r="R75" s="65"/>
      <c r="S75" s="68">
        <f t="shared" si="6"/>
        <v>0</v>
      </c>
      <c r="T75" s="69">
        <f t="shared" si="7"/>
        <v>0</v>
      </c>
      <c r="U75" s="65"/>
      <c r="V75" s="19">
        <f t="shared" si="8"/>
        <v>0</v>
      </c>
      <c r="W75" s="20">
        <f t="shared" si="9"/>
        <v>0</v>
      </c>
      <c r="X75" s="70">
        <f t="shared" si="10"/>
        <v>0</v>
      </c>
      <c r="Y75" s="85">
        <f t="shared" si="11"/>
        <v>0</v>
      </c>
      <c r="Z75" s="102">
        <f t="shared" si="12"/>
        <v>0</v>
      </c>
      <c r="AA75" s="66">
        <f t="shared" si="13"/>
        <v>0</v>
      </c>
      <c r="AB75" s="59">
        <f t="shared" si="14"/>
        <v>0</v>
      </c>
      <c r="AD75" s="60">
        <f t="shared" si="15"/>
        <v>0</v>
      </c>
      <c r="AE75" s="60">
        <f t="shared" si="16"/>
        <v>0</v>
      </c>
      <c r="AF75" s="60">
        <f t="shared" si="17"/>
        <v>0</v>
      </c>
      <c r="AG75" s="60">
        <f t="shared" si="18"/>
        <v>0</v>
      </c>
      <c r="AH75" s="60">
        <f t="shared" si="19"/>
        <v>0</v>
      </c>
      <c r="AI75" s="61">
        <f t="shared" si="20"/>
        <v>0</v>
      </c>
      <c r="AJ75" s="60">
        <f t="shared" si="21"/>
        <v>24</v>
      </c>
      <c r="AK75" s="60">
        <f t="shared" si="22"/>
        <v>-24</v>
      </c>
      <c r="AM75" s="62">
        <f t="shared" si="23"/>
        <v>0</v>
      </c>
      <c r="AN75" s="62">
        <f t="shared" si="24"/>
        <v>0</v>
      </c>
      <c r="AO75" s="62">
        <f t="shared" si="25"/>
        <v>0</v>
      </c>
      <c r="AP75" s="62">
        <f t="shared" si="26"/>
        <v>0</v>
      </c>
      <c r="AQ75" s="62">
        <f t="shared" si="27"/>
        <v>0</v>
      </c>
      <c r="AR75" s="63">
        <f t="shared" si="28"/>
        <v>0</v>
      </c>
    </row>
    <row r="76" spans="1:44" x14ac:dyDescent="0.2">
      <c r="A76" s="29" t="s">
        <v>101</v>
      </c>
      <c r="B76" s="64" t="s">
        <v>86</v>
      </c>
      <c r="C76" s="107">
        <v>58</v>
      </c>
      <c r="D76" s="60" t="s">
        <v>10</v>
      </c>
      <c r="E76" s="111">
        <v>0.35416666666666669</v>
      </c>
      <c r="F76" s="111">
        <v>0.72916666666666663</v>
      </c>
      <c r="G76" s="24">
        <v>130</v>
      </c>
      <c r="H76" s="87">
        <v>9</v>
      </c>
      <c r="I76" s="65"/>
      <c r="J76" s="19">
        <f t="shared" si="0"/>
        <v>0</v>
      </c>
      <c r="K76" s="58">
        <f t="shared" si="1"/>
        <v>0</v>
      </c>
      <c r="L76" s="65"/>
      <c r="M76" s="68">
        <f t="shared" si="2"/>
        <v>0</v>
      </c>
      <c r="N76" s="69">
        <f t="shared" si="3"/>
        <v>0</v>
      </c>
      <c r="O76" s="65"/>
      <c r="P76" s="68">
        <f t="shared" si="4"/>
        <v>0</v>
      </c>
      <c r="Q76" s="69">
        <f t="shared" si="5"/>
        <v>0</v>
      </c>
      <c r="R76" s="65"/>
      <c r="S76" s="68">
        <f t="shared" si="6"/>
        <v>0</v>
      </c>
      <c r="T76" s="69">
        <f t="shared" si="7"/>
        <v>0</v>
      </c>
      <c r="U76" s="65"/>
      <c r="V76" s="19">
        <f t="shared" si="8"/>
        <v>0</v>
      </c>
      <c r="W76" s="20">
        <f t="shared" si="9"/>
        <v>0</v>
      </c>
      <c r="X76" s="70">
        <f t="shared" si="10"/>
        <v>0</v>
      </c>
      <c r="Y76" s="85">
        <f t="shared" si="11"/>
        <v>0</v>
      </c>
      <c r="Z76" s="102">
        <f t="shared" si="12"/>
        <v>0</v>
      </c>
      <c r="AA76" s="66">
        <f t="shared" si="13"/>
        <v>0</v>
      </c>
      <c r="AB76" s="59">
        <f t="shared" si="14"/>
        <v>0</v>
      </c>
      <c r="AD76" s="60">
        <f t="shared" si="15"/>
        <v>0</v>
      </c>
      <c r="AE76" s="60">
        <f t="shared" si="16"/>
        <v>0</v>
      </c>
      <c r="AF76" s="60">
        <f t="shared" si="17"/>
        <v>0</v>
      </c>
      <c r="AG76" s="60">
        <f t="shared" si="18"/>
        <v>0</v>
      </c>
      <c r="AH76" s="60">
        <f t="shared" si="19"/>
        <v>0</v>
      </c>
      <c r="AI76" s="61">
        <f t="shared" si="20"/>
        <v>0</v>
      </c>
      <c r="AJ76" s="60">
        <f t="shared" si="21"/>
        <v>58</v>
      </c>
      <c r="AK76" s="60">
        <f t="shared" si="22"/>
        <v>-58</v>
      </c>
      <c r="AM76" s="62">
        <f t="shared" si="23"/>
        <v>0</v>
      </c>
      <c r="AN76" s="62">
        <f t="shared" si="24"/>
        <v>0</v>
      </c>
      <c r="AO76" s="62">
        <f t="shared" si="25"/>
        <v>0</v>
      </c>
      <c r="AP76" s="62">
        <f t="shared" si="26"/>
        <v>0</v>
      </c>
      <c r="AQ76" s="62">
        <f t="shared" si="27"/>
        <v>0</v>
      </c>
      <c r="AR76" s="63">
        <f t="shared" si="28"/>
        <v>0</v>
      </c>
    </row>
    <row r="77" spans="1:44" x14ac:dyDescent="0.2">
      <c r="A77" s="29" t="s">
        <v>115</v>
      </c>
      <c r="B77" s="64" t="s">
        <v>86</v>
      </c>
      <c r="C77" s="107">
        <v>37</v>
      </c>
      <c r="D77" s="110" t="s">
        <v>13</v>
      </c>
      <c r="E77" s="111">
        <v>0.54166666666666663</v>
      </c>
      <c r="F77" s="111">
        <v>0.625</v>
      </c>
      <c r="G77" s="24">
        <v>30</v>
      </c>
      <c r="H77" s="87">
        <v>2</v>
      </c>
      <c r="I77" s="65"/>
      <c r="J77" s="19">
        <f t="shared" si="0"/>
        <v>0</v>
      </c>
      <c r="K77" s="58">
        <f t="shared" si="1"/>
        <v>0</v>
      </c>
      <c r="L77" s="65"/>
      <c r="M77" s="68">
        <f t="shared" si="2"/>
        <v>0</v>
      </c>
      <c r="N77" s="69">
        <f t="shared" si="3"/>
        <v>0</v>
      </c>
      <c r="O77" s="65"/>
      <c r="P77" s="68">
        <f t="shared" si="4"/>
        <v>0</v>
      </c>
      <c r="Q77" s="69">
        <f t="shared" si="5"/>
        <v>0</v>
      </c>
      <c r="R77" s="65"/>
      <c r="S77" s="68">
        <f t="shared" si="6"/>
        <v>0</v>
      </c>
      <c r="T77" s="69">
        <f t="shared" si="7"/>
        <v>0</v>
      </c>
      <c r="U77" s="65"/>
      <c r="V77" s="19">
        <f t="shared" si="8"/>
        <v>0</v>
      </c>
      <c r="W77" s="20">
        <f t="shared" si="9"/>
        <v>0</v>
      </c>
      <c r="X77" s="70">
        <f t="shared" si="10"/>
        <v>0</v>
      </c>
      <c r="Y77" s="85">
        <f t="shared" si="11"/>
        <v>0</v>
      </c>
      <c r="Z77" s="102">
        <f t="shared" si="12"/>
        <v>0</v>
      </c>
      <c r="AA77" s="66">
        <f t="shared" si="13"/>
        <v>0</v>
      </c>
      <c r="AB77" s="59">
        <f t="shared" si="14"/>
        <v>0</v>
      </c>
      <c r="AD77" s="60">
        <f t="shared" si="15"/>
        <v>0</v>
      </c>
      <c r="AE77" s="60">
        <f t="shared" si="16"/>
        <v>0</v>
      </c>
      <c r="AF77" s="60">
        <f t="shared" si="17"/>
        <v>0</v>
      </c>
      <c r="AG77" s="60">
        <f t="shared" si="18"/>
        <v>0</v>
      </c>
      <c r="AH77" s="60">
        <f t="shared" si="19"/>
        <v>0</v>
      </c>
      <c r="AI77" s="61">
        <f t="shared" si="20"/>
        <v>0</v>
      </c>
      <c r="AJ77" s="60">
        <f t="shared" si="21"/>
        <v>37</v>
      </c>
      <c r="AK77" s="60">
        <f t="shared" si="22"/>
        <v>-37</v>
      </c>
      <c r="AM77" s="62">
        <f t="shared" si="23"/>
        <v>0</v>
      </c>
      <c r="AN77" s="62">
        <f t="shared" si="24"/>
        <v>0</v>
      </c>
      <c r="AO77" s="62">
        <f t="shared" si="25"/>
        <v>0</v>
      </c>
      <c r="AP77" s="62">
        <f t="shared" si="26"/>
        <v>0</v>
      </c>
      <c r="AQ77" s="62">
        <f t="shared" si="27"/>
        <v>0</v>
      </c>
      <c r="AR77" s="63">
        <f t="shared" si="28"/>
        <v>0</v>
      </c>
    </row>
    <row r="78" spans="1:44" x14ac:dyDescent="0.2">
      <c r="A78" s="29" t="s">
        <v>102</v>
      </c>
      <c r="B78" s="64" t="s">
        <v>86</v>
      </c>
      <c r="C78" s="107">
        <v>107</v>
      </c>
      <c r="D78" s="110" t="s">
        <v>13</v>
      </c>
      <c r="E78" s="111">
        <v>0.3125</v>
      </c>
      <c r="F78" s="111">
        <v>0.8125</v>
      </c>
      <c r="G78" s="24">
        <v>360</v>
      </c>
      <c r="H78" s="87">
        <v>12</v>
      </c>
      <c r="I78" s="65"/>
      <c r="J78" s="19">
        <f t="shared" si="0"/>
        <v>0</v>
      </c>
      <c r="K78" s="58">
        <f t="shared" si="1"/>
        <v>0</v>
      </c>
      <c r="L78" s="65"/>
      <c r="M78" s="68">
        <f t="shared" si="2"/>
        <v>0</v>
      </c>
      <c r="N78" s="69">
        <f t="shared" si="3"/>
        <v>0</v>
      </c>
      <c r="O78" s="65"/>
      <c r="P78" s="68">
        <f t="shared" si="4"/>
        <v>0</v>
      </c>
      <c r="Q78" s="69">
        <f t="shared" si="5"/>
        <v>0</v>
      </c>
      <c r="R78" s="65"/>
      <c r="S78" s="68">
        <f t="shared" si="6"/>
        <v>0</v>
      </c>
      <c r="T78" s="69">
        <f t="shared" si="7"/>
        <v>0</v>
      </c>
      <c r="U78" s="65"/>
      <c r="V78" s="19">
        <f t="shared" si="8"/>
        <v>0</v>
      </c>
      <c r="W78" s="20">
        <f t="shared" si="9"/>
        <v>0</v>
      </c>
      <c r="X78" s="70">
        <f t="shared" si="10"/>
        <v>0</v>
      </c>
      <c r="Y78" s="85">
        <f t="shared" si="11"/>
        <v>0</v>
      </c>
      <c r="Z78" s="102">
        <f t="shared" si="12"/>
        <v>0</v>
      </c>
      <c r="AA78" s="66">
        <f t="shared" si="13"/>
        <v>0</v>
      </c>
      <c r="AB78" s="59">
        <f t="shared" si="14"/>
        <v>0</v>
      </c>
      <c r="AD78" s="60">
        <f t="shared" si="15"/>
        <v>0</v>
      </c>
      <c r="AE78" s="60">
        <f t="shared" si="16"/>
        <v>0</v>
      </c>
      <c r="AF78" s="60">
        <f t="shared" si="17"/>
        <v>0</v>
      </c>
      <c r="AG78" s="60">
        <f t="shared" si="18"/>
        <v>0</v>
      </c>
      <c r="AH78" s="60">
        <f t="shared" si="19"/>
        <v>0</v>
      </c>
      <c r="AI78" s="61">
        <f t="shared" si="20"/>
        <v>0</v>
      </c>
      <c r="AJ78" s="60">
        <f t="shared" si="21"/>
        <v>107</v>
      </c>
      <c r="AK78" s="60">
        <f t="shared" si="22"/>
        <v>-107</v>
      </c>
      <c r="AM78" s="62">
        <f t="shared" si="23"/>
        <v>0</v>
      </c>
      <c r="AN78" s="62">
        <f t="shared" si="24"/>
        <v>0</v>
      </c>
      <c r="AO78" s="62">
        <f t="shared" si="25"/>
        <v>0</v>
      </c>
      <c r="AP78" s="62">
        <f t="shared" si="26"/>
        <v>0</v>
      </c>
      <c r="AQ78" s="62">
        <f t="shared" si="27"/>
        <v>0</v>
      </c>
      <c r="AR78" s="63">
        <f t="shared" si="28"/>
        <v>0</v>
      </c>
    </row>
    <row r="79" spans="1:44" x14ac:dyDescent="0.2">
      <c r="A79" s="29" t="s">
        <v>103</v>
      </c>
      <c r="B79" s="64" t="s">
        <v>86</v>
      </c>
      <c r="C79" s="107">
        <v>25</v>
      </c>
      <c r="D79" s="110" t="s">
        <v>13</v>
      </c>
      <c r="E79" s="111">
        <v>0.32291666666666669</v>
      </c>
      <c r="F79" s="111">
        <v>0.73958333333333337</v>
      </c>
      <c r="G79" s="24">
        <v>300</v>
      </c>
      <c r="H79" s="87">
        <v>10</v>
      </c>
      <c r="I79" s="65"/>
      <c r="J79" s="19">
        <f t="shared" si="0"/>
        <v>0</v>
      </c>
      <c r="K79" s="58">
        <f t="shared" si="1"/>
        <v>0</v>
      </c>
      <c r="L79" s="65"/>
      <c r="M79" s="68">
        <f t="shared" si="2"/>
        <v>0</v>
      </c>
      <c r="N79" s="69">
        <f t="shared" si="3"/>
        <v>0</v>
      </c>
      <c r="O79" s="65"/>
      <c r="P79" s="68">
        <f t="shared" si="4"/>
        <v>0</v>
      </c>
      <c r="Q79" s="69">
        <f t="shared" si="5"/>
        <v>0</v>
      </c>
      <c r="R79" s="65"/>
      <c r="S79" s="68">
        <f t="shared" si="6"/>
        <v>0</v>
      </c>
      <c r="T79" s="69">
        <f t="shared" si="7"/>
        <v>0</v>
      </c>
      <c r="U79" s="65"/>
      <c r="V79" s="19">
        <f t="shared" si="8"/>
        <v>0</v>
      </c>
      <c r="W79" s="20">
        <f t="shared" si="9"/>
        <v>0</v>
      </c>
      <c r="X79" s="70">
        <f t="shared" si="10"/>
        <v>0</v>
      </c>
      <c r="Y79" s="85">
        <f t="shared" si="11"/>
        <v>0</v>
      </c>
      <c r="Z79" s="102">
        <f t="shared" si="12"/>
        <v>0</v>
      </c>
      <c r="AA79" s="66">
        <f t="shared" si="13"/>
        <v>0</v>
      </c>
      <c r="AB79" s="59">
        <f t="shared" si="14"/>
        <v>0</v>
      </c>
      <c r="AD79" s="60">
        <f t="shared" si="15"/>
        <v>0</v>
      </c>
      <c r="AE79" s="60">
        <f t="shared" si="16"/>
        <v>0</v>
      </c>
      <c r="AF79" s="60">
        <f t="shared" si="17"/>
        <v>0</v>
      </c>
      <c r="AG79" s="60">
        <f t="shared" si="18"/>
        <v>0</v>
      </c>
      <c r="AH79" s="60">
        <f t="shared" si="19"/>
        <v>0</v>
      </c>
      <c r="AI79" s="61">
        <f t="shared" si="20"/>
        <v>0</v>
      </c>
      <c r="AJ79" s="60">
        <f t="shared" si="21"/>
        <v>25</v>
      </c>
      <c r="AK79" s="60">
        <f t="shared" si="22"/>
        <v>-25</v>
      </c>
      <c r="AM79" s="62">
        <f t="shared" si="23"/>
        <v>0</v>
      </c>
      <c r="AN79" s="62">
        <f t="shared" si="24"/>
        <v>0</v>
      </c>
      <c r="AO79" s="62">
        <f t="shared" si="25"/>
        <v>0</v>
      </c>
      <c r="AP79" s="62">
        <f t="shared" si="26"/>
        <v>0</v>
      </c>
      <c r="AQ79" s="62">
        <f t="shared" si="27"/>
        <v>0</v>
      </c>
      <c r="AR79" s="63">
        <f t="shared" si="28"/>
        <v>0</v>
      </c>
    </row>
    <row r="80" spans="1:44" x14ac:dyDescent="0.2">
      <c r="A80" s="29" t="s">
        <v>98</v>
      </c>
      <c r="B80" s="64" t="s">
        <v>86</v>
      </c>
      <c r="C80" s="107">
        <v>74</v>
      </c>
      <c r="D80" s="110" t="s">
        <v>13</v>
      </c>
      <c r="E80" s="111">
        <v>0.39583333333333331</v>
      </c>
      <c r="F80" s="111">
        <v>0.70833333333333337</v>
      </c>
      <c r="G80" s="24">
        <v>100</v>
      </c>
      <c r="H80" s="87">
        <v>7.5</v>
      </c>
      <c r="I80" s="65"/>
      <c r="J80" s="19">
        <f t="shared" ref="J80:J109" si="29">$C$6*G80*I80</f>
        <v>0</v>
      </c>
      <c r="K80" s="58">
        <f t="shared" ref="K80:K109" si="30">$J$6*H80*I80</f>
        <v>0</v>
      </c>
      <c r="L80" s="65"/>
      <c r="M80" s="68">
        <f t="shared" ref="M80:M109" si="31">$C$7*G80*L80</f>
        <v>0</v>
      </c>
      <c r="N80" s="69">
        <f t="shared" ref="N80:N109" si="32">$J$6*H80*L80</f>
        <v>0</v>
      </c>
      <c r="O80" s="65"/>
      <c r="P80" s="68">
        <f t="shared" ref="P80:P109" si="33">$C$8*G80*O80</f>
        <v>0</v>
      </c>
      <c r="Q80" s="69">
        <f t="shared" ref="Q80:Q109" si="34">$J$6*H80*O80</f>
        <v>0</v>
      </c>
      <c r="R80" s="65"/>
      <c r="S80" s="68">
        <f t="shared" ref="S80:S109" si="35">$C$9*G80*R80</f>
        <v>0</v>
      </c>
      <c r="T80" s="69">
        <f t="shared" ref="T80:T109" si="36">$J$6*H80*R80</f>
        <v>0</v>
      </c>
      <c r="U80" s="65"/>
      <c r="V80" s="19">
        <f t="shared" ref="V80:V109" si="37">$C$10*G80*U80</f>
        <v>0</v>
      </c>
      <c r="W80" s="20">
        <f t="shared" ref="W80:W109" si="38">$J$6*H80*U80</f>
        <v>0</v>
      </c>
      <c r="X80" s="70">
        <f t="shared" ref="X80:X109" si="39">J80+K80+M80+N80+P80+Q80+S80+T80+V80+W80</f>
        <v>0</v>
      </c>
      <c r="Y80" s="85">
        <f t="shared" ref="Y80:Y109" si="40">IFERROR(VLOOKUP(D80,$M$6:$N$11,2,FALSE),VLOOKUP(D80,$P$6:$Q$11,2,FALSE))</f>
        <v>0</v>
      </c>
      <c r="Z80" s="102">
        <f t="shared" ref="Z80:Z109" si="41">X80*(100%-Y80)</f>
        <v>0</v>
      </c>
      <c r="AA80" s="66">
        <f t="shared" ref="AA80:AA109" si="42">AR80</f>
        <v>0</v>
      </c>
      <c r="AB80" s="59">
        <f t="shared" ref="AB80:AB109" si="43">MAX(Z80:AA80)</f>
        <v>0</v>
      </c>
      <c r="AD80" s="60">
        <f t="shared" ref="AD80:AD109" si="44">I80*20</f>
        <v>0</v>
      </c>
      <c r="AE80" s="60">
        <f t="shared" ref="AE80:AE109" si="45">L80*50</f>
        <v>0</v>
      </c>
      <c r="AF80" s="60">
        <f t="shared" ref="AF80:AF109" si="46">O80*60</f>
        <v>0</v>
      </c>
      <c r="AG80" s="60">
        <f t="shared" ref="AG80:AG109" si="47">R80*70</f>
        <v>0</v>
      </c>
      <c r="AH80" s="60">
        <f t="shared" ref="AH80:AH109" si="48">U80*92</f>
        <v>0</v>
      </c>
      <c r="AI80" s="61">
        <f t="shared" ref="AI80:AI109" si="49">SUM(AD80:AH80)</f>
        <v>0</v>
      </c>
      <c r="AJ80" s="60">
        <f t="shared" ref="AJ80:AJ109" si="50">C80</f>
        <v>74</v>
      </c>
      <c r="AK80" s="60">
        <f t="shared" ref="AK80:AK109" si="51">AI80-AJ80</f>
        <v>-74</v>
      </c>
      <c r="AM80" s="62">
        <f t="shared" ref="AM80:AM109" si="52">I80*$F$6</f>
        <v>0</v>
      </c>
      <c r="AN80" s="62">
        <f t="shared" ref="AN80:AN109" si="53">L80*$F$7</f>
        <v>0</v>
      </c>
      <c r="AO80" s="62">
        <f t="shared" ref="AO80:AO109" si="54">O80*$F$8</f>
        <v>0</v>
      </c>
      <c r="AP80" s="62">
        <f t="shared" ref="AP80:AP109" si="55">R80*$F$9</f>
        <v>0</v>
      </c>
      <c r="AQ80" s="62">
        <f t="shared" ref="AQ80:AQ109" si="56">U80*$F$10</f>
        <v>0</v>
      </c>
      <c r="AR80" s="63">
        <f t="shared" ref="AR80:AR109" si="57">SUM(AM80:AQ80)</f>
        <v>0</v>
      </c>
    </row>
    <row r="81" spans="1:44" x14ac:dyDescent="0.2">
      <c r="A81" s="29" t="s">
        <v>104</v>
      </c>
      <c r="B81" s="64" t="s">
        <v>86</v>
      </c>
      <c r="C81" s="107">
        <v>90</v>
      </c>
      <c r="D81" s="110" t="s">
        <v>13</v>
      </c>
      <c r="E81" s="111">
        <v>0.35416666666666669</v>
      </c>
      <c r="F81" s="111">
        <v>0.72916666666666663</v>
      </c>
      <c r="G81" s="24">
        <v>130</v>
      </c>
      <c r="H81" s="87">
        <v>9</v>
      </c>
      <c r="I81" s="65"/>
      <c r="J81" s="19">
        <f t="shared" si="29"/>
        <v>0</v>
      </c>
      <c r="K81" s="58">
        <f t="shared" si="30"/>
        <v>0</v>
      </c>
      <c r="L81" s="65"/>
      <c r="M81" s="68">
        <f t="shared" si="31"/>
        <v>0</v>
      </c>
      <c r="N81" s="69">
        <f t="shared" si="32"/>
        <v>0</v>
      </c>
      <c r="O81" s="65"/>
      <c r="P81" s="68">
        <f t="shared" si="33"/>
        <v>0</v>
      </c>
      <c r="Q81" s="69">
        <f t="shared" si="34"/>
        <v>0</v>
      </c>
      <c r="R81" s="65"/>
      <c r="S81" s="68">
        <f t="shared" si="35"/>
        <v>0</v>
      </c>
      <c r="T81" s="69">
        <f t="shared" si="36"/>
        <v>0</v>
      </c>
      <c r="U81" s="65"/>
      <c r="V81" s="19">
        <f t="shared" si="37"/>
        <v>0</v>
      </c>
      <c r="W81" s="20">
        <f t="shared" si="38"/>
        <v>0</v>
      </c>
      <c r="X81" s="70">
        <f t="shared" si="39"/>
        <v>0</v>
      </c>
      <c r="Y81" s="85">
        <f t="shared" si="40"/>
        <v>0</v>
      </c>
      <c r="Z81" s="102">
        <f t="shared" si="41"/>
        <v>0</v>
      </c>
      <c r="AA81" s="66">
        <f t="shared" si="42"/>
        <v>0</v>
      </c>
      <c r="AB81" s="59">
        <f t="shared" si="43"/>
        <v>0</v>
      </c>
      <c r="AD81" s="60">
        <f t="shared" si="44"/>
        <v>0</v>
      </c>
      <c r="AE81" s="60">
        <f t="shared" si="45"/>
        <v>0</v>
      </c>
      <c r="AF81" s="60">
        <f t="shared" si="46"/>
        <v>0</v>
      </c>
      <c r="AG81" s="60">
        <f t="shared" si="47"/>
        <v>0</v>
      </c>
      <c r="AH81" s="60">
        <f t="shared" si="48"/>
        <v>0</v>
      </c>
      <c r="AI81" s="61">
        <f t="shared" si="49"/>
        <v>0</v>
      </c>
      <c r="AJ81" s="60">
        <f t="shared" si="50"/>
        <v>90</v>
      </c>
      <c r="AK81" s="60">
        <f t="shared" si="51"/>
        <v>-90</v>
      </c>
      <c r="AM81" s="62">
        <f t="shared" si="52"/>
        <v>0</v>
      </c>
      <c r="AN81" s="62">
        <f t="shared" si="53"/>
        <v>0</v>
      </c>
      <c r="AO81" s="62">
        <f t="shared" si="54"/>
        <v>0</v>
      </c>
      <c r="AP81" s="62">
        <f t="shared" si="55"/>
        <v>0</v>
      </c>
      <c r="AQ81" s="62">
        <f t="shared" si="56"/>
        <v>0</v>
      </c>
      <c r="AR81" s="63">
        <f t="shared" si="57"/>
        <v>0</v>
      </c>
    </row>
    <row r="82" spans="1:44" x14ac:dyDescent="0.2">
      <c r="A82" s="29" t="s">
        <v>105</v>
      </c>
      <c r="B82" s="64" t="s">
        <v>86</v>
      </c>
      <c r="C82" s="107">
        <v>128</v>
      </c>
      <c r="D82" s="110" t="s">
        <v>13</v>
      </c>
      <c r="E82" s="111">
        <v>0.33333333333333331</v>
      </c>
      <c r="F82" s="111">
        <v>0.70833333333333337</v>
      </c>
      <c r="G82" s="24">
        <v>150</v>
      </c>
      <c r="H82" s="87">
        <v>9</v>
      </c>
      <c r="I82" s="65"/>
      <c r="J82" s="19">
        <f t="shared" si="29"/>
        <v>0</v>
      </c>
      <c r="K82" s="58">
        <f t="shared" si="30"/>
        <v>0</v>
      </c>
      <c r="L82" s="65"/>
      <c r="M82" s="68">
        <f t="shared" si="31"/>
        <v>0</v>
      </c>
      <c r="N82" s="69">
        <f t="shared" si="32"/>
        <v>0</v>
      </c>
      <c r="O82" s="65"/>
      <c r="P82" s="68">
        <f t="shared" si="33"/>
        <v>0</v>
      </c>
      <c r="Q82" s="69">
        <f t="shared" si="34"/>
        <v>0</v>
      </c>
      <c r="R82" s="65"/>
      <c r="S82" s="68">
        <f t="shared" si="35"/>
        <v>0</v>
      </c>
      <c r="T82" s="69">
        <f t="shared" si="36"/>
        <v>0</v>
      </c>
      <c r="U82" s="65"/>
      <c r="V82" s="19">
        <f t="shared" si="37"/>
        <v>0</v>
      </c>
      <c r="W82" s="20">
        <f t="shared" si="38"/>
        <v>0</v>
      </c>
      <c r="X82" s="70">
        <f t="shared" si="39"/>
        <v>0</v>
      </c>
      <c r="Y82" s="85">
        <f t="shared" si="40"/>
        <v>0</v>
      </c>
      <c r="Z82" s="102">
        <f t="shared" si="41"/>
        <v>0</v>
      </c>
      <c r="AA82" s="66">
        <f t="shared" si="42"/>
        <v>0</v>
      </c>
      <c r="AB82" s="59">
        <f t="shared" si="43"/>
        <v>0</v>
      </c>
      <c r="AD82" s="60">
        <f t="shared" si="44"/>
        <v>0</v>
      </c>
      <c r="AE82" s="60">
        <f t="shared" si="45"/>
        <v>0</v>
      </c>
      <c r="AF82" s="60">
        <f t="shared" si="46"/>
        <v>0</v>
      </c>
      <c r="AG82" s="60">
        <f t="shared" si="47"/>
        <v>0</v>
      </c>
      <c r="AH82" s="60">
        <f t="shared" si="48"/>
        <v>0</v>
      </c>
      <c r="AI82" s="61">
        <f t="shared" si="49"/>
        <v>0</v>
      </c>
      <c r="AJ82" s="60">
        <f t="shared" si="50"/>
        <v>128</v>
      </c>
      <c r="AK82" s="60">
        <f t="shared" si="51"/>
        <v>-128</v>
      </c>
      <c r="AM82" s="62">
        <f t="shared" si="52"/>
        <v>0</v>
      </c>
      <c r="AN82" s="62">
        <f t="shared" si="53"/>
        <v>0</v>
      </c>
      <c r="AO82" s="62">
        <f t="shared" si="54"/>
        <v>0</v>
      </c>
      <c r="AP82" s="62">
        <f t="shared" si="55"/>
        <v>0</v>
      </c>
      <c r="AQ82" s="62">
        <f t="shared" si="56"/>
        <v>0</v>
      </c>
      <c r="AR82" s="63">
        <f t="shared" si="57"/>
        <v>0</v>
      </c>
    </row>
    <row r="83" spans="1:44" x14ac:dyDescent="0.2">
      <c r="A83" s="29" t="s">
        <v>105</v>
      </c>
      <c r="B83" s="64" t="s">
        <v>86</v>
      </c>
      <c r="C83" s="107">
        <v>125</v>
      </c>
      <c r="D83" s="110" t="s">
        <v>13</v>
      </c>
      <c r="E83" s="111">
        <v>0.33333333333333331</v>
      </c>
      <c r="F83" s="111">
        <v>0.70833333333333337</v>
      </c>
      <c r="G83" s="24">
        <v>150</v>
      </c>
      <c r="H83" s="87">
        <v>9</v>
      </c>
      <c r="I83" s="65"/>
      <c r="J83" s="19">
        <f t="shared" si="29"/>
        <v>0</v>
      </c>
      <c r="K83" s="58">
        <f t="shared" si="30"/>
        <v>0</v>
      </c>
      <c r="L83" s="65"/>
      <c r="M83" s="68">
        <f t="shared" si="31"/>
        <v>0</v>
      </c>
      <c r="N83" s="69">
        <f t="shared" si="32"/>
        <v>0</v>
      </c>
      <c r="O83" s="65"/>
      <c r="P83" s="68">
        <f t="shared" si="33"/>
        <v>0</v>
      </c>
      <c r="Q83" s="69">
        <f t="shared" si="34"/>
        <v>0</v>
      </c>
      <c r="R83" s="65"/>
      <c r="S83" s="68">
        <f t="shared" si="35"/>
        <v>0</v>
      </c>
      <c r="T83" s="69">
        <f t="shared" si="36"/>
        <v>0</v>
      </c>
      <c r="U83" s="65"/>
      <c r="V83" s="19">
        <f t="shared" si="37"/>
        <v>0</v>
      </c>
      <c r="W83" s="20">
        <f t="shared" si="38"/>
        <v>0</v>
      </c>
      <c r="X83" s="70">
        <f t="shared" si="39"/>
        <v>0</v>
      </c>
      <c r="Y83" s="85">
        <f t="shared" si="40"/>
        <v>0</v>
      </c>
      <c r="Z83" s="102">
        <f t="shared" si="41"/>
        <v>0</v>
      </c>
      <c r="AA83" s="66">
        <f t="shared" si="42"/>
        <v>0</v>
      </c>
      <c r="AB83" s="59">
        <f t="shared" si="43"/>
        <v>0</v>
      </c>
      <c r="AD83" s="60">
        <f t="shared" si="44"/>
        <v>0</v>
      </c>
      <c r="AE83" s="60">
        <f t="shared" si="45"/>
        <v>0</v>
      </c>
      <c r="AF83" s="60">
        <f t="shared" si="46"/>
        <v>0</v>
      </c>
      <c r="AG83" s="60">
        <f t="shared" si="47"/>
        <v>0</v>
      </c>
      <c r="AH83" s="60">
        <f t="shared" si="48"/>
        <v>0</v>
      </c>
      <c r="AI83" s="61">
        <f t="shared" si="49"/>
        <v>0</v>
      </c>
      <c r="AJ83" s="60">
        <f t="shared" si="50"/>
        <v>125</v>
      </c>
      <c r="AK83" s="60">
        <f t="shared" si="51"/>
        <v>-125</v>
      </c>
      <c r="AM83" s="62">
        <f t="shared" si="52"/>
        <v>0</v>
      </c>
      <c r="AN83" s="62">
        <f t="shared" si="53"/>
        <v>0</v>
      </c>
      <c r="AO83" s="62">
        <f t="shared" si="54"/>
        <v>0</v>
      </c>
      <c r="AP83" s="62">
        <f t="shared" si="55"/>
        <v>0</v>
      </c>
      <c r="AQ83" s="62">
        <f t="shared" si="56"/>
        <v>0</v>
      </c>
      <c r="AR83" s="63">
        <f t="shared" si="57"/>
        <v>0</v>
      </c>
    </row>
    <row r="84" spans="1:44" x14ac:dyDescent="0.2">
      <c r="A84" s="29" t="s">
        <v>106</v>
      </c>
      <c r="B84" s="64" t="s">
        <v>86</v>
      </c>
      <c r="C84" s="107">
        <v>109</v>
      </c>
      <c r="D84" s="110" t="s">
        <v>13</v>
      </c>
      <c r="E84" s="111">
        <v>0.33333333333333331</v>
      </c>
      <c r="F84" s="111">
        <v>0.70833333333333337</v>
      </c>
      <c r="G84" s="24">
        <v>100</v>
      </c>
      <c r="H84" s="87">
        <v>9</v>
      </c>
      <c r="I84" s="65"/>
      <c r="J84" s="19">
        <f t="shared" si="29"/>
        <v>0</v>
      </c>
      <c r="K84" s="58">
        <f t="shared" si="30"/>
        <v>0</v>
      </c>
      <c r="L84" s="65"/>
      <c r="M84" s="68">
        <f t="shared" si="31"/>
        <v>0</v>
      </c>
      <c r="N84" s="69">
        <f t="shared" si="32"/>
        <v>0</v>
      </c>
      <c r="O84" s="65"/>
      <c r="P84" s="68">
        <f t="shared" si="33"/>
        <v>0</v>
      </c>
      <c r="Q84" s="69">
        <f t="shared" si="34"/>
        <v>0</v>
      </c>
      <c r="R84" s="65"/>
      <c r="S84" s="68">
        <f t="shared" si="35"/>
        <v>0</v>
      </c>
      <c r="T84" s="69">
        <f t="shared" si="36"/>
        <v>0</v>
      </c>
      <c r="U84" s="65"/>
      <c r="V84" s="19">
        <f t="shared" si="37"/>
        <v>0</v>
      </c>
      <c r="W84" s="20">
        <f t="shared" si="38"/>
        <v>0</v>
      </c>
      <c r="X84" s="70">
        <f t="shared" si="39"/>
        <v>0</v>
      </c>
      <c r="Y84" s="85">
        <f t="shared" si="40"/>
        <v>0</v>
      </c>
      <c r="Z84" s="102">
        <f t="shared" si="41"/>
        <v>0</v>
      </c>
      <c r="AA84" s="66">
        <f t="shared" si="42"/>
        <v>0</v>
      </c>
      <c r="AB84" s="59">
        <f t="shared" si="43"/>
        <v>0</v>
      </c>
      <c r="AD84" s="60">
        <f t="shared" si="44"/>
        <v>0</v>
      </c>
      <c r="AE84" s="60">
        <f t="shared" si="45"/>
        <v>0</v>
      </c>
      <c r="AF84" s="60">
        <f t="shared" si="46"/>
        <v>0</v>
      </c>
      <c r="AG84" s="60">
        <f t="shared" si="47"/>
        <v>0</v>
      </c>
      <c r="AH84" s="60">
        <f t="shared" si="48"/>
        <v>0</v>
      </c>
      <c r="AI84" s="61">
        <f t="shared" si="49"/>
        <v>0</v>
      </c>
      <c r="AJ84" s="60">
        <f t="shared" si="50"/>
        <v>109</v>
      </c>
      <c r="AK84" s="60">
        <f t="shared" si="51"/>
        <v>-109</v>
      </c>
      <c r="AM84" s="62">
        <f t="shared" si="52"/>
        <v>0</v>
      </c>
      <c r="AN84" s="62">
        <f t="shared" si="53"/>
        <v>0</v>
      </c>
      <c r="AO84" s="62">
        <f t="shared" si="54"/>
        <v>0</v>
      </c>
      <c r="AP84" s="62">
        <f t="shared" si="55"/>
        <v>0</v>
      </c>
      <c r="AQ84" s="62">
        <f t="shared" si="56"/>
        <v>0</v>
      </c>
      <c r="AR84" s="63">
        <f t="shared" si="57"/>
        <v>0</v>
      </c>
    </row>
    <row r="85" spans="1:44" x14ac:dyDescent="0.2">
      <c r="A85" s="29" t="s">
        <v>106</v>
      </c>
      <c r="B85" s="64" t="s">
        <v>86</v>
      </c>
      <c r="C85" s="107">
        <v>114</v>
      </c>
      <c r="D85" s="110" t="s">
        <v>13</v>
      </c>
      <c r="E85" s="111">
        <v>0.33333333333333331</v>
      </c>
      <c r="F85" s="111">
        <v>0.70833333333333337</v>
      </c>
      <c r="G85" s="24">
        <v>100</v>
      </c>
      <c r="H85" s="87">
        <v>9</v>
      </c>
      <c r="I85" s="65"/>
      <c r="J85" s="19">
        <f t="shared" si="29"/>
        <v>0</v>
      </c>
      <c r="K85" s="58">
        <f t="shared" si="30"/>
        <v>0</v>
      </c>
      <c r="L85" s="65"/>
      <c r="M85" s="68">
        <f t="shared" si="31"/>
        <v>0</v>
      </c>
      <c r="N85" s="69">
        <f t="shared" si="32"/>
        <v>0</v>
      </c>
      <c r="O85" s="65"/>
      <c r="P85" s="68">
        <f t="shared" si="33"/>
        <v>0</v>
      </c>
      <c r="Q85" s="69">
        <f t="shared" si="34"/>
        <v>0</v>
      </c>
      <c r="R85" s="65"/>
      <c r="S85" s="68">
        <f t="shared" si="35"/>
        <v>0</v>
      </c>
      <c r="T85" s="69">
        <f t="shared" si="36"/>
        <v>0</v>
      </c>
      <c r="U85" s="65"/>
      <c r="V85" s="19">
        <f t="shared" si="37"/>
        <v>0</v>
      </c>
      <c r="W85" s="20">
        <f t="shared" si="38"/>
        <v>0</v>
      </c>
      <c r="X85" s="70">
        <f t="shared" si="39"/>
        <v>0</v>
      </c>
      <c r="Y85" s="85">
        <f t="shared" si="40"/>
        <v>0</v>
      </c>
      <c r="Z85" s="102">
        <f t="shared" si="41"/>
        <v>0</v>
      </c>
      <c r="AA85" s="66">
        <f t="shared" si="42"/>
        <v>0</v>
      </c>
      <c r="AB85" s="59">
        <f t="shared" si="43"/>
        <v>0</v>
      </c>
      <c r="AD85" s="60">
        <f t="shared" si="44"/>
        <v>0</v>
      </c>
      <c r="AE85" s="60">
        <f t="shared" si="45"/>
        <v>0</v>
      </c>
      <c r="AF85" s="60">
        <f t="shared" si="46"/>
        <v>0</v>
      </c>
      <c r="AG85" s="60">
        <f t="shared" si="47"/>
        <v>0</v>
      </c>
      <c r="AH85" s="60">
        <f t="shared" si="48"/>
        <v>0</v>
      </c>
      <c r="AI85" s="61">
        <f t="shared" si="49"/>
        <v>0</v>
      </c>
      <c r="AJ85" s="60">
        <f t="shared" si="50"/>
        <v>114</v>
      </c>
      <c r="AK85" s="60">
        <f t="shared" si="51"/>
        <v>-114</v>
      </c>
      <c r="AM85" s="62">
        <f t="shared" si="52"/>
        <v>0</v>
      </c>
      <c r="AN85" s="62">
        <f t="shared" si="53"/>
        <v>0</v>
      </c>
      <c r="AO85" s="62">
        <f t="shared" si="54"/>
        <v>0</v>
      </c>
      <c r="AP85" s="62">
        <f t="shared" si="55"/>
        <v>0</v>
      </c>
      <c r="AQ85" s="62">
        <f t="shared" si="56"/>
        <v>0</v>
      </c>
      <c r="AR85" s="63">
        <f t="shared" si="57"/>
        <v>0</v>
      </c>
    </row>
    <row r="86" spans="1:44" x14ac:dyDescent="0.2">
      <c r="A86" s="29" t="s">
        <v>102</v>
      </c>
      <c r="B86" s="64" t="s">
        <v>86</v>
      </c>
      <c r="C86" s="107">
        <v>107</v>
      </c>
      <c r="D86" s="110" t="s">
        <v>13</v>
      </c>
      <c r="E86" s="111">
        <v>0.3125</v>
      </c>
      <c r="F86" s="111">
        <v>0.8125</v>
      </c>
      <c r="G86" s="24">
        <v>360</v>
      </c>
      <c r="H86" s="87">
        <v>12</v>
      </c>
      <c r="I86" s="65"/>
      <c r="J86" s="19">
        <f t="shared" si="29"/>
        <v>0</v>
      </c>
      <c r="K86" s="58">
        <f t="shared" si="30"/>
        <v>0</v>
      </c>
      <c r="L86" s="65"/>
      <c r="M86" s="68">
        <f t="shared" si="31"/>
        <v>0</v>
      </c>
      <c r="N86" s="69">
        <f t="shared" si="32"/>
        <v>0</v>
      </c>
      <c r="O86" s="65"/>
      <c r="P86" s="68">
        <f t="shared" si="33"/>
        <v>0</v>
      </c>
      <c r="Q86" s="69">
        <f t="shared" si="34"/>
        <v>0</v>
      </c>
      <c r="R86" s="65"/>
      <c r="S86" s="68">
        <f t="shared" si="35"/>
        <v>0</v>
      </c>
      <c r="T86" s="69">
        <f t="shared" si="36"/>
        <v>0</v>
      </c>
      <c r="U86" s="65"/>
      <c r="V86" s="19">
        <f t="shared" si="37"/>
        <v>0</v>
      </c>
      <c r="W86" s="20">
        <f t="shared" si="38"/>
        <v>0</v>
      </c>
      <c r="X86" s="70">
        <f t="shared" si="39"/>
        <v>0</v>
      </c>
      <c r="Y86" s="85">
        <f t="shared" si="40"/>
        <v>0</v>
      </c>
      <c r="Z86" s="102">
        <f t="shared" si="41"/>
        <v>0</v>
      </c>
      <c r="AA86" s="66">
        <f t="shared" si="42"/>
        <v>0</v>
      </c>
      <c r="AB86" s="59">
        <f t="shared" si="43"/>
        <v>0</v>
      </c>
      <c r="AD86" s="60">
        <f t="shared" si="44"/>
        <v>0</v>
      </c>
      <c r="AE86" s="60">
        <f t="shared" si="45"/>
        <v>0</v>
      </c>
      <c r="AF86" s="60">
        <f t="shared" si="46"/>
        <v>0</v>
      </c>
      <c r="AG86" s="60">
        <f t="shared" si="47"/>
        <v>0</v>
      </c>
      <c r="AH86" s="60">
        <f t="shared" si="48"/>
        <v>0</v>
      </c>
      <c r="AI86" s="61">
        <f t="shared" si="49"/>
        <v>0</v>
      </c>
      <c r="AJ86" s="60">
        <f t="shared" si="50"/>
        <v>107</v>
      </c>
      <c r="AK86" s="60">
        <f t="shared" si="51"/>
        <v>-107</v>
      </c>
      <c r="AM86" s="62">
        <f t="shared" si="52"/>
        <v>0</v>
      </c>
      <c r="AN86" s="62">
        <f t="shared" si="53"/>
        <v>0</v>
      </c>
      <c r="AO86" s="62">
        <f t="shared" si="54"/>
        <v>0</v>
      </c>
      <c r="AP86" s="62">
        <f t="shared" si="55"/>
        <v>0</v>
      </c>
      <c r="AQ86" s="62">
        <f t="shared" si="56"/>
        <v>0</v>
      </c>
      <c r="AR86" s="63">
        <f t="shared" si="57"/>
        <v>0</v>
      </c>
    </row>
    <row r="87" spans="1:44" x14ac:dyDescent="0.2">
      <c r="A87" s="29" t="s">
        <v>102</v>
      </c>
      <c r="B87" s="64" t="s">
        <v>86</v>
      </c>
      <c r="C87" s="107">
        <v>107</v>
      </c>
      <c r="D87" s="110" t="s">
        <v>13</v>
      </c>
      <c r="E87" s="111">
        <v>0.3125</v>
      </c>
      <c r="F87" s="111">
        <v>0.8125</v>
      </c>
      <c r="G87" s="24">
        <v>360</v>
      </c>
      <c r="H87" s="87">
        <v>12</v>
      </c>
      <c r="I87" s="65"/>
      <c r="J87" s="19">
        <f t="shared" si="29"/>
        <v>0</v>
      </c>
      <c r="K87" s="58">
        <f t="shared" si="30"/>
        <v>0</v>
      </c>
      <c r="L87" s="65"/>
      <c r="M87" s="68">
        <f t="shared" si="31"/>
        <v>0</v>
      </c>
      <c r="N87" s="69">
        <f t="shared" si="32"/>
        <v>0</v>
      </c>
      <c r="O87" s="65"/>
      <c r="P87" s="68">
        <f t="shared" si="33"/>
        <v>0</v>
      </c>
      <c r="Q87" s="69">
        <f t="shared" si="34"/>
        <v>0</v>
      </c>
      <c r="R87" s="65"/>
      <c r="S87" s="68">
        <f t="shared" si="35"/>
        <v>0</v>
      </c>
      <c r="T87" s="69">
        <f t="shared" si="36"/>
        <v>0</v>
      </c>
      <c r="U87" s="65"/>
      <c r="V87" s="19">
        <f t="shared" si="37"/>
        <v>0</v>
      </c>
      <c r="W87" s="20">
        <f t="shared" si="38"/>
        <v>0</v>
      </c>
      <c r="X87" s="70">
        <f t="shared" si="39"/>
        <v>0</v>
      </c>
      <c r="Y87" s="85">
        <f t="shared" si="40"/>
        <v>0</v>
      </c>
      <c r="Z87" s="102">
        <f t="shared" si="41"/>
        <v>0</v>
      </c>
      <c r="AA87" s="66">
        <f t="shared" si="42"/>
        <v>0</v>
      </c>
      <c r="AB87" s="59">
        <f t="shared" si="43"/>
        <v>0</v>
      </c>
      <c r="AD87" s="60">
        <f t="shared" si="44"/>
        <v>0</v>
      </c>
      <c r="AE87" s="60">
        <f t="shared" si="45"/>
        <v>0</v>
      </c>
      <c r="AF87" s="60">
        <f t="shared" si="46"/>
        <v>0</v>
      </c>
      <c r="AG87" s="60">
        <f t="shared" si="47"/>
        <v>0</v>
      </c>
      <c r="AH87" s="60">
        <f t="shared" si="48"/>
        <v>0</v>
      </c>
      <c r="AI87" s="61">
        <f t="shared" si="49"/>
        <v>0</v>
      </c>
      <c r="AJ87" s="60">
        <f t="shared" si="50"/>
        <v>107</v>
      </c>
      <c r="AK87" s="60">
        <f t="shared" si="51"/>
        <v>-107</v>
      </c>
      <c r="AM87" s="62">
        <f t="shared" si="52"/>
        <v>0</v>
      </c>
      <c r="AN87" s="62">
        <f t="shared" si="53"/>
        <v>0</v>
      </c>
      <c r="AO87" s="62">
        <f t="shared" si="54"/>
        <v>0</v>
      </c>
      <c r="AP87" s="62">
        <f t="shared" si="55"/>
        <v>0</v>
      </c>
      <c r="AQ87" s="62">
        <f t="shared" si="56"/>
        <v>0</v>
      </c>
      <c r="AR87" s="63">
        <f t="shared" si="57"/>
        <v>0</v>
      </c>
    </row>
    <row r="88" spans="1:44" x14ac:dyDescent="0.2">
      <c r="A88" s="29" t="s">
        <v>107</v>
      </c>
      <c r="B88" s="64" t="s">
        <v>86</v>
      </c>
      <c r="C88" s="107">
        <v>180</v>
      </c>
      <c r="D88" s="110" t="s">
        <v>13</v>
      </c>
      <c r="E88" s="111">
        <v>0.38541666666666669</v>
      </c>
      <c r="F88" s="111">
        <v>0.71875</v>
      </c>
      <c r="G88" s="24">
        <v>45</v>
      </c>
      <c r="H88" s="87">
        <v>8</v>
      </c>
      <c r="I88" s="65"/>
      <c r="J88" s="19">
        <f t="shared" si="29"/>
        <v>0</v>
      </c>
      <c r="K88" s="58">
        <f t="shared" si="30"/>
        <v>0</v>
      </c>
      <c r="L88" s="65"/>
      <c r="M88" s="68">
        <f t="shared" si="31"/>
        <v>0</v>
      </c>
      <c r="N88" s="69">
        <f t="shared" si="32"/>
        <v>0</v>
      </c>
      <c r="O88" s="65"/>
      <c r="P88" s="68">
        <f t="shared" si="33"/>
        <v>0</v>
      </c>
      <c r="Q88" s="69">
        <f t="shared" si="34"/>
        <v>0</v>
      </c>
      <c r="R88" s="65"/>
      <c r="S88" s="68">
        <f t="shared" si="35"/>
        <v>0</v>
      </c>
      <c r="T88" s="69">
        <f t="shared" si="36"/>
        <v>0</v>
      </c>
      <c r="U88" s="65"/>
      <c r="V88" s="19">
        <f t="shared" si="37"/>
        <v>0</v>
      </c>
      <c r="W88" s="20">
        <f t="shared" si="38"/>
        <v>0</v>
      </c>
      <c r="X88" s="70">
        <f t="shared" si="39"/>
        <v>0</v>
      </c>
      <c r="Y88" s="85">
        <f t="shared" si="40"/>
        <v>0</v>
      </c>
      <c r="Z88" s="102">
        <f t="shared" si="41"/>
        <v>0</v>
      </c>
      <c r="AA88" s="66">
        <f t="shared" si="42"/>
        <v>0</v>
      </c>
      <c r="AB88" s="59">
        <f t="shared" si="43"/>
        <v>0</v>
      </c>
      <c r="AD88" s="60">
        <f t="shared" si="44"/>
        <v>0</v>
      </c>
      <c r="AE88" s="60">
        <f t="shared" si="45"/>
        <v>0</v>
      </c>
      <c r="AF88" s="60">
        <f t="shared" si="46"/>
        <v>0</v>
      </c>
      <c r="AG88" s="60">
        <f t="shared" si="47"/>
        <v>0</v>
      </c>
      <c r="AH88" s="60">
        <f t="shared" si="48"/>
        <v>0</v>
      </c>
      <c r="AI88" s="61">
        <f t="shared" si="49"/>
        <v>0</v>
      </c>
      <c r="AJ88" s="60">
        <f t="shared" si="50"/>
        <v>180</v>
      </c>
      <c r="AK88" s="60">
        <f t="shared" si="51"/>
        <v>-180</v>
      </c>
      <c r="AM88" s="62">
        <f t="shared" si="52"/>
        <v>0</v>
      </c>
      <c r="AN88" s="62">
        <f t="shared" si="53"/>
        <v>0</v>
      </c>
      <c r="AO88" s="62">
        <f t="shared" si="54"/>
        <v>0</v>
      </c>
      <c r="AP88" s="62">
        <f t="shared" si="55"/>
        <v>0</v>
      </c>
      <c r="AQ88" s="62">
        <f t="shared" si="56"/>
        <v>0</v>
      </c>
      <c r="AR88" s="63">
        <f t="shared" si="57"/>
        <v>0</v>
      </c>
    </row>
    <row r="89" spans="1:44" x14ac:dyDescent="0.2">
      <c r="A89" s="29" t="s">
        <v>107</v>
      </c>
      <c r="B89" s="64" t="s">
        <v>86</v>
      </c>
      <c r="C89" s="107">
        <v>180</v>
      </c>
      <c r="D89" s="110" t="s">
        <v>13</v>
      </c>
      <c r="E89" s="111">
        <v>0.38541666666666669</v>
      </c>
      <c r="F89" s="111">
        <v>0.71875</v>
      </c>
      <c r="G89" s="24">
        <v>45</v>
      </c>
      <c r="H89" s="87">
        <v>8</v>
      </c>
      <c r="I89" s="65"/>
      <c r="J89" s="19">
        <f t="shared" si="29"/>
        <v>0</v>
      </c>
      <c r="K89" s="58">
        <f t="shared" si="30"/>
        <v>0</v>
      </c>
      <c r="L89" s="65"/>
      <c r="M89" s="68">
        <f t="shared" si="31"/>
        <v>0</v>
      </c>
      <c r="N89" s="69">
        <f t="shared" si="32"/>
        <v>0</v>
      </c>
      <c r="O89" s="65"/>
      <c r="P89" s="68">
        <f t="shared" si="33"/>
        <v>0</v>
      </c>
      <c r="Q89" s="69">
        <f t="shared" si="34"/>
        <v>0</v>
      </c>
      <c r="R89" s="65"/>
      <c r="S89" s="68">
        <f t="shared" si="35"/>
        <v>0</v>
      </c>
      <c r="T89" s="69">
        <f t="shared" si="36"/>
        <v>0</v>
      </c>
      <c r="U89" s="65"/>
      <c r="V89" s="19">
        <f t="shared" si="37"/>
        <v>0</v>
      </c>
      <c r="W89" s="20">
        <f t="shared" si="38"/>
        <v>0</v>
      </c>
      <c r="X89" s="70">
        <f t="shared" si="39"/>
        <v>0</v>
      </c>
      <c r="Y89" s="85">
        <f t="shared" si="40"/>
        <v>0</v>
      </c>
      <c r="Z89" s="102">
        <f t="shared" si="41"/>
        <v>0</v>
      </c>
      <c r="AA89" s="66">
        <f t="shared" si="42"/>
        <v>0</v>
      </c>
      <c r="AB89" s="59">
        <f t="shared" si="43"/>
        <v>0</v>
      </c>
      <c r="AD89" s="60">
        <f t="shared" si="44"/>
        <v>0</v>
      </c>
      <c r="AE89" s="60">
        <f t="shared" si="45"/>
        <v>0</v>
      </c>
      <c r="AF89" s="60">
        <f t="shared" si="46"/>
        <v>0</v>
      </c>
      <c r="AG89" s="60">
        <f t="shared" si="47"/>
        <v>0</v>
      </c>
      <c r="AH89" s="60">
        <f t="shared" si="48"/>
        <v>0</v>
      </c>
      <c r="AI89" s="61">
        <f t="shared" si="49"/>
        <v>0</v>
      </c>
      <c r="AJ89" s="60">
        <f t="shared" si="50"/>
        <v>180</v>
      </c>
      <c r="AK89" s="60">
        <f t="shared" si="51"/>
        <v>-180</v>
      </c>
      <c r="AM89" s="62">
        <f t="shared" si="52"/>
        <v>0</v>
      </c>
      <c r="AN89" s="62">
        <f t="shared" si="53"/>
        <v>0</v>
      </c>
      <c r="AO89" s="62">
        <f t="shared" si="54"/>
        <v>0</v>
      </c>
      <c r="AP89" s="62">
        <f t="shared" si="55"/>
        <v>0</v>
      </c>
      <c r="AQ89" s="62">
        <f t="shared" si="56"/>
        <v>0</v>
      </c>
      <c r="AR89" s="63">
        <f t="shared" si="57"/>
        <v>0</v>
      </c>
    </row>
    <row r="90" spans="1:44" x14ac:dyDescent="0.2">
      <c r="A90" s="29" t="s">
        <v>100</v>
      </c>
      <c r="B90" s="64" t="s">
        <v>86</v>
      </c>
      <c r="C90" s="107">
        <v>90</v>
      </c>
      <c r="D90" s="110" t="s">
        <v>16</v>
      </c>
      <c r="E90" s="111">
        <v>0.33333333333333331</v>
      </c>
      <c r="F90" s="111">
        <v>0.70833333333333337</v>
      </c>
      <c r="G90" s="24">
        <v>150</v>
      </c>
      <c r="H90" s="87">
        <v>9</v>
      </c>
      <c r="I90" s="65"/>
      <c r="J90" s="19">
        <f t="shared" si="29"/>
        <v>0</v>
      </c>
      <c r="K90" s="58">
        <f t="shared" si="30"/>
        <v>0</v>
      </c>
      <c r="L90" s="65"/>
      <c r="M90" s="68">
        <f t="shared" si="31"/>
        <v>0</v>
      </c>
      <c r="N90" s="69">
        <f t="shared" si="32"/>
        <v>0</v>
      </c>
      <c r="O90" s="65"/>
      <c r="P90" s="68">
        <f t="shared" si="33"/>
        <v>0</v>
      </c>
      <c r="Q90" s="69">
        <f t="shared" si="34"/>
        <v>0</v>
      </c>
      <c r="R90" s="65"/>
      <c r="S90" s="68">
        <f t="shared" si="35"/>
        <v>0</v>
      </c>
      <c r="T90" s="69">
        <f t="shared" si="36"/>
        <v>0</v>
      </c>
      <c r="U90" s="65"/>
      <c r="V90" s="19">
        <f t="shared" si="37"/>
        <v>0</v>
      </c>
      <c r="W90" s="20">
        <f t="shared" si="38"/>
        <v>0</v>
      </c>
      <c r="X90" s="70">
        <f t="shared" si="39"/>
        <v>0</v>
      </c>
      <c r="Y90" s="85">
        <f t="shared" si="40"/>
        <v>0</v>
      </c>
      <c r="Z90" s="102">
        <f t="shared" si="41"/>
        <v>0</v>
      </c>
      <c r="AA90" s="66">
        <f t="shared" si="42"/>
        <v>0</v>
      </c>
      <c r="AB90" s="59">
        <f t="shared" si="43"/>
        <v>0</v>
      </c>
      <c r="AD90" s="60">
        <f t="shared" si="44"/>
        <v>0</v>
      </c>
      <c r="AE90" s="60">
        <f t="shared" si="45"/>
        <v>0</v>
      </c>
      <c r="AF90" s="60">
        <f t="shared" si="46"/>
        <v>0</v>
      </c>
      <c r="AG90" s="60">
        <f t="shared" si="47"/>
        <v>0</v>
      </c>
      <c r="AH90" s="60">
        <f t="shared" si="48"/>
        <v>0</v>
      </c>
      <c r="AI90" s="61">
        <f t="shared" si="49"/>
        <v>0</v>
      </c>
      <c r="AJ90" s="60">
        <f t="shared" si="50"/>
        <v>90</v>
      </c>
      <c r="AK90" s="60">
        <f t="shared" si="51"/>
        <v>-90</v>
      </c>
      <c r="AM90" s="62">
        <f t="shared" si="52"/>
        <v>0</v>
      </c>
      <c r="AN90" s="62">
        <f t="shared" si="53"/>
        <v>0</v>
      </c>
      <c r="AO90" s="62">
        <f t="shared" si="54"/>
        <v>0</v>
      </c>
      <c r="AP90" s="62">
        <f t="shared" si="55"/>
        <v>0</v>
      </c>
      <c r="AQ90" s="62">
        <f t="shared" si="56"/>
        <v>0</v>
      </c>
      <c r="AR90" s="63">
        <f t="shared" si="57"/>
        <v>0</v>
      </c>
    </row>
    <row r="91" spans="1:44" x14ac:dyDescent="0.2">
      <c r="A91" s="29" t="s">
        <v>120</v>
      </c>
      <c r="B91" s="64" t="s">
        <v>86</v>
      </c>
      <c r="C91" s="107">
        <v>1130</v>
      </c>
      <c r="D91" s="110" t="s">
        <v>16</v>
      </c>
      <c r="E91" s="111">
        <v>0.33333333333333331</v>
      </c>
      <c r="F91" s="111">
        <v>0.70833333333333337</v>
      </c>
      <c r="G91" s="24">
        <v>85</v>
      </c>
      <c r="H91" s="87">
        <v>9</v>
      </c>
      <c r="I91" s="65"/>
      <c r="J91" s="19">
        <f t="shared" si="29"/>
        <v>0</v>
      </c>
      <c r="K91" s="58">
        <f t="shared" si="30"/>
        <v>0</v>
      </c>
      <c r="L91" s="65"/>
      <c r="M91" s="68">
        <f t="shared" si="31"/>
        <v>0</v>
      </c>
      <c r="N91" s="69">
        <f t="shared" si="32"/>
        <v>0</v>
      </c>
      <c r="O91" s="65"/>
      <c r="P91" s="68">
        <f t="shared" si="33"/>
        <v>0</v>
      </c>
      <c r="Q91" s="69">
        <f t="shared" si="34"/>
        <v>0</v>
      </c>
      <c r="R91" s="65"/>
      <c r="S91" s="68">
        <f t="shared" si="35"/>
        <v>0</v>
      </c>
      <c r="T91" s="69">
        <f t="shared" si="36"/>
        <v>0</v>
      </c>
      <c r="U91" s="65"/>
      <c r="V91" s="19">
        <f t="shared" si="37"/>
        <v>0</v>
      </c>
      <c r="W91" s="20">
        <f t="shared" si="38"/>
        <v>0</v>
      </c>
      <c r="X91" s="70">
        <f t="shared" si="39"/>
        <v>0</v>
      </c>
      <c r="Y91" s="85">
        <f t="shared" si="40"/>
        <v>0</v>
      </c>
      <c r="Z91" s="102">
        <f t="shared" si="41"/>
        <v>0</v>
      </c>
      <c r="AA91" s="66">
        <f t="shared" si="42"/>
        <v>0</v>
      </c>
      <c r="AB91" s="59">
        <f t="shared" si="43"/>
        <v>0</v>
      </c>
      <c r="AD91" s="60">
        <f t="shared" si="44"/>
        <v>0</v>
      </c>
      <c r="AE91" s="60">
        <f t="shared" si="45"/>
        <v>0</v>
      </c>
      <c r="AF91" s="60">
        <f t="shared" si="46"/>
        <v>0</v>
      </c>
      <c r="AG91" s="60">
        <f t="shared" si="47"/>
        <v>0</v>
      </c>
      <c r="AH91" s="60">
        <f t="shared" si="48"/>
        <v>0</v>
      </c>
      <c r="AI91" s="61">
        <f t="shared" si="49"/>
        <v>0</v>
      </c>
      <c r="AJ91" s="60">
        <f t="shared" si="50"/>
        <v>1130</v>
      </c>
      <c r="AK91" s="60">
        <f t="shared" si="51"/>
        <v>-1130</v>
      </c>
      <c r="AM91" s="62">
        <f t="shared" si="52"/>
        <v>0</v>
      </c>
      <c r="AN91" s="62">
        <f t="shared" si="53"/>
        <v>0</v>
      </c>
      <c r="AO91" s="62">
        <f t="shared" si="54"/>
        <v>0</v>
      </c>
      <c r="AP91" s="62">
        <f t="shared" si="55"/>
        <v>0</v>
      </c>
      <c r="AQ91" s="62">
        <f t="shared" si="56"/>
        <v>0</v>
      </c>
      <c r="AR91" s="63">
        <f t="shared" si="57"/>
        <v>0</v>
      </c>
    </row>
    <row r="92" spans="1:44" x14ac:dyDescent="0.2">
      <c r="A92" s="29" t="s">
        <v>108</v>
      </c>
      <c r="B92" s="64" t="s">
        <v>86</v>
      </c>
      <c r="C92" s="107">
        <v>51</v>
      </c>
      <c r="D92" s="110" t="s">
        <v>16</v>
      </c>
      <c r="E92" s="111">
        <v>0.34375</v>
      </c>
      <c r="F92" s="111">
        <v>0.71875</v>
      </c>
      <c r="G92" s="24">
        <v>90</v>
      </c>
      <c r="H92" s="87">
        <v>9</v>
      </c>
      <c r="I92" s="65"/>
      <c r="J92" s="19">
        <f t="shared" si="29"/>
        <v>0</v>
      </c>
      <c r="K92" s="58">
        <f t="shared" si="30"/>
        <v>0</v>
      </c>
      <c r="L92" s="65"/>
      <c r="M92" s="68">
        <f t="shared" si="31"/>
        <v>0</v>
      </c>
      <c r="N92" s="69">
        <f t="shared" si="32"/>
        <v>0</v>
      </c>
      <c r="O92" s="65"/>
      <c r="P92" s="68">
        <f t="shared" si="33"/>
        <v>0</v>
      </c>
      <c r="Q92" s="69">
        <f t="shared" si="34"/>
        <v>0</v>
      </c>
      <c r="R92" s="65"/>
      <c r="S92" s="68">
        <f t="shared" si="35"/>
        <v>0</v>
      </c>
      <c r="T92" s="69">
        <f t="shared" si="36"/>
        <v>0</v>
      </c>
      <c r="U92" s="65"/>
      <c r="V92" s="19">
        <f t="shared" si="37"/>
        <v>0</v>
      </c>
      <c r="W92" s="20">
        <f t="shared" si="38"/>
        <v>0</v>
      </c>
      <c r="X92" s="70">
        <f t="shared" si="39"/>
        <v>0</v>
      </c>
      <c r="Y92" s="85">
        <f t="shared" si="40"/>
        <v>0</v>
      </c>
      <c r="Z92" s="102">
        <f t="shared" si="41"/>
        <v>0</v>
      </c>
      <c r="AA92" s="66">
        <f t="shared" si="42"/>
        <v>0</v>
      </c>
      <c r="AB92" s="59">
        <f t="shared" si="43"/>
        <v>0</v>
      </c>
      <c r="AD92" s="60">
        <f t="shared" si="44"/>
        <v>0</v>
      </c>
      <c r="AE92" s="60">
        <f t="shared" si="45"/>
        <v>0</v>
      </c>
      <c r="AF92" s="60">
        <f t="shared" si="46"/>
        <v>0</v>
      </c>
      <c r="AG92" s="60">
        <f t="shared" si="47"/>
        <v>0</v>
      </c>
      <c r="AH92" s="60">
        <f t="shared" si="48"/>
        <v>0</v>
      </c>
      <c r="AI92" s="61">
        <f t="shared" si="49"/>
        <v>0</v>
      </c>
      <c r="AJ92" s="60">
        <f t="shared" si="50"/>
        <v>51</v>
      </c>
      <c r="AK92" s="60">
        <f t="shared" si="51"/>
        <v>-51</v>
      </c>
      <c r="AM92" s="62">
        <f t="shared" si="52"/>
        <v>0</v>
      </c>
      <c r="AN92" s="62">
        <f t="shared" si="53"/>
        <v>0</v>
      </c>
      <c r="AO92" s="62">
        <f t="shared" si="54"/>
        <v>0</v>
      </c>
      <c r="AP92" s="62">
        <f t="shared" si="55"/>
        <v>0</v>
      </c>
      <c r="AQ92" s="62">
        <f t="shared" si="56"/>
        <v>0</v>
      </c>
      <c r="AR92" s="63">
        <f t="shared" si="57"/>
        <v>0</v>
      </c>
    </row>
    <row r="93" spans="1:44" x14ac:dyDescent="0.2">
      <c r="A93" s="29" t="s">
        <v>100</v>
      </c>
      <c r="B93" s="64" t="s">
        <v>86</v>
      </c>
      <c r="C93" s="107">
        <v>120</v>
      </c>
      <c r="D93" s="110" t="s">
        <v>19</v>
      </c>
      <c r="E93" s="111">
        <v>0.33333333333333331</v>
      </c>
      <c r="F93" s="111">
        <v>0.70833333333333337</v>
      </c>
      <c r="G93" s="24">
        <v>150</v>
      </c>
      <c r="H93" s="87">
        <v>9</v>
      </c>
      <c r="I93" s="65"/>
      <c r="J93" s="19">
        <f t="shared" si="29"/>
        <v>0</v>
      </c>
      <c r="K93" s="58">
        <f t="shared" si="30"/>
        <v>0</v>
      </c>
      <c r="L93" s="65"/>
      <c r="M93" s="68">
        <f t="shared" si="31"/>
        <v>0</v>
      </c>
      <c r="N93" s="69">
        <f t="shared" si="32"/>
        <v>0</v>
      </c>
      <c r="O93" s="65"/>
      <c r="P93" s="68">
        <f t="shared" si="33"/>
        <v>0</v>
      </c>
      <c r="Q93" s="69">
        <f t="shared" si="34"/>
        <v>0</v>
      </c>
      <c r="R93" s="65"/>
      <c r="S93" s="68">
        <f t="shared" si="35"/>
        <v>0</v>
      </c>
      <c r="T93" s="69">
        <f t="shared" si="36"/>
        <v>0</v>
      </c>
      <c r="U93" s="65"/>
      <c r="V93" s="19">
        <f t="shared" si="37"/>
        <v>0</v>
      </c>
      <c r="W93" s="20">
        <f t="shared" si="38"/>
        <v>0</v>
      </c>
      <c r="X93" s="70">
        <f t="shared" si="39"/>
        <v>0</v>
      </c>
      <c r="Y93" s="85">
        <f t="shared" si="40"/>
        <v>0</v>
      </c>
      <c r="Z93" s="102">
        <f t="shared" si="41"/>
        <v>0</v>
      </c>
      <c r="AA93" s="66">
        <f t="shared" si="42"/>
        <v>0</v>
      </c>
      <c r="AB93" s="59">
        <f t="shared" si="43"/>
        <v>0</v>
      </c>
      <c r="AD93" s="60">
        <f t="shared" si="44"/>
        <v>0</v>
      </c>
      <c r="AE93" s="60">
        <f t="shared" si="45"/>
        <v>0</v>
      </c>
      <c r="AF93" s="60">
        <f t="shared" si="46"/>
        <v>0</v>
      </c>
      <c r="AG93" s="60">
        <f t="shared" si="47"/>
        <v>0</v>
      </c>
      <c r="AH93" s="60">
        <f t="shared" si="48"/>
        <v>0</v>
      </c>
      <c r="AI93" s="61">
        <f t="shared" si="49"/>
        <v>0</v>
      </c>
      <c r="AJ93" s="60">
        <f t="shared" si="50"/>
        <v>120</v>
      </c>
      <c r="AK93" s="60">
        <f t="shared" si="51"/>
        <v>-120</v>
      </c>
      <c r="AM93" s="62">
        <f t="shared" si="52"/>
        <v>0</v>
      </c>
      <c r="AN93" s="62">
        <f t="shared" si="53"/>
        <v>0</v>
      </c>
      <c r="AO93" s="62">
        <f t="shared" si="54"/>
        <v>0</v>
      </c>
      <c r="AP93" s="62">
        <f t="shared" si="55"/>
        <v>0</v>
      </c>
      <c r="AQ93" s="62">
        <f t="shared" si="56"/>
        <v>0</v>
      </c>
      <c r="AR93" s="63">
        <f t="shared" si="57"/>
        <v>0</v>
      </c>
    </row>
    <row r="94" spans="1:44" x14ac:dyDescent="0.2">
      <c r="A94" s="29" t="s">
        <v>124</v>
      </c>
      <c r="B94" s="64" t="s">
        <v>86</v>
      </c>
      <c r="C94" s="107">
        <v>110</v>
      </c>
      <c r="D94" s="110" t="s">
        <v>19</v>
      </c>
      <c r="E94" s="111">
        <v>0.33333333333333331</v>
      </c>
      <c r="F94" s="111">
        <v>0.70833333333333337</v>
      </c>
      <c r="G94" s="24">
        <v>65</v>
      </c>
      <c r="H94" s="87">
        <v>9</v>
      </c>
      <c r="I94" s="65"/>
      <c r="J94" s="19">
        <f t="shared" si="29"/>
        <v>0</v>
      </c>
      <c r="K94" s="58">
        <f t="shared" si="30"/>
        <v>0</v>
      </c>
      <c r="L94" s="65"/>
      <c r="M94" s="68">
        <f t="shared" si="31"/>
        <v>0</v>
      </c>
      <c r="N94" s="69">
        <f t="shared" si="32"/>
        <v>0</v>
      </c>
      <c r="O94" s="65"/>
      <c r="P94" s="68">
        <f t="shared" si="33"/>
        <v>0</v>
      </c>
      <c r="Q94" s="69">
        <f t="shared" si="34"/>
        <v>0</v>
      </c>
      <c r="R94" s="65"/>
      <c r="S94" s="68">
        <f t="shared" si="35"/>
        <v>0</v>
      </c>
      <c r="T94" s="69">
        <f t="shared" si="36"/>
        <v>0</v>
      </c>
      <c r="U94" s="65"/>
      <c r="V94" s="19">
        <f t="shared" si="37"/>
        <v>0</v>
      </c>
      <c r="W94" s="20">
        <f t="shared" si="38"/>
        <v>0</v>
      </c>
      <c r="X94" s="70">
        <f t="shared" si="39"/>
        <v>0</v>
      </c>
      <c r="Y94" s="85">
        <f t="shared" si="40"/>
        <v>0</v>
      </c>
      <c r="Z94" s="102">
        <f t="shared" si="41"/>
        <v>0</v>
      </c>
      <c r="AA94" s="66">
        <f t="shared" si="42"/>
        <v>0</v>
      </c>
      <c r="AB94" s="59">
        <f t="shared" si="43"/>
        <v>0</v>
      </c>
      <c r="AD94" s="60">
        <f t="shared" si="44"/>
        <v>0</v>
      </c>
      <c r="AE94" s="60">
        <f t="shared" si="45"/>
        <v>0</v>
      </c>
      <c r="AF94" s="60">
        <f t="shared" si="46"/>
        <v>0</v>
      </c>
      <c r="AG94" s="60">
        <f t="shared" si="47"/>
        <v>0</v>
      </c>
      <c r="AH94" s="60">
        <f t="shared" si="48"/>
        <v>0</v>
      </c>
      <c r="AI94" s="61">
        <f t="shared" si="49"/>
        <v>0</v>
      </c>
      <c r="AJ94" s="60">
        <f t="shared" si="50"/>
        <v>110</v>
      </c>
      <c r="AK94" s="60">
        <f t="shared" si="51"/>
        <v>-110</v>
      </c>
      <c r="AM94" s="62">
        <f t="shared" si="52"/>
        <v>0</v>
      </c>
      <c r="AN94" s="62">
        <f t="shared" si="53"/>
        <v>0</v>
      </c>
      <c r="AO94" s="62">
        <f t="shared" si="54"/>
        <v>0</v>
      </c>
      <c r="AP94" s="62">
        <f t="shared" si="55"/>
        <v>0</v>
      </c>
      <c r="AQ94" s="62">
        <f t="shared" si="56"/>
        <v>0</v>
      </c>
      <c r="AR94" s="63">
        <f t="shared" si="57"/>
        <v>0</v>
      </c>
    </row>
    <row r="95" spans="1:44" x14ac:dyDescent="0.2">
      <c r="A95" s="29" t="s">
        <v>117</v>
      </c>
      <c r="B95" s="64" t="s">
        <v>86</v>
      </c>
      <c r="C95" s="107">
        <v>46</v>
      </c>
      <c r="D95" s="110" t="s">
        <v>19</v>
      </c>
      <c r="E95" s="111">
        <v>0.33333333333333331</v>
      </c>
      <c r="F95" s="111">
        <v>0.5</v>
      </c>
      <c r="G95" s="24">
        <v>270</v>
      </c>
      <c r="H95" s="87">
        <v>4</v>
      </c>
      <c r="I95" s="65"/>
      <c r="J95" s="19">
        <f t="shared" si="29"/>
        <v>0</v>
      </c>
      <c r="K95" s="58">
        <f t="shared" si="30"/>
        <v>0</v>
      </c>
      <c r="L95" s="65"/>
      <c r="M95" s="68">
        <f t="shared" si="31"/>
        <v>0</v>
      </c>
      <c r="N95" s="69">
        <f t="shared" si="32"/>
        <v>0</v>
      </c>
      <c r="O95" s="65"/>
      <c r="P95" s="68">
        <f t="shared" si="33"/>
        <v>0</v>
      </c>
      <c r="Q95" s="69">
        <f t="shared" si="34"/>
        <v>0</v>
      </c>
      <c r="R95" s="65"/>
      <c r="S95" s="68">
        <f t="shared" si="35"/>
        <v>0</v>
      </c>
      <c r="T95" s="69">
        <f t="shared" si="36"/>
        <v>0</v>
      </c>
      <c r="U95" s="65"/>
      <c r="V95" s="19">
        <f t="shared" si="37"/>
        <v>0</v>
      </c>
      <c r="W95" s="20">
        <f t="shared" si="38"/>
        <v>0</v>
      </c>
      <c r="X95" s="70">
        <f t="shared" si="39"/>
        <v>0</v>
      </c>
      <c r="Y95" s="85">
        <f t="shared" si="40"/>
        <v>0</v>
      </c>
      <c r="Z95" s="102">
        <f t="shared" si="41"/>
        <v>0</v>
      </c>
      <c r="AA95" s="66">
        <f t="shared" si="42"/>
        <v>0</v>
      </c>
      <c r="AB95" s="59">
        <f t="shared" si="43"/>
        <v>0</v>
      </c>
      <c r="AD95" s="60">
        <f t="shared" si="44"/>
        <v>0</v>
      </c>
      <c r="AE95" s="60">
        <f t="shared" si="45"/>
        <v>0</v>
      </c>
      <c r="AF95" s="60">
        <f t="shared" si="46"/>
        <v>0</v>
      </c>
      <c r="AG95" s="60">
        <f t="shared" si="47"/>
        <v>0</v>
      </c>
      <c r="AH95" s="60">
        <f t="shared" si="48"/>
        <v>0</v>
      </c>
      <c r="AI95" s="61">
        <f t="shared" si="49"/>
        <v>0</v>
      </c>
      <c r="AJ95" s="60">
        <f t="shared" si="50"/>
        <v>46</v>
      </c>
      <c r="AK95" s="60">
        <f t="shared" si="51"/>
        <v>-46</v>
      </c>
      <c r="AM95" s="62">
        <f t="shared" si="52"/>
        <v>0</v>
      </c>
      <c r="AN95" s="62">
        <f t="shared" si="53"/>
        <v>0</v>
      </c>
      <c r="AO95" s="62">
        <f t="shared" si="54"/>
        <v>0</v>
      </c>
      <c r="AP95" s="62">
        <f t="shared" si="55"/>
        <v>0</v>
      </c>
      <c r="AQ95" s="62">
        <f t="shared" si="56"/>
        <v>0</v>
      </c>
      <c r="AR95" s="63">
        <f t="shared" si="57"/>
        <v>0</v>
      </c>
    </row>
    <row r="96" spans="1:44" x14ac:dyDescent="0.2">
      <c r="A96" s="29" t="s">
        <v>118</v>
      </c>
      <c r="B96" s="64" t="s">
        <v>109</v>
      </c>
      <c r="C96" s="107">
        <v>46</v>
      </c>
      <c r="D96" s="110" t="s">
        <v>19</v>
      </c>
      <c r="E96" s="111">
        <v>0.375</v>
      </c>
      <c r="F96" s="111">
        <v>0.66666666666666663</v>
      </c>
      <c r="G96" s="24">
        <v>45</v>
      </c>
      <c r="H96" s="87">
        <v>7</v>
      </c>
      <c r="I96" s="65"/>
      <c r="J96" s="19">
        <f t="shared" si="29"/>
        <v>0</v>
      </c>
      <c r="K96" s="58">
        <f t="shared" si="30"/>
        <v>0</v>
      </c>
      <c r="L96" s="65"/>
      <c r="M96" s="68">
        <f t="shared" si="31"/>
        <v>0</v>
      </c>
      <c r="N96" s="69">
        <f t="shared" si="32"/>
        <v>0</v>
      </c>
      <c r="O96" s="65"/>
      <c r="P96" s="68">
        <f t="shared" si="33"/>
        <v>0</v>
      </c>
      <c r="Q96" s="69">
        <f t="shared" si="34"/>
        <v>0</v>
      </c>
      <c r="R96" s="65"/>
      <c r="S96" s="68">
        <f t="shared" si="35"/>
        <v>0</v>
      </c>
      <c r="T96" s="69">
        <f t="shared" si="36"/>
        <v>0</v>
      </c>
      <c r="U96" s="65"/>
      <c r="V96" s="19">
        <f t="shared" si="37"/>
        <v>0</v>
      </c>
      <c r="W96" s="20">
        <f t="shared" si="38"/>
        <v>0</v>
      </c>
      <c r="X96" s="70">
        <f t="shared" si="39"/>
        <v>0</v>
      </c>
      <c r="Y96" s="85">
        <f t="shared" si="40"/>
        <v>0</v>
      </c>
      <c r="Z96" s="102">
        <f t="shared" si="41"/>
        <v>0</v>
      </c>
      <c r="AA96" s="66">
        <f t="shared" si="42"/>
        <v>0</v>
      </c>
      <c r="AB96" s="59">
        <f t="shared" si="43"/>
        <v>0</v>
      </c>
      <c r="AD96" s="60">
        <f t="shared" si="44"/>
        <v>0</v>
      </c>
      <c r="AE96" s="60">
        <f t="shared" si="45"/>
        <v>0</v>
      </c>
      <c r="AF96" s="60">
        <f t="shared" si="46"/>
        <v>0</v>
      </c>
      <c r="AG96" s="60">
        <f t="shared" si="47"/>
        <v>0</v>
      </c>
      <c r="AH96" s="60">
        <f t="shared" si="48"/>
        <v>0</v>
      </c>
      <c r="AI96" s="61">
        <f t="shared" si="49"/>
        <v>0</v>
      </c>
      <c r="AJ96" s="60">
        <f t="shared" si="50"/>
        <v>46</v>
      </c>
      <c r="AK96" s="60">
        <f t="shared" si="51"/>
        <v>-46</v>
      </c>
      <c r="AM96" s="62">
        <f t="shared" si="52"/>
        <v>0</v>
      </c>
      <c r="AN96" s="62">
        <f t="shared" si="53"/>
        <v>0</v>
      </c>
      <c r="AO96" s="62">
        <f t="shared" si="54"/>
        <v>0</v>
      </c>
      <c r="AP96" s="62">
        <f t="shared" si="55"/>
        <v>0</v>
      </c>
      <c r="AQ96" s="62">
        <f t="shared" si="56"/>
        <v>0</v>
      </c>
      <c r="AR96" s="63">
        <f t="shared" si="57"/>
        <v>0</v>
      </c>
    </row>
    <row r="97" spans="1:44" x14ac:dyDescent="0.2">
      <c r="A97" s="29" t="s">
        <v>119</v>
      </c>
      <c r="B97" s="64" t="s">
        <v>95</v>
      </c>
      <c r="C97" s="107">
        <v>46</v>
      </c>
      <c r="D97" s="110" t="s">
        <v>19</v>
      </c>
      <c r="E97" s="111">
        <v>0.66666666666666663</v>
      </c>
      <c r="F97" s="111">
        <v>0.83333333333333337</v>
      </c>
      <c r="G97" s="24">
        <v>260</v>
      </c>
      <c r="H97" s="87">
        <v>4</v>
      </c>
      <c r="I97" s="65"/>
      <c r="J97" s="19">
        <f t="shared" si="29"/>
        <v>0</v>
      </c>
      <c r="K97" s="58">
        <f t="shared" si="30"/>
        <v>0</v>
      </c>
      <c r="L97" s="65"/>
      <c r="M97" s="68">
        <f t="shared" si="31"/>
        <v>0</v>
      </c>
      <c r="N97" s="69">
        <f t="shared" si="32"/>
        <v>0</v>
      </c>
      <c r="O97" s="65"/>
      <c r="P97" s="68">
        <f t="shared" si="33"/>
        <v>0</v>
      </c>
      <c r="Q97" s="69">
        <f t="shared" si="34"/>
        <v>0</v>
      </c>
      <c r="R97" s="65"/>
      <c r="S97" s="68">
        <f t="shared" si="35"/>
        <v>0</v>
      </c>
      <c r="T97" s="69">
        <f t="shared" si="36"/>
        <v>0</v>
      </c>
      <c r="U97" s="65"/>
      <c r="V97" s="19">
        <f t="shared" si="37"/>
        <v>0</v>
      </c>
      <c r="W97" s="20">
        <f t="shared" si="38"/>
        <v>0</v>
      </c>
      <c r="X97" s="70">
        <f t="shared" si="39"/>
        <v>0</v>
      </c>
      <c r="Y97" s="85">
        <f t="shared" si="40"/>
        <v>0</v>
      </c>
      <c r="Z97" s="102">
        <f t="shared" si="41"/>
        <v>0</v>
      </c>
      <c r="AA97" s="66">
        <f t="shared" si="42"/>
        <v>0</v>
      </c>
      <c r="AB97" s="59">
        <f t="shared" si="43"/>
        <v>0</v>
      </c>
      <c r="AD97" s="60">
        <f t="shared" si="44"/>
        <v>0</v>
      </c>
      <c r="AE97" s="60">
        <f t="shared" si="45"/>
        <v>0</v>
      </c>
      <c r="AF97" s="60">
        <f t="shared" si="46"/>
        <v>0</v>
      </c>
      <c r="AG97" s="60">
        <f t="shared" si="47"/>
        <v>0</v>
      </c>
      <c r="AH97" s="60">
        <f t="shared" si="48"/>
        <v>0</v>
      </c>
      <c r="AI97" s="61">
        <f t="shared" si="49"/>
        <v>0</v>
      </c>
      <c r="AJ97" s="60">
        <f t="shared" si="50"/>
        <v>46</v>
      </c>
      <c r="AK97" s="60">
        <f t="shared" si="51"/>
        <v>-46</v>
      </c>
      <c r="AM97" s="62">
        <f t="shared" si="52"/>
        <v>0</v>
      </c>
      <c r="AN97" s="62">
        <f t="shared" si="53"/>
        <v>0</v>
      </c>
      <c r="AO97" s="62">
        <f t="shared" si="54"/>
        <v>0</v>
      </c>
      <c r="AP97" s="62">
        <f t="shared" si="55"/>
        <v>0</v>
      </c>
      <c r="AQ97" s="62">
        <f t="shared" si="56"/>
        <v>0</v>
      </c>
      <c r="AR97" s="63">
        <f t="shared" si="57"/>
        <v>0</v>
      </c>
    </row>
    <row r="98" spans="1:44" x14ac:dyDescent="0.2">
      <c r="A98" s="29" t="s">
        <v>110</v>
      </c>
      <c r="B98" s="64" t="s">
        <v>86</v>
      </c>
      <c r="C98" s="107">
        <v>61</v>
      </c>
      <c r="D98" s="110" t="s">
        <v>21</v>
      </c>
      <c r="E98" s="111">
        <v>0.33333333333333331</v>
      </c>
      <c r="F98" s="111">
        <v>0.70833333333333337</v>
      </c>
      <c r="G98" s="24">
        <v>80</v>
      </c>
      <c r="H98" s="87">
        <v>9</v>
      </c>
      <c r="I98" s="65"/>
      <c r="J98" s="19">
        <f t="shared" si="29"/>
        <v>0</v>
      </c>
      <c r="K98" s="58">
        <f t="shared" si="30"/>
        <v>0</v>
      </c>
      <c r="L98" s="65"/>
      <c r="M98" s="68">
        <f t="shared" si="31"/>
        <v>0</v>
      </c>
      <c r="N98" s="69">
        <f t="shared" si="32"/>
        <v>0</v>
      </c>
      <c r="O98" s="65"/>
      <c r="P98" s="68">
        <f t="shared" si="33"/>
        <v>0</v>
      </c>
      <c r="Q98" s="69">
        <f t="shared" si="34"/>
        <v>0</v>
      </c>
      <c r="R98" s="65"/>
      <c r="S98" s="68">
        <f t="shared" si="35"/>
        <v>0</v>
      </c>
      <c r="T98" s="69">
        <f t="shared" si="36"/>
        <v>0</v>
      </c>
      <c r="U98" s="65"/>
      <c r="V98" s="19">
        <f t="shared" si="37"/>
        <v>0</v>
      </c>
      <c r="W98" s="20">
        <f t="shared" si="38"/>
        <v>0</v>
      </c>
      <c r="X98" s="70">
        <f t="shared" si="39"/>
        <v>0</v>
      </c>
      <c r="Y98" s="85">
        <f t="shared" si="40"/>
        <v>0</v>
      </c>
      <c r="Z98" s="102">
        <f t="shared" si="41"/>
        <v>0</v>
      </c>
      <c r="AA98" s="66">
        <f t="shared" si="42"/>
        <v>0</v>
      </c>
      <c r="AB98" s="59">
        <f t="shared" si="43"/>
        <v>0</v>
      </c>
      <c r="AD98" s="60">
        <f t="shared" si="44"/>
        <v>0</v>
      </c>
      <c r="AE98" s="60">
        <f t="shared" si="45"/>
        <v>0</v>
      </c>
      <c r="AF98" s="60">
        <f t="shared" si="46"/>
        <v>0</v>
      </c>
      <c r="AG98" s="60">
        <f t="shared" si="47"/>
        <v>0</v>
      </c>
      <c r="AH98" s="60">
        <f t="shared" si="48"/>
        <v>0</v>
      </c>
      <c r="AI98" s="61">
        <f t="shared" si="49"/>
        <v>0</v>
      </c>
      <c r="AJ98" s="60">
        <f t="shared" si="50"/>
        <v>61</v>
      </c>
      <c r="AK98" s="60">
        <f t="shared" si="51"/>
        <v>-61</v>
      </c>
      <c r="AM98" s="62">
        <f t="shared" si="52"/>
        <v>0</v>
      </c>
      <c r="AN98" s="62">
        <f t="shared" si="53"/>
        <v>0</v>
      </c>
      <c r="AO98" s="62">
        <f t="shared" si="54"/>
        <v>0</v>
      </c>
      <c r="AP98" s="62">
        <f t="shared" si="55"/>
        <v>0</v>
      </c>
      <c r="AQ98" s="62">
        <f t="shared" si="56"/>
        <v>0</v>
      </c>
      <c r="AR98" s="63">
        <f t="shared" si="57"/>
        <v>0</v>
      </c>
    </row>
    <row r="99" spans="1:44" x14ac:dyDescent="0.2">
      <c r="A99" s="29" t="s">
        <v>111</v>
      </c>
      <c r="B99" s="64" t="s">
        <v>86</v>
      </c>
      <c r="C99" s="107">
        <v>83</v>
      </c>
      <c r="D99" s="110" t="s">
        <v>21</v>
      </c>
      <c r="E99" s="111">
        <v>0.54166666666666663</v>
      </c>
      <c r="F99" s="111">
        <v>0.75</v>
      </c>
      <c r="G99" s="24">
        <v>100</v>
      </c>
      <c r="H99" s="87">
        <v>6</v>
      </c>
      <c r="I99" s="65"/>
      <c r="J99" s="19">
        <f t="shared" si="29"/>
        <v>0</v>
      </c>
      <c r="K99" s="58">
        <f t="shared" si="30"/>
        <v>0</v>
      </c>
      <c r="L99" s="65"/>
      <c r="M99" s="68">
        <f t="shared" si="31"/>
        <v>0</v>
      </c>
      <c r="N99" s="69">
        <f t="shared" si="32"/>
        <v>0</v>
      </c>
      <c r="O99" s="65"/>
      <c r="P99" s="68">
        <f t="shared" si="33"/>
        <v>0</v>
      </c>
      <c r="Q99" s="69">
        <f t="shared" si="34"/>
        <v>0</v>
      </c>
      <c r="R99" s="65"/>
      <c r="S99" s="68">
        <f t="shared" si="35"/>
        <v>0</v>
      </c>
      <c r="T99" s="69">
        <f t="shared" si="36"/>
        <v>0</v>
      </c>
      <c r="U99" s="65"/>
      <c r="V99" s="19">
        <f t="shared" si="37"/>
        <v>0</v>
      </c>
      <c r="W99" s="20">
        <f t="shared" si="38"/>
        <v>0</v>
      </c>
      <c r="X99" s="70">
        <f t="shared" si="39"/>
        <v>0</v>
      </c>
      <c r="Y99" s="85">
        <f t="shared" si="40"/>
        <v>0</v>
      </c>
      <c r="Z99" s="102">
        <f t="shared" si="41"/>
        <v>0</v>
      </c>
      <c r="AA99" s="66">
        <f t="shared" si="42"/>
        <v>0</v>
      </c>
      <c r="AB99" s="59">
        <f t="shared" si="43"/>
        <v>0</v>
      </c>
      <c r="AD99" s="60">
        <f t="shared" si="44"/>
        <v>0</v>
      </c>
      <c r="AE99" s="60">
        <f t="shared" si="45"/>
        <v>0</v>
      </c>
      <c r="AF99" s="60">
        <f t="shared" si="46"/>
        <v>0</v>
      </c>
      <c r="AG99" s="60">
        <f t="shared" si="47"/>
        <v>0</v>
      </c>
      <c r="AH99" s="60">
        <f t="shared" si="48"/>
        <v>0</v>
      </c>
      <c r="AI99" s="61">
        <f t="shared" si="49"/>
        <v>0</v>
      </c>
      <c r="AJ99" s="60">
        <f t="shared" si="50"/>
        <v>83</v>
      </c>
      <c r="AK99" s="60">
        <f t="shared" si="51"/>
        <v>-83</v>
      </c>
      <c r="AM99" s="62">
        <f t="shared" si="52"/>
        <v>0</v>
      </c>
      <c r="AN99" s="62">
        <f t="shared" si="53"/>
        <v>0</v>
      </c>
      <c r="AO99" s="62">
        <f t="shared" si="54"/>
        <v>0</v>
      </c>
      <c r="AP99" s="62">
        <f t="shared" si="55"/>
        <v>0</v>
      </c>
      <c r="AQ99" s="62">
        <f t="shared" si="56"/>
        <v>0</v>
      </c>
      <c r="AR99" s="63">
        <f t="shared" si="57"/>
        <v>0</v>
      </c>
    </row>
    <row r="100" spans="1:44" x14ac:dyDescent="0.2">
      <c r="A100" s="29" t="s">
        <v>125</v>
      </c>
      <c r="B100" s="64" t="s">
        <v>86</v>
      </c>
      <c r="C100" s="107">
        <v>35</v>
      </c>
      <c r="D100" s="110" t="s">
        <v>21</v>
      </c>
      <c r="E100" s="111">
        <v>0.3125</v>
      </c>
      <c r="F100" s="111">
        <v>0.85416666666666663</v>
      </c>
      <c r="G100" s="24">
        <v>190</v>
      </c>
      <c r="H100" s="87">
        <v>13</v>
      </c>
      <c r="I100" s="65"/>
      <c r="J100" s="19">
        <f t="shared" si="29"/>
        <v>0</v>
      </c>
      <c r="K100" s="58">
        <f t="shared" si="30"/>
        <v>0</v>
      </c>
      <c r="L100" s="65"/>
      <c r="M100" s="68">
        <f t="shared" si="31"/>
        <v>0</v>
      </c>
      <c r="N100" s="69">
        <f t="shared" si="32"/>
        <v>0</v>
      </c>
      <c r="O100" s="65"/>
      <c r="P100" s="68">
        <f t="shared" si="33"/>
        <v>0</v>
      </c>
      <c r="Q100" s="69">
        <f t="shared" si="34"/>
        <v>0</v>
      </c>
      <c r="R100" s="65"/>
      <c r="S100" s="68">
        <f t="shared" si="35"/>
        <v>0</v>
      </c>
      <c r="T100" s="69">
        <f t="shared" si="36"/>
        <v>0</v>
      </c>
      <c r="U100" s="65"/>
      <c r="V100" s="19">
        <f t="shared" si="37"/>
        <v>0</v>
      </c>
      <c r="W100" s="20">
        <f t="shared" si="38"/>
        <v>0</v>
      </c>
      <c r="X100" s="70">
        <f t="shared" si="39"/>
        <v>0</v>
      </c>
      <c r="Y100" s="85">
        <f t="shared" si="40"/>
        <v>0</v>
      </c>
      <c r="Z100" s="102">
        <f t="shared" si="41"/>
        <v>0</v>
      </c>
      <c r="AA100" s="66">
        <f t="shared" si="42"/>
        <v>0</v>
      </c>
      <c r="AB100" s="59">
        <f t="shared" si="43"/>
        <v>0</v>
      </c>
      <c r="AD100" s="60">
        <f t="shared" si="44"/>
        <v>0</v>
      </c>
      <c r="AE100" s="60">
        <f t="shared" si="45"/>
        <v>0</v>
      </c>
      <c r="AF100" s="60">
        <f t="shared" si="46"/>
        <v>0</v>
      </c>
      <c r="AG100" s="60">
        <f t="shared" si="47"/>
        <v>0</v>
      </c>
      <c r="AH100" s="60">
        <f t="shared" si="48"/>
        <v>0</v>
      </c>
      <c r="AI100" s="61">
        <f t="shared" si="49"/>
        <v>0</v>
      </c>
      <c r="AJ100" s="60">
        <f t="shared" si="50"/>
        <v>35</v>
      </c>
      <c r="AK100" s="60">
        <f t="shared" si="51"/>
        <v>-35</v>
      </c>
      <c r="AM100" s="62">
        <f t="shared" si="52"/>
        <v>0</v>
      </c>
      <c r="AN100" s="62">
        <f t="shared" si="53"/>
        <v>0</v>
      </c>
      <c r="AO100" s="62">
        <f t="shared" si="54"/>
        <v>0</v>
      </c>
      <c r="AP100" s="62">
        <f t="shared" si="55"/>
        <v>0</v>
      </c>
      <c r="AQ100" s="62">
        <f t="shared" si="56"/>
        <v>0</v>
      </c>
      <c r="AR100" s="63">
        <f t="shared" si="57"/>
        <v>0</v>
      </c>
    </row>
    <row r="101" spans="1:44" x14ac:dyDescent="0.2">
      <c r="A101" s="29" t="s">
        <v>126</v>
      </c>
      <c r="B101" s="64" t="s">
        <v>86</v>
      </c>
      <c r="C101" s="107">
        <v>45</v>
      </c>
      <c r="D101" s="110" t="s">
        <v>21</v>
      </c>
      <c r="E101" s="111">
        <v>0.33333333333333331</v>
      </c>
      <c r="F101" s="111">
        <v>0.70833333333333337</v>
      </c>
      <c r="G101" s="24">
        <v>80</v>
      </c>
      <c r="H101" s="87">
        <v>9</v>
      </c>
      <c r="I101" s="65"/>
      <c r="J101" s="19">
        <f t="shared" si="29"/>
        <v>0</v>
      </c>
      <c r="K101" s="58">
        <f t="shared" si="30"/>
        <v>0</v>
      </c>
      <c r="L101" s="65"/>
      <c r="M101" s="68">
        <f t="shared" si="31"/>
        <v>0</v>
      </c>
      <c r="N101" s="69">
        <f t="shared" si="32"/>
        <v>0</v>
      </c>
      <c r="O101" s="65"/>
      <c r="P101" s="68">
        <f t="shared" si="33"/>
        <v>0</v>
      </c>
      <c r="Q101" s="69">
        <f t="shared" si="34"/>
        <v>0</v>
      </c>
      <c r="R101" s="65"/>
      <c r="S101" s="68">
        <f t="shared" si="35"/>
        <v>0</v>
      </c>
      <c r="T101" s="69">
        <f t="shared" si="36"/>
        <v>0</v>
      </c>
      <c r="U101" s="65"/>
      <c r="V101" s="19">
        <f t="shared" si="37"/>
        <v>0</v>
      </c>
      <c r="W101" s="20">
        <f t="shared" si="38"/>
        <v>0</v>
      </c>
      <c r="X101" s="70">
        <f t="shared" si="39"/>
        <v>0</v>
      </c>
      <c r="Y101" s="85">
        <f t="shared" si="40"/>
        <v>0</v>
      </c>
      <c r="Z101" s="102">
        <f t="shared" si="41"/>
        <v>0</v>
      </c>
      <c r="AA101" s="66">
        <f t="shared" si="42"/>
        <v>0</v>
      </c>
      <c r="AB101" s="59">
        <f t="shared" si="43"/>
        <v>0</v>
      </c>
      <c r="AD101" s="60">
        <f t="shared" si="44"/>
        <v>0</v>
      </c>
      <c r="AE101" s="60">
        <f t="shared" si="45"/>
        <v>0</v>
      </c>
      <c r="AF101" s="60">
        <f t="shared" si="46"/>
        <v>0</v>
      </c>
      <c r="AG101" s="60">
        <f t="shared" si="47"/>
        <v>0</v>
      </c>
      <c r="AH101" s="60">
        <f t="shared" si="48"/>
        <v>0</v>
      </c>
      <c r="AI101" s="61">
        <f t="shared" si="49"/>
        <v>0</v>
      </c>
      <c r="AJ101" s="60">
        <f t="shared" si="50"/>
        <v>45</v>
      </c>
      <c r="AK101" s="60">
        <f t="shared" si="51"/>
        <v>-45</v>
      </c>
      <c r="AM101" s="62">
        <f t="shared" si="52"/>
        <v>0</v>
      </c>
      <c r="AN101" s="62">
        <f t="shared" si="53"/>
        <v>0</v>
      </c>
      <c r="AO101" s="62">
        <f t="shared" si="54"/>
        <v>0</v>
      </c>
      <c r="AP101" s="62">
        <f t="shared" si="55"/>
        <v>0</v>
      </c>
      <c r="AQ101" s="62">
        <f t="shared" si="56"/>
        <v>0</v>
      </c>
      <c r="AR101" s="63">
        <f t="shared" si="57"/>
        <v>0</v>
      </c>
    </row>
    <row r="102" spans="1:44" x14ac:dyDescent="0.2">
      <c r="A102" s="29" t="s">
        <v>127</v>
      </c>
      <c r="B102" s="64" t="s">
        <v>86</v>
      </c>
      <c r="C102" s="27">
        <v>66</v>
      </c>
      <c r="D102" s="110" t="s">
        <v>21</v>
      </c>
      <c r="E102" s="111">
        <v>0.3125</v>
      </c>
      <c r="F102" s="111">
        <v>0.85416666666666663</v>
      </c>
      <c r="G102" s="24">
        <v>215</v>
      </c>
      <c r="H102" s="87">
        <v>13</v>
      </c>
      <c r="I102" s="65"/>
      <c r="J102" s="19">
        <f t="shared" si="29"/>
        <v>0</v>
      </c>
      <c r="K102" s="58">
        <f t="shared" si="30"/>
        <v>0</v>
      </c>
      <c r="L102" s="65"/>
      <c r="M102" s="68">
        <f t="shared" si="31"/>
        <v>0</v>
      </c>
      <c r="N102" s="69">
        <f t="shared" si="32"/>
        <v>0</v>
      </c>
      <c r="O102" s="65"/>
      <c r="P102" s="68">
        <f t="shared" si="33"/>
        <v>0</v>
      </c>
      <c r="Q102" s="69">
        <f t="shared" si="34"/>
        <v>0</v>
      </c>
      <c r="R102" s="65"/>
      <c r="S102" s="68">
        <f t="shared" si="35"/>
        <v>0</v>
      </c>
      <c r="T102" s="69">
        <f t="shared" si="36"/>
        <v>0</v>
      </c>
      <c r="U102" s="65"/>
      <c r="V102" s="19">
        <f t="shared" si="37"/>
        <v>0</v>
      </c>
      <c r="W102" s="20">
        <f t="shared" si="38"/>
        <v>0</v>
      </c>
      <c r="X102" s="70">
        <f t="shared" si="39"/>
        <v>0</v>
      </c>
      <c r="Y102" s="85">
        <f t="shared" si="40"/>
        <v>0</v>
      </c>
      <c r="Z102" s="102">
        <f t="shared" si="41"/>
        <v>0</v>
      </c>
      <c r="AA102" s="66">
        <f t="shared" si="42"/>
        <v>0</v>
      </c>
      <c r="AB102" s="59">
        <f t="shared" si="43"/>
        <v>0</v>
      </c>
      <c r="AD102" s="60">
        <f t="shared" si="44"/>
        <v>0</v>
      </c>
      <c r="AE102" s="60">
        <f t="shared" si="45"/>
        <v>0</v>
      </c>
      <c r="AF102" s="60">
        <f t="shared" si="46"/>
        <v>0</v>
      </c>
      <c r="AG102" s="60">
        <f t="shared" si="47"/>
        <v>0</v>
      </c>
      <c r="AH102" s="60">
        <f t="shared" si="48"/>
        <v>0</v>
      </c>
      <c r="AI102" s="61">
        <f t="shared" si="49"/>
        <v>0</v>
      </c>
      <c r="AJ102" s="60">
        <f t="shared" si="50"/>
        <v>66</v>
      </c>
      <c r="AK102" s="60">
        <f t="shared" si="51"/>
        <v>-66</v>
      </c>
      <c r="AM102" s="62">
        <f t="shared" si="52"/>
        <v>0</v>
      </c>
      <c r="AN102" s="62">
        <f t="shared" si="53"/>
        <v>0</v>
      </c>
      <c r="AO102" s="62">
        <f t="shared" si="54"/>
        <v>0</v>
      </c>
      <c r="AP102" s="62">
        <f t="shared" si="55"/>
        <v>0</v>
      </c>
      <c r="AQ102" s="62">
        <f t="shared" si="56"/>
        <v>0</v>
      </c>
      <c r="AR102" s="63">
        <f t="shared" si="57"/>
        <v>0</v>
      </c>
    </row>
    <row r="103" spans="1:44" x14ac:dyDescent="0.2">
      <c r="A103" s="29" t="s">
        <v>115</v>
      </c>
      <c r="B103" s="64" t="s">
        <v>86</v>
      </c>
      <c r="C103" s="107">
        <v>42</v>
      </c>
      <c r="D103" s="110" t="s">
        <v>21</v>
      </c>
      <c r="E103" s="111">
        <v>0.375</v>
      </c>
      <c r="F103" s="111">
        <v>0.45833333333333331</v>
      </c>
      <c r="G103" s="24">
        <v>30</v>
      </c>
      <c r="H103" s="87">
        <v>2</v>
      </c>
      <c r="I103" s="65"/>
      <c r="J103" s="19">
        <f t="shared" si="29"/>
        <v>0</v>
      </c>
      <c r="K103" s="58">
        <f t="shared" si="30"/>
        <v>0</v>
      </c>
      <c r="L103" s="65"/>
      <c r="M103" s="68">
        <f t="shared" si="31"/>
        <v>0</v>
      </c>
      <c r="N103" s="69">
        <f t="shared" si="32"/>
        <v>0</v>
      </c>
      <c r="O103" s="65"/>
      <c r="P103" s="68">
        <f t="shared" si="33"/>
        <v>0</v>
      </c>
      <c r="Q103" s="69">
        <f t="shared" si="34"/>
        <v>0</v>
      </c>
      <c r="R103" s="65"/>
      <c r="S103" s="68">
        <f t="shared" si="35"/>
        <v>0</v>
      </c>
      <c r="T103" s="69">
        <f t="shared" si="36"/>
        <v>0</v>
      </c>
      <c r="U103" s="65"/>
      <c r="V103" s="19">
        <f t="shared" si="37"/>
        <v>0</v>
      </c>
      <c r="W103" s="20">
        <f t="shared" si="38"/>
        <v>0</v>
      </c>
      <c r="X103" s="70">
        <f t="shared" si="39"/>
        <v>0</v>
      </c>
      <c r="Y103" s="85">
        <f t="shared" si="40"/>
        <v>0</v>
      </c>
      <c r="Z103" s="102">
        <f t="shared" si="41"/>
        <v>0</v>
      </c>
      <c r="AA103" s="66">
        <f t="shared" si="42"/>
        <v>0</v>
      </c>
      <c r="AB103" s="59">
        <f t="shared" si="43"/>
        <v>0</v>
      </c>
      <c r="AD103" s="60">
        <f t="shared" si="44"/>
        <v>0</v>
      </c>
      <c r="AE103" s="60">
        <f t="shared" si="45"/>
        <v>0</v>
      </c>
      <c r="AF103" s="60">
        <f t="shared" si="46"/>
        <v>0</v>
      </c>
      <c r="AG103" s="60">
        <f t="shared" si="47"/>
        <v>0</v>
      </c>
      <c r="AH103" s="60">
        <f t="shared" si="48"/>
        <v>0</v>
      </c>
      <c r="AI103" s="61">
        <f t="shared" si="49"/>
        <v>0</v>
      </c>
      <c r="AJ103" s="60">
        <f t="shared" si="50"/>
        <v>42</v>
      </c>
      <c r="AK103" s="60">
        <f t="shared" si="51"/>
        <v>-42</v>
      </c>
      <c r="AM103" s="62">
        <f t="shared" si="52"/>
        <v>0</v>
      </c>
      <c r="AN103" s="62">
        <f t="shared" si="53"/>
        <v>0</v>
      </c>
      <c r="AO103" s="62">
        <f t="shared" si="54"/>
        <v>0</v>
      </c>
      <c r="AP103" s="62">
        <f t="shared" si="55"/>
        <v>0</v>
      </c>
      <c r="AQ103" s="62">
        <f t="shared" si="56"/>
        <v>0</v>
      </c>
      <c r="AR103" s="63">
        <f t="shared" si="57"/>
        <v>0</v>
      </c>
    </row>
    <row r="104" spans="1:44" x14ac:dyDescent="0.2">
      <c r="A104" s="29" t="s">
        <v>128</v>
      </c>
      <c r="B104" s="64" t="s">
        <v>86</v>
      </c>
      <c r="C104" s="107">
        <v>115</v>
      </c>
      <c r="D104" s="110" t="s">
        <v>21</v>
      </c>
      <c r="E104" s="111">
        <v>0.54166666666666663</v>
      </c>
      <c r="F104" s="111">
        <v>0.75</v>
      </c>
      <c r="G104" s="24">
        <v>50</v>
      </c>
      <c r="H104" s="87">
        <v>6</v>
      </c>
      <c r="I104" s="65"/>
      <c r="J104" s="19">
        <f t="shared" si="29"/>
        <v>0</v>
      </c>
      <c r="K104" s="58">
        <f t="shared" si="30"/>
        <v>0</v>
      </c>
      <c r="L104" s="65"/>
      <c r="M104" s="68">
        <f t="shared" si="31"/>
        <v>0</v>
      </c>
      <c r="N104" s="69">
        <f t="shared" si="32"/>
        <v>0</v>
      </c>
      <c r="O104" s="65"/>
      <c r="P104" s="68">
        <f t="shared" si="33"/>
        <v>0</v>
      </c>
      <c r="Q104" s="69">
        <f t="shared" si="34"/>
        <v>0</v>
      </c>
      <c r="R104" s="65"/>
      <c r="S104" s="68">
        <f t="shared" si="35"/>
        <v>0</v>
      </c>
      <c r="T104" s="69">
        <f t="shared" si="36"/>
        <v>0</v>
      </c>
      <c r="U104" s="65"/>
      <c r="V104" s="19">
        <f t="shared" si="37"/>
        <v>0</v>
      </c>
      <c r="W104" s="20">
        <f t="shared" si="38"/>
        <v>0</v>
      </c>
      <c r="X104" s="70">
        <f t="shared" si="39"/>
        <v>0</v>
      </c>
      <c r="Y104" s="85">
        <f t="shared" si="40"/>
        <v>0</v>
      </c>
      <c r="Z104" s="102">
        <f t="shared" si="41"/>
        <v>0</v>
      </c>
      <c r="AA104" s="66">
        <f t="shared" si="42"/>
        <v>0</v>
      </c>
      <c r="AB104" s="59">
        <f t="shared" si="43"/>
        <v>0</v>
      </c>
      <c r="AD104" s="60">
        <f t="shared" si="44"/>
        <v>0</v>
      </c>
      <c r="AE104" s="60">
        <f t="shared" si="45"/>
        <v>0</v>
      </c>
      <c r="AF104" s="60">
        <f t="shared" si="46"/>
        <v>0</v>
      </c>
      <c r="AG104" s="60">
        <f t="shared" si="47"/>
        <v>0</v>
      </c>
      <c r="AH104" s="60">
        <f t="shared" si="48"/>
        <v>0</v>
      </c>
      <c r="AI104" s="61">
        <f t="shared" si="49"/>
        <v>0</v>
      </c>
      <c r="AJ104" s="60">
        <f t="shared" si="50"/>
        <v>115</v>
      </c>
      <c r="AK104" s="60">
        <f t="shared" si="51"/>
        <v>-115</v>
      </c>
      <c r="AM104" s="62">
        <f t="shared" si="52"/>
        <v>0</v>
      </c>
      <c r="AN104" s="62">
        <f t="shared" si="53"/>
        <v>0</v>
      </c>
      <c r="AO104" s="62">
        <f t="shared" si="54"/>
        <v>0</v>
      </c>
      <c r="AP104" s="62">
        <f t="shared" si="55"/>
        <v>0</v>
      </c>
      <c r="AQ104" s="62">
        <f t="shared" si="56"/>
        <v>0</v>
      </c>
      <c r="AR104" s="63">
        <f t="shared" si="57"/>
        <v>0</v>
      </c>
    </row>
    <row r="105" spans="1:44" x14ac:dyDescent="0.2">
      <c r="A105" s="29" t="s">
        <v>129</v>
      </c>
      <c r="B105" s="64" t="s">
        <v>86</v>
      </c>
      <c r="C105" s="107">
        <v>90</v>
      </c>
      <c r="D105" s="110" t="s">
        <v>21</v>
      </c>
      <c r="E105" s="111">
        <v>0.35416666666666669</v>
      </c>
      <c r="F105" s="111">
        <v>0.72916666666666663</v>
      </c>
      <c r="G105" s="24">
        <v>130</v>
      </c>
      <c r="H105" s="87">
        <v>9</v>
      </c>
      <c r="I105" s="65"/>
      <c r="J105" s="19">
        <f t="shared" si="29"/>
        <v>0</v>
      </c>
      <c r="K105" s="58">
        <f t="shared" si="30"/>
        <v>0</v>
      </c>
      <c r="L105" s="65"/>
      <c r="M105" s="68">
        <f t="shared" si="31"/>
        <v>0</v>
      </c>
      <c r="N105" s="69">
        <f t="shared" si="32"/>
        <v>0</v>
      </c>
      <c r="O105" s="65"/>
      <c r="P105" s="68">
        <f t="shared" si="33"/>
        <v>0</v>
      </c>
      <c r="Q105" s="69">
        <f t="shared" si="34"/>
        <v>0</v>
      </c>
      <c r="R105" s="65"/>
      <c r="S105" s="68">
        <f t="shared" si="35"/>
        <v>0</v>
      </c>
      <c r="T105" s="69">
        <f t="shared" si="36"/>
        <v>0</v>
      </c>
      <c r="U105" s="65"/>
      <c r="V105" s="19">
        <f t="shared" si="37"/>
        <v>0</v>
      </c>
      <c r="W105" s="20">
        <f t="shared" si="38"/>
        <v>0</v>
      </c>
      <c r="X105" s="70">
        <f t="shared" si="39"/>
        <v>0</v>
      </c>
      <c r="Y105" s="85">
        <f t="shared" si="40"/>
        <v>0</v>
      </c>
      <c r="Z105" s="102">
        <f t="shared" si="41"/>
        <v>0</v>
      </c>
      <c r="AA105" s="66">
        <f t="shared" si="42"/>
        <v>0</v>
      </c>
      <c r="AB105" s="59">
        <f t="shared" si="43"/>
        <v>0</v>
      </c>
      <c r="AD105" s="60">
        <f t="shared" si="44"/>
        <v>0</v>
      </c>
      <c r="AE105" s="60">
        <f t="shared" si="45"/>
        <v>0</v>
      </c>
      <c r="AF105" s="60">
        <f t="shared" si="46"/>
        <v>0</v>
      </c>
      <c r="AG105" s="60">
        <f t="shared" si="47"/>
        <v>0</v>
      </c>
      <c r="AH105" s="60">
        <f t="shared" si="48"/>
        <v>0</v>
      </c>
      <c r="AI105" s="61">
        <f t="shared" si="49"/>
        <v>0</v>
      </c>
      <c r="AJ105" s="60">
        <f t="shared" si="50"/>
        <v>90</v>
      </c>
      <c r="AK105" s="60">
        <f t="shared" si="51"/>
        <v>-90</v>
      </c>
      <c r="AM105" s="62">
        <f t="shared" si="52"/>
        <v>0</v>
      </c>
      <c r="AN105" s="62">
        <f t="shared" si="53"/>
        <v>0</v>
      </c>
      <c r="AO105" s="62">
        <f t="shared" si="54"/>
        <v>0</v>
      </c>
      <c r="AP105" s="62">
        <f t="shared" si="55"/>
        <v>0</v>
      </c>
      <c r="AQ105" s="62">
        <f t="shared" si="56"/>
        <v>0</v>
      </c>
      <c r="AR105" s="63">
        <f t="shared" si="57"/>
        <v>0</v>
      </c>
    </row>
    <row r="106" spans="1:44" x14ac:dyDescent="0.2">
      <c r="A106" s="29" t="s">
        <v>130</v>
      </c>
      <c r="B106" s="64" t="s">
        <v>86</v>
      </c>
      <c r="C106" s="107">
        <v>80</v>
      </c>
      <c r="D106" s="110" t="s">
        <v>21</v>
      </c>
      <c r="E106" s="111">
        <v>0.38541666666666669</v>
      </c>
      <c r="F106" s="111">
        <v>0.71875</v>
      </c>
      <c r="G106" s="24">
        <v>45</v>
      </c>
      <c r="H106" s="87">
        <v>8</v>
      </c>
      <c r="I106" s="65"/>
      <c r="J106" s="19">
        <f t="shared" si="29"/>
        <v>0</v>
      </c>
      <c r="K106" s="58">
        <f t="shared" si="30"/>
        <v>0</v>
      </c>
      <c r="L106" s="65"/>
      <c r="M106" s="68">
        <f t="shared" si="31"/>
        <v>0</v>
      </c>
      <c r="N106" s="69">
        <f t="shared" si="32"/>
        <v>0</v>
      </c>
      <c r="O106" s="65"/>
      <c r="P106" s="68">
        <f t="shared" si="33"/>
        <v>0</v>
      </c>
      <c r="Q106" s="69">
        <f t="shared" si="34"/>
        <v>0</v>
      </c>
      <c r="R106" s="65"/>
      <c r="S106" s="68">
        <f t="shared" si="35"/>
        <v>0</v>
      </c>
      <c r="T106" s="69">
        <f t="shared" si="36"/>
        <v>0</v>
      </c>
      <c r="U106" s="65"/>
      <c r="V106" s="19">
        <f t="shared" si="37"/>
        <v>0</v>
      </c>
      <c r="W106" s="20">
        <f t="shared" si="38"/>
        <v>0</v>
      </c>
      <c r="X106" s="70">
        <f t="shared" si="39"/>
        <v>0</v>
      </c>
      <c r="Y106" s="85">
        <f t="shared" si="40"/>
        <v>0</v>
      </c>
      <c r="Z106" s="102">
        <f t="shared" si="41"/>
        <v>0</v>
      </c>
      <c r="AA106" s="66">
        <f t="shared" si="42"/>
        <v>0</v>
      </c>
      <c r="AB106" s="59">
        <f t="shared" si="43"/>
        <v>0</v>
      </c>
      <c r="AD106" s="60">
        <f t="shared" si="44"/>
        <v>0</v>
      </c>
      <c r="AE106" s="60">
        <f t="shared" si="45"/>
        <v>0</v>
      </c>
      <c r="AF106" s="60">
        <f t="shared" si="46"/>
        <v>0</v>
      </c>
      <c r="AG106" s="60">
        <f t="shared" si="47"/>
        <v>0</v>
      </c>
      <c r="AH106" s="60">
        <f t="shared" si="48"/>
        <v>0</v>
      </c>
      <c r="AI106" s="61">
        <f t="shared" si="49"/>
        <v>0</v>
      </c>
      <c r="AJ106" s="60">
        <f t="shared" si="50"/>
        <v>80</v>
      </c>
      <c r="AK106" s="60">
        <f t="shared" si="51"/>
        <v>-80</v>
      </c>
      <c r="AM106" s="62">
        <f t="shared" si="52"/>
        <v>0</v>
      </c>
      <c r="AN106" s="62">
        <f t="shared" si="53"/>
        <v>0</v>
      </c>
      <c r="AO106" s="62">
        <f t="shared" si="54"/>
        <v>0</v>
      </c>
      <c r="AP106" s="62">
        <f t="shared" si="55"/>
        <v>0</v>
      </c>
      <c r="AQ106" s="62">
        <f t="shared" si="56"/>
        <v>0</v>
      </c>
      <c r="AR106" s="63">
        <f t="shared" si="57"/>
        <v>0</v>
      </c>
    </row>
    <row r="107" spans="1:44" x14ac:dyDescent="0.2">
      <c r="A107" s="29" t="s">
        <v>128</v>
      </c>
      <c r="B107" s="64" t="s">
        <v>86</v>
      </c>
      <c r="C107" s="107">
        <v>80</v>
      </c>
      <c r="D107" s="110" t="s">
        <v>21</v>
      </c>
      <c r="E107" s="111">
        <v>0.54166666666666663</v>
      </c>
      <c r="F107" s="111">
        <v>0.75</v>
      </c>
      <c r="G107" s="24">
        <v>50</v>
      </c>
      <c r="H107" s="87">
        <v>6</v>
      </c>
      <c r="I107" s="65"/>
      <c r="J107" s="19">
        <f t="shared" si="29"/>
        <v>0</v>
      </c>
      <c r="K107" s="58">
        <f t="shared" si="30"/>
        <v>0</v>
      </c>
      <c r="L107" s="65"/>
      <c r="M107" s="68">
        <f t="shared" si="31"/>
        <v>0</v>
      </c>
      <c r="N107" s="69">
        <f t="shared" si="32"/>
        <v>0</v>
      </c>
      <c r="O107" s="65"/>
      <c r="P107" s="68">
        <f t="shared" si="33"/>
        <v>0</v>
      </c>
      <c r="Q107" s="69">
        <f t="shared" si="34"/>
        <v>0</v>
      </c>
      <c r="R107" s="65"/>
      <c r="S107" s="68">
        <f t="shared" si="35"/>
        <v>0</v>
      </c>
      <c r="T107" s="69">
        <f t="shared" si="36"/>
        <v>0</v>
      </c>
      <c r="U107" s="65"/>
      <c r="V107" s="19">
        <f t="shared" si="37"/>
        <v>0</v>
      </c>
      <c r="W107" s="20">
        <f t="shared" si="38"/>
        <v>0</v>
      </c>
      <c r="X107" s="70">
        <f t="shared" si="39"/>
        <v>0</v>
      </c>
      <c r="Y107" s="85">
        <f t="shared" si="40"/>
        <v>0</v>
      </c>
      <c r="Z107" s="102">
        <f t="shared" si="41"/>
        <v>0</v>
      </c>
      <c r="AA107" s="66">
        <f t="shared" si="42"/>
        <v>0</v>
      </c>
      <c r="AB107" s="59">
        <f t="shared" si="43"/>
        <v>0</v>
      </c>
      <c r="AD107" s="60">
        <f t="shared" si="44"/>
        <v>0</v>
      </c>
      <c r="AE107" s="60">
        <f t="shared" si="45"/>
        <v>0</v>
      </c>
      <c r="AF107" s="60">
        <f t="shared" si="46"/>
        <v>0</v>
      </c>
      <c r="AG107" s="60">
        <f t="shared" si="47"/>
        <v>0</v>
      </c>
      <c r="AH107" s="60">
        <f t="shared" si="48"/>
        <v>0</v>
      </c>
      <c r="AI107" s="61">
        <f t="shared" si="49"/>
        <v>0</v>
      </c>
      <c r="AJ107" s="60">
        <f t="shared" si="50"/>
        <v>80</v>
      </c>
      <c r="AK107" s="60">
        <f t="shared" si="51"/>
        <v>-80</v>
      </c>
      <c r="AM107" s="62">
        <f t="shared" si="52"/>
        <v>0</v>
      </c>
      <c r="AN107" s="62">
        <f t="shared" si="53"/>
        <v>0</v>
      </c>
      <c r="AO107" s="62">
        <f t="shared" si="54"/>
        <v>0</v>
      </c>
      <c r="AP107" s="62">
        <f t="shared" si="55"/>
        <v>0</v>
      </c>
      <c r="AQ107" s="62">
        <f t="shared" si="56"/>
        <v>0</v>
      </c>
      <c r="AR107" s="63">
        <f t="shared" si="57"/>
        <v>0</v>
      </c>
    </row>
    <row r="108" spans="1:44" x14ac:dyDescent="0.2">
      <c r="A108" s="29" t="s">
        <v>130</v>
      </c>
      <c r="B108" s="64" t="s">
        <v>86</v>
      </c>
      <c r="C108" s="107">
        <v>115</v>
      </c>
      <c r="D108" s="110" t="s">
        <v>21</v>
      </c>
      <c r="E108" s="111">
        <v>0.38541666666666669</v>
      </c>
      <c r="F108" s="111">
        <v>0.71875</v>
      </c>
      <c r="G108" s="24">
        <v>45</v>
      </c>
      <c r="H108" s="87">
        <v>8</v>
      </c>
      <c r="I108" s="65"/>
      <c r="J108" s="19">
        <f t="shared" si="29"/>
        <v>0</v>
      </c>
      <c r="K108" s="58">
        <f t="shared" si="30"/>
        <v>0</v>
      </c>
      <c r="L108" s="65"/>
      <c r="M108" s="68">
        <f t="shared" si="31"/>
        <v>0</v>
      </c>
      <c r="N108" s="69">
        <f t="shared" si="32"/>
        <v>0</v>
      </c>
      <c r="O108" s="65"/>
      <c r="P108" s="68">
        <f t="shared" si="33"/>
        <v>0</v>
      </c>
      <c r="Q108" s="69">
        <f t="shared" si="34"/>
        <v>0</v>
      </c>
      <c r="R108" s="65"/>
      <c r="S108" s="68">
        <f t="shared" si="35"/>
        <v>0</v>
      </c>
      <c r="T108" s="69">
        <f t="shared" si="36"/>
        <v>0</v>
      </c>
      <c r="U108" s="65"/>
      <c r="V108" s="19">
        <f t="shared" si="37"/>
        <v>0</v>
      </c>
      <c r="W108" s="20">
        <f t="shared" si="38"/>
        <v>0</v>
      </c>
      <c r="X108" s="70">
        <f t="shared" si="39"/>
        <v>0</v>
      </c>
      <c r="Y108" s="85">
        <f t="shared" si="40"/>
        <v>0</v>
      </c>
      <c r="Z108" s="102">
        <f t="shared" si="41"/>
        <v>0</v>
      </c>
      <c r="AA108" s="66">
        <f t="shared" si="42"/>
        <v>0</v>
      </c>
      <c r="AB108" s="59">
        <f t="shared" si="43"/>
        <v>0</v>
      </c>
      <c r="AD108" s="60">
        <f t="shared" si="44"/>
        <v>0</v>
      </c>
      <c r="AE108" s="60">
        <f t="shared" si="45"/>
        <v>0</v>
      </c>
      <c r="AF108" s="60">
        <f t="shared" si="46"/>
        <v>0</v>
      </c>
      <c r="AG108" s="60">
        <f t="shared" si="47"/>
        <v>0</v>
      </c>
      <c r="AH108" s="60">
        <f t="shared" si="48"/>
        <v>0</v>
      </c>
      <c r="AI108" s="61">
        <f t="shared" si="49"/>
        <v>0</v>
      </c>
      <c r="AJ108" s="60">
        <f t="shared" si="50"/>
        <v>115</v>
      </c>
      <c r="AK108" s="60">
        <f t="shared" si="51"/>
        <v>-115</v>
      </c>
      <c r="AM108" s="62">
        <f t="shared" si="52"/>
        <v>0</v>
      </c>
      <c r="AN108" s="62">
        <f t="shared" si="53"/>
        <v>0</v>
      </c>
      <c r="AO108" s="62">
        <f t="shared" si="54"/>
        <v>0</v>
      </c>
      <c r="AP108" s="62">
        <f t="shared" si="55"/>
        <v>0</v>
      </c>
      <c r="AQ108" s="62">
        <f t="shared" si="56"/>
        <v>0</v>
      </c>
      <c r="AR108" s="63">
        <f t="shared" si="57"/>
        <v>0</v>
      </c>
    </row>
    <row r="109" spans="1:44" ht="13.5" thickBot="1" x14ac:dyDescent="0.25">
      <c r="A109" s="29" t="s">
        <v>131</v>
      </c>
      <c r="B109" s="64" t="s">
        <v>86</v>
      </c>
      <c r="C109" s="107">
        <v>160</v>
      </c>
      <c r="D109" s="110" t="s">
        <v>8</v>
      </c>
      <c r="E109" s="111">
        <v>0.35416666666666669</v>
      </c>
      <c r="F109" s="111">
        <v>0.72916666666666663</v>
      </c>
      <c r="G109" s="24">
        <v>40</v>
      </c>
      <c r="H109" s="87">
        <v>9</v>
      </c>
      <c r="I109" s="65"/>
      <c r="J109" s="19">
        <f t="shared" si="29"/>
        <v>0</v>
      </c>
      <c r="K109" s="58">
        <f t="shared" si="30"/>
        <v>0</v>
      </c>
      <c r="L109" s="65"/>
      <c r="M109" s="68">
        <f t="shared" si="31"/>
        <v>0</v>
      </c>
      <c r="N109" s="69">
        <f t="shared" si="32"/>
        <v>0</v>
      </c>
      <c r="O109" s="65"/>
      <c r="P109" s="68">
        <f t="shared" si="33"/>
        <v>0</v>
      </c>
      <c r="Q109" s="69">
        <f t="shared" si="34"/>
        <v>0</v>
      </c>
      <c r="R109" s="65"/>
      <c r="S109" s="68">
        <f t="shared" si="35"/>
        <v>0</v>
      </c>
      <c r="T109" s="69">
        <f t="shared" si="36"/>
        <v>0</v>
      </c>
      <c r="U109" s="65"/>
      <c r="V109" s="19">
        <f t="shared" si="37"/>
        <v>0</v>
      </c>
      <c r="W109" s="20">
        <f t="shared" si="38"/>
        <v>0</v>
      </c>
      <c r="X109" s="70">
        <f t="shared" si="39"/>
        <v>0</v>
      </c>
      <c r="Y109" s="85">
        <f t="shared" si="40"/>
        <v>0</v>
      </c>
      <c r="Z109" s="102">
        <f t="shared" si="41"/>
        <v>0</v>
      </c>
      <c r="AA109" s="66">
        <f t="shared" si="42"/>
        <v>0</v>
      </c>
      <c r="AB109" s="59">
        <f t="shared" si="43"/>
        <v>0</v>
      </c>
      <c r="AD109" s="60">
        <f t="shared" si="44"/>
        <v>0</v>
      </c>
      <c r="AE109" s="60">
        <f t="shared" si="45"/>
        <v>0</v>
      </c>
      <c r="AF109" s="60">
        <f t="shared" si="46"/>
        <v>0</v>
      </c>
      <c r="AG109" s="60">
        <f t="shared" si="47"/>
        <v>0</v>
      </c>
      <c r="AH109" s="60">
        <f t="shared" si="48"/>
        <v>0</v>
      </c>
      <c r="AI109" s="61">
        <f t="shared" si="49"/>
        <v>0</v>
      </c>
      <c r="AJ109" s="60">
        <f t="shared" si="50"/>
        <v>160</v>
      </c>
      <c r="AK109" s="60">
        <f t="shared" si="51"/>
        <v>-160</v>
      </c>
      <c r="AM109" s="62">
        <f t="shared" si="52"/>
        <v>0</v>
      </c>
      <c r="AN109" s="62">
        <f t="shared" si="53"/>
        <v>0</v>
      </c>
      <c r="AO109" s="62">
        <f t="shared" si="54"/>
        <v>0</v>
      </c>
      <c r="AP109" s="62">
        <f t="shared" si="55"/>
        <v>0</v>
      </c>
      <c r="AQ109" s="62">
        <f t="shared" si="56"/>
        <v>0</v>
      </c>
      <c r="AR109" s="63">
        <f t="shared" si="57"/>
        <v>0</v>
      </c>
    </row>
    <row r="110" spans="1:44" ht="13.5" thickBot="1" x14ac:dyDescent="0.25">
      <c r="A110" s="7" t="s">
        <v>53</v>
      </c>
      <c r="B110" s="8"/>
      <c r="C110" s="28"/>
      <c r="D110" s="9"/>
      <c r="E110" s="9"/>
      <c r="F110" s="9"/>
      <c r="G110" s="9"/>
      <c r="H110" s="26"/>
      <c r="I110" s="38"/>
      <c r="J110" s="39">
        <f>SUM(J15:J109)</f>
        <v>0</v>
      </c>
      <c r="K110" s="39">
        <f>SUM(K15:K109)</f>
        <v>0</v>
      </c>
      <c r="L110" s="41"/>
      <c r="M110" s="39">
        <f>SUM(M15:M109)</f>
        <v>0</v>
      </c>
      <c r="N110" s="40">
        <f>SUM(N15:N109)</f>
        <v>0</v>
      </c>
      <c r="O110" s="41"/>
      <c r="P110" s="39">
        <f>SUM(P15:P109)</f>
        <v>0</v>
      </c>
      <c r="Q110" s="40">
        <f>SUM(Q15:Q109)</f>
        <v>0</v>
      </c>
      <c r="R110" s="38"/>
      <c r="S110" s="39">
        <f>SUM(S15:S109)</f>
        <v>0</v>
      </c>
      <c r="T110" s="40">
        <f>SUM(T15:T109)</f>
        <v>0</v>
      </c>
      <c r="U110" s="38"/>
      <c r="V110" s="42">
        <f>SUM(V15:V109)</f>
        <v>0</v>
      </c>
      <c r="W110" s="43">
        <f>SUM(W15:W109)</f>
        <v>0</v>
      </c>
      <c r="X110" s="67">
        <f>SUM(X15:X109)</f>
        <v>0</v>
      </c>
      <c r="Y110" s="86"/>
      <c r="Z110" s="98">
        <f>SUM(Z15:Z109)</f>
        <v>0</v>
      </c>
      <c r="AA110" s="42"/>
      <c r="AB110" s="67">
        <f>SUM(AB15:AB109)</f>
        <v>0</v>
      </c>
      <c r="AC110"/>
      <c r="AE110" s="33"/>
    </row>
    <row r="111" spans="1:44" x14ac:dyDescent="0.2">
      <c r="K111" s="5"/>
      <c r="L111" s="5"/>
      <c r="M111" s="5"/>
      <c r="N111" s="4"/>
      <c r="O111" s="5"/>
      <c r="P111" s="5"/>
      <c r="Q111" s="4"/>
      <c r="R111" s="5"/>
      <c r="S111" s="5"/>
      <c r="T111" s="5"/>
      <c r="U111" s="5"/>
      <c r="V111" s="5"/>
      <c r="W111" s="5"/>
      <c r="X111" s="35"/>
    </row>
    <row r="113" spans="1:44" ht="13.5" thickBot="1" x14ac:dyDescent="0.25">
      <c r="V113" s="33"/>
      <c r="W113" s="33"/>
      <c r="AB113"/>
      <c r="AE113" s="33"/>
      <c r="AO113"/>
      <c r="AP113"/>
      <c r="AQ113"/>
      <c r="AR113"/>
    </row>
    <row r="114" spans="1:44" ht="15.75" thickBot="1" x14ac:dyDescent="0.25">
      <c r="A114" s="44" t="s">
        <v>54</v>
      </c>
      <c r="B114" s="45"/>
      <c r="C114" s="46"/>
      <c r="D114" s="45"/>
      <c r="E114" s="45"/>
      <c r="F114" s="45"/>
      <c r="G114" s="45"/>
      <c r="H114" s="45"/>
      <c r="I114" s="45"/>
      <c r="J114" s="45"/>
      <c r="K114" s="45"/>
      <c r="L114" s="47"/>
      <c r="M114" s="48"/>
      <c r="N114" s="9"/>
      <c r="O114" s="9"/>
      <c r="P114" s="9"/>
      <c r="Q114" s="9"/>
      <c r="R114" s="9"/>
      <c r="S114" s="9"/>
      <c r="T114" s="9"/>
      <c r="U114" s="8"/>
      <c r="V114" s="8"/>
      <c r="W114" s="8"/>
      <c r="X114" s="34"/>
      <c r="Y114" s="34"/>
      <c r="Z114" s="34"/>
      <c r="AA114" s="34"/>
      <c r="AB114" s="49">
        <f>AB110</f>
        <v>0</v>
      </c>
      <c r="AE114" s="33"/>
      <c r="AN114"/>
      <c r="AO114"/>
      <c r="AP114"/>
      <c r="AQ114"/>
      <c r="AR114"/>
    </row>
    <row r="115" spans="1:44" x14ac:dyDescent="0.2">
      <c r="W115" s="33"/>
      <c r="AD115"/>
      <c r="AE115" s="33"/>
      <c r="AO115"/>
      <c r="AP115"/>
      <c r="AQ115"/>
      <c r="AR115"/>
    </row>
    <row r="116" spans="1:44" x14ac:dyDescent="0.2">
      <c r="A116" s="36"/>
      <c r="AP116"/>
      <c r="AQ116"/>
      <c r="AR116"/>
    </row>
    <row r="117" spans="1:44" x14ac:dyDescent="0.2">
      <c r="A117" s="36"/>
      <c r="AP117"/>
      <c r="AQ117"/>
      <c r="AR117"/>
    </row>
    <row r="118" spans="1:44" x14ac:dyDescent="0.2">
      <c r="A118" s="37" t="s">
        <v>55</v>
      </c>
      <c r="B118" s="119"/>
      <c r="C118" s="120"/>
      <c r="D118" s="120"/>
      <c r="E118" s="120"/>
      <c r="F118" s="121"/>
      <c r="AP118"/>
      <c r="AQ118"/>
      <c r="AR118"/>
    </row>
    <row r="119" spans="1:44" ht="77.25" customHeight="1" x14ac:dyDescent="0.2">
      <c r="A119" s="37" t="s">
        <v>56</v>
      </c>
      <c r="B119" s="119"/>
      <c r="C119" s="120"/>
      <c r="D119" s="120"/>
      <c r="E119" s="120"/>
      <c r="F119" s="121"/>
      <c r="AP119"/>
      <c r="AQ119"/>
      <c r="AR119"/>
    </row>
    <row r="120" spans="1:44" x14ac:dyDescent="0.2">
      <c r="A120" s="37" t="s">
        <v>57</v>
      </c>
      <c r="B120" s="119"/>
      <c r="C120" s="120"/>
      <c r="D120" s="120"/>
      <c r="E120" s="120"/>
      <c r="F120" s="121"/>
      <c r="AP120"/>
      <c r="AQ120"/>
      <c r="AR120"/>
    </row>
    <row r="121" spans="1:44" x14ac:dyDescent="0.2">
      <c r="A121" s="37" t="s">
        <v>58</v>
      </c>
      <c r="B121" s="119"/>
      <c r="C121" s="120"/>
      <c r="D121" s="120"/>
      <c r="E121" s="120"/>
      <c r="F121" s="121"/>
      <c r="AP121"/>
      <c r="AQ121"/>
      <c r="AR121"/>
    </row>
  </sheetData>
  <autoFilter ref="A14:AR110" xr:uid="{00000000-0001-0000-0000-000000000000}"/>
  <mergeCells count="24">
    <mergeCell ref="M5:Q5"/>
    <mergeCell ref="C5:D5"/>
    <mergeCell ref="F11:G11"/>
    <mergeCell ref="J6:K10"/>
    <mergeCell ref="C6:D6"/>
    <mergeCell ref="C7:D7"/>
    <mergeCell ref="F6:G6"/>
    <mergeCell ref="F7:G7"/>
    <mergeCell ref="F8:G8"/>
    <mergeCell ref="C8:D8"/>
    <mergeCell ref="C9:D9"/>
    <mergeCell ref="F9:G9"/>
    <mergeCell ref="F10:G10"/>
    <mergeCell ref="F5:G5"/>
    <mergeCell ref="J5:K5"/>
    <mergeCell ref="C10:D10"/>
    <mergeCell ref="AM13:AR13"/>
    <mergeCell ref="J11:K11"/>
    <mergeCell ref="B120:F120"/>
    <mergeCell ref="B121:F121"/>
    <mergeCell ref="AD13:AK13"/>
    <mergeCell ref="B118:F118"/>
    <mergeCell ref="B119:F119"/>
    <mergeCell ref="C11:D11"/>
  </mergeCells>
  <phoneticPr fontId="3" type="noConversion"/>
  <conditionalFormatting sqref="AK15:AK109">
    <cfRule type="cellIs" dxfId="0" priority="14" operator="lessThan">
      <formula>0</formula>
    </cfRule>
  </conditionalFormatting>
  <pageMargins left="0.78740157480314965" right="0" top="0.23622047244094491" bottom="0.15748031496062992" header="0.51181102362204722" footer="0.51181102362204722"/>
  <pageSetup paperSize="8" scale="49"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390-BFE5-4257-BD31-22AB04C2FBAD}">
  <sheetPr>
    <tabColor rgb="FF92D050"/>
  </sheetPr>
  <dimension ref="A1:AF23"/>
  <sheetViews>
    <sheetView zoomScaleNormal="100" workbookViewId="0"/>
  </sheetViews>
  <sheetFormatPr defaultRowHeight="12.75" x14ac:dyDescent="0.2"/>
  <cols>
    <col min="1" max="1" width="25.85546875" customWidth="1"/>
    <col min="2" max="2" width="104.140625" customWidth="1"/>
  </cols>
  <sheetData>
    <row r="1" spans="1:32" ht="18" x14ac:dyDescent="0.25">
      <c r="A1" s="1" t="s">
        <v>74</v>
      </c>
    </row>
    <row r="3" spans="1:32" x14ac:dyDescent="0.2">
      <c r="A3" s="3" t="s">
        <v>75</v>
      </c>
      <c r="C3" s="25"/>
      <c r="X3" s="33"/>
      <c r="Y3" s="33"/>
      <c r="Z3" s="33"/>
      <c r="AA3" s="33"/>
      <c r="AB3" s="33"/>
      <c r="AC3" s="33"/>
      <c r="AD3" s="33"/>
      <c r="AE3" s="33"/>
      <c r="AF3" s="33"/>
    </row>
    <row r="4" spans="1:32" x14ac:dyDescent="0.2">
      <c r="C4" s="25"/>
      <c r="X4" s="33"/>
      <c r="Y4" s="33"/>
      <c r="Z4" s="33"/>
      <c r="AA4" s="33"/>
      <c r="AB4" s="33"/>
      <c r="AC4" s="33"/>
      <c r="AD4" s="33"/>
      <c r="AE4" s="33"/>
      <c r="AF4" s="33"/>
    </row>
    <row r="5" spans="1:32" x14ac:dyDescent="0.2">
      <c r="A5" s="88" t="s">
        <v>59</v>
      </c>
      <c r="C5" s="25"/>
      <c r="X5" s="33"/>
      <c r="Y5" s="33"/>
      <c r="Z5" s="33"/>
      <c r="AA5" s="33"/>
      <c r="AB5" s="33"/>
      <c r="AC5" s="33"/>
      <c r="AD5" s="33"/>
      <c r="AE5" s="33"/>
      <c r="AF5" s="33"/>
    </row>
    <row r="6" spans="1:32" ht="13.5"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row>
    <row r="7" spans="1:32" ht="91.5" customHeight="1" x14ac:dyDescent="0.2">
      <c r="A7" s="149" t="s">
        <v>71</v>
      </c>
      <c r="B7" s="150"/>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row>
    <row r="8" spans="1:32" ht="42" customHeight="1" thickBot="1" x14ac:dyDescent="0.25">
      <c r="A8" s="151" t="s">
        <v>78</v>
      </c>
      <c r="B8" s="152"/>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row>
    <row r="9" spans="1:32"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row>
    <row r="11" spans="1:32" x14ac:dyDescent="0.2">
      <c r="A11" s="88" t="s">
        <v>60</v>
      </c>
    </row>
    <row r="12" spans="1:32" ht="13.5" thickBot="1" x14ac:dyDescent="0.25"/>
    <row r="13" spans="1:32" ht="13.5" thickBot="1" x14ac:dyDescent="0.25">
      <c r="A13" s="90" t="s">
        <v>61</v>
      </c>
      <c r="B13" s="89" t="s">
        <v>62</v>
      </c>
    </row>
    <row r="14" spans="1:32" ht="63.75" x14ac:dyDescent="0.2">
      <c r="A14" s="93" t="s">
        <v>3</v>
      </c>
      <c r="B14" s="100" t="s">
        <v>63</v>
      </c>
    </row>
    <row r="15" spans="1:32" ht="140.25" x14ac:dyDescent="0.2">
      <c r="A15" s="103" t="s">
        <v>77</v>
      </c>
      <c r="B15" s="101" t="s">
        <v>79</v>
      </c>
    </row>
    <row r="16" spans="1:32" ht="25.5" x14ac:dyDescent="0.2">
      <c r="A16" s="91" t="s">
        <v>72</v>
      </c>
      <c r="B16" s="101" t="s">
        <v>64</v>
      </c>
    </row>
    <row r="17" spans="1:2" ht="26.25" thickBot="1" x14ac:dyDescent="0.25">
      <c r="A17" s="92" t="s">
        <v>5</v>
      </c>
      <c r="B17" s="104" t="s">
        <v>65</v>
      </c>
    </row>
    <row r="20" spans="1:2" x14ac:dyDescent="0.2">
      <c r="A20" s="88" t="s">
        <v>66</v>
      </c>
    </row>
    <row r="21" spans="1:2" ht="13.5" thickBot="1" x14ac:dyDescent="0.25"/>
    <row r="22" spans="1:2" ht="51" x14ac:dyDescent="0.2">
      <c r="A22" s="105" t="s">
        <v>67</v>
      </c>
      <c r="B22" s="106" t="s">
        <v>80</v>
      </c>
    </row>
    <row r="23" spans="1:2" ht="39" thickBot="1" x14ac:dyDescent="0.25">
      <c r="A23" s="92" t="s">
        <v>68</v>
      </c>
      <c r="B23" s="94" t="s">
        <v>73</v>
      </c>
    </row>
  </sheetData>
  <mergeCells count="2">
    <mergeCell ref="A7:B7"/>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7" ma:contentTypeDescription="Een nieuw document maken." ma:contentTypeScope="" ma:versionID="ca2383e70f9810f7295f5b871cb0766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11adb72c2a64998f922e7fcc2f8c8b61"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E2EB0-0992-48F9-BEF4-065F194F0E03}">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8b227c78-4d94-4247-ae4d-ecaf2ca13879"/>
    <ds:schemaRef ds:uri="http://www.w3.org/XML/1998/namespace"/>
    <ds:schemaRef ds:uri="http://purl.org/dc/terms/"/>
    <ds:schemaRef ds:uri="5d807127-6dfe-4777-9fc9-8a2ccfc388c3"/>
    <ds:schemaRef ds:uri="46c995e6-7f53-48aa-a5ad-a9d38912b46a"/>
  </ds:schemaRefs>
</ds:datastoreItem>
</file>

<file path=customXml/itemProps2.xml><?xml version="1.0" encoding="utf-8"?>
<ds:datastoreItem xmlns:ds="http://schemas.openxmlformats.org/officeDocument/2006/customXml" ds:itemID="{0027E213-DC0A-456D-B03B-C8FE5486BCC8}">
  <ds:schemaRefs>
    <ds:schemaRef ds:uri="http://schemas.microsoft.com/sharepoint/v3/contenttype/forms"/>
  </ds:schemaRefs>
</ds:datastoreItem>
</file>

<file path=customXml/itemProps3.xml><?xml version="1.0" encoding="utf-8"?>
<ds:datastoreItem xmlns:ds="http://schemas.openxmlformats.org/officeDocument/2006/customXml" ds:itemID="{441B5822-D616-4990-BF4F-83633237E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Calculatieblad</vt:lpstr>
      <vt:lpstr>Toelichting Calculatieblad</vt:lpstr>
      <vt:lpstr>Calculatieblad!Afdrukbereik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Sander Groenevelt | Inkada Inkoop &amp; Advies</cp:lastModifiedBy>
  <cp:revision/>
  <dcterms:created xsi:type="dcterms:W3CDTF">2010-01-15T14:53:07Z</dcterms:created>
  <dcterms:modified xsi:type="dcterms:W3CDTF">2023-10-31T09:47:53Z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