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4500\"/>
    </mc:Choice>
  </mc:AlternateContent>
  <xr:revisionPtr revIDLastSave="0" documentId="13_ncr:1_{5C015319-6264-4DED-AACF-BF93B820578C}" xr6:coauthVersionLast="47" xr6:coauthVersionMax="47" xr10:uidLastSave="{00000000-0000-0000-0000-000000000000}"/>
  <bookViews>
    <workbookView xWindow="28680" yWindow="-120" windowWidth="29040" windowHeight="15840" tabRatio="844" activeTab="1" xr2:uid="{00000000-000D-0000-FFFF-FFFF00000000}"/>
  </bookViews>
  <sheets>
    <sheet name="Basisgegevens" sheetId="1" r:id="rId1"/>
    <sheet name="Totaalblad " sheetId="14" r:id="rId2"/>
    <sheet name="1. Prijzen beheer" sheetId="8" r:id="rId3"/>
    <sheet name="2. Prijzen uurtarieven" sheetId="11" r:id="rId4"/>
  </sheets>
  <definedNames>
    <definedName name="_xlnm.Print_Area" localSheetId="0">Basisgegevens!$A$1:$B$21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4" l="1"/>
  <c r="C30" i="11"/>
  <c r="C29" i="11"/>
  <c r="J18" i="11"/>
  <c r="J11" i="11"/>
  <c r="C32" i="8"/>
  <c r="D32" i="8"/>
  <c r="E24" i="11"/>
  <c r="E23" i="11"/>
  <c r="E22" i="11"/>
  <c r="J16" i="11"/>
  <c r="J15" i="11"/>
  <c r="E25" i="11" l="1"/>
  <c r="C31" i="11" l="1"/>
  <c r="E12" i="8"/>
  <c r="E13" i="8"/>
  <c r="E14" i="8"/>
  <c r="E15" i="8" l="1"/>
  <c r="C38" i="8" s="1"/>
  <c r="F25" i="8" l="1"/>
  <c r="F26" i="8"/>
  <c r="F27" i="8"/>
  <c r="F28" i="8"/>
  <c r="F29" i="8"/>
  <c r="F30" i="8"/>
  <c r="F31" i="8"/>
  <c r="E25" i="8"/>
  <c r="E26" i="8"/>
  <c r="E27" i="8"/>
  <c r="E28" i="8"/>
  <c r="E29" i="8"/>
  <c r="E30" i="8"/>
  <c r="E31" i="8"/>
  <c r="G29" i="8" l="1"/>
  <c r="G30" i="8"/>
  <c r="G26" i="8"/>
  <c r="G28" i="8"/>
  <c r="G31" i="8"/>
  <c r="G27" i="8"/>
  <c r="G25" i="8"/>
  <c r="G32" i="8" s="1"/>
  <c r="G35" i="8" s="1"/>
  <c r="F32" i="8"/>
  <c r="E32" i="8"/>
  <c r="C39" i="8" l="1"/>
  <c r="C40" i="8" s="1"/>
  <c r="C3" i="14" s="1"/>
  <c r="C5" i="14" s="1"/>
</calcChain>
</file>

<file path=xl/sharedStrings.xml><?xml version="1.0" encoding="utf-8"?>
<sst xmlns="http://schemas.openxmlformats.org/spreadsheetml/2006/main" count="123" uniqueCount="91">
  <si>
    <t>E-mail adres contactpersoon offerte</t>
  </si>
  <si>
    <t>Mobiel nummer contactpersoon offerte</t>
  </si>
  <si>
    <t>PC + woonplaats kantoor</t>
  </si>
  <si>
    <t>Postadres kantoor</t>
  </si>
  <si>
    <t>Telefoonnummer kantoor</t>
  </si>
  <si>
    <t>Contactpersoon offerte</t>
  </si>
  <si>
    <t>Functie</t>
  </si>
  <si>
    <t>Kvk-nummer</t>
  </si>
  <si>
    <t>Vestigingsplaats opdrachtgever</t>
  </si>
  <si>
    <t>Naam opdrachtgever</t>
  </si>
  <si>
    <t>Volledige naam leverancier (Handelsnaam Kvk)</t>
  </si>
  <si>
    <t>Vestigingsplaats leverancier (Kvk)</t>
  </si>
  <si>
    <t>Tekenbevoegde m.b.t. contract</t>
  </si>
  <si>
    <t>Uurtarief</t>
  </si>
  <si>
    <t>Technisch specialist 1</t>
  </si>
  <si>
    <t>"Handjes" bij de dagelijkse ICT werkzaamheden o.a. het plaatsen, verplaatsen van aan ICT gerelateerde apparatuur en eerstelijns gebruikersondersteuning op locatie.</t>
  </si>
  <si>
    <t>Middelbaar beroepsonderwijs</t>
  </si>
  <si>
    <t>Technisch specialist 2</t>
  </si>
  <si>
    <t>Technisch specialist 3</t>
  </si>
  <si>
    <t>Projectleiding bij grootschalige ICT projecten</t>
  </si>
  <si>
    <t xml:space="preserve"> </t>
  </si>
  <si>
    <t>1.</t>
  </si>
  <si>
    <t>2.</t>
  </si>
  <si>
    <t>Onderdeel</t>
  </si>
  <si>
    <t>3.</t>
  </si>
  <si>
    <t>Uurtarieven</t>
  </si>
  <si>
    <t>Werkzaamheden</t>
  </si>
  <si>
    <t>Functieprofiel basis</t>
  </si>
  <si>
    <t>Functieprofiel specialist</t>
  </si>
  <si>
    <t>• Gedegen kennis van de install base van opdrachtgever
• Het kunnen troubleshooten van ICT problematiek van opdrachtgever 
• Kennis op  specialistisch niveau  van het gebruik van ICT in het onderwijs
• Kennis op specialistisch niveau van het gebruik van Audio Visuele middelen in het onderwijs
• Kennis op specialistisch niveau van het gebruik van software t.b.v. bedrijfsvoering in het onderwijs  
• Ervaring met projectmatig werken</t>
  </si>
  <si>
    <t>• Gedegen kennis van de install base van opdrachtgever
• Gedegen kennis van projectmanagement
• Kennis op  specialistisch niveau  van het gebruik van ICT in het onderwijs
• Actuele kennis van de ICT ontwikkelingen in het onderwijs</t>
  </si>
  <si>
    <t xml:space="preserve">Eenmalige projectkosten </t>
  </si>
  <si>
    <t>Inschrijfprijs</t>
  </si>
  <si>
    <t>Totaal inschrijfprijs</t>
  </si>
  <si>
    <t>Aantal</t>
  </si>
  <si>
    <t>Totaal jaarkosten</t>
  </si>
  <si>
    <t>Totaal eenmalige projectkosten</t>
  </si>
  <si>
    <t xml:space="preserve">Basisgegevens </t>
  </si>
  <si>
    <t>Gegevens aanbestedende dienst</t>
  </si>
  <si>
    <t>Gegevens inschrijver</t>
  </si>
  <si>
    <t>Gegevens contactpersoon</t>
  </si>
  <si>
    <t>• Dagelijks controleren beschikbaarheid van de gehele onderwijsomgeving 
• Maandelijks de install base voorzien van updates 
• Toepassen van kritische updates
• Herstellen en adequaat aanpassen geconstateerde problemen
• Advisering gevraagd en ongevraagd bij het verder professionaliseren 
• Actief monitoren van de (ICT)ontwikkelingen in het onderwijs en opdrachtgever adviseren bij gewenste/noodzakelijke aanpassingen 
• Maandelijkse rapportage opstellen en duiden</t>
  </si>
  <si>
    <t>Miniaal HBO ICT aangevuld met kennis van aantoonbare ervaring in het beheren van complexe ICT onderwijsomgevingen. Bekend met projectmanagement.</t>
  </si>
  <si>
    <t>• Kennis van de install base van opdrachtgever
• Het kunnen troubleshooten van basis ICT problematiek 
• Kennis op gebruikersniveau  van het gebruik van ICT in het onderwijs
• Kennis op gebruikersniveau van het gebruik van Audio Visuele middelen in het onderwijs
• Gedegen en actuele kennis software t.b.v. bedrijfsvoering o.a. MS Office  
• Kennis op gebruikersniveau  van het gebruik van printers en multi-functionals</t>
  </si>
  <si>
    <t>HBO(+) aangevuld met aantoonbare ervaring in projectleiding van grootschalige ICT projecten</t>
  </si>
  <si>
    <t xml:space="preserve">School </t>
  </si>
  <si>
    <t xml:space="preserve">Aantal medewerkers </t>
  </si>
  <si>
    <t xml:space="preserve">Aantal leerlingen </t>
  </si>
  <si>
    <t xml:space="preserve">Jaarlijkse kosten beheer </t>
  </si>
  <si>
    <t xml:space="preserve">Prijs per school </t>
  </si>
  <si>
    <t>Totaal prijs per school</t>
  </si>
  <si>
    <t>Kosten medewerker</t>
  </si>
  <si>
    <t xml:space="preserve">Kosten leerling </t>
  </si>
  <si>
    <t xml:space="preserve">Totaal </t>
  </si>
  <si>
    <t>Prijs per school</t>
  </si>
  <si>
    <t>Totaal prijs</t>
  </si>
  <si>
    <t>(u mag hier zelf een kostenpost invullen indien van toepassing)</t>
  </si>
  <si>
    <t>Totaal beheerkosten</t>
  </si>
  <si>
    <t>Prijs per medewerker, per jaar</t>
  </si>
  <si>
    <t>Prijs per leerling, per jaar</t>
  </si>
  <si>
    <t>Bestuursbureau</t>
  </si>
  <si>
    <t>Pleysier College Delft</t>
  </si>
  <si>
    <t>Pleysier College Oosterbeek</t>
  </si>
  <si>
    <t xml:space="preserve">Pleysier College Zefier </t>
  </si>
  <si>
    <t>Pleysier College Zoetermeer</t>
  </si>
  <si>
    <t>Pleysier College Westerbeek locatie Asmansweg</t>
  </si>
  <si>
    <t>Pleysier College Westerbeek locatie Kootwijkstraat</t>
  </si>
  <si>
    <t>Migratiekosten per locatie</t>
  </si>
  <si>
    <t>Aantal uur (fictief)</t>
  </si>
  <si>
    <t xml:space="preserve">Totaal uurtarief </t>
  </si>
  <si>
    <t xml:space="preserve">Overige prijzen </t>
  </si>
  <si>
    <t>Prijs per stuk</t>
  </si>
  <si>
    <t>Configuratie Chromebooks</t>
  </si>
  <si>
    <t>Configuratie Windows apparatuur</t>
  </si>
  <si>
    <t>Configuratie multifunctionals</t>
  </si>
  <si>
    <t>Totaal overige prijzen</t>
  </si>
  <si>
    <t>Totaal uurtarief</t>
  </si>
  <si>
    <t>Vergelijkingsprijs</t>
  </si>
  <si>
    <t>Prijzen beheer</t>
  </si>
  <si>
    <t>Prijzen uurtarieven</t>
  </si>
  <si>
    <t>Totaal vergelijkingsprijs</t>
  </si>
  <si>
    <t xml:space="preserve">Totaalblad vergelijkingsprijzen </t>
  </si>
  <si>
    <t xml:space="preserve">Totaal vergelijkingsprijs </t>
  </si>
  <si>
    <t xml:space="preserve">Vergelijkingsprijs </t>
  </si>
  <si>
    <t>1. Prijzenblad beheer</t>
  </si>
  <si>
    <t>2. Prijzenblad uurtarieven</t>
  </si>
  <si>
    <t xml:space="preserve">3. </t>
  </si>
  <si>
    <t>Overige uurtarieven</t>
  </si>
  <si>
    <t>On site support (1 dag per week)</t>
  </si>
  <si>
    <t>Pleysier College</t>
  </si>
  <si>
    <t>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</si>
</sst>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2" borderId="0" xfId="0" applyFill="1"/>
    <xf numFmtId="0" fontId="0" fillId="2" borderId="9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/>
    <xf numFmtId="0" fontId="11" fillId="2" borderId="9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left"/>
    </xf>
    <xf numFmtId="0" fontId="11" fillId="2" borderId="17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center"/>
    </xf>
    <xf numFmtId="0" fontId="0" fillId="2" borderId="9" xfId="0" applyFill="1" applyBorder="1"/>
    <xf numFmtId="0" fontId="15" fillId="0" borderId="9" xfId="0" applyFont="1" applyBorder="1" applyAlignment="1">
      <alignment vertical="center"/>
    </xf>
    <xf numFmtId="44" fontId="0" fillId="2" borderId="9" xfId="0" applyNumberFormat="1" applyFill="1" applyBorder="1"/>
    <xf numFmtId="0" fontId="12" fillId="0" borderId="9" xfId="0" applyFont="1" applyBorder="1"/>
    <xf numFmtId="44" fontId="12" fillId="0" borderId="9" xfId="2" applyFont="1" applyBorder="1"/>
    <xf numFmtId="44" fontId="17" fillId="2" borderId="9" xfId="0" applyNumberFormat="1" applyFont="1" applyFill="1" applyBorder="1" applyAlignment="1">
      <alignment horizontal="center"/>
    </xf>
    <xf numFmtId="0" fontId="6" fillId="2" borderId="0" xfId="0" applyFont="1" applyFill="1"/>
    <xf numFmtId="0" fontId="14" fillId="3" borderId="8" xfId="0" applyFont="1" applyFill="1" applyBorder="1"/>
    <xf numFmtId="0" fontId="0" fillId="3" borderId="7" xfId="0" applyFill="1" applyBorder="1"/>
    <xf numFmtId="0" fontId="6" fillId="3" borderId="0" xfId="0" applyFont="1" applyFill="1"/>
    <xf numFmtId="0" fontId="12" fillId="3" borderId="0" xfId="0" applyFont="1" applyFill="1"/>
    <xf numFmtId="0" fontId="1" fillId="3" borderId="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3" fillId="3" borderId="0" xfId="0" applyFont="1" applyFill="1"/>
    <xf numFmtId="0" fontId="0" fillId="4" borderId="5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164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0" fillId="3" borderId="8" xfId="0" applyFill="1" applyBorder="1"/>
    <xf numFmtId="0" fontId="8" fillId="3" borderId="18" xfId="0" applyFont="1" applyFill="1" applyBorder="1" applyAlignment="1">
      <alignment horizontal="right"/>
    </xf>
    <xf numFmtId="44" fontId="8" fillId="3" borderId="7" xfId="2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0" fontId="0" fillId="3" borderId="12" xfId="0" applyFill="1" applyBorder="1"/>
    <xf numFmtId="0" fontId="0" fillId="3" borderId="10" xfId="0" applyFill="1" applyBorder="1"/>
    <xf numFmtId="0" fontId="6" fillId="3" borderId="13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10" fillId="3" borderId="8" xfId="0" applyFont="1" applyFill="1" applyBorder="1" applyAlignment="1">
      <alignment horizontal="center"/>
    </xf>
    <xf numFmtId="44" fontId="6" fillId="3" borderId="7" xfId="0" applyNumberFormat="1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8" xfId="0" applyFont="1" applyFill="1" applyBorder="1"/>
    <xf numFmtId="0" fontId="6" fillId="3" borderId="7" xfId="0" applyFont="1" applyFill="1" applyBorder="1"/>
    <xf numFmtId="0" fontId="1" fillId="3" borderId="0" xfId="0" applyFont="1" applyFill="1"/>
    <xf numFmtId="0" fontId="16" fillId="3" borderId="0" xfId="0" applyFont="1" applyFill="1" applyAlignment="1">
      <alignment horizontal="right" vertical="center"/>
    </xf>
    <xf numFmtId="44" fontId="6" fillId="3" borderId="0" xfId="2" applyFont="1" applyFill="1" applyBorder="1"/>
    <xf numFmtId="44" fontId="6" fillId="3" borderId="7" xfId="2" applyFont="1" applyFill="1" applyBorder="1"/>
    <xf numFmtId="44" fontId="6" fillId="3" borderId="0" xfId="0" applyNumberFormat="1" applyFont="1" applyFill="1"/>
    <xf numFmtId="0" fontId="6" fillId="3" borderId="9" xfId="0" applyFont="1" applyFill="1" applyBorder="1"/>
    <xf numFmtId="44" fontId="6" fillId="3" borderId="7" xfId="0" applyNumberFormat="1" applyFont="1" applyFill="1" applyBorder="1"/>
    <xf numFmtId="44" fontId="6" fillId="3" borderId="9" xfId="2" applyFont="1" applyFill="1" applyBorder="1" applyAlignment="1">
      <alignment horizontal="center"/>
    </xf>
    <xf numFmtId="0" fontId="0" fillId="3" borderId="9" xfId="0" applyFill="1" applyBorder="1"/>
    <xf numFmtId="0" fontId="7" fillId="3" borderId="18" xfId="0" applyFont="1" applyFill="1" applyBorder="1"/>
    <xf numFmtId="0" fontId="0" fillId="2" borderId="8" xfId="0" applyFill="1" applyBorder="1"/>
    <xf numFmtId="44" fontId="11" fillId="2" borderId="9" xfId="2" applyFont="1" applyFill="1" applyBorder="1" applyAlignment="1">
      <alignment horizontal="left"/>
    </xf>
    <xf numFmtId="0" fontId="11" fillId="2" borderId="15" xfId="0" applyFont="1" applyFill="1" applyBorder="1" applyAlignment="1">
      <alignment vertical="top"/>
    </xf>
    <xf numFmtId="0" fontId="11" fillId="2" borderId="7" xfId="0" applyFont="1" applyFill="1" applyBorder="1" applyAlignment="1">
      <alignment vertical="top"/>
    </xf>
    <xf numFmtId="0" fontId="3" fillId="2" borderId="9" xfId="0" applyFont="1" applyFill="1" applyBorder="1"/>
    <xf numFmtId="0" fontId="3" fillId="2" borderId="9" xfId="0" applyFont="1" applyFill="1" applyBorder="1" applyAlignment="1">
      <alignment vertical="top"/>
    </xf>
    <xf numFmtId="0" fontId="7" fillId="3" borderId="8" xfId="0" applyFont="1" applyFill="1" applyBorder="1"/>
    <xf numFmtId="0" fontId="7" fillId="3" borderId="7" xfId="0" applyFont="1" applyFill="1" applyBorder="1"/>
    <xf numFmtId="44" fontId="7" fillId="3" borderId="7" xfId="2" applyFont="1" applyFill="1" applyBorder="1"/>
    <xf numFmtId="44" fontId="6" fillId="3" borderId="9" xfId="2" applyFont="1" applyFill="1" applyBorder="1"/>
    <xf numFmtId="44" fontId="17" fillId="4" borderId="17" xfId="2" applyFont="1" applyFill="1" applyBorder="1" applyAlignment="1" applyProtection="1">
      <alignment horizontal="center"/>
      <protection locked="0"/>
    </xf>
    <xf numFmtId="44" fontId="17" fillId="4" borderId="9" xfId="2" applyFont="1" applyFill="1" applyBorder="1" applyAlignment="1" applyProtection="1">
      <alignment horizontal="center"/>
      <protection locked="0"/>
    </xf>
    <xf numFmtId="44" fontId="17" fillId="4" borderId="16" xfId="2" applyFont="1" applyFill="1" applyBorder="1" applyAlignment="1" applyProtection="1">
      <alignment horizontal="center"/>
      <protection locked="0"/>
    </xf>
    <xf numFmtId="0" fontId="11" fillId="4" borderId="9" xfId="0" applyFont="1" applyFill="1" applyBorder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center"/>
      <protection locked="0"/>
    </xf>
    <xf numFmtId="0" fontId="11" fillId="4" borderId="11" xfId="0" applyFont="1" applyFill="1" applyBorder="1" applyAlignment="1" applyProtection="1">
      <alignment horizontal="center"/>
      <protection locked="0"/>
    </xf>
    <xf numFmtId="44" fontId="8" fillId="4" borderId="17" xfId="2" applyFont="1" applyFill="1" applyBorder="1" applyProtection="1">
      <protection locked="0"/>
    </xf>
    <xf numFmtId="44" fontId="8" fillId="4" borderId="9" xfId="2" applyFon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0" fillId="2" borderId="8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136071</xdr:rowOff>
    </xdr:from>
    <xdr:to>
      <xdr:col>6</xdr:col>
      <xdr:colOff>2721</xdr:colOff>
      <xdr:row>7</xdr:row>
      <xdr:rowOff>163286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6071" y="517071"/>
          <a:ext cx="11500757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Instructie:</a:t>
          </a:r>
        </a:p>
        <a:p>
          <a:r>
            <a:rPr lang="nl-NL" sz="1100"/>
            <a:t>- U vult de groene cellen in. </a:t>
          </a:r>
        </a:p>
        <a:p>
          <a:r>
            <a:rPr lang="nl-NL" sz="1100"/>
            <a:t>- De opgegeven</a:t>
          </a:r>
          <a:r>
            <a:rPr lang="nl-NL" sz="1100" baseline="0"/>
            <a:t> prijzen zijn exclusief BTW. </a:t>
          </a:r>
        </a:p>
        <a:p>
          <a:r>
            <a:rPr lang="nl-NL" sz="1100" baseline="0"/>
            <a:t>- U heeft bij eenmalige kosten de mogelijkheid om een optioneel onderdeel in te vullen met bijhorende prijs.</a:t>
          </a:r>
        </a:p>
        <a:p>
          <a:r>
            <a:rPr lang="nl-NL" sz="1100" baseline="0"/>
            <a:t>- U geeft een prijs per leerling en per medewerker voor de gehele dienstverlening conform Programma van Eisen.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1976437</xdr:colOff>
      <xdr:row>7</xdr:row>
      <xdr:rowOff>59532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66688" y="488156"/>
          <a:ext cx="12787312" cy="101203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/>
            <a:t>Instructie:</a:t>
          </a:r>
        </a:p>
        <a:p>
          <a:r>
            <a:rPr lang="nl-NL" sz="1100" b="0"/>
            <a:t>- U vult de groene cellen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</a:p>
        <a:p>
          <a:pPr eaLnBrk="1" fontAlgn="auto" latinLnBrk="0" hangingPunct="1"/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het aantal uren is fictief. Dit wordt gebruikt voor de weging.</a:t>
          </a:r>
          <a:endParaRPr lang="nl-NL">
            <a:effectLst/>
          </a:endParaRPr>
        </a:p>
        <a:p>
          <a:pPr eaLnBrk="1" fontAlgn="auto" latinLnBrk="0" hangingPunct="1"/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geeft bij overige prijzen een prijs op voor de oplevering en configuratie van de genoemde divices. Het betreft hier het volledig werkend opleveren van een device.</a:t>
          </a:r>
          <a:endParaRPr lang="nl-N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>
            <a:effectLst/>
          </a:endParaRPr>
        </a:p>
        <a:p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583"/>
  </sheetPr>
  <dimension ref="A1:XFC33"/>
  <sheetViews>
    <sheetView showGridLines="0" showZeros="0" zoomScaleNormal="100" workbookViewId="0">
      <selection activeCell="B16" activeCellId="1" sqref="B10:B14 B16:B21"/>
    </sheetView>
  </sheetViews>
  <sheetFormatPr defaultColWidth="0" defaultRowHeight="15" zeroHeight="1" x14ac:dyDescent="0.25"/>
  <cols>
    <col min="1" max="1" width="59" customWidth="1"/>
    <col min="2" max="2" width="49" customWidth="1"/>
    <col min="3" max="6" width="9.140625" hidden="1" customWidth="1"/>
    <col min="7" max="11" width="0" hidden="1" customWidth="1"/>
    <col min="12" max="16383" width="9.140625" hidden="1"/>
    <col min="16384" max="16384" width="0.140625" customWidth="1"/>
  </cols>
  <sheetData>
    <row r="1" spans="1:2" x14ac:dyDescent="0.25"/>
    <row r="2" spans="1:2" ht="26.25" x14ac:dyDescent="0.4">
      <c r="A2" s="22" t="s">
        <v>37</v>
      </c>
      <c r="B2" s="23"/>
    </row>
    <row r="3" spans="1:2" x14ac:dyDescent="0.25"/>
    <row r="4" spans="1:2" ht="18.75" x14ac:dyDescent="0.3">
      <c r="A4" s="24" t="s">
        <v>38</v>
      </c>
      <c r="B4" s="25"/>
    </row>
    <row r="5" spans="1:2" x14ac:dyDescent="0.25">
      <c r="A5" s="3" t="s">
        <v>9</v>
      </c>
      <c r="B5" s="26" t="s">
        <v>89</v>
      </c>
    </row>
    <row r="6" spans="1:2" x14ac:dyDescent="0.25">
      <c r="A6" s="2" t="s">
        <v>8</v>
      </c>
      <c r="B6" s="27" t="s">
        <v>90</v>
      </c>
    </row>
    <row r="7" spans="1:2" x14ac:dyDescent="0.25">
      <c r="A7" s="2" t="s">
        <v>7</v>
      </c>
      <c r="B7" s="28">
        <v>41155107</v>
      </c>
    </row>
    <row r="8" spans="1:2" x14ac:dyDescent="0.25"/>
    <row r="9" spans="1:2" ht="18.75" x14ac:dyDescent="0.3">
      <c r="A9" s="24" t="s">
        <v>39</v>
      </c>
      <c r="B9" s="29"/>
    </row>
    <row r="10" spans="1:2" x14ac:dyDescent="0.25">
      <c r="A10" s="3" t="s">
        <v>10</v>
      </c>
      <c r="B10" s="30"/>
    </row>
    <row r="11" spans="1:2" x14ac:dyDescent="0.25">
      <c r="A11" s="2" t="s">
        <v>11</v>
      </c>
      <c r="B11" s="31"/>
    </row>
    <row r="12" spans="1:2" x14ac:dyDescent="0.25">
      <c r="A12" s="2" t="s">
        <v>7</v>
      </c>
      <c r="B12" s="31"/>
    </row>
    <row r="13" spans="1:2" x14ac:dyDescent="0.25">
      <c r="A13" s="2" t="s">
        <v>12</v>
      </c>
      <c r="B13" s="31"/>
    </row>
    <row r="14" spans="1:2" x14ac:dyDescent="0.25">
      <c r="A14" s="2" t="s">
        <v>6</v>
      </c>
      <c r="B14" s="31"/>
    </row>
    <row r="15" spans="1:2" ht="18.75" x14ac:dyDescent="0.3">
      <c r="A15" s="24" t="s">
        <v>40</v>
      </c>
      <c r="B15" s="80"/>
    </row>
    <row r="16" spans="1:2" x14ac:dyDescent="0.25">
      <c r="A16" s="3" t="s">
        <v>5</v>
      </c>
      <c r="B16" s="30"/>
    </row>
    <row r="17" spans="1:2" x14ac:dyDescent="0.25">
      <c r="A17" s="2" t="s">
        <v>4</v>
      </c>
      <c r="B17" s="32"/>
    </row>
    <row r="18" spans="1:2" x14ac:dyDescent="0.25">
      <c r="A18" s="2" t="s">
        <v>3</v>
      </c>
      <c r="B18" s="31"/>
    </row>
    <row r="19" spans="1:2" x14ac:dyDescent="0.25">
      <c r="A19" s="2" t="s">
        <v>2</v>
      </c>
      <c r="B19" s="31"/>
    </row>
    <row r="20" spans="1:2" x14ac:dyDescent="0.25">
      <c r="A20" s="2" t="s">
        <v>1</v>
      </c>
      <c r="B20" s="32"/>
    </row>
    <row r="21" spans="1:2" x14ac:dyDescent="0.25">
      <c r="A21" s="1" t="s">
        <v>0</v>
      </c>
      <c r="B21" s="33"/>
    </row>
    <row r="22" spans="1:2" x14ac:dyDescent="0.25"/>
    <row r="23" spans="1:2" x14ac:dyDescent="0.25"/>
    <row r="24" spans="1:2" x14ac:dyDescent="0.25"/>
    <row r="25" spans="1:2" x14ac:dyDescent="0.25"/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  <row r="33" x14ac:dyDescent="0.25"/>
  </sheetData>
  <sheetProtection algorithmName="SHA-512" hashValue="uc6VykdBw1N1tvHH6I1TzhgLw/Q6MBd59iyqSbHIl/Hk1vFeEXl4foyBsi5ONvET3fwBTvmXAB62fIaRhg51Ig==" saltValue="+7wPN/QxzvG9G+wgXCAwuQ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E76B"/>
  </sheetPr>
  <dimension ref="A1:CG124"/>
  <sheetViews>
    <sheetView tabSelected="1" workbookViewId="0">
      <selection activeCell="I27" sqref="I27"/>
    </sheetView>
  </sheetViews>
  <sheetFormatPr defaultRowHeight="15" x14ac:dyDescent="0.25"/>
  <cols>
    <col min="1" max="1" width="5.85546875" customWidth="1"/>
    <col min="2" max="2" width="36.85546875" customWidth="1"/>
    <col min="3" max="3" width="47.140625" customWidth="1"/>
  </cols>
  <sheetData>
    <row r="1" spans="1:85" ht="23.25" x14ac:dyDescent="0.35">
      <c r="A1" s="81" t="s">
        <v>81</v>
      </c>
      <c r="B1" s="82"/>
      <c r="C1" s="8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spans="1:85" x14ac:dyDescent="0.25">
      <c r="A2" s="34"/>
      <c r="B2" s="35" t="s">
        <v>23</v>
      </c>
      <c r="C2" s="36" t="s">
        <v>83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85" ht="18.75" x14ac:dyDescent="0.3">
      <c r="A3" s="18" t="s">
        <v>21</v>
      </c>
      <c r="B3" s="18" t="s">
        <v>78</v>
      </c>
      <c r="C3" s="19">
        <f>'1. Prijzen beheer'!C40</f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85" ht="18.75" x14ac:dyDescent="0.3">
      <c r="A4" s="18" t="s">
        <v>22</v>
      </c>
      <c r="B4" s="18" t="s">
        <v>79</v>
      </c>
      <c r="C4" s="19">
        <f>'2. Prijzen uurtarieven'!C31</f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</row>
    <row r="5" spans="1:85" ht="24.75" customHeight="1" x14ac:dyDescent="0.35">
      <c r="A5" s="37"/>
      <c r="B5" s="38" t="s">
        <v>82</v>
      </c>
      <c r="C5" s="39">
        <f>SUM(C3:C4)</f>
        <v>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</row>
    <row r="6" spans="1:8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</row>
    <row r="7" spans="1:8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</row>
    <row r="8" spans="1:8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8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</row>
    <row r="10" spans="1:8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</row>
    <row r="11" spans="1:8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</row>
    <row r="12" spans="1:8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</row>
    <row r="13" spans="1:8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</row>
    <row r="14" spans="1:8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</row>
    <row r="15" spans="1:8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</row>
    <row r="16" spans="1:8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</row>
    <row r="17" spans="1:8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</row>
    <row r="18" spans="1:8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</row>
    <row r="19" spans="1:8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</row>
    <row r="20" spans="1:8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</row>
    <row r="21" spans="1:8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</row>
    <row r="22" spans="1:8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</row>
    <row r="23" spans="1:8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</row>
    <row r="24" spans="1:8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</row>
    <row r="25" spans="1:8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</row>
    <row r="26" spans="1:8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</row>
    <row r="27" spans="1:8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</row>
    <row r="28" spans="1:8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</row>
    <row r="29" spans="1:8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</row>
    <row r="30" spans="1:8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</row>
    <row r="31" spans="1:8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</row>
    <row r="32" spans="1:8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</row>
    <row r="33" spans="1:8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</row>
    <row r="34" spans="1:8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</row>
    <row r="35" spans="1:8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</row>
    <row r="36" spans="1:8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</row>
    <row r="37" spans="1:8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</row>
    <row r="38" spans="1:8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</row>
    <row r="39" spans="1:8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</row>
    <row r="40" spans="1:8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</row>
    <row r="41" spans="1:8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</row>
    <row r="42" spans="1:8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</row>
    <row r="43" spans="1:8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</row>
    <row r="44" spans="1:8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</row>
    <row r="45" spans="1:8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</row>
    <row r="46" spans="1:8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</row>
    <row r="47" spans="1:8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</row>
    <row r="48" spans="1:8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</row>
    <row r="49" spans="1:8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</row>
    <row r="50" spans="1:8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</row>
    <row r="51" spans="1:8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</row>
    <row r="52" spans="1:8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</row>
    <row r="53" spans="1:8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</row>
    <row r="54" spans="1:8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</row>
    <row r="55" spans="1:8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</row>
    <row r="56" spans="1:8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</row>
    <row r="57" spans="1:8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</row>
    <row r="58" spans="1:8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</row>
    <row r="59" spans="1:8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</row>
    <row r="60" spans="1:8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</row>
    <row r="61" spans="1:8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</row>
    <row r="62" spans="1:8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</row>
    <row r="63" spans="1:8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</row>
    <row r="64" spans="1:8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</row>
    <row r="65" spans="1:8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</row>
    <row r="66" spans="1:8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</row>
    <row r="67" spans="1:8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</row>
    <row r="68" spans="1:8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</row>
    <row r="69" spans="1:8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</row>
    <row r="70" spans="1:8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</row>
    <row r="71" spans="1:8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</row>
    <row r="72" spans="1:8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</row>
    <row r="73" spans="1:8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</row>
    <row r="74" spans="1:8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</row>
    <row r="75" spans="1:8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</row>
    <row r="76" spans="1:8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</row>
    <row r="77" spans="1:8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</row>
    <row r="78" spans="1:8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</row>
    <row r="79" spans="1:8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</row>
    <row r="80" spans="1:8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</row>
    <row r="81" spans="1:8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</row>
    <row r="82" spans="1:8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</row>
    <row r="83" spans="1:8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</row>
    <row r="84" spans="1:8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</row>
    <row r="85" spans="1:8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</row>
    <row r="86" spans="1:8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</row>
    <row r="87" spans="1:8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</row>
    <row r="88" spans="1:8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</row>
    <row r="89" spans="1:8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</row>
    <row r="90" spans="1:8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</row>
    <row r="91" spans="1:8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</row>
    <row r="92" spans="1:8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</row>
    <row r="93" spans="1:8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</row>
    <row r="94" spans="1:8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</row>
    <row r="95" spans="1:8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</row>
    <row r="96" spans="1:8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</row>
    <row r="97" spans="1:8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</row>
    <row r="98" spans="1:8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</row>
    <row r="99" spans="1:8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</row>
    <row r="100" spans="1:8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</row>
    <row r="101" spans="1:8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</row>
    <row r="102" spans="1:8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</row>
    <row r="103" spans="1:8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</row>
    <row r="104" spans="1:8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</row>
    <row r="105" spans="1:8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</row>
    <row r="106" spans="1:8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</row>
    <row r="107" spans="1:8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</row>
    <row r="108" spans="1:8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</row>
    <row r="109" spans="1:8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</row>
    <row r="110" spans="1:8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</row>
    <row r="111" spans="1:8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</row>
    <row r="112" spans="1:8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</row>
    <row r="113" spans="1:8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</row>
    <row r="114" spans="1:8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</row>
    <row r="115" spans="1:8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</row>
    <row r="116" spans="1:8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</row>
    <row r="117" spans="1:8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</row>
    <row r="118" spans="1:8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</row>
    <row r="119" spans="1:8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</row>
    <row r="120" spans="1:8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</row>
    <row r="121" spans="1:8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</row>
    <row r="122" spans="1:8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</row>
    <row r="123" spans="1:8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</row>
    <row r="124" spans="1:8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</row>
  </sheetData>
  <sheetProtection algorithmName="SHA-512" hashValue="VA8iH2tg/NpJviC4kQ65HGAOIq/cOpPQ6gGBtbRn3+KII4HOrTBcKC2ZYhSdDg0XpP1srPIW8azWcQQtxiGSCA==" saltValue="W+jR/yb5sbrM1nH+IreccQ==" spinCount="100000" sheet="1" objects="1" scenarios="1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O124"/>
  <sheetViews>
    <sheetView zoomScale="70" zoomScaleNormal="70" workbookViewId="0">
      <selection activeCell="J27" sqref="J27"/>
    </sheetView>
  </sheetViews>
  <sheetFormatPr defaultRowHeight="15" x14ac:dyDescent="0.25"/>
  <cols>
    <col min="1" max="1" width="4" customWidth="1"/>
    <col min="2" max="2" width="73.85546875" customWidth="1"/>
    <col min="3" max="3" width="26.7109375" customWidth="1"/>
    <col min="4" max="4" width="21" bestFit="1" customWidth="1"/>
    <col min="5" max="5" width="24.85546875" bestFit="1" customWidth="1"/>
    <col min="6" max="6" width="23.85546875" customWidth="1"/>
    <col min="7" max="7" width="26.42578125" style="4" bestFit="1" customWidth="1"/>
    <col min="8" max="8" width="29.7109375" style="4" customWidth="1"/>
    <col min="9" max="67" width="9.140625" style="4"/>
  </cols>
  <sheetData>
    <row r="1" spans="1:8" ht="15" customHeight="1" x14ac:dyDescent="0.25">
      <c r="A1" s="84" t="s">
        <v>84</v>
      </c>
      <c r="B1" s="84"/>
      <c r="C1" s="84"/>
      <c r="D1" s="84"/>
      <c r="E1" s="84"/>
      <c r="F1" s="84"/>
      <c r="G1" s="84"/>
      <c r="H1" s="84"/>
    </row>
    <row r="2" spans="1:8" ht="15" customHeight="1" x14ac:dyDescent="0.25">
      <c r="A2" s="84"/>
      <c r="B2" s="84"/>
      <c r="C2" s="84"/>
      <c r="D2" s="84"/>
      <c r="E2" s="84"/>
      <c r="F2" s="84"/>
      <c r="G2" s="84"/>
      <c r="H2" s="84"/>
    </row>
    <row r="3" spans="1:8" ht="15" customHeight="1" x14ac:dyDescent="0.35">
      <c r="A3" s="8"/>
      <c r="B3" s="8"/>
      <c r="C3" s="8"/>
      <c r="D3" s="8"/>
      <c r="E3" s="8"/>
      <c r="F3" s="8"/>
      <c r="G3" s="8"/>
      <c r="H3" s="8"/>
    </row>
    <row r="4" spans="1:8" ht="15" customHeight="1" x14ac:dyDescent="0.35">
      <c r="A4" s="8"/>
      <c r="B4" s="8"/>
      <c r="C4" s="8"/>
      <c r="D4" s="8"/>
      <c r="E4" s="8"/>
      <c r="F4" s="8"/>
      <c r="G4" s="8"/>
      <c r="H4" s="8"/>
    </row>
    <row r="5" spans="1:8" ht="15" customHeight="1" x14ac:dyDescent="0.35">
      <c r="A5" s="8"/>
      <c r="B5" s="8"/>
      <c r="C5" s="8"/>
      <c r="D5" s="8"/>
      <c r="E5" s="8"/>
      <c r="F5" s="8"/>
      <c r="G5" s="8"/>
      <c r="H5" s="8"/>
    </row>
    <row r="6" spans="1:8" ht="15" customHeight="1" x14ac:dyDescent="0.35">
      <c r="A6" s="8"/>
      <c r="B6" s="8"/>
      <c r="C6" s="8"/>
      <c r="D6" s="8"/>
      <c r="E6" s="8"/>
      <c r="F6" s="8"/>
      <c r="G6" s="8"/>
      <c r="H6" s="8"/>
    </row>
    <row r="7" spans="1:8" ht="15" customHeight="1" x14ac:dyDescent="0.35">
      <c r="A7" s="8"/>
      <c r="B7" s="8"/>
      <c r="C7" s="8"/>
      <c r="D7" s="8"/>
      <c r="E7" s="8"/>
      <c r="F7" s="8"/>
      <c r="G7" s="8"/>
      <c r="H7" s="8"/>
    </row>
    <row r="8" spans="1:8" ht="15" customHeight="1" x14ac:dyDescent="0.35">
      <c r="A8" s="8"/>
      <c r="B8" s="8"/>
      <c r="C8" s="8"/>
      <c r="D8" s="8"/>
      <c r="E8" s="8"/>
      <c r="F8" s="8"/>
      <c r="G8" s="8"/>
      <c r="H8" s="8"/>
    </row>
    <row r="9" spans="1:8" ht="15" customHeight="1" x14ac:dyDescent="0.35">
      <c r="A9" s="8"/>
      <c r="B9" s="8"/>
      <c r="C9" s="8"/>
      <c r="D9" s="8"/>
      <c r="E9" s="8"/>
      <c r="F9" s="8"/>
      <c r="G9" s="8"/>
      <c r="H9" s="8"/>
    </row>
    <row r="10" spans="1:8" ht="23.25" x14ac:dyDescent="0.35">
      <c r="A10" s="40" t="s">
        <v>31</v>
      </c>
      <c r="B10" s="41"/>
      <c r="C10" s="42"/>
      <c r="D10" s="43"/>
      <c r="E10" s="43"/>
      <c r="F10" s="10"/>
      <c r="G10" s="8"/>
      <c r="H10" s="8"/>
    </row>
    <row r="11" spans="1:8" ht="23.25" x14ac:dyDescent="0.35">
      <c r="A11" s="44"/>
      <c r="B11" s="45" t="s">
        <v>23</v>
      </c>
      <c r="C11" s="45" t="s">
        <v>34</v>
      </c>
      <c r="D11" s="46" t="s">
        <v>54</v>
      </c>
      <c r="E11" s="46" t="s">
        <v>55</v>
      </c>
      <c r="F11" s="10" t="s">
        <v>20</v>
      </c>
      <c r="G11" s="8"/>
      <c r="H11" s="8"/>
    </row>
    <row r="12" spans="1:8" ht="23.25" x14ac:dyDescent="0.35">
      <c r="A12" s="13" t="s">
        <v>21</v>
      </c>
      <c r="B12" s="13" t="s">
        <v>67</v>
      </c>
      <c r="C12" s="14">
        <v>7</v>
      </c>
      <c r="D12" s="72"/>
      <c r="E12" s="20">
        <f>C12*D12</f>
        <v>0</v>
      </c>
      <c r="F12" s="9"/>
      <c r="G12" s="8"/>
      <c r="H12" s="8"/>
    </row>
    <row r="13" spans="1:8" ht="23.25" x14ac:dyDescent="0.35">
      <c r="A13" s="11" t="s">
        <v>22</v>
      </c>
      <c r="B13" s="75" t="s">
        <v>56</v>
      </c>
      <c r="C13" s="76">
        <v>1</v>
      </c>
      <c r="D13" s="73"/>
      <c r="E13" s="20">
        <f t="shared" ref="E13:E14" si="0">C13*D13</f>
        <v>0</v>
      </c>
      <c r="F13" s="9"/>
      <c r="G13" s="8"/>
      <c r="H13" s="8"/>
    </row>
    <row r="14" spans="1:8" ht="23.25" x14ac:dyDescent="0.35">
      <c r="A14" s="12" t="s">
        <v>24</v>
      </c>
      <c r="B14" s="75" t="s">
        <v>56</v>
      </c>
      <c r="C14" s="77">
        <v>1</v>
      </c>
      <c r="D14" s="74"/>
      <c r="E14" s="20">
        <f t="shared" si="0"/>
        <v>0</v>
      </c>
      <c r="F14" s="9"/>
      <c r="G14" s="8"/>
      <c r="H14" s="8"/>
    </row>
    <row r="15" spans="1:8" ht="23.25" x14ac:dyDescent="0.35">
      <c r="A15" s="47"/>
      <c r="B15" s="87" t="s">
        <v>36</v>
      </c>
      <c r="C15" s="87"/>
      <c r="D15" s="87"/>
      <c r="E15" s="48">
        <f>SUM(E12:E14)</f>
        <v>0</v>
      </c>
      <c r="F15" s="9"/>
      <c r="G15" s="8"/>
      <c r="H15" s="8"/>
    </row>
    <row r="16" spans="1:8" ht="15" customHeight="1" x14ac:dyDescent="0.35">
      <c r="A16" s="8"/>
      <c r="B16" s="8"/>
      <c r="C16" s="8"/>
      <c r="D16" s="8"/>
      <c r="E16" s="8"/>
      <c r="F16" s="8"/>
      <c r="G16" s="8"/>
      <c r="H16" s="8"/>
    </row>
    <row r="17" spans="1:8" ht="23.25" x14ac:dyDescent="0.35">
      <c r="A17" s="49" t="s">
        <v>48</v>
      </c>
      <c r="B17" s="50"/>
      <c r="C17" s="51"/>
      <c r="D17" s="21"/>
      <c r="E17" s="8"/>
      <c r="F17" s="8"/>
      <c r="G17" s="8"/>
      <c r="H17" s="8"/>
    </row>
    <row r="18" spans="1:8" ht="15" customHeight="1" x14ac:dyDescent="0.35">
      <c r="A18" s="44"/>
      <c r="B18" s="45" t="s">
        <v>23</v>
      </c>
      <c r="C18" s="46" t="s">
        <v>32</v>
      </c>
      <c r="D18" s="4"/>
      <c r="E18" s="8"/>
      <c r="F18" s="8"/>
      <c r="G18" s="8"/>
      <c r="H18" s="8"/>
    </row>
    <row r="19" spans="1:8" ht="23.25" x14ac:dyDescent="0.35">
      <c r="A19" s="13" t="s">
        <v>21</v>
      </c>
      <c r="B19" s="13" t="s">
        <v>58</v>
      </c>
      <c r="C19" s="72"/>
      <c r="D19" s="4"/>
      <c r="E19" s="8"/>
      <c r="F19" s="8"/>
      <c r="G19" s="8"/>
      <c r="H19" s="8"/>
    </row>
    <row r="20" spans="1:8" ht="23.25" x14ac:dyDescent="0.35">
      <c r="A20" s="11" t="s">
        <v>22</v>
      </c>
      <c r="B20" s="11" t="s">
        <v>59</v>
      </c>
      <c r="C20" s="73"/>
      <c r="D20" s="4"/>
      <c r="E20" s="8"/>
      <c r="F20" s="8"/>
      <c r="G20" s="8"/>
      <c r="H20" s="8"/>
    </row>
    <row r="21" spans="1:8" ht="15" customHeight="1" x14ac:dyDescent="0.35">
      <c r="A21" s="8"/>
      <c r="B21" s="8"/>
      <c r="C21" s="8"/>
      <c r="D21" s="8"/>
      <c r="E21" s="8"/>
      <c r="F21" s="8"/>
      <c r="G21" s="8"/>
      <c r="H21" s="8"/>
    </row>
    <row r="22" spans="1:8" ht="15" customHeight="1" x14ac:dyDescent="0.35">
      <c r="A22" s="8"/>
      <c r="B22" s="8"/>
      <c r="C22" s="8"/>
      <c r="D22" s="8"/>
      <c r="E22" s="8"/>
      <c r="F22" s="8"/>
      <c r="G22" s="8"/>
      <c r="H22" s="8"/>
    </row>
    <row r="23" spans="1:8" ht="18.75" x14ac:dyDescent="0.3">
      <c r="A23" s="85" t="s">
        <v>49</v>
      </c>
      <c r="B23" s="86"/>
      <c r="C23" s="86"/>
      <c r="D23" s="86"/>
      <c r="E23" s="86"/>
      <c r="F23" s="86"/>
      <c r="G23" s="43"/>
    </row>
    <row r="24" spans="1:8" ht="18.75" x14ac:dyDescent="0.3">
      <c r="A24" s="44"/>
      <c r="B24" s="45" t="s">
        <v>45</v>
      </c>
      <c r="C24" s="45" t="s">
        <v>46</v>
      </c>
      <c r="D24" s="45" t="s">
        <v>47</v>
      </c>
      <c r="E24" s="45" t="s">
        <v>51</v>
      </c>
      <c r="F24" s="45" t="s">
        <v>52</v>
      </c>
      <c r="G24" s="46" t="s">
        <v>50</v>
      </c>
    </row>
    <row r="25" spans="1:8" x14ac:dyDescent="0.25">
      <c r="A25" s="15">
        <v>1</v>
      </c>
      <c r="B25" s="16" t="s">
        <v>60</v>
      </c>
      <c r="C25" s="15">
        <v>16</v>
      </c>
      <c r="D25" s="15">
        <v>0</v>
      </c>
      <c r="E25" s="17">
        <f t="shared" ref="E25:E31" si="1">C25*$C$19</f>
        <v>0</v>
      </c>
      <c r="F25" s="17">
        <f t="shared" ref="F25:F31" si="2">D25*$C$20</f>
        <v>0</v>
      </c>
      <c r="G25" s="17">
        <f>E25+F25</f>
        <v>0</v>
      </c>
    </row>
    <row r="26" spans="1:8" x14ac:dyDescent="0.25">
      <c r="A26" s="15">
        <v>2</v>
      </c>
      <c r="B26" s="16" t="s">
        <v>61</v>
      </c>
      <c r="C26" s="15">
        <v>28</v>
      </c>
      <c r="D26" s="15">
        <v>91</v>
      </c>
      <c r="E26" s="17">
        <f t="shared" si="1"/>
        <v>0</v>
      </c>
      <c r="F26" s="17">
        <f t="shared" si="2"/>
        <v>0</v>
      </c>
      <c r="G26" s="17">
        <f t="shared" ref="G26:G31" si="3">E26+F26</f>
        <v>0</v>
      </c>
    </row>
    <row r="27" spans="1:8" x14ac:dyDescent="0.25">
      <c r="A27" s="15">
        <v>3</v>
      </c>
      <c r="B27" s="16" t="s">
        <v>62</v>
      </c>
      <c r="C27" s="15">
        <v>44</v>
      </c>
      <c r="D27" s="15">
        <v>151</v>
      </c>
      <c r="E27" s="17">
        <f t="shared" si="1"/>
        <v>0</v>
      </c>
      <c r="F27" s="17">
        <f t="shared" si="2"/>
        <v>0</v>
      </c>
      <c r="G27" s="17">
        <f t="shared" si="3"/>
        <v>0</v>
      </c>
    </row>
    <row r="28" spans="1:8" x14ac:dyDescent="0.25">
      <c r="A28" s="15">
        <v>4</v>
      </c>
      <c r="B28" s="16" t="s">
        <v>65</v>
      </c>
      <c r="C28" s="15">
        <v>72</v>
      </c>
      <c r="D28" s="15">
        <v>228</v>
      </c>
      <c r="E28" s="17">
        <f t="shared" si="1"/>
        <v>0</v>
      </c>
      <c r="F28" s="17">
        <f t="shared" si="2"/>
        <v>0</v>
      </c>
      <c r="G28" s="17">
        <f t="shared" si="3"/>
        <v>0</v>
      </c>
    </row>
    <row r="29" spans="1:8" x14ac:dyDescent="0.25">
      <c r="A29" s="15">
        <v>5</v>
      </c>
      <c r="B29" s="16" t="s">
        <v>66</v>
      </c>
      <c r="C29" s="15">
        <v>12</v>
      </c>
      <c r="D29" s="15">
        <v>60</v>
      </c>
      <c r="E29" s="17">
        <f t="shared" si="1"/>
        <v>0</v>
      </c>
      <c r="F29" s="17">
        <f t="shared" si="2"/>
        <v>0</v>
      </c>
      <c r="G29" s="17">
        <f t="shared" si="3"/>
        <v>0</v>
      </c>
    </row>
    <row r="30" spans="1:8" x14ac:dyDescent="0.25">
      <c r="A30" s="15">
        <v>6</v>
      </c>
      <c r="B30" s="16" t="s">
        <v>63</v>
      </c>
      <c r="C30" s="15">
        <v>25</v>
      </c>
      <c r="D30" s="15">
        <v>114</v>
      </c>
      <c r="E30" s="17">
        <f t="shared" si="1"/>
        <v>0</v>
      </c>
      <c r="F30" s="17">
        <f t="shared" si="2"/>
        <v>0</v>
      </c>
      <c r="G30" s="17">
        <f t="shared" si="3"/>
        <v>0</v>
      </c>
    </row>
    <row r="31" spans="1:8" x14ac:dyDescent="0.25">
      <c r="A31" s="15">
        <v>7</v>
      </c>
      <c r="B31" s="16" t="s">
        <v>64</v>
      </c>
      <c r="C31" s="15">
        <v>22</v>
      </c>
      <c r="D31" s="15">
        <v>89</v>
      </c>
      <c r="E31" s="17">
        <f t="shared" si="1"/>
        <v>0</v>
      </c>
      <c r="F31" s="17">
        <f t="shared" si="2"/>
        <v>0</v>
      </c>
      <c r="G31" s="17">
        <f t="shared" si="3"/>
        <v>0</v>
      </c>
    </row>
    <row r="32" spans="1:8" ht="18.75" x14ac:dyDescent="0.3">
      <c r="A32" s="52"/>
      <c r="B32" s="53" t="s">
        <v>53</v>
      </c>
      <c r="C32" s="24">
        <f>SUM(C25:C31)</f>
        <v>219</v>
      </c>
      <c r="D32" s="24">
        <f>SUM(D25:D31)</f>
        <v>733</v>
      </c>
      <c r="E32" s="54">
        <f>SUM(E25:E31)</f>
        <v>0</v>
      </c>
      <c r="F32" s="54">
        <f>SUM(F25:F31)</f>
        <v>0</v>
      </c>
      <c r="G32" s="54">
        <f>SUM(G25:G31)</f>
        <v>0</v>
      </c>
    </row>
    <row r="33" spans="1:7" x14ac:dyDescent="0.25">
      <c r="A33" s="4"/>
      <c r="B33" s="4"/>
      <c r="C33" s="4"/>
      <c r="D33" s="4"/>
      <c r="E33" s="4"/>
      <c r="F33" s="4"/>
    </row>
    <row r="34" spans="1:7" x14ac:dyDescent="0.25">
      <c r="A34" s="4"/>
      <c r="B34" s="4"/>
      <c r="C34" s="4"/>
      <c r="D34" s="4"/>
      <c r="E34" s="4"/>
      <c r="F34" s="4"/>
    </row>
    <row r="35" spans="1:7" ht="18.75" x14ac:dyDescent="0.3">
      <c r="A35" s="4"/>
      <c r="B35" s="4"/>
      <c r="C35" s="4"/>
      <c r="D35" s="4"/>
      <c r="E35" s="4"/>
      <c r="F35" s="24" t="s">
        <v>57</v>
      </c>
      <c r="G35" s="56">
        <f>G32</f>
        <v>0</v>
      </c>
    </row>
    <row r="36" spans="1:7" x14ac:dyDescent="0.25">
      <c r="A36" s="4"/>
      <c r="B36" s="4"/>
      <c r="C36" s="4"/>
      <c r="D36" s="4"/>
      <c r="E36" s="4"/>
      <c r="F36" s="4"/>
    </row>
    <row r="37" spans="1:7" ht="23.25" customHeight="1" x14ac:dyDescent="0.3">
      <c r="A37" s="40" t="s">
        <v>32</v>
      </c>
      <c r="B37" s="41"/>
      <c r="C37" s="57" t="s">
        <v>32</v>
      </c>
      <c r="D37" s="4"/>
      <c r="E37" s="4"/>
      <c r="F37" s="4"/>
    </row>
    <row r="38" spans="1:7" ht="23.25" customHeight="1" x14ac:dyDescent="0.3">
      <c r="A38" s="11" t="s">
        <v>21</v>
      </c>
      <c r="B38" s="11" t="s">
        <v>36</v>
      </c>
      <c r="C38" s="59">
        <f>E15</f>
        <v>0</v>
      </c>
      <c r="D38" s="4"/>
      <c r="E38" s="4"/>
      <c r="F38" s="4"/>
    </row>
    <row r="39" spans="1:7" ht="23.25" customHeight="1" x14ac:dyDescent="0.3">
      <c r="A39" s="11" t="s">
        <v>22</v>
      </c>
      <c r="B39" s="11" t="s">
        <v>35</v>
      </c>
      <c r="C39" s="59">
        <f>G35</f>
        <v>0</v>
      </c>
      <c r="D39" s="4"/>
      <c r="E39" s="4"/>
      <c r="F39" s="4"/>
    </row>
    <row r="40" spans="1:7" ht="18.75" x14ac:dyDescent="0.3">
      <c r="A40" s="88" t="s">
        <v>33</v>
      </c>
      <c r="B40" s="87"/>
      <c r="C40" s="58">
        <f>SUM(C38:C39)</f>
        <v>0</v>
      </c>
      <c r="D40" s="4"/>
      <c r="E40" s="4"/>
      <c r="F40" s="4"/>
    </row>
    <row r="41" spans="1:7" x14ac:dyDescent="0.25">
      <c r="A41" s="4"/>
      <c r="B41" s="4"/>
      <c r="C41" s="4"/>
      <c r="D41" s="4"/>
      <c r="E41" s="4"/>
      <c r="F41" s="4"/>
    </row>
    <row r="42" spans="1:7" x14ac:dyDescent="0.25">
      <c r="A42" s="4"/>
      <c r="B42" s="4"/>
      <c r="C42" s="4"/>
      <c r="D42" s="4"/>
      <c r="E42" s="4"/>
      <c r="F42" s="4"/>
    </row>
    <row r="43" spans="1:7" x14ac:dyDescent="0.25">
      <c r="A43" s="4"/>
      <c r="B43" s="4"/>
      <c r="C43" s="4"/>
      <c r="D43" s="4"/>
      <c r="E43" s="4"/>
      <c r="F43" s="4"/>
    </row>
    <row r="44" spans="1:7" x14ac:dyDescent="0.25">
      <c r="A44" s="4"/>
      <c r="B44" s="4"/>
      <c r="C44" s="4"/>
      <c r="D44" s="4"/>
      <c r="E44" s="4"/>
      <c r="F44" s="4"/>
    </row>
    <row r="45" spans="1:7" x14ac:dyDescent="0.25">
      <c r="A45" s="4"/>
      <c r="B45" s="4"/>
      <c r="C45" s="4"/>
      <c r="D45" s="4"/>
      <c r="E45" s="4"/>
      <c r="F45" s="4"/>
    </row>
    <row r="46" spans="1:7" x14ac:dyDescent="0.25">
      <c r="A46" s="4"/>
      <c r="B46" s="4"/>
      <c r="C46" s="4"/>
      <c r="D46" s="4"/>
      <c r="E46" s="4"/>
      <c r="F46" s="4"/>
    </row>
    <row r="47" spans="1:7" x14ac:dyDescent="0.25">
      <c r="A47" s="4"/>
      <c r="B47" s="4"/>
      <c r="C47" s="4"/>
      <c r="D47" s="4"/>
      <c r="E47" s="4"/>
      <c r="F47" s="4"/>
    </row>
    <row r="48" spans="1:7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/>
      <c r="B62" s="4"/>
      <c r="C62" s="4"/>
      <c r="D62" s="4"/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</sheetData>
  <sheetProtection algorithmName="SHA-512" hashValue="abkGlJfR3qExmrrwf/XlD+OzEJNoKBmd/zQ+XbwFapJkydmr9w6Ru46yHM29sUU+mHyxpMafyZQQdpf5BdVNFA==" saltValue="UJdEwdHi/VKwBW59GZbYKA==" spinCount="100000" sheet="1" objects="1" scenarios="1"/>
  <mergeCells count="4">
    <mergeCell ref="A1:H2"/>
    <mergeCell ref="A23:F23"/>
    <mergeCell ref="B15:D15"/>
    <mergeCell ref="A40:B4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2E76B"/>
  </sheetPr>
  <dimension ref="A1:BO103"/>
  <sheetViews>
    <sheetView topLeftCell="A15" zoomScale="80" zoomScaleNormal="80" workbookViewId="0">
      <selection activeCell="F33" sqref="F33"/>
    </sheetView>
  </sheetViews>
  <sheetFormatPr defaultRowHeight="15" x14ac:dyDescent="0.25"/>
  <cols>
    <col min="1" max="1" width="2.5703125" bestFit="1" customWidth="1"/>
    <col min="2" max="2" width="48.5703125" bestFit="1" customWidth="1"/>
    <col min="3" max="3" width="31.5703125" customWidth="1"/>
    <col min="4" max="4" width="31" customWidth="1"/>
    <col min="5" max="5" width="19.7109375" customWidth="1"/>
    <col min="6" max="6" width="31.28515625" customWidth="1"/>
    <col min="7" max="7" width="72" style="4" customWidth="1"/>
    <col min="8" max="8" width="29.7109375" style="4" customWidth="1"/>
    <col min="9" max="9" width="22.5703125" style="4" bestFit="1" customWidth="1"/>
    <col min="10" max="10" width="24.28515625" style="4" customWidth="1"/>
    <col min="11" max="67" width="9.140625" style="4"/>
  </cols>
  <sheetData>
    <row r="1" spans="1:10" ht="23.25" x14ac:dyDescent="0.35">
      <c r="A1" s="84" t="s">
        <v>85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4" customFormat="1" x14ac:dyDescent="0.25"/>
    <row r="3" spans="1:10" s="4" customFormat="1" x14ac:dyDescent="0.25"/>
    <row r="4" spans="1:10" s="4" customFormat="1" x14ac:dyDescent="0.25"/>
    <row r="5" spans="1:10" s="4" customFormat="1" x14ac:dyDescent="0.25"/>
    <row r="6" spans="1:10" s="4" customFormat="1" x14ac:dyDescent="0.25"/>
    <row r="7" spans="1:10" s="4" customFormat="1" x14ac:dyDescent="0.25"/>
    <row r="8" spans="1:10" s="4" customFormat="1" x14ac:dyDescent="0.25"/>
    <row r="9" spans="1:10" s="4" customFormat="1" ht="23.25" x14ac:dyDescent="0.35">
      <c r="A9" s="61"/>
      <c r="B9" s="61" t="s">
        <v>88</v>
      </c>
      <c r="C9" s="61"/>
      <c r="D9" s="61"/>
      <c r="E9" s="61"/>
      <c r="F9" s="61"/>
      <c r="G9" s="61"/>
      <c r="H9" s="61"/>
      <c r="I9" s="61"/>
      <c r="J9" s="61"/>
    </row>
    <row r="10" spans="1:10" s="4" customFormat="1" ht="23.25" x14ac:dyDescent="0.35">
      <c r="A10" s="60"/>
      <c r="B10" s="61" t="s">
        <v>25</v>
      </c>
      <c r="C10" s="50" t="s">
        <v>26</v>
      </c>
      <c r="D10" s="50"/>
      <c r="E10" s="50"/>
      <c r="F10" s="50" t="s">
        <v>27</v>
      </c>
      <c r="G10" s="50" t="s">
        <v>28</v>
      </c>
      <c r="H10" s="51" t="s">
        <v>13</v>
      </c>
      <c r="I10" s="51" t="s">
        <v>68</v>
      </c>
      <c r="J10" s="51" t="s">
        <v>33</v>
      </c>
    </row>
    <row r="11" spans="1:10" s="4" customFormat="1" ht="124.5" customHeight="1" x14ac:dyDescent="0.35">
      <c r="A11" s="67" t="s">
        <v>21</v>
      </c>
      <c r="B11" s="64" t="s">
        <v>14</v>
      </c>
      <c r="C11" s="94" t="s">
        <v>15</v>
      </c>
      <c r="D11" s="95"/>
      <c r="E11" s="96"/>
      <c r="F11" s="6" t="s">
        <v>16</v>
      </c>
      <c r="G11" s="7" t="s">
        <v>43</v>
      </c>
      <c r="H11" s="78"/>
      <c r="I11" s="62">
        <v>320</v>
      </c>
      <c r="J11" s="55">
        <f>SUM(H11*I11)</f>
        <v>0</v>
      </c>
    </row>
    <row r="12" spans="1:10" s="4" customFormat="1" x14ac:dyDescent="0.25"/>
    <row r="13" spans="1:10" s="4" customFormat="1" ht="23.25" x14ac:dyDescent="0.35">
      <c r="A13" s="61"/>
      <c r="B13" s="61" t="s">
        <v>87</v>
      </c>
      <c r="C13" s="61"/>
      <c r="D13" s="61"/>
      <c r="E13" s="61"/>
      <c r="F13" s="61"/>
      <c r="G13" s="61"/>
      <c r="H13" s="61"/>
      <c r="I13" s="61"/>
      <c r="J13" s="61"/>
    </row>
    <row r="14" spans="1:10" s="4" customFormat="1" ht="23.25" x14ac:dyDescent="0.35">
      <c r="A14" s="60"/>
      <c r="B14" s="61" t="s">
        <v>25</v>
      </c>
      <c r="C14" s="50" t="s">
        <v>26</v>
      </c>
      <c r="D14" s="50"/>
      <c r="E14" s="50"/>
      <c r="F14" s="50" t="s">
        <v>27</v>
      </c>
      <c r="G14" s="50" t="s">
        <v>28</v>
      </c>
      <c r="H14" s="51" t="s">
        <v>13</v>
      </c>
      <c r="I14" s="51" t="s">
        <v>68</v>
      </c>
      <c r="J14" s="51" t="s">
        <v>33</v>
      </c>
    </row>
    <row r="15" spans="1:10" s="4" customFormat="1" ht="155.25" customHeight="1" x14ac:dyDescent="0.35">
      <c r="A15" s="67" t="s">
        <v>22</v>
      </c>
      <c r="B15" s="65" t="s">
        <v>17</v>
      </c>
      <c r="C15" s="89" t="s">
        <v>41</v>
      </c>
      <c r="D15" s="90"/>
      <c r="E15" s="91"/>
      <c r="F15" s="5" t="s">
        <v>42</v>
      </c>
      <c r="G15" s="5" t="s">
        <v>29</v>
      </c>
      <c r="H15" s="79"/>
      <c r="I15" s="62">
        <v>20</v>
      </c>
      <c r="J15" s="55">
        <f t="shared" ref="J15:J16" si="0">SUM(H15*I15)</f>
        <v>0</v>
      </c>
    </row>
    <row r="16" spans="1:10" s="4" customFormat="1" ht="75.75" customHeight="1" x14ac:dyDescent="0.35">
      <c r="A16" s="67" t="s">
        <v>24</v>
      </c>
      <c r="B16" s="65" t="s">
        <v>18</v>
      </c>
      <c r="C16" s="92" t="s">
        <v>19</v>
      </c>
      <c r="D16" s="93"/>
      <c r="E16" s="91"/>
      <c r="F16" s="5" t="s">
        <v>44</v>
      </c>
      <c r="G16" s="5" t="s">
        <v>30</v>
      </c>
      <c r="H16" s="79"/>
      <c r="I16" s="62">
        <v>20</v>
      </c>
      <c r="J16" s="55">
        <f t="shared" si="0"/>
        <v>0</v>
      </c>
    </row>
    <row r="17" spans="1:10" s="4" customFormat="1" x14ac:dyDescent="0.25"/>
    <row r="18" spans="1:10" s="4" customFormat="1" ht="18.75" x14ac:dyDescent="0.3">
      <c r="H18" s="51" t="s">
        <v>69</v>
      </c>
      <c r="I18" s="51"/>
      <c r="J18" s="55">
        <f>J11+J15+J16</f>
        <v>0</v>
      </c>
    </row>
    <row r="19" spans="1:10" s="4" customFormat="1" x14ac:dyDescent="0.25"/>
    <row r="20" spans="1:10" s="4" customFormat="1" x14ac:dyDescent="0.25"/>
    <row r="21" spans="1:10" s="4" customFormat="1" ht="23.25" x14ac:dyDescent="0.35">
      <c r="A21" s="60"/>
      <c r="B21" s="61" t="s">
        <v>70</v>
      </c>
      <c r="C21" s="50" t="s">
        <v>34</v>
      </c>
      <c r="D21" s="50" t="s">
        <v>71</v>
      </c>
      <c r="E21" s="51" t="s">
        <v>55</v>
      </c>
    </row>
    <row r="22" spans="1:10" s="4" customFormat="1" ht="21" x14ac:dyDescent="0.35">
      <c r="A22" s="67" t="s">
        <v>21</v>
      </c>
      <c r="B22" s="15" t="s">
        <v>72</v>
      </c>
      <c r="C22" s="15">
        <v>400</v>
      </c>
      <c r="D22" s="78"/>
      <c r="E22" s="17">
        <f>SUM(C22*D22)</f>
        <v>0</v>
      </c>
    </row>
    <row r="23" spans="1:10" s="4" customFormat="1" ht="21" x14ac:dyDescent="0.35">
      <c r="A23" s="67" t="s">
        <v>22</v>
      </c>
      <c r="B23" s="15" t="s">
        <v>73</v>
      </c>
      <c r="C23" s="15">
        <v>400</v>
      </c>
      <c r="D23" s="78"/>
      <c r="E23" s="17">
        <f t="shared" ref="E23:E24" si="1">SUM(C23*D23)</f>
        <v>0</v>
      </c>
    </row>
    <row r="24" spans="1:10" s="4" customFormat="1" ht="21" x14ac:dyDescent="0.35">
      <c r="A24" s="66" t="s">
        <v>86</v>
      </c>
      <c r="B24" s="15" t="s">
        <v>74</v>
      </c>
      <c r="C24" s="15">
        <v>7</v>
      </c>
      <c r="D24" s="79"/>
      <c r="E24" s="17">
        <f t="shared" si="1"/>
        <v>0</v>
      </c>
    </row>
    <row r="25" spans="1:10" s="4" customFormat="1" ht="18.75" x14ac:dyDescent="0.3">
      <c r="D25" s="57" t="s">
        <v>75</v>
      </c>
      <c r="E25" s="71">
        <f>SUM(E22:E24)</f>
        <v>0</v>
      </c>
    </row>
    <row r="26" spans="1:10" s="4" customFormat="1" x14ac:dyDescent="0.25"/>
    <row r="27" spans="1:10" s="4" customFormat="1" x14ac:dyDescent="0.25"/>
    <row r="28" spans="1:10" s="4" customFormat="1" ht="23.25" x14ac:dyDescent="0.35">
      <c r="A28" s="68" t="s">
        <v>77</v>
      </c>
      <c r="B28" s="50"/>
      <c r="C28" s="69" t="s">
        <v>77</v>
      </c>
    </row>
    <row r="29" spans="1:10" s="4" customFormat="1" ht="18.75" x14ac:dyDescent="0.3">
      <c r="A29" s="11" t="s">
        <v>21</v>
      </c>
      <c r="B29" s="11" t="s">
        <v>76</v>
      </c>
      <c r="C29" s="63">
        <f>J18</f>
        <v>0</v>
      </c>
    </row>
    <row r="30" spans="1:10" s="4" customFormat="1" ht="18.75" x14ac:dyDescent="0.3">
      <c r="A30" s="11" t="s">
        <v>22</v>
      </c>
      <c r="B30" s="11" t="s">
        <v>75</v>
      </c>
      <c r="C30" s="63">
        <f>E25</f>
        <v>0</v>
      </c>
    </row>
    <row r="31" spans="1:10" s="4" customFormat="1" ht="23.25" x14ac:dyDescent="0.35">
      <c r="A31" s="68" t="s">
        <v>80</v>
      </c>
      <c r="B31" s="61"/>
      <c r="C31" s="70">
        <f>SUM(C29:C30)</f>
        <v>0</v>
      </c>
    </row>
    <row r="32" spans="1:10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</sheetData>
  <sheetProtection algorithmName="SHA-512" hashValue="N06UskZPTyWStATmzmKTAWnRNI5De45pnm3MHPwJ0StyGp6SvVLfXwcTvozA44d9NVStgaDvRJKl9aNUpkt26g==" saltValue="0tQcp9QpA6qNoHkBpxy1vA==" spinCount="100000" sheet="1" objects="1" scenarios="1"/>
  <mergeCells count="5">
    <mergeCell ref="I1:J1"/>
    <mergeCell ref="C15:E15"/>
    <mergeCell ref="C16:E16"/>
    <mergeCell ref="A1:H1"/>
    <mergeCell ref="C11:E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Basisgegevens</vt:lpstr>
      <vt:lpstr>Totaalblad </vt:lpstr>
      <vt:lpstr>1. Prijzen beheer</vt:lpstr>
      <vt:lpstr>2. Prijzen uurtarieven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Mitchel Vos</cp:lastModifiedBy>
  <cp:lastPrinted>2018-03-23T12:12:43Z</cp:lastPrinted>
  <dcterms:created xsi:type="dcterms:W3CDTF">2016-01-15T15:27:11Z</dcterms:created>
  <dcterms:modified xsi:type="dcterms:W3CDTF">2023-06-19T12:17:44Z</dcterms:modified>
</cp:coreProperties>
</file>