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R:\Tenderdesk\2023\Begeleiding\Waterschap Noorderzijlvest\Brand\NvI1\Publicatie\"/>
    </mc:Choice>
  </mc:AlternateContent>
  <xr:revisionPtr revIDLastSave="0" documentId="8_{618ED61D-BAD5-4BE1-A287-54D25EE4D845}" xr6:coauthVersionLast="47" xr6:coauthVersionMax="47" xr10:uidLastSave="{00000000-0000-0000-0000-000000000000}"/>
  <bookViews>
    <workbookView xWindow="-120" yWindow="-120" windowWidth="29040" windowHeight="15840" tabRatio="509" xr2:uid="{00000000-000D-0000-FFFF-FFFF00000000}"/>
  </bookViews>
  <sheets>
    <sheet name="2023 incl index" sheetId="5" r:id="rId1"/>
  </sheets>
  <definedNames>
    <definedName name="_xlnm._FilterDatabase" localSheetId="0" hidden="1">'2023 incl index'!$B$1:$B$365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67" i="5" l="1"/>
  <c r="M286" i="5"/>
  <c r="L286" i="5"/>
  <c r="L50" i="5" l="1"/>
  <c r="M50" i="5"/>
  <c r="N50" i="5" l="1"/>
  <c r="N363" i="5"/>
  <c r="O364" i="5" s="1"/>
  <c r="N358" i="5"/>
  <c r="N357" i="5"/>
  <c r="N356" i="5"/>
  <c r="N355" i="5"/>
  <c r="N354" i="5"/>
  <c r="N353" i="5"/>
  <c r="N67" i="5"/>
  <c r="N33" i="5"/>
  <c r="N32" i="5"/>
  <c r="N31" i="5"/>
  <c r="N30" i="5"/>
  <c r="M275" i="5" l="1"/>
  <c r="M339" i="5" l="1"/>
  <c r="N29" i="5"/>
  <c r="M127" i="5"/>
  <c r="M143" i="5"/>
  <c r="M195" i="5"/>
  <c r="M211" i="5"/>
  <c r="M259" i="5"/>
  <c r="N286" i="5"/>
  <c r="L334" i="5"/>
  <c r="L6" i="5"/>
  <c r="L26" i="5"/>
  <c r="L7" i="5"/>
  <c r="L267" i="5"/>
  <c r="M49" i="5"/>
  <c r="M331" i="5"/>
  <c r="L52" i="5"/>
  <c r="L91" i="5"/>
  <c r="L135" i="5"/>
  <c r="L203" i="5"/>
  <c r="M74" i="5"/>
  <c r="L15" i="5"/>
  <c r="L40" i="5"/>
  <c r="L59" i="5"/>
  <c r="L103" i="5"/>
  <c r="L151" i="5"/>
  <c r="L219" i="5"/>
  <c r="L283" i="5"/>
  <c r="L16" i="5"/>
  <c r="L41" i="5"/>
  <c r="L65" i="5"/>
  <c r="L107" i="5"/>
  <c r="L167" i="5"/>
  <c r="L235" i="5"/>
  <c r="L314" i="5"/>
  <c r="M95" i="5"/>
  <c r="M159" i="5"/>
  <c r="M227" i="5"/>
  <c r="M295" i="5"/>
  <c r="L24" i="5"/>
  <c r="L51" i="5"/>
  <c r="L87" i="5"/>
  <c r="L119" i="5"/>
  <c r="L187" i="5"/>
  <c r="L251" i="5"/>
  <c r="M14" i="5"/>
  <c r="M111" i="5"/>
  <c r="M179" i="5"/>
  <c r="M243" i="5"/>
  <c r="M311" i="5"/>
  <c r="L123" i="5"/>
  <c r="L139" i="5"/>
  <c r="L155" i="5"/>
  <c r="L171" i="5"/>
  <c r="L191" i="5"/>
  <c r="L207" i="5"/>
  <c r="L223" i="5"/>
  <c r="L239" i="5"/>
  <c r="L255" i="5"/>
  <c r="L271" i="5"/>
  <c r="L291" i="5"/>
  <c r="L350" i="5"/>
  <c r="N350" i="5" s="1"/>
  <c r="O359" i="5" s="1"/>
  <c r="L341" i="5"/>
  <c r="L337" i="5"/>
  <c r="L333" i="5"/>
  <c r="L329" i="5"/>
  <c r="L321" i="5"/>
  <c r="L317" i="5"/>
  <c r="L313" i="5"/>
  <c r="L309" i="5"/>
  <c r="L305" i="5"/>
  <c r="L301" i="5"/>
  <c r="L344" i="5"/>
  <c r="L340" i="5"/>
  <c r="L336" i="5"/>
  <c r="L332" i="5"/>
  <c r="L324" i="5"/>
  <c r="L320" i="5"/>
  <c r="L316" i="5"/>
  <c r="L312" i="5"/>
  <c r="L308" i="5"/>
  <c r="L304" i="5"/>
  <c r="L300" i="5"/>
  <c r="L343" i="5"/>
  <c r="L339" i="5"/>
  <c r="L335" i="5"/>
  <c r="L331" i="5"/>
  <c r="L323" i="5"/>
  <c r="L319" i="5"/>
  <c r="L315" i="5"/>
  <c r="L311" i="5"/>
  <c r="N311" i="5" s="1"/>
  <c r="L307" i="5"/>
  <c r="L303" i="5"/>
  <c r="L330" i="5"/>
  <c r="L310" i="5"/>
  <c r="L298" i="5"/>
  <c r="L294" i="5"/>
  <c r="L282" i="5"/>
  <c r="L278" i="5"/>
  <c r="L274" i="5"/>
  <c r="L270" i="5"/>
  <c r="L266" i="5"/>
  <c r="L262" i="5"/>
  <c r="L258" i="5"/>
  <c r="L254" i="5"/>
  <c r="L250" i="5"/>
  <c r="L246" i="5"/>
  <c r="L242" i="5"/>
  <c r="L238" i="5"/>
  <c r="L234" i="5"/>
  <c r="L230" i="5"/>
  <c r="L226" i="5"/>
  <c r="L222" i="5"/>
  <c r="L218" i="5"/>
  <c r="L214" i="5"/>
  <c r="L210" i="5"/>
  <c r="L206" i="5"/>
  <c r="L202" i="5"/>
  <c r="L198" i="5"/>
  <c r="L194" i="5"/>
  <c r="L190" i="5"/>
  <c r="L186" i="5"/>
  <c r="L182" i="5"/>
  <c r="L178" i="5"/>
  <c r="L170" i="5"/>
  <c r="L166" i="5"/>
  <c r="L162" i="5"/>
  <c r="L158" i="5"/>
  <c r="L154" i="5"/>
  <c r="L150" i="5"/>
  <c r="L146" i="5"/>
  <c r="L142" i="5"/>
  <c r="L138" i="5"/>
  <c r="L134" i="5"/>
  <c r="L130" i="5"/>
  <c r="L126" i="5"/>
  <c r="L122" i="5"/>
  <c r="L118" i="5"/>
  <c r="L114" i="5"/>
  <c r="L110" i="5"/>
  <c r="L106" i="5"/>
  <c r="L102" i="5"/>
  <c r="L98" i="5"/>
  <c r="L94" i="5"/>
  <c r="L90" i="5"/>
  <c r="L86" i="5"/>
  <c r="L77" i="5"/>
  <c r="L73" i="5"/>
  <c r="L64" i="5"/>
  <c r="L58" i="5"/>
  <c r="L54" i="5"/>
  <c r="L44" i="5"/>
  <c r="L38" i="5"/>
  <c r="L25" i="5"/>
  <c r="L17" i="5"/>
  <c r="L13" i="5"/>
  <c r="L76" i="5"/>
  <c r="L62" i="5"/>
  <c r="L342" i="5"/>
  <c r="L322" i="5"/>
  <c r="L306" i="5"/>
  <c r="L297" i="5"/>
  <c r="L293" i="5"/>
  <c r="L285" i="5"/>
  <c r="L281" i="5"/>
  <c r="L277" i="5"/>
  <c r="L273" i="5"/>
  <c r="L269" i="5"/>
  <c r="L265" i="5"/>
  <c r="L261" i="5"/>
  <c r="L257" i="5"/>
  <c r="L253" i="5"/>
  <c r="L249" i="5"/>
  <c r="L245" i="5"/>
  <c r="L241" i="5"/>
  <c r="L237" i="5"/>
  <c r="L233" i="5"/>
  <c r="L229" i="5"/>
  <c r="L225" i="5"/>
  <c r="L221" i="5"/>
  <c r="L217" i="5"/>
  <c r="L213" i="5"/>
  <c r="L209" i="5"/>
  <c r="L205" i="5"/>
  <c r="L201" i="5"/>
  <c r="L197" i="5"/>
  <c r="L193" i="5"/>
  <c r="L189" i="5"/>
  <c r="L185" i="5"/>
  <c r="L181" i="5"/>
  <c r="L177" i="5"/>
  <c r="L169" i="5"/>
  <c r="L165" i="5"/>
  <c r="L161" i="5"/>
  <c r="L157" i="5"/>
  <c r="L153" i="5"/>
  <c r="L149" i="5"/>
  <c r="L145" i="5"/>
  <c r="L141" i="5"/>
  <c r="L137" i="5"/>
  <c r="L133" i="5"/>
  <c r="L129" i="5"/>
  <c r="L125" i="5"/>
  <c r="L121" i="5"/>
  <c r="L117" i="5"/>
  <c r="L113" i="5"/>
  <c r="L109" i="5"/>
  <c r="L105" i="5"/>
  <c r="L101" i="5"/>
  <c r="L97" i="5"/>
  <c r="L93" i="5"/>
  <c r="L89" i="5"/>
  <c r="L85" i="5"/>
  <c r="L72" i="5"/>
  <c r="L57" i="5"/>
  <c r="L338" i="5"/>
  <c r="L318" i="5"/>
  <c r="L302" i="5"/>
  <c r="L296" i="5"/>
  <c r="L292" i="5"/>
  <c r="L284" i="5"/>
  <c r="L280" i="5"/>
  <c r="L276" i="5"/>
  <c r="L272" i="5"/>
  <c r="L268" i="5"/>
  <c r="L264" i="5"/>
  <c r="L260" i="5"/>
  <c r="L256" i="5"/>
  <c r="L252" i="5"/>
  <c r="L248" i="5"/>
  <c r="L244" i="5"/>
  <c r="L240" i="5"/>
  <c r="L236" i="5"/>
  <c r="L232" i="5"/>
  <c r="L228" i="5"/>
  <c r="L224" i="5"/>
  <c r="L220" i="5"/>
  <c r="L216" i="5"/>
  <c r="L212" i="5"/>
  <c r="L208" i="5"/>
  <c r="L204" i="5"/>
  <c r="L200" i="5"/>
  <c r="L196" i="5"/>
  <c r="L192" i="5"/>
  <c r="L188" i="5"/>
  <c r="L184" i="5"/>
  <c r="L180" i="5"/>
  <c r="L172" i="5"/>
  <c r="L168" i="5"/>
  <c r="L164" i="5"/>
  <c r="L160" i="5"/>
  <c r="L156" i="5"/>
  <c r="L152" i="5"/>
  <c r="L148" i="5"/>
  <c r="L144" i="5"/>
  <c r="L140" i="5"/>
  <c r="L136" i="5"/>
  <c r="L132" i="5"/>
  <c r="L128" i="5"/>
  <c r="L124" i="5"/>
  <c r="L120" i="5"/>
  <c r="L116" i="5"/>
  <c r="L112" i="5"/>
  <c r="L108" i="5"/>
  <c r="L104" i="5"/>
  <c r="L100" i="5"/>
  <c r="L96" i="5"/>
  <c r="L92" i="5"/>
  <c r="L88" i="5"/>
  <c r="L79" i="5"/>
  <c r="L75" i="5"/>
  <c r="L66" i="5"/>
  <c r="L60" i="5"/>
  <c r="L8" i="5"/>
  <c r="L18" i="5"/>
  <c r="L27" i="5"/>
  <c r="L42" i="5"/>
  <c r="L55" i="5"/>
  <c r="L74" i="5"/>
  <c r="N74" i="5" s="1"/>
  <c r="L95" i="5"/>
  <c r="L111" i="5"/>
  <c r="L127" i="5"/>
  <c r="L143" i="5"/>
  <c r="N143" i="5" s="1"/>
  <c r="L159" i="5"/>
  <c r="N159" i="5" s="1"/>
  <c r="L179" i="5"/>
  <c r="L195" i="5"/>
  <c r="L211" i="5"/>
  <c r="L227" i="5"/>
  <c r="L243" i="5"/>
  <c r="L259" i="5"/>
  <c r="L275" i="5"/>
  <c r="N275" i="5" s="1"/>
  <c r="L295" i="5"/>
  <c r="L14" i="5"/>
  <c r="L19" i="5"/>
  <c r="L28" i="5"/>
  <c r="L49" i="5"/>
  <c r="L56" i="5"/>
  <c r="L78" i="5"/>
  <c r="L99" i="5"/>
  <c r="L115" i="5"/>
  <c r="L131" i="5"/>
  <c r="L147" i="5"/>
  <c r="L163" i="5"/>
  <c r="L183" i="5"/>
  <c r="L199" i="5"/>
  <c r="L215" i="5"/>
  <c r="L231" i="5"/>
  <c r="L247" i="5"/>
  <c r="L263" i="5"/>
  <c r="L279" i="5"/>
  <c r="L299" i="5"/>
  <c r="M18" i="5"/>
  <c r="M55" i="5"/>
  <c r="M78" i="5"/>
  <c r="M99" i="5"/>
  <c r="M115" i="5"/>
  <c r="M131" i="5"/>
  <c r="M147" i="5"/>
  <c r="M163" i="5"/>
  <c r="M183" i="5"/>
  <c r="M199" i="5"/>
  <c r="M215" i="5"/>
  <c r="M231" i="5"/>
  <c r="M247" i="5"/>
  <c r="M263" i="5"/>
  <c r="M279" i="5"/>
  <c r="M299" i="5"/>
  <c r="M315" i="5"/>
  <c r="M335" i="5"/>
  <c r="M26" i="5"/>
  <c r="M59" i="5"/>
  <c r="M87" i="5"/>
  <c r="M103" i="5"/>
  <c r="M119" i="5"/>
  <c r="M135" i="5"/>
  <c r="M151" i="5"/>
  <c r="M167" i="5"/>
  <c r="M187" i="5"/>
  <c r="M203" i="5"/>
  <c r="M219" i="5"/>
  <c r="M235" i="5"/>
  <c r="M251" i="5"/>
  <c r="M267" i="5"/>
  <c r="M283" i="5"/>
  <c r="M303" i="5"/>
  <c r="M319" i="5"/>
  <c r="M342" i="5"/>
  <c r="M338" i="5"/>
  <c r="M334" i="5"/>
  <c r="M330" i="5"/>
  <c r="M322" i="5"/>
  <c r="M318" i="5"/>
  <c r="M314" i="5"/>
  <c r="M310" i="5"/>
  <c r="M306" i="5"/>
  <c r="M302" i="5"/>
  <c r="M298" i="5"/>
  <c r="M294" i="5"/>
  <c r="M282" i="5"/>
  <c r="M278" i="5"/>
  <c r="M274" i="5"/>
  <c r="M270" i="5"/>
  <c r="M266" i="5"/>
  <c r="M262" i="5"/>
  <c r="M258" i="5"/>
  <c r="M254" i="5"/>
  <c r="M250" i="5"/>
  <c r="M246" i="5"/>
  <c r="M242" i="5"/>
  <c r="M238" i="5"/>
  <c r="M234" i="5"/>
  <c r="M230" i="5"/>
  <c r="M226" i="5"/>
  <c r="M222" i="5"/>
  <c r="M218" i="5"/>
  <c r="M214" i="5"/>
  <c r="M210" i="5"/>
  <c r="M206" i="5"/>
  <c r="M202" i="5"/>
  <c r="M198" i="5"/>
  <c r="M194" i="5"/>
  <c r="M190" i="5"/>
  <c r="M186" i="5"/>
  <c r="M182" i="5"/>
  <c r="M178" i="5"/>
  <c r="M170" i="5"/>
  <c r="M166" i="5"/>
  <c r="M162" i="5"/>
  <c r="M158" i="5"/>
  <c r="M154" i="5"/>
  <c r="M150" i="5"/>
  <c r="M146" i="5"/>
  <c r="M142" i="5"/>
  <c r="M138" i="5"/>
  <c r="M134" i="5"/>
  <c r="M130" i="5"/>
  <c r="M126" i="5"/>
  <c r="M122" i="5"/>
  <c r="M118" i="5"/>
  <c r="M114" i="5"/>
  <c r="M110" i="5"/>
  <c r="M106" i="5"/>
  <c r="M102" i="5"/>
  <c r="M98" i="5"/>
  <c r="M94" i="5"/>
  <c r="M90" i="5"/>
  <c r="M86" i="5"/>
  <c r="M77" i="5"/>
  <c r="M73" i="5"/>
  <c r="M64" i="5"/>
  <c r="M58" i="5"/>
  <c r="M54" i="5"/>
  <c r="M44" i="5"/>
  <c r="M38" i="5"/>
  <c r="M25" i="5"/>
  <c r="M17" i="5"/>
  <c r="M13" i="5"/>
  <c r="M350" i="5"/>
  <c r="M341" i="5"/>
  <c r="M337" i="5"/>
  <c r="M333" i="5"/>
  <c r="M329" i="5"/>
  <c r="M321" i="5"/>
  <c r="M317" i="5"/>
  <c r="M313" i="5"/>
  <c r="M309" i="5"/>
  <c r="M305" i="5"/>
  <c r="M301" i="5"/>
  <c r="M297" i="5"/>
  <c r="M293" i="5"/>
  <c r="M285" i="5"/>
  <c r="M281" i="5"/>
  <c r="M277" i="5"/>
  <c r="M273" i="5"/>
  <c r="M269" i="5"/>
  <c r="M265" i="5"/>
  <c r="M261" i="5"/>
  <c r="M257" i="5"/>
  <c r="M253" i="5"/>
  <c r="M249" i="5"/>
  <c r="M245" i="5"/>
  <c r="M241" i="5"/>
  <c r="M237" i="5"/>
  <c r="M233" i="5"/>
  <c r="M229" i="5"/>
  <c r="M225" i="5"/>
  <c r="M221" i="5"/>
  <c r="M217" i="5"/>
  <c r="M213" i="5"/>
  <c r="M209" i="5"/>
  <c r="M205" i="5"/>
  <c r="M201" i="5"/>
  <c r="M197" i="5"/>
  <c r="M193" i="5"/>
  <c r="M189" i="5"/>
  <c r="M185" i="5"/>
  <c r="M181" i="5"/>
  <c r="M177" i="5"/>
  <c r="M169" i="5"/>
  <c r="M165" i="5"/>
  <c r="M161" i="5"/>
  <c r="M157" i="5"/>
  <c r="M153" i="5"/>
  <c r="M149" i="5"/>
  <c r="M145" i="5"/>
  <c r="M141" i="5"/>
  <c r="M137" i="5"/>
  <c r="M133" i="5"/>
  <c r="M129" i="5"/>
  <c r="M125" i="5"/>
  <c r="M121" i="5"/>
  <c r="M117" i="5"/>
  <c r="M113" i="5"/>
  <c r="M109" i="5"/>
  <c r="M105" i="5"/>
  <c r="M101" i="5"/>
  <c r="M97" i="5"/>
  <c r="M93" i="5"/>
  <c r="M89" i="5"/>
  <c r="M85" i="5"/>
  <c r="M76" i="5"/>
  <c r="M72" i="5"/>
  <c r="M62" i="5"/>
  <c r="M57" i="5"/>
  <c r="M52" i="5"/>
  <c r="M42" i="5"/>
  <c r="M28" i="5"/>
  <c r="M24" i="5"/>
  <c r="M16" i="5"/>
  <c r="M8" i="5"/>
  <c r="M344" i="5"/>
  <c r="M340" i="5"/>
  <c r="M336" i="5"/>
  <c r="M332" i="5"/>
  <c r="M324" i="5"/>
  <c r="M320" i="5"/>
  <c r="M316" i="5"/>
  <c r="M312" i="5"/>
  <c r="M308" i="5"/>
  <c r="M304" i="5"/>
  <c r="M300" i="5"/>
  <c r="M296" i="5"/>
  <c r="M292" i="5"/>
  <c r="M284" i="5"/>
  <c r="M280" i="5"/>
  <c r="M276" i="5"/>
  <c r="M272" i="5"/>
  <c r="M268" i="5"/>
  <c r="M264" i="5"/>
  <c r="M260" i="5"/>
  <c r="M256" i="5"/>
  <c r="M252" i="5"/>
  <c r="M248" i="5"/>
  <c r="M244" i="5"/>
  <c r="M240" i="5"/>
  <c r="M236" i="5"/>
  <c r="M232" i="5"/>
  <c r="M228" i="5"/>
  <c r="M224" i="5"/>
  <c r="M220" i="5"/>
  <c r="M216" i="5"/>
  <c r="M212" i="5"/>
  <c r="M208" i="5"/>
  <c r="M204" i="5"/>
  <c r="M200" i="5"/>
  <c r="M196" i="5"/>
  <c r="M192" i="5"/>
  <c r="M188" i="5"/>
  <c r="M184" i="5"/>
  <c r="M180" i="5"/>
  <c r="M172" i="5"/>
  <c r="M168" i="5"/>
  <c r="M164" i="5"/>
  <c r="M160" i="5"/>
  <c r="M156" i="5"/>
  <c r="M152" i="5"/>
  <c r="M148" i="5"/>
  <c r="M144" i="5"/>
  <c r="M140" i="5"/>
  <c r="M136" i="5"/>
  <c r="M132" i="5"/>
  <c r="M128" i="5"/>
  <c r="M124" i="5"/>
  <c r="M120" i="5"/>
  <c r="M116" i="5"/>
  <c r="M112" i="5"/>
  <c r="M108" i="5"/>
  <c r="M104" i="5"/>
  <c r="M100" i="5"/>
  <c r="M96" i="5"/>
  <c r="M92" i="5"/>
  <c r="M88" i="5"/>
  <c r="M79" i="5"/>
  <c r="M75" i="5"/>
  <c r="M66" i="5"/>
  <c r="M60" i="5"/>
  <c r="M56" i="5"/>
  <c r="M51" i="5"/>
  <c r="M41" i="5"/>
  <c r="M27" i="5"/>
  <c r="M19" i="5"/>
  <c r="M15" i="5"/>
  <c r="M7" i="5"/>
  <c r="M6" i="5"/>
  <c r="M40" i="5"/>
  <c r="M65" i="5"/>
  <c r="M91" i="5"/>
  <c r="M107" i="5"/>
  <c r="M123" i="5"/>
  <c r="M139" i="5"/>
  <c r="M155" i="5"/>
  <c r="M171" i="5"/>
  <c r="M191" i="5"/>
  <c r="M207" i="5"/>
  <c r="M223" i="5"/>
  <c r="M239" i="5"/>
  <c r="M255" i="5"/>
  <c r="M271" i="5"/>
  <c r="M291" i="5"/>
  <c r="M307" i="5"/>
  <c r="M323" i="5"/>
  <c r="M343" i="5"/>
  <c r="N179" i="5" l="1"/>
  <c r="L367" i="5"/>
  <c r="N127" i="5"/>
  <c r="M367" i="5"/>
  <c r="N95" i="5"/>
  <c r="N339" i="5"/>
  <c r="N320" i="5"/>
  <c r="N318" i="5"/>
  <c r="N66" i="5"/>
  <c r="N243" i="5"/>
  <c r="N65" i="5"/>
  <c r="N76" i="5"/>
  <c r="N118" i="5"/>
  <c r="N186" i="5"/>
  <c r="N250" i="5"/>
  <c r="N104" i="5"/>
  <c r="N168" i="5"/>
  <c r="N236" i="5"/>
  <c r="N151" i="5"/>
  <c r="N49" i="5"/>
  <c r="N44" i="5"/>
  <c r="N194" i="5"/>
  <c r="N126" i="5"/>
  <c r="N14" i="5"/>
  <c r="N16" i="5"/>
  <c r="N17" i="5"/>
  <c r="N227" i="5"/>
  <c r="N211" i="5"/>
  <c r="N330" i="5"/>
  <c r="N88" i="5"/>
  <c r="N152" i="5"/>
  <c r="N220" i="5"/>
  <c r="N284" i="5"/>
  <c r="N117" i="5"/>
  <c r="N185" i="5"/>
  <c r="N249" i="5"/>
  <c r="N106" i="5"/>
  <c r="N170" i="5"/>
  <c r="N238" i="5"/>
  <c r="N332" i="5"/>
  <c r="N336" i="5"/>
  <c r="N25" i="5"/>
  <c r="N340" i="5"/>
  <c r="N119" i="5"/>
  <c r="N56" i="5"/>
  <c r="N133" i="5"/>
  <c r="N201" i="5"/>
  <c r="N265" i="5"/>
  <c r="N38" i="5"/>
  <c r="N122" i="5"/>
  <c r="N190" i="5"/>
  <c r="N254" i="5"/>
  <c r="N258" i="5"/>
  <c r="N301" i="5"/>
  <c r="N112" i="5"/>
  <c r="N244" i="5"/>
  <c r="N57" i="5"/>
  <c r="N141" i="5"/>
  <c r="N209" i="5"/>
  <c r="N273" i="5"/>
  <c r="N54" i="5"/>
  <c r="N130" i="5"/>
  <c r="N198" i="5"/>
  <c r="N262" i="5"/>
  <c r="N295" i="5"/>
  <c r="N231" i="5"/>
  <c r="N128" i="5"/>
  <c r="N196" i="5"/>
  <c r="N260" i="5"/>
  <c r="N93" i="5"/>
  <c r="N157" i="5"/>
  <c r="N225" i="5"/>
  <c r="N293" i="5"/>
  <c r="N259" i="5"/>
  <c r="N132" i="5"/>
  <c r="N200" i="5"/>
  <c r="N264" i="5"/>
  <c r="N97" i="5"/>
  <c r="N161" i="5"/>
  <c r="N229" i="5"/>
  <c r="N297" i="5"/>
  <c r="N178" i="5"/>
  <c r="N115" i="5"/>
  <c r="N92" i="5"/>
  <c r="N156" i="5"/>
  <c r="N224" i="5"/>
  <c r="N292" i="5"/>
  <c r="N121" i="5"/>
  <c r="N189" i="5"/>
  <c r="N253" i="5"/>
  <c r="N13" i="5"/>
  <c r="N110" i="5"/>
  <c r="N242" i="5"/>
  <c r="N303" i="5"/>
  <c r="N324" i="5"/>
  <c r="N291" i="5"/>
  <c r="N41" i="5"/>
  <c r="N99" i="5"/>
  <c r="N96" i="5"/>
  <c r="N160" i="5"/>
  <c r="N228" i="5"/>
  <c r="N296" i="5"/>
  <c r="N125" i="5"/>
  <c r="N193" i="5"/>
  <c r="N257" i="5"/>
  <c r="N114" i="5"/>
  <c r="N182" i="5"/>
  <c r="N246" i="5"/>
  <c r="N307" i="5"/>
  <c r="N271" i="5"/>
  <c r="N251" i="5"/>
  <c r="N267" i="5"/>
  <c r="N131" i="5"/>
  <c r="N78" i="5"/>
  <c r="N100" i="5"/>
  <c r="N164" i="5"/>
  <c r="N232" i="5"/>
  <c r="N302" i="5"/>
  <c r="N129" i="5"/>
  <c r="N197" i="5"/>
  <c r="N261" i="5"/>
  <c r="N255" i="5"/>
  <c r="N187" i="5"/>
  <c r="N283" i="5"/>
  <c r="N7" i="5"/>
  <c r="N111" i="5"/>
  <c r="N315" i="5"/>
  <c r="N239" i="5"/>
  <c r="N219" i="5"/>
  <c r="N26" i="5"/>
  <c r="N18" i="5"/>
  <c r="N108" i="5"/>
  <c r="N172" i="5"/>
  <c r="N240" i="5"/>
  <c r="N338" i="5"/>
  <c r="N137" i="5"/>
  <c r="N205" i="5"/>
  <c r="N269" i="5"/>
  <c r="N319" i="5"/>
  <c r="N344" i="5"/>
  <c r="N223" i="5"/>
  <c r="N87" i="5"/>
  <c r="N6" i="5"/>
  <c r="N299" i="5"/>
  <c r="N28" i="5"/>
  <c r="N323" i="5"/>
  <c r="N207" i="5"/>
  <c r="N51" i="5"/>
  <c r="N103" i="5"/>
  <c r="N279" i="5"/>
  <c r="N19" i="5"/>
  <c r="N55" i="5"/>
  <c r="N116" i="5"/>
  <c r="N184" i="5"/>
  <c r="N248" i="5"/>
  <c r="N72" i="5"/>
  <c r="N145" i="5"/>
  <c r="N213" i="5"/>
  <c r="N277" i="5"/>
  <c r="N58" i="5"/>
  <c r="N134" i="5"/>
  <c r="N202" i="5"/>
  <c r="N266" i="5"/>
  <c r="N331" i="5"/>
  <c r="N305" i="5"/>
  <c r="N191" i="5"/>
  <c r="N24" i="5"/>
  <c r="N59" i="5"/>
  <c r="N263" i="5"/>
  <c r="N42" i="5"/>
  <c r="N120" i="5"/>
  <c r="N188" i="5"/>
  <c r="N252" i="5"/>
  <c r="N85" i="5"/>
  <c r="N149" i="5"/>
  <c r="N217" i="5"/>
  <c r="N281" i="5"/>
  <c r="N64" i="5"/>
  <c r="N138" i="5"/>
  <c r="N206" i="5"/>
  <c r="N270" i="5"/>
  <c r="N335" i="5"/>
  <c r="N309" i="5"/>
  <c r="N171" i="5"/>
  <c r="N40" i="5"/>
  <c r="N180" i="5"/>
  <c r="N247" i="5"/>
  <c r="N27" i="5"/>
  <c r="N124" i="5"/>
  <c r="N192" i="5"/>
  <c r="N256" i="5"/>
  <c r="N89" i="5"/>
  <c r="N153" i="5"/>
  <c r="N221" i="5"/>
  <c r="N285" i="5"/>
  <c r="N73" i="5"/>
  <c r="N142" i="5"/>
  <c r="N210" i="5"/>
  <c r="N274" i="5"/>
  <c r="N313" i="5"/>
  <c r="N155" i="5"/>
  <c r="N15" i="5"/>
  <c r="N77" i="5"/>
  <c r="N146" i="5"/>
  <c r="N214" i="5"/>
  <c r="N278" i="5"/>
  <c r="N343" i="5"/>
  <c r="N317" i="5"/>
  <c r="N139" i="5"/>
  <c r="N86" i="5"/>
  <c r="N150" i="5"/>
  <c r="N218" i="5"/>
  <c r="N282" i="5"/>
  <c r="N300" i="5"/>
  <c r="N321" i="5"/>
  <c r="N123" i="5"/>
  <c r="N8" i="5"/>
  <c r="N199" i="5"/>
  <c r="N60" i="5"/>
  <c r="N136" i="5"/>
  <c r="N204" i="5"/>
  <c r="N268" i="5"/>
  <c r="N101" i="5"/>
  <c r="N165" i="5"/>
  <c r="N233" i="5"/>
  <c r="N306" i="5"/>
  <c r="N90" i="5"/>
  <c r="N154" i="5"/>
  <c r="N222" i="5"/>
  <c r="N304" i="5"/>
  <c r="N329" i="5"/>
  <c r="N314" i="5"/>
  <c r="N203" i="5"/>
  <c r="N183" i="5"/>
  <c r="N140" i="5"/>
  <c r="N208" i="5"/>
  <c r="N272" i="5"/>
  <c r="N105" i="5"/>
  <c r="N169" i="5"/>
  <c r="N237" i="5"/>
  <c r="N322" i="5"/>
  <c r="N94" i="5"/>
  <c r="N158" i="5"/>
  <c r="N226" i="5"/>
  <c r="N294" i="5"/>
  <c r="N308" i="5"/>
  <c r="N333" i="5"/>
  <c r="N235" i="5"/>
  <c r="N135" i="5"/>
  <c r="N215" i="5"/>
  <c r="N163" i="5"/>
  <c r="N75" i="5"/>
  <c r="N144" i="5"/>
  <c r="N212" i="5"/>
  <c r="N276" i="5"/>
  <c r="N109" i="5"/>
  <c r="N177" i="5"/>
  <c r="N241" i="5"/>
  <c r="N342" i="5"/>
  <c r="N98" i="5"/>
  <c r="N162" i="5"/>
  <c r="N230" i="5"/>
  <c r="N298" i="5"/>
  <c r="N312" i="5"/>
  <c r="N337" i="5"/>
  <c r="N167" i="5"/>
  <c r="N91" i="5"/>
  <c r="N334" i="5"/>
  <c r="N147" i="5"/>
  <c r="N195" i="5"/>
  <c r="N79" i="5"/>
  <c r="N148" i="5"/>
  <c r="N216" i="5"/>
  <c r="N280" i="5"/>
  <c r="N113" i="5"/>
  <c r="N181" i="5"/>
  <c r="N245" i="5"/>
  <c r="N62" i="5"/>
  <c r="N102" i="5"/>
  <c r="N166" i="5"/>
  <c r="N234" i="5"/>
  <c r="N310" i="5"/>
  <c r="N316" i="5"/>
  <c r="N341" i="5"/>
  <c r="N107" i="5"/>
  <c r="N52" i="5"/>
  <c r="M369" i="5" l="1"/>
  <c r="O45" i="5"/>
  <c r="O68" i="5"/>
  <c r="O9" i="5"/>
  <c r="O173" i="5"/>
  <c r="O80" i="5"/>
  <c r="O325" i="5"/>
  <c r="O345" i="5"/>
  <c r="O34" i="5"/>
  <c r="O20" i="5"/>
  <c r="O287" i="5"/>
  <c r="O367" i="5" l="1"/>
  <c r="O36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Angelique Lohr</author>
  </authors>
  <commentList>
    <comment ref="B32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Angelique Lohr:</t>
        </r>
        <r>
          <rPr>
            <sz val="9"/>
            <color indexed="81"/>
            <rFont val="Tahoma"/>
            <family val="2"/>
          </rPr>
          <t xml:space="preserve">
Is nagenoeg gesloopt</t>
        </r>
      </text>
    </comment>
    <comment ref="B34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Angelique Lohr:</t>
        </r>
        <r>
          <rPr>
            <sz val="9"/>
            <color indexed="81"/>
            <rFont val="Tahoma"/>
            <family val="2"/>
          </rPr>
          <t xml:space="preserve">
Is nagenoeg gesloopt, alleen bedrijfsgebouw staat er nog</t>
        </r>
      </text>
    </comment>
  </commentList>
</comments>
</file>

<file path=xl/sharedStrings.xml><?xml version="1.0" encoding="utf-8"?>
<sst xmlns="http://schemas.openxmlformats.org/spreadsheetml/2006/main" count="2254" uniqueCount="1115">
  <si>
    <t>Oldenoordweg</t>
  </si>
  <si>
    <t>Poldergemaal Ons Belang</t>
  </si>
  <si>
    <t>9792 PH</t>
  </si>
  <si>
    <t>Poldergemaal Ripperda</t>
  </si>
  <si>
    <t>9951 SG</t>
  </si>
  <si>
    <t>Poldergemaal Beijum</t>
  </si>
  <si>
    <t>Boterdiep Oostzijde</t>
  </si>
  <si>
    <t>9785 AC</t>
  </si>
  <si>
    <t>Poldergemaal Casper Hommes</t>
  </si>
  <si>
    <t>9785 AA</t>
  </si>
  <si>
    <t>Poldergemaal de Wolden</t>
  </si>
  <si>
    <t>Boterdiep Westzijde</t>
  </si>
  <si>
    <t>9785 AJ</t>
  </si>
  <si>
    <t>52</t>
  </si>
  <si>
    <t>Poldergemaal De Oude Riet</t>
  </si>
  <si>
    <t>Roordaweg</t>
  </si>
  <si>
    <t>9362 VD</t>
  </si>
  <si>
    <t>Ter Laan</t>
  </si>
  <si>
    <t>9781 TL</t>
  </si>
  <si>
    <t>9805 TC</t>
  </si>
  <si>
    <t>Toevoergemaal Krooshek</t>
  </si>
  <si>
    <t>Toevoergemaal De Kluten</t>
  </si>
  <si>
    <t>9969 PM</t>
  </si>
  <si>
    <t>Poldergemaal Eskespolder</t>
  </si>
  <si>
    <t>Poldergemaal Fanerpolder</t>
  </si>
  <si>
    <t>Poldergemaal Noorderreitdiep</t>
  </si>
  <si>
    <t xml:space="preserve">Netlaan </t>
  </si>
  <si>
    <t>Aan de Vaart</t>
  </si>
  <si>
    <t>Poldergemaal Westzandemer</t>
  </si>
  <si>
    <t>Toevoergemaal  Zuidhorner Zuidertocht</t>
  </si>
  <si>
    <t>Poldergemaal Sichterman</t>
  </si>
  <si>
    <t>Poldergemaal Triplum</t>
  </si>
  <si>
    <t>BRILTIL</t>
  </si>
  <si>
    <t>ACHTER</t>
  </si>
  <si>
    <t>Poldergemaal Fransumerpolder</t>
  </si>
  <si>
    <t>9833 TG</t>
  </si>
  <si>
    <t>DEN HAM GN</t>
  </si>
  <si>
    <t>Poldergemaal Kriegsman</t>
  </si>
  <si>
    <t>12</t>
  </si>
  <si>
    <t>9832 TE</t>
  </si>
  <si>
    <t>DEN HORN</t>
  </si>
  <si>
    <t>30</t>
  </si>
  <si>
    <t>Poldergemaal Lagemeeden</t>
  </si>
  <si>
    <t>9811 PD</t>
  </si>
  <si>
    <t>ENUMATIL</t>
  </si>
  <si>
    <t>Nam gemaal Abel Stok</t>
  </si>
  <si>
    <t>Mernaweg</t>
  </si>
  <si>
    <t>9964 AV</t>
  </si>
  <si>
    <t>WEHE-DEN HOORN</t>
  </si>
  <si>
    <t>Poldergemaal Vredewold</t>
  </si>
  <si>
    <t>9811 PE</t>
  </si>
  <si>
    <t>9744 TE</t>
  </si>
  <si>
    <t>Poldergemaal Zuidwending</t>
  </si>
  <si>
    <t>337</t>
  </si>
  <si>
    <t>9744 TD</t>
  </si>
  <si>
    <t>Poldergemaal Lettelbert</t>
  </si>
  <si>
    <t>9827 TA</t>
  </si>
  <si>
    <t>LETTELBERT</t>
  </si>
  <si>
    <t>Poldergemaal Noorderland</t>
  </si>
  <si>
    <t>9822 AH</t>
  </si>
  <si>
    <t>NIEKERK GROOTEGAST</t>
  </si>
  <si>
    <t>43</t>
  </si>
  <si>
    <t>9862 TL</t>
  </si>
  <si>
    <t xml:space="preserve">Hooge Zuidwal </t>
  </si>
  <si>
    <t>37</t>
  </si>
  <si>
    <t>Poldergemaal Zuiderland</t>
  </si>
  <si>
    <t>Mensumaweg</t>
  </si>
  <si>
    <t>TOLBERT</t>
  </si>
  <si>
    <t>Poldergemaal Tolberterpetten</t>
  </si>
  <si>
    <t>9356 TD</t>
  </si>
  <si>
    <t>39</t>
  </si>
  <si>
    <t>Poldergemaal Zuidhorner Zuiderpolder</t>
  </si>
  <si>
    <t>Hoendiep OZ</t>
  </si>
  <si>
    <t xml:space="preserve">Rioolgemaal De Wilp </t>
  </si>
  <si>
    <t>Poldergemaal Hanckema</t>
  </si>
  <si>
    <t>Hanckemalaan</t>
  </si>
  <si>
    <t>9801 HJ</t>
  </si>
  <si>
    <t>Poldergemaal De Slokkert</t>
  </si>
  <si>
    <t>van Lierswijk</t>
  </si>
  <si>
    <t>13</t>
  </si>
  <si>
    <t>9421 TH</t>
  </si>
  <si>
    <t>BOVENSMILDE</t>
  </si>
  <si>
    <t>Poldergemaal Ravensmeeren</t>
  </si>
  <si>
    <t>Meesterswijk</t>
  </si>
  <si>
    <t>9421 TK</t>
  </si>
  <si>
    <t>Poldergemaal Hoornsedyk</t>
  </si>
  <si>
    <t>Hoornsedijk</t>
  </si>
  <si>
    <t>9752 XK</t>
  </si>
  <si>
    <t>HAREN GN</t>
  </si>
  <si>
    <t>Poldergemaal Lieveren</t>
  </si>
  <si>
    <t>9304 TR</t>
  </si>
  <si>
    <t>LIEVEREN</t>
  </si>
  <si>
    <t>28</t>
  </si>
  <si>
    <t>75</t>
  </si>
  <si>
    <t>Poldergemaal Weehorst</t>
  </si>
  <si>
    <t>Moleneind</t>
  </si>
  <si>
    <t>PEIZE</t>
  </si>
  <si>
    <t>Poldergemaal Hamersweg</t>
  </si>
  <si>
    <t>9321 TK</t>
  </si>
  <si>
    <t>Poldergemaal Sandebuur</t>
  </si>
  <si>
    <t>9315 TD</t>
  </si>
  <si>
    <t>RODERWOLDE</t>
  </si>
  <si>
    <t>Poldergemaal Zuidermaden</t>
  </si>
  <si>
    <t>Hoofdstraat</t>
  </si>
  <si>
    <t>Poldergemaal Rodervaart</t>
  </si>
  <si>
    <t>27</t>
  </si>
  <si>
    <t>9731 AA</t>
  </si>
  <si>
    <t>9959 PS</t>
  </si>
  <si>
    <t>ZUIDVELDE</t>
  </si>
  <si>
    <t>Toevoergemaal</t>
  </si>
  <si>
    <t>Toevoergemaal Wierumerpolder</t>
  </si>
  <si>
    <t>E H Woltersweg</t>
  </si>
  <si>
    <t>9831 TG</t>
  </si>
  <si>
    <t>ADUARD</t>
  </si>
  <si>
    <t>Toevoergemaal Hornhuizerklief</t>
  </si>
  <si>
    <t>Dijksterweg</t>
  </si>
  <si>
    <t>9978 TB</t>
  </si>
  <si>
    <t>110</t>
  </si>
  <si>
    <t>Toevoergemaal Verhorn</t>
  </si>
  <si>
    <t>9956 TC</t>
  </si>
  <si>
    <t>DEN ANDEL</t>
  </si>
  <si>
    <t>Toevoergemaal Korenzand</t>
  </si>
  <si>
    <t>9977 TD</t>
  </si>
  <si>
    <t>KLOOSTERBUREN</t>
  </si>
  <si>
    <t>Toevoergemaal Bokumerklief</t>
  </si>
  <si>
    <t>NAM Sluis</t>
  </si>
  <si>
    <t>Nam sluis Slimsluis</t>
  </si>
  <si>
    <t xml:space="preserve">Schaphalsterzijl </t>
  </si>
  <si>
    <t>Toevoergemaal Egelnest</t>
  </si>
  <si>
    <t>9977 SB</t>
  </si>
  <si>
    <t>Toevoergemaal Zwarte Pier</t>
  </si>
  <si>
    <t>Oudedijk  bij</t>
  </si>
  <si>
    <t>9968 TC</t>
  </si>
  <si>
    <t>Toevoergemaal Pieterburen</t>
  </si>
  <si>
    <t>9968 AH</t>
  </si>
  <si>
    <t>Toevoergemaal Wierhuizerklief</t>
  </si>
  <si>
    <t>9968 TB</t>
  </si>
  <si>
    <t>Toevoergemaal Blijcke</t>
  </si>
  <si>
    <t>Tilweg</t>
  </si>
  <si>
    <t>20</t>
  </si>
  <si>
    <t>9983 SR</t>
  </si>
  <si>
    <t>ROODESCHOOL</t>
  </si>
  <si>
    <t>Toevoergemaal Zielkolk</t>
  </si>
  <si>
    <t>9981 TP</t>
  </si>
  <si>
    <t>Toevoergemaal Quatre-Bras</t>
  </si>
  <si>
    <t>10</t>
  </si>
  <si>
    <t>9981 TK</t>
  </si>
  <si>
    <t>Toevoergemaal Lage Waard</t>
  </si>
  <si>
    <t>Oude Dijk</t>
  </si>
  <si>
    <t>Toevoergemaal Katershorn</t>
  </si>
  <si>
    <t>9981 TH</t>
  </si>
  <si>
    <t>Toevoergemaal Hadder,Groote</t>
  </si>
  <si>
    <t>9982 HC</t>
  </si>
  <si>
    <t>UITHUIZERMEEDEN</t>
  </si>
  <si>
    <t>Toevoergemaal Klei</t>
  </si>
  <si>
    <t>9971 TA</t>
  </si>
  <si>
    <t>ULRUM</t>
  </si>
  <si>
    <t>Toevoergemaal Onrust</t>
  </si>
  <si>
    <t>Noorderweg</t>
  </si>
  <si>
    <t>9975 VX</t>
  </si>
  <si>
    <t>VIERHUIZEN</t>
  </si>
  <si>
    <t>Toevoergemaal Oudendijk</t>
  </si>
  <si>
    <t>WARFFUM</t>
  </si>
  <si>
    <t>Toevoergemaal Maurice</t>
  </si>
  <si>
    <t>9969 TN</t>
  </si>
  <si>
    <t>9291 MD</t>
  </si>
  <si>
    <t>Toevoergemaal De Slikken</t>
  </si>
  <si>
    <t>Toevoergemaal Nieuwstad</t>
  </si>
  <si>
    <t>Nieuwstad</t>
  </si>
  <si>
    <t>9906 TG</t>
  </si>
  <si>
    <t>9794 PD</t>
  </si>
  <si>
    <t>BIERUM</t>
  </si>
  <si>
    <t>Toevoergemaal Garsthuizen</t>
  </si>
  <si>
    <t>Fiveldijk</t>
  </si>
  <si>
    <t>9923 TA</t>
  </si>
  <si>
    <t>GARSTHUIZEN</t>
  </si>
  <si>
    <t>Toevoergemaal Oostersluis</t>
  </si>
  <si>
    <t>Oostersluisweg</t>
  </si>
  <si>
    <t>9731 AV</t>
  </si>
  <si>
    <t>Toevoergemaal Oosternieland</t>
  </si>
  <si>
    <t>Battenweg</t>
  </si>
  <si>
    <t>9985 XK</t>
  </si>
  <si>
    <t>OOSTERNIELAND</t>
  </si>
  <si>
    <t>Toevoergemaal Spijk</t>
  </si>
  <si>
    <t>Tweehuizerweg</t>
  </si>
  <si>
    <t>9909 TL</t>
  </si>
  <si>
    <t>SPIJK GN</t>
  </si>
  <si>
    <t>Toevoergemaal Westeremden</t>
  </si>
  <si>
    <t>Bredeweg</t>
  </si>
  <si>
    <t>9922 TB</t>
  </si>
  <si>
    <t>WESTEREMDEN</t>
  </si>
  <si>
    <t>146</t>
  </si>
  <si>
    <t>Jonkersvaart</t>
  </si>
  <si>
    <t>9366 TB</t>
  </si>
  <si>
    <t>JONKERSVAART</t>
  </si>
  <si>
    <t>Toevoergemaal Diepswal</t>
  </si>
  <si>
    <t>Roomsterweg</t>
  </si>
  <si>
    <t>9351 TC</t>
  </si>
  <si>
    <t>LEEK</t>
  </si>
  <si>
    <t>Toevoergemaal Leek</t>
  </si>
  <si>
    <t>Kerkweg  / De Dam</t>
  </si>
  <si>
    <t>9351 AJ</t>
  </si>
  <si>
    <t>Nienoordshaven</t>
  </si>
  <si>
    <t>9351 CZ</t>
  </si>
  <si>
    <t>GODLINZE</t>
  </si>
  <si>
    <t>9983 SP</t>
  </si>
  <si>
    <t>25</t>
  </si>
  <si>
    <t>Oudedijksterweg</t>
  </si>
  <si>
    <t>38</t>
  </si>
  <si>
    <t>14</t>
  </si>
  <si>
    <t xml:space="preserve">Ter Laan </t>
  </si>
  <si>
    <t xml:space="preserve">TO </t>
  </si>
  <si>
    <t>Hamersweg</t>
  </si>
  <si>
    <t>'T ZANDT GN</t>
  </si>
  <si>
    <t>ZIJLDIJK</t>
  </si>
  <si>
    <t>Boezemgemaal</t>
  </si>
  <si>
    <t>Boezemgemaal De Drie Delfzijlen</t>
  </si>
  <si>
    <t>Nieuweweg</t>
  </si>
  <si>
    <t>9934 RA</t>
  </si>
  <si>
    <t>Boezemgemaal De Kobbe</t>
  </si>
  <si>
    <t>Oostereemsweg</t>
  </si>
  <si>
    <t>9979 XV</t>
  </si>
  <si>
    <t>Boezemgemaal Nieuwe Robbengat</t>
  </si>
  <si>
    <t>9976 VT</t>
  </si>
  <si>
    <t>Soort / Type Object</t>
  </si>
  <si>
    <t xml:space="preserve">Hogelandsterweg </t>
  </si>
  <si>
    <t>LAUWERSOOG</t>
  </si>
  <si>
    <t>Boezemgemaal De Waterwolf</t>
  </si>
  <si>
    <t>Teenstraweg</t>
  </si>
  <si>
    <t>9885 TA</t>
  </si>
  <si>
    <t>LAUWERZIJL</t>
  </si>
  <si>
    <t>Boezemgemaal Spijksterpompen</t>
  </si>
  <si>
    <t>Vierhuizerweg</t>
  </si>
  <si>
    <t>9909 TM</t>
  </si>
  <si>
    <t>Boezemgemaal Noordpolderzijl</t>
  </si>
  <si>
    <t>Boezemgemaal HD Louwes</t>
  </si>
  <si>
    <t>Beatrixstraat</t>
  </si>
  <si>
    <t>9974 RW</t>
  </si>
  <si>
    <t>ZOUTKAMP</t>
  </si>
  <si>
    <t>Brug</t>
  </si>
  <si>
    <t>9745EB</t>
  </si>
  <si>
    <t>9959 TS</t>
  </si>
  <si>
    <t>9781 TE</t>
  </si>
  <si>
    <t xml:space="preserve">Tolbertervaart </t>
  </si>
  <si>
    <t>25-26</t>
  </si>
  <si>
    <t>TUSSEN</t>
  </si>
  <si>
    <t>Werkplaats Leek</t>
  </si>
  <si>
    <t>Leuringslaan</t>
  </si>
  <si>
    <t>9351 NT</t>
  </si>
  <si>
    <t>Werkplaats Onderdendam</t>
  </si>
  <si>
    <t>Winsumerweg</t>
  </si>
  <si>
    <t>9959 TD</t>
  </si>
  <si>
    <t>NAM Gemaal</t>
  </si>
  <si>
    <t xml:space="preserve">Hoendiep OZ </t>
  </si>
  <si>
    <t xml:space="preserve">Weersterweg </t>
  </si>
  <si>
    <t xml:space="preserve">Hoendiep WZ </t>
  </si>
  <si>
    <t>Damsterdiep ZZ</t>
  </si>
  <si>
    <t xml:space="preserve">Lettelberterdijk  </t>
  </si>
  <si>
    <t>Kievesterweg</t>
  </si>
  <si>
    <t xml:space="preserve">Winsumerweg </t>
  </si>
  <si>
    <t>De Groeve Oostzijde</t>
  </si>
  <si>
    <t xml:space="preserve">Zwet </t>
  </si>
  <si>
    <t xml:space="preserve">Friesestraatweg </t>
  </si>
  <si>
    <t>Oudendijk</t>
  </si>
  <si>
    <t xml:space="preserve">Molenweg  </t>
  </si>
  <si>
    <t>Melkvaaller</t>
  </si>
  <si>
    <t xml:space="preserve">Stadsweg </t>
  </si>
  <si>
    <t xml:space="preserve">Veilingweg </t>
  </si>
  <si>
    <t>Havenstraat</t>
  </si>
  <si>
    <t xml:space="preserve">Westerhornseweg </t>
  </si>
  <si>
    <t>Altenaweg</t>
  </si>
  <si>
    <t>Hunzeweg</t>
  </si>
  <si>
    <t>Zeehaanstraat</t>
  </si>
  <si>
    <t xml:space="preserve">Noorderweg </t>
  </si>
  <si>
    <t xml:space="preserve">Dorpsstraat </t>
  </si>
  <si>
    <t xml:space="preserve">Westerdijk </t>
  </si>
  <si>
    <t>Ericalaan</t>
  </si>
  <si>
    <t xml:space="preserve">Hoofdstraat </t>
  </si>
  <si>
    <t xml:space="preserve">Zuiderweg </t>
  </si>
  <si>
    <t>9727 KO</t>
  </si>
  <si>
    <t>Nam gemaal Stad&amp;Lande</t>
  </si>
  <si>
    <t>Groningerweg</t>
  </si>
  <si>
    <t>Nam gemaal Loppersum</t>
  </si>
  <si>
    <t>Stedumerweg</t>
  </si>
  <si>
    <t>9919 TE</t>
  </si>
  <si>
    <t>Nam gemaal Den Deel</t>
  </si>
  <si>
    <t>9991 XH</t>
  </si>
  <si>
    <t>9998 XB</t>
  </si>
  <si>
    <t>ROTTUM GN</t>
  </si>
  <si>
    <t>Nam gemaal Tilburg</t>
  </si>
  <si>
    <t>Jacob Tilbusscherweg</t>
  </si>
  <si>
    <t>Provincialeweg</t>
  </si>
  <si>
    <t>WETSINGE</t>
  </si>
  <si>
    <t>Nam gemaal Wirdum</t>
  </si>
  <si>
    <t>Wirdumerweg</t>
  </si>
  <si>
    <t>9917 PA</t>
  </si>
  <si>
    <t>WIRDUM GN</t>
  </si>
  <si>
    <t>9798 TB</t>
  </si>
  <si>
    <t>Sluis</t>
  </si>
  <si>
    <t>Sluis Oosterdijkshorn</t>
  </si>
  <si>
    <t>Rioolgemaal</t>
  </si>
  <si>
    <t>Rioolgemaal 't Zandt</t>
  </si>
  <si>
    <t>RWZI Delfzijl</t>
  </si>
  <si>
    <t>9915 PJ</t>
  </si>
  <si>
    <t>Rioolgemaal Appingedam</t>
  </si>
  <si>
    <t>9902 AA</t>
  </si>
  <si>
    <t>Rioolgemaal Bierum</t>
  </si>
  <si>
    <t>Rioolgemaal Delfzijl</t>
  </si>
  <si>
    <t>Ubbenslaan</t>
  </si>
  <si>
    <t>Rioolgemaal Godlinze</t>
  </si>
  <si>
    <t>Stelterweg</t>
  </si>
  <si>
    <t>9908 PJ</t>
  </si>
  <si>
    <t>Rioolgemaal Holwierde</t>
  </si>
  <si>
    <t>Hoofdweg</t>
  </si>
  <si>
    <t>9905 PD</t>
  </si>
  <si>
    <t>Rioolgemaal Oldenklooster</t>
  </si>
  <si>
    <t>LOSDORP</t>
  </si>
  <si>
    <t>Rioolgemaal Losdorp</t>
  </si>
  <si>
    <t>Westendorpweg</t>
  </si>
  <si>
    <t>9907 PC</t>
  </si>
  <si>
    <t>Rioolgemaal Spijk</t>
  </si>
  <si>
    <t>Willem de Merodelaan</t>
  </si>
  <si>
    <t>9909 BW</t>
  </si>
  <si>
    <t xml:space="preserve">Oude Rijksweg </t>
  </si>
  <si>
    <t>Rioolgemaal Zeerijp</t>
  </si>
  <si>
    <t>9914 PM</t>
  </si>
  <si>
    <t>ZEERIJP</t>
  </si>
  <si>
    <t xml:space="preserve">Kwelderweg </t>
  </si>
  <si>
    <t>Rioolgemaal Zijldijk</t>
  </si>
  <si>
    <t>Honderdsterweg</t>
  </si>
  <si>
    <t>9987 SM</t>
  </si>
  <si>
    <t>Rioolgemaal Garmerwolde</t>
  </si>
  <si>
    <t>RWZI Garmerwolde</t>
  </si>
  <si>
    <t>Dorpsweg</t>
  </si>
  <si>
    <t>9798 PE</t>
  </si>
  <si>
    <t>Rioolgemaal Garrelsweer</t>
  </si>
  <si>
    <t>9918 PC</t>
  </si>
  <si>
    <t>Rioolgemaal Garsthuizen</t>
  </si>
  <si>
    <t>Symensoord</t>
  </si>
  <si>
    <t>9923 PJ</t>
  </si>
  <si>
    <t>Poldergemaal Wierumerschouw</t>
  </si>
  <si>
    <t>9774 TE</t>
  </si>
  <si>
    <t>Sluizencomplex</t>
  </si>
  <si>
    <t xml:space="preserve">Loods Farmsum </t>
  </si>
  <si>
    <t>Rioolgemaal Damsterdiep</t>
  </si>
  <si>
    <t>Damsterdiep</t>
  </si>
  <si>
    <t>9713 EM</t>
  </si>
  <si>
    <t>Rioolgemaal Lewenborg</t>
  </si>
  <si>
    <t>9734 AS</t>
  </si>
  <si>
    <t>Rioolgemaal Leermens</t>
  </si>
  <si>
    <t>Dieftilweg</t>
  </si>
  <si>
    <t>9912 TA</t>
  </si>
  <si>
    <t>LEERMENS</t>
  </si>
  <si>
    <t>Rioolgemaal Reddeloos</t>
  </si>
  <si>
    <t>GMAL</t>
  </si>
  <si>
    <t>Juisterpad</t>
  </si>
  <si>
    <t>9919 TC</t>
  </si>
  <si>
    <t>Rioolgemaal Loppersum</t>
  </si>
  <si>
    <t>Wijmersweg</t>
  </si>
  <si>
    <t>9919 BK</t>
  </si>
  <si>
    <t>STUW</t>
  </si>
  <si>
    <t>Rioolgemaal Oosterwijtwerd</t>
  </si>
  <si>
    <t>Schoolweg</t>
  </si>
  <si>
    <t>9911 PA</t>
  </si>
  <si>
    <t>OOSTERWIJTWERD</t>
  </si>
  <si>
    <t>Rioolgemaal Stedum</t>
  </si>
  <si>
    <t>9921 PG</t>
  </si>
  <si>
    <t>Rioolgemaal Dijkshorn</t>
  </si>
  <si>
    <t>Rioolgemaal Ten Post</t>
  </si>
  <si>
    <t>Jan Zijlstraat</t>
  </si>
  <si>
    <t>9792 PT</t>
  </si>
  <si>
    <t>Rioolgemaal Thesinge</t>
  </si>
  <si>
    <t>9797 PH</t>
  </si>
  <si>
    <t>Rioolgemaal Westeremden</t>
  </si>
  <si>
    <t>9922 PT</t>
  </si>
  <si>
    <t>9315 PB</t>
  </si>
  <si>
    <t>9315 PG</t>
  </si>
  <si>
    <t>9781 EH</t>
  </si>
  <si>
    <t>9902 BW</t>
  </si>
  <si>
    <t>9907 PD</t>
  </si>
  <si>
    <t>9933 NA</t>
  </si>
  <si>
    <t>9951 TD</t>
  </si>
  <si>
    <t>STW</t>
  </si>
  <si>
    <t>NST</t>
  </si>
  <si>
    <t>POMP1</t>
  </si>
  <si>
    <t>POP</t>
  </si>
  <si>
    <t xml:space="preserve">Singel  </t>
  </si>
  <si>
    <t>GEM</t>
  </si>
  <si>
    <t>9989 CE</t>
  </si>
  <si>
    <t>RIO</t>
  </si>
  <si>
    <t>Rioolgemaal Winneweer</t>
  </si>
  <si>
    <t>273</t>
  </si>
  <si>
    <t>Rioolgemaal Wirdum</t>
  </si>
  <si>
    <t>9917 PC</t>
  </si>
  <si>
    <t>Rioolgemaal Woltersum</t>
  </si>
  <si>
    <t>Eemskanaal NZ</t>
  </si>
  <si>
    <t>9795 TB</t>
  </si>
  <si>
    <t>Rioolgemaal Bedum</t>
  </si>
  <si>
    <t>RWZI Onderdendam</t>
  </si>
  <si>
    <t>Rioolgemaal Kantens</t>
  </si>
  <si>
    <t>9995 PT</t>
  </si>
  <si>
    <t>KANTENS</t>
  </si>
  <si>
    <t>Rioolgemaal Middelstum</t>
  </si>
  <si>
    <t>Ploegersweg</t>
  </si>
  <si>
    <t>9991 CA</t>
  </si>
  <si>
    <t>Rioolgemaal Noordwolde</t>
  </si>
  <si>
    <t>9784 PA</t>
  </si>
  <si>
    <t>NOORDWOLDE GN</t>
  </si>
  <si>
    <t>Rioolgemaal Onderdendam</t>
  </si>
  <si>
    <t>Rioolgemaal Zuidwolde</t>
  </si>
  <si>
    <t>Van Berumstraat</t>
  </si>
  <si>
    <t>9785 BG</t>
  </si>
  <si>
    <t>Rioolgemaal Zandeweer</t>
  </si>
  <si>
    <t>9997 PC</t>
  </si>
  <si>
    <t>ZANDEWEER</t>
  </si>
  <si>
    <t>Rioolgemaal Roodeschool</t>
  </si>
  <si>
    <t>RWZI Uithuizermeeden</t>
  </si>
  <si>
    <t>Poldergemaal Zernike</t>
  </si>
  <si>
    <t xml:space="preserve">Paddepoelsterweg </t>
  </si>
  <si>
    <t>Rioolgemaal Uithuizermeeden</t>
  </si>
  <si>
    <t>9982 ED</t>
  </si>
  <si>
    <t>Rioolgemaal Houwerzijl</t>
  </si>
  <si>
    <t>RWZI Ulrum</t>
  </si>
  <si>
    <t>Hollemastraat</t>
  </si>
  <si>
    <t>9973 PN</t>
  </si>
  <si>
    <t>HOUWERZIJL</t>
  </si>
  <si>
    <t>Rioolgemaal Lauwersoog</t>
  </si>
  <si>
    <t>Robbenoort</t>
  </si>
  <si>
    <t>9976 VE</t>
  </si>
  <si>
    <t>Rioolgemaal Marneweg</t>
  </si>
  <si>
    <t>Marneweg</t>
  </si>
  <si>
    <t>9976 VV</t>
  </si>
  <si>
    <t>Rioolgemaal Leens</t>
  </si>
  <si>
    <t>Rietemastraat</t>
  </si>
  <si>
    <t>9965 RS</t>
  </si>
  <si>
    <t>LEENS</t>
  </si>
  <si>
    <t>Rioolgemaal Ulrum</t>
  </si>
  <si>
    <t>9971 CW</t>
  </si>
  <si>
    <t>Rioolgemaal Vierhuizen</t>
  </si>
  <si>
    <t>Midhalmerweg</t>
  </si>
  <si>
    <t>9975 VW</t>
  </si>
  <si>
    <t>Rioolgemaal Zoutkamp</t>
  </si>
  <si>
    <t>S H Woldringhstraat</t>
  </si>
  <si>
    <t>9974 SE</t>
  </si>
  <si>
    <t>Rioolgemaal Eenrum</t>
  </si>
  <si>
    <t>RWZI Wehe den Hoorn</t>
  </si>
  <si>
    <t>Dominee Uilkensstraat</t>
  </si>
  <si>
    <t>9967 RG</t>
  </si>
  <si>
    <t>EENRUM</t>
  </si>
  <si>
    <t>Rioolgemaal Kruisweg</t>
  </si>
  <si>
    <t>Lewestraat</t>
  </si>
  <si>
    <t>9977 PP</t>
  </si>
  <si>
    <t xml:space="preserve">Eemskanaal NZ </t>
  </si>
  <si>
    <t>Rioolgemaal Molenrij</t>
  </si>
  <si>
    <t>H van Cappenbergweg</t>
  </si>
  <si>
    <t>9977 RW</t>
  </si>
  <si>
    <t>Rioolgemaal Mensingeweer</t>
  </si>
  <si>
    <t>Matthenesserweg</t>
  </si>
  <si>
    <t>9961 TD</t>
  </si>
  <si>
    <t>MENSINGEWEER</t>
  </si>
  <si>
    <t>Rioolgemaal Pieterburen</t>
  </si>
  <si>
    <t>94</t>
  </si>
  <si>
    <t>9968 AG</t>
  </si>
  <si>
    <t>Rioolgemaal Warfhuizen</t>
  </si>
  <si>
    <t>Baron van Asbeckweg</t>
  </si>
  <si>
    <t>9963 PA</t>
  </si>
  <si>
    <t>WARFHUIZEN</t>
  </si>
  <si>
    <t>Rioolgemaal Wehe den Hoorn</t>
  </si>
  <si>
    <t>9964 AN</t>
  </si>
  <si>
    <t>WEHE DEN HOORN</t>
  </si>
  <si>
    <t>Rioolgemaal Westernieland</t>
  </si>
  <si>
    <t>Valgeweg</t>
  </si>
  <si>
    <t>9969 PG</t>
  </si>
  <si>
    <t>Rioolgemaal Adorp</t>
  </si>
  <si>
    <t>RWZI Winsum</t>
  </si>
  <si>
    <t>Wierumerschouwsterweg</t>
  </si>
  <si>
    <t>9774 PS</t>
  </si>
  <si>
    <t>ADORP</t>
  </si>
  <si>
    <t>Rioolgemaal Baflo</t>
  </si>
  <si>
    <t>Eenrumerweg</t>
  </si>
  <si>
    <t>9953 TD</t>
  </si>
  <si>
    <t>BAFLO</t>
  </si>
  <si>
    <t>Rioolgemaal Den Andel</t>
  </si>
  <si>
    <t>9956 PK</t>
  </si>
  <si>
    <t>Rioolgemaal Sauwerd</t>
  </si>
  <si>
    <t>9771 TB</t>
  </si>
  <si>
    <t>SAUWERD</t>
  </si>
  <si>
    <t>Rioolgemaal Usquert</t>
  </si>
  <si>
    <t>9988 NT</t>
  </si>
  <si>
    <t>Rioolgemaal Warffum</t>
  </si>
  <si>
    <t>Juffer Marthastraat</t>
  </si>
  <si>
    <t>51</t>
  </si>
  <si>
    <t>9989 EH</t>
  </si>
  <si>
    <t>Rioolgemaal Winsum</t>
  </si>
  <si>
    <t>Wierdaweg</t>
  </si>
  <si>
    <t>9951 TM</t>
  </si>
  <si>
    <t>Rioolgemaal Obergum</t>
  </si>
  <si>
    <t>Schouwerzijlsterweg</t>
  </si>
  <si>
    <t>9951 TG</t>
  </si>
  <si>
    <t>RWZI</t>
  </si>
  <si>
    <t>Oosterwierum</t>
  </si>
  <si>
    <t>9936 HJ</t>
  </si>
  <si>
    <t>WEIWERD</t>
  </si>
  <si>
    <t>Grasdijkweg</t>
  </si>
  <si>
    <t>9798 TC</t>
  </si>
  <si>
    <t>68</t>
  </si>
  <si>
    <t>Havenweg</t>
  </si>
  <si>
    <t>Oosternielands Weg</t>
  </si>
  <si>
    <t>9982 EM</t>
  </si>
  <si>
    <t>Raylandseweg</t>
  </si>
  <si>
    <t>9964 TC</t>
  </si>
  <si>
    <t>M D Teenstraweg</t>
  </si>
  <si>
    <t>Rioolgemaal Bunne</t>
  </si>
  <si>
    <t>RWZI Eelde</t>
  </si>
  <si>
    <t>Burchtweg</t>
  </si>
  <si>
    <t>9496 PD</t>
  </si>
  <si>
    <t>BUNNE</t>
  </si>
  <si>
    <t>Rioolgemaal Donderen</t>
  </si>
  <si>
    <t>Noordeinde</t>
  </si>
  <si>
    <t>9497 PL</t>
  </si>
  <si>
    <t>DONDEREN</t>
  </si>
  <si>
    <t>Oudezeedijk</t>
  </si>
  <si>
    <t xml:space="preserve">Ir A J van de Brielweg </t>
  </si>
  <si>
    <t>Lauwersdwarsweg</t>
  </si>
  <si>
    <t>Rioolgemaal Een</t>
  </si>
  <si>
    <t>9342 PH</t>
  </si>
  <si>
    <t>EEN</t>
  </si>
  <si>
    <t>Rioolgemaal Roderwolde</t>
  </si>
  <si>
    <t>Roderwolderweg</t>
  </si>
  <si>
    <t>9314 TB</t>
  </si>
  <si>
    <t>FOXWOLDE</t>
  </si>
  <si>
    <t>Westerbrink</t>
  </si>
  <si>
    <t>9333 PE</t>
  </si>
  <si>
    <t>LANGELO DR</t>
  </si>
  <si>
    <t>Rioolgemaal Lieveren</t>
  </si>
  <si>
    <t>Nijlandseweg</t>
  </si>
  <si>
    <t>Rioolgemaal Norgerberg</t>
  </si>
  <si>
    <t>Langeloerweg</t>
  </si>
  <si>
    <t>9331 VA</t>
  </si>
  <si>
    <t>NORG</t>
  </si>
  <si>
    <t>Afvoergemaal De Helden</t>
  </si>
  <si>
    <t>9773 TD</t>
  </si>
  <si>
    <t>Rioolgemaal Norg</t>
  </si>
  <si>
    <t>Eenerstraat</t>
  </si>
  <si>
    <t>9331 VE</t>
  </si>
  <si>
    <t xml:space="preserve">Wolddijk </t>
  </si>
  <si>
    <t>9361 TA</t>
  </si>
  <si>
    <t xml:space="preserve">9791 TA </t>
  </si>
  <si>
    <t>9959 PG</t>
  </si>
  <si>
    <t>9356 VG</t>
  </si>
  <si>
    <t>Krommeweg</t>
  </si>
  <si>
    <t>Stitswerderweg</t>
  </si>
  <si>
    <t>Schaapweg</t>
  </si>
  <si>
    <t>Boterdiep OZ</t>
  </si>
  <si>
    <t>Rioolgemaal Boterdijk Eelde</t>
  </si>
  <si>
    <t>Verlengde Boterdijk</t>
  </si>
  <si>
    <t>9765 ED</t>
  </si>
  <si>
    <t>PATERSWOLDE</t>
  </si>
  <si>
    <t>Rioolgemaal Peest</t>
  </si>
  <si>
    <t>Hoofdweg( =Hulligtenweg)</t>
  </si>
  <si>
    <t>9334 TA</t>
  </si>
  <si>
    <t>PEEST</t>
  </si>
  <si>
    <t>9968 AE</t>
  </si>
  <si>
    <t>Rioolgemaal De Pol</t>
  </si>
  <si>
    <t>Rioolgemaal Altena</t>
  </si>
  <si>
    <t>9321 XE</t>
  </si>
  <si>
    <t>Rioolgemaal Peize</t>
  </si>
  <si>
    <t>Joest Lewelaan</t>
  </si>
  <si>
    <t>9321 AL</t>
  </si>
  <si>
    <t>Rioolgemaal Roden</t>
  </si>
  <si>
    <t>Dwazziewegen</t>
  </si>
  <si>
    <t>9301 ZR</t>
  </si>
  <si>
    <t>RODEN</t>
  </si>
  <si>
    <t>Rioolgemaal Nieuw Roden</t>
  </si>
  <si>
    <t>Koekoeksbloem</t>
  </si>
  <si>
    <t>9302 BH</t>
  </si>
  <si>
    <t>Rioolgemaal Roderesch</t>
  </si>
  <si>
    <t>9305 TD</t>
  </si>
  <si>
    <t>RODERESCH</t>
  </si>
  <si>
    <t>Rioolgemaal Steenbergen</t>
  </si>
  <si>
    <t>9307 PB</t>
  </si>
  <si>
    <t>Nam gemaal Schaphalsterzijl</t>
  </si>
  <si>
    <t>STEENBERGEN DR</t>
  </si>
  <si>
    <t>Rioolgemaal Veenhuizen (Esserheem)</t>
  </si>
  <si>
    <t>Eikenlaan</t>
  </si>
  <si>
    <t>9341 AL</t>
  </si>
  <si>
    <t>VEENHUIZEN</t>
  </si>
  <si>
    <t>TO</t>
  </si>
  <si>
    <t>Rioolgemaal Norgerhaven</t>
  </si>
  <si>
    <t>Limietweg</t>
  </si>
  <si>
    <t>9341 BA</t>
  </si>
  <si>
    <t>Rioolgemaal Vries</t>
  </si>
  <si>
    <t>Groningerstraat</t>
  </si>
  <si>
    <t>9481 AT</t>
  </si>
  <si>
    <t>VRIES</t>
  </si>
  <si>
    <t>Rioolgemaal Westervelde</t>
  </si>
  <si>
    <t>Kampweg</t>
  </si>
  <si>
    <t>9337 PE</t>
  </si>
  <si>
    <t>WESTERVELDE</t>
  </si>
  <si>
    <t>Rioolgemaal Zeijen</t>
  </si>
  <si>
    <t>Oosterweg</t>
  </si>
  <si>
    <t>9491 AH</t>
  </si>
  <si>
    <t>ZEIJEN</t>
  </si>
  <si>
    <t>Rioolgemaal Zuidvelde</t>
  </si>
  <si>
    <t>Asserstraat</t>
  </si>
  <si>
    <t>9335 TC</t>
  </si>
  <si>
    <t>Rioolgemaal Langelo</t>
  </si>
  <si>
    <t>Rioolgemaal Ezinge</t>
  </si>
  <si>
    <t>RWZI Feerwerd</t>
  </si>
  <si>
    <t>Schoorsterweg</t>
  </si>
  <si>
    <t>9891 AR</t>
  </si>
  <si>
    <t>EZINGE</t>
  </si>
  <si>
    <t>Rioolgemaal Feerwerd</t>
  </si>
  <si>
    <t>Zijlsterweg</t>
  </si>
  <si>
    <t>9892 PK</t>
  </si>
  <si>
    <t>FEERWERD</t>
  </si>
  <si>
    <t>Rioolgemaal Garnwerd</t>
  </si>
  <si>
    <t>9893 PA</t>
  </si>
  <si>
    <t>GARNWERD</t>
  </si>
  <si>
    <t>Rioolgemaal Niehove</t>
  </si>
  <si>
    <t>9884 PB</t>
  </si>
  <si>
    <t>NIEHOVE</t>
  </si>
  <si>
    <t>Rioolgemaal Oldehove</t>
  </si>
  <si>
    <t>Englumstraat</t>
  </si>
  <si>
    <t>9883 PD</t>
  </si>
  <si>
    <t>Rioolgemaal Saaksum</t>
  </si>
  <si>
    <t>9886 PJ</t>
  </si>
  <si>
    <t>SAAKSUM</t>
  </si>
  <si>
    <t>Rioolgemaal Grijpskerk</t>
  </si>
  <si>
    <t>RWZI Gaarkeuken</t>
  </si>
  <si>
    <t>De Roder</t>
  </si>
  <si>
    <t>9843 BM</t>
  </si>
  <si>
    <t>GRIJPSKERK</t>
  </si>
  <si>
    <t>Rioolgemaal Kommerzijl</t>
  </si>
  <si>
    <t>Parallelweg</t>
  </si>
  <si>
    <t>9881 PE</t>
  </si>
  <si>
    <t>KOMMERZIJL</t>
  </si>
  <si>
    <t>Rioolgemaal Lutjegast</t>
  </si>
  <si>
    <t>9866 AV</t>
  </si>
  <si>
    <t>LUTJEGAST</t>
  </si>
  <si>
    <t>Rioolgemaal Niekerk</t>
  </si>
  <si>
    <t>Oude Wijk</t>
  </si>
  <si>
    <t>9822 AJ</t>
  </si>
  <si>
    <t>Rioolgemaal Niezijl</t>
  </si>
  <si>
    <t>Niekerkerdiep (Havenstraat)</t>
  </si>
  <si>
    <t xml:space="preserve">Oudedijksterweg </t>
  </si>
  <si>
    <t xml:space="preserve">Lauwersdwarsweg </t>
  </si>
  <si>
    <t>Norgerweg</t>
  </si>
  <si>
    <t xml:space="preserve">D Triezenbergstraat </t>
  </si>
  <si>
    <t>Naam object</t>
  </si>
  <si>
    <t>Bomsterschans</t>
  </si>
  <si>
    <t>9842 PK</t>
  </si>
  <si>
    <t>Rioolgemaal Oldekerk</t>
  </si>
  <si>
    <t>Eekebuursterweg</t>
  </si>
  <si>
    <t>9821 PA</t>
  </si>
  <si>
    <t>Rioolgemaal Sebaldeburen</t>
  </si>
  <si>
    <t>9862 PC</t>
  </si>
  <si>
    <t>Rioolgemaal Boerakker</t>
  </si>
  <si>
    <t>RWZI Leek</t>
  </si>
  <si>
    <t>9361 TD</t>
  </si>
  <si>
    <t>Watermuldersweg</t>
  </si>
  <si>
    <t>9351 DV</t>
  </si>
  <si>
    <t>Rioolgemaal Tolbert</t>
  </si>
  <si>
    <t>9356 VD</t>
  </si>
  <si>
    <t>Rioolgemaal Sintmaheerd</t>
  </si>
  <si>
    <t>Rioolgemaal Zevenhuizen</t>
  </si>
  <si>
    <t>Kerkhoflaan</t>
  </si>
  <si>
    <t>9354 BB</t>
  </si>
  <si>
    <t>ZEVENHUIZEN GN</t>
  </si>
  <si>
    <t>Rioolgemaal Marum</t>
  </si>
  <si>
    <t>RWZI Marum</t>
  </si>
  <si>
    <t>Noorderringweg</t>
  </si>
  <si>
    <t>9363 TC</t>
  </si>
  <si>
    <t>MARUM</t>
  </si>
  <si>
    <t>Rioolgemaal Noordwijk</t>
  </si>
  <si>
    <t>9824 PB</t>
  </si>
  <si>
    <t>NOORDWIJK</t>
  </si>
  <si>
    <t>Rioolgemaal Aduard</t>
  </si>
  <si>
    <t>RWZI Zuidhorn</t>
  </si>
  <si>
    <t>Bosweg  bij</t>
  </si>
  <si>
    <t>9831 SG</t>
  </si>
  <si>
    <t>Rioolgemaal Den Horn</t>
  </si>
  <si>
    <t>9832 PB</t>
  </si>
  <si>
    <t>Rioolgemaal Enumatil</t>
  </si>
  <si>
    <t>9811 PG</t>
  </si>
  <si>
    <t>Rioolgemaal Oostwold</t>
  </si>
  <si>
    <t>9828 PG</t>
  </si>
  <si>
    <t>OOSTWOLD GEM LEEK</t>
  </si>
  <si>
    <t>DE WILP GN</t>
  </si>
  <si>
    <t>Akkermanstraat</t>
  </si>
  <si>
    <t>9367 PP</t>
  </si>
  <si>
    <t>Burgemeester J G Legroweg</t>
  </si>
  <si>
    <t>82</t>
  </si>
  <si>
    <t>9761 TD</t>
  </si>
  <si>
    <t>EELDE</t>
  </si>
  <si>
    <t>Aduarderdiep</t>
  </si>
  <si>
    <t>9892 TC</t>
  </si>
  <si>
    <t>RWZI Hoogkerk</t>
  </si>
  <si>
    <t>Zuiderweg</t>
  </si>
  <si>
    <t>9744 AP</t>
  </si>
  <si>
    <t>9351 NS</t>
  </si>
  <si>
    <t>Poldergemaal Veenhuizen</t>
  </si>
  <si>
    <t xml:space="preserve">Kerklaan </t>
  </si>
  <si>
    <t>9341 AV</t>
  </si>
  <si>
    <t>9363 TG</t>
  </si>
  <si>
    <t>Van Starkenborghkanaal ZZ</t>
  </si>
  <si>
    <t>9801 TA</t>
  </si>
  <si>
    <t>Rioolgemaal Pierkensveld</t>
  </si>
  <si>
    <t>Poldergemaal  Ir Sjerp Sipkemagemaal</t>
  </si>
  <si>
    <t>BY</t>
  </si>
  <si>
    <t>T/O</t>
  </si>
  <si>
    <t>RWZI Garmerwolde, kantoorgebouw</t>
  </si>
  <si>
    <t>I</t>
  </si>
  <si>
    <t xml:space="preserve">Vliedorpsterweg </t>
  </si>
  <si>
    <t xml:space="preserve">Tuikwerderrak </t>
  </si>
  <si>
    <t xml:space="preserve">A </t>
  </si>
  <si>
    <t>Y</t>
  </si>
  <si>
    <t>POMP</t>
  </si>
  <si>
    <t xml:space="preserve">Roderwolderdijk </t>
  </si>
  <si>
    <t xml:space="preserve">Molenweg </t>
  </si>
  <si>
    <t xml:space="preserve">Noordwolderweg </t>
  </si>
  <si>
    <t xml:space="preserve">Kruisweg </t>
  </si>
  <si>
    <t>Dienstwoningen</t>
  </si>
  <si>
    <t>Dienstwoning Schouwerzijl</t>
  </si>
  <si>
    <t>Dienstwoning Winsum</t>
  </si>
  <si>
    <t>DIV</t>
  </si>
  <si>
    <t>Dienstwoning Briltil</t>
  </si>
  <si>
    <t>Wachthuisje Hunsingosluis</t>
  </si>
  <si>
    <t>Zijlvestweg</t>
  </si>
  <si>
    <t>Schaphalsterzijl</t>
  </si>
  <si>
    <t>Niekerkerdiep</t>
  </si>
  <si>
    <t>SCHOUWERZIJL</t>
  </si>
  <si>
    <t>Panserweg</t>
  </si>
  <si>
    <t>9962 TB</t>
  </si>
  <si>
    <t>9951 TW</t>
  </si>
  <si>
    <t>9805 TG</t>
  </si>
  <si>
    <t xml:space="preserve">Zijlsterweg </t>
  </si>
  <si>
    <t>9974 SL</t>
  </si>
  <si>
    <t>9973 TA</t>
  </si>
  <si>
    <t>Dienstwoning Feerwerd ("Waarhuis")</t>
  </si>
  <si>
    <t>De Rug</t>
  </si>
  <si>
    <t xml:space="preserve">Gaykingastraat </t>
  </si>
  <si>
    <t>9791 CE</t>
  </si>
  <si>
    <t>Adres</t>
  </si>
  <si>
    <t>Huisnummer</t>
  </si>
  <si>
    <t>Toevoeging</t>
  </si>
  <si>
    <t>Postcode</t>
  </si>
  <si>
    <t>Plaats</t>
  </si>
  <si>
    <t>Spuisluizencomplex Lauwersoog</t>
  </si>
  <si>
    <t>Zeedyk</t>
  </si>
  <si>
    <t>9976 VM</t>
  </si>
  <si>
    <t>Gebouw / Werkplaats / Dijkmagazijn</t>
  </si>
  <si>
    <t>Waterschapshuis</t>
  </si>
  <si>
    <t/>
  </si>
  <si>
    <t>Stedumermaar</t>
  </si>
  <si>
    <t>1</t>
  </si>
  <si>
    <t>9735 AC</t>
  </si>
  <si>
    <t>GRONINGEN</t>
  </si>
  <si>
    <t>APPINGEDAM</t>
  </si>
  <si>
    <t>Noorddijkerweg</t>
  </si>
  <si>
    <t>6</t>
  </si>
  <si>
    <t>17</t>
  </si>
  <si>
    <t>LOPPERSUM</t>
  </si>
  <si>
    <t>5</t>
  </si>
  <si>
    <t>MIDDELSTUM</t>
  </si>
  <si>
    <t>KOLLUM</t>
  </si>
  <si>
    <t>ONDERDENDAM</t>
  </si>
  <si>
    <t>11</t>
  </si>
  <si>
    <t>THESINGE</t>
  </si>
  <si>
    <t>WOLTERSUM</t>
  </si>
  <si>
    <t>Wolddijk</t>
  </si>
  <si>
    <t>ZUIDWOLDE GN</t>
  </si>
  <si>
    <t>18</t>
  </si>
  <si>
    <t>DELFZIJL</t>
  </si>
  <si>
    <t>24</t>
  </si>
  <si>
    <t>Dijkmagazijn Emmapolder</t>
  </si>
  <si>
    <t>Meeuwenstaartweg</t>
  </si>
  <si>
    <t>8</t>
  </si>
  <si>
    <t>9979 XM</t>
  </si>
  <si>
    <t>EEMSHAVEN</t>
  </si>
  <si>
    <t>Dijkmagazijn</t>
  </si>
  <si>
    <t>Zeesluizen</t>
  </si>
  <si>
    <t>7</t>
  </si>
  <si>
    <t>9936 HX</t>
  </si>
  <si>
    <t>FARMSUM</t>
  </si>
  <si>
    <t>35</t>
  </si>
  <si>
    <t>21</t>
  </si>
  <si>
    <t>HOLWIERDE</t>
  </si>
  <si>
    <t>Dijkmagazijn Westpolder</t>
  </si>
  <si>
    <t>Westpolder</t>
  </si>
  <si>
    <t>9978 WJ</t>
  </si>
  <si>
    <t>HORNHUIZEN</t>
  </si>
  <si>
    <t>Dijkmagazijn Negenboerenpolder</t>
  </si>
  <si>
    <t>9999 QQ</t>
  </si>
  <si>
    <t>PIETERBUREN</t>
  </si>
  <si>
    <t>Poldergemaal Westerhornerpolder</t>
  </si>
  <si>
    <t>Poelweg</t>
  </si>
  <si>
    <t>9843 TB</t>
  </si>
  <si>
    <t>Dijkmagazijn Lauwerpolder</t>
  </si>
  <si>
    <t>Emmaweg</t>
  </si>
  <si>
    <t>70</t>
  </si>
  <si>
    <t>9981 VC</t>
  </si>
  <si>
    <t>UITHUIZEN</t>
  </si>
  <si>
    <t>Dijkmagazijn Noordpolder</t>
  </si>
  <si>
    <t>Noorderdijk</t>
  </si>
  <si>
    <t>4</t>
  </si>
  <si>
    <t>9988 TE</t>
  </si>
  <si>
    <t>USQUERT</t>
  </si>
  <si>
    <t>3</t>
  </si>
  <si>
    <t>Dijkmagazijn Linthorst Homanpolder</t>
  </si>
  <si>
    <t>Linthorst Homanpolder</t>
  </si>
  <si>
    <t>2</t>
  </si>
  <si>
    <t>9969 QQ</t>
  </si>
  <si>
    <t>WESTERNIELAND</t>
  </si>
  <si>
    <t>Afvoergemaal</t>
  </si>
  <si>
    <t>Afvoergemaal het Geweide</t>
  </si>
  <si>
    <t>Lageweg</t>
  </si>
  <si>
    <t>22</t>
  </si>
  <si>
    <t>9798 TG</t>
  </si>
  <si>
    <t>GARMERWOLDE</t>
  </si>
  <si>
    <t>B</t>
  </si>
  <si>
    <t>Afvoergemaal Lage Stuur (Noorddijk)</t>
  </si>
  <si>
    <t>Stadsweg</t>
  </si>
  <si>
    <t>9798 TE</t>
  </si>
  <si>
    <t>Hoendiep</t>
  </si>
  <si>
    <t>9821 TJ</t>
  </si>
  <si>
    <t>OLDEKERK</t>
  </si>
  <si>
    <t>19</t>
  </si>
  <si>
    <t>9</t>
  </si>
  <si>
    <t>OLDEHOVE</t>
  </si>
  <si>
    <t>Meerweg</t>
  </si>
  <si>
    <t>15</t>
  </si>
  <si>
    <t>9312 TC</t>
  </si>
  <si>
    <t>NIETAP</t>
  </si>
  <si>
    <t>D</t>
  </si>
  <si>
    <t>9801 TD</t>
  </si>
  <si>
    <t>ZUIDHORN</t>
  </si>
  <si>
    <t>C</t>
  </si>
  <si>
    <t>Poldergemaal</t>
  </si>
  <si>
    <t>Poldergemaal De Dijken</t>
  </si>
  <si>
    <t>Dijkweg bij</t>
  </si>
  <si>
    <t>Vrijheidslaan</t>
  </si>
  <si>
    <t>To</t>
  </si>
  <si>
    <t>9901 GR</t>
  </si>
  <si>
    <t>BOERAKKER</t>
  </si>
  <si>
    <t>100</t>
  </si>
  <si>
    <t>74</t>
  </si>
  <si>
    <t>Poldergemaal Fledderbosch</t>
  </si>
  <si>
    <t>Rijksweg</t>
  </si>
  <si>
    <t>Poldergemaal Grondzijl</t>
  </si>
  <si>
    <t>9731 AG</t>
  </si>
  <si>
    <t>Poldergemaal Hemert</t>
  </si>
  <si>
    <t>Maljehornsterweg</t>
  </si>
  <si>
    <t>LELLENS</t>
  </si>
  <si>
    <t>47</t>
  </si>
  <si>
    <t>Poldergemaal Wemerpolder</t>
  </si>
  <si>
    <t>Hooiweg bij</t>
  </si>
  <si>
    <t>41</t>
  </si>
  <si>
    <t>9825 TE</t>
  </si>
  <si>
    <t>LUCASWOLDE</t>
  </si>
  <si>
    <t>36</t>
  </si>
  <si>
    <t>Poldergemaal Matsloot Roderwolde</t>
  </si>
  <si>
    <t>Matsloot (of Hooiweg Roderwolde)</t>
  </si>
  <si>
    <t>9749 TJ</t>
  </si>
  <si>
    <t>MATSLOOT</t>
  </si>
  <si>
    <t>29</t>
  </si>
  <si>
    <t>Poldergemaal Nienoord</t>
  </si>
  <si>
    <t>132</t>
  </si>
  <si>
    <t>9355 TD</t>
  </si>
  <si>
    <t>MIDWOLDE</t>
  </si>
  <si>
    <t>32</t>
  </si>
  <si>
    <t>Poldergemaal Sebaldeburen</t>
  </si>
  <si>
    <t>Woldweg</t>
  </si>
  <si>
    <t>9862 TK</t>
  </si>
  <si>
    <t>SEBALDEBUREN</t>
  </si>
  <si>
    <t>Poldergemaal Crangeweer</t>
  </si>
  <si>
    <t>Crangeweersterweg</t>
  </si>
  <si>
    <t>9921 TJ</t>
  </si>
  <si>
    <t>STEDUM</t>
  </si>
  <si>
    <t>Poldergemaal Ten Boer</t>
  </si>
  <si>
    <t>9791 TD</t>
  </si>
  <si>
    <t>TEN BOER</t>
  </si>
  <si>
    <t>Poldergemaal Stern</t>
  </si>
  <si>
    <t>Westereemsweg</t>
  </si>
  <si>
    <t>9979 XP</t>
  </si>
  <si>
    <t>A</t>
  </si>
  <si>
    <t>Poldergemaal Kollumeroord</t>
  </si>
  <si>
    <t>De Rijsdammen</t>
  </si>
  <si>
    <t>9293 MH</t>
  </si>
  <si>
    <t>KOLLUMERPOMP</t>
  </si>
  <si>
    <t>Poldergemaal Zoutkamperplaat</t>
  </si>
  <si>
    <t>9853 TJ</t>
  </si>
  <si>
    <t>Poldergemaal Oude Weer</t>
  </si>
  <si>
    <t>9955 VA</t>
  </si>
  <si>
    <t>RASQUERT</t>
  </si>
  <si>
    <t>16</t>
  </si>
  <si>
    <t>61</t>
  </si>
  <si>
    <t>Poldergemaal Oldenoord</t>
  </si>
  <si>
    <t>9994 NC</t>
  </si>
  <si>
    <t>TOORNWERD</t>
  </si>
  <si>
    <t>63</t>
  </si>
  <si>
    <t>Poldergemaal Ranum</t>
  </si>
  <si>
    <t>9951 TA</t>
  </si>
  <si>
    <t>WINSUM GN</t>
  </si>
  <si>
    <t>84</t>
  </si>
  <si>
    <t>42</t>
  </si>
  <si>
    <t>Poldergemaal Leeghwater</t>
  </si>
  <si>
    <t>9902 TD</t>
  </si>
  <si>
    <t>Poldergemaal Oling</t>
  </si>
  <si>
    <t>De Groeve Westzijde</t>
  </si>
  <si>
    <t>9903 BA</t>
  </si>
  <si>
    <t>Poldergemaal Eelwerd</t>
  </si>
  <si>
    <t>Poldergemaal Lady Smith</t>
  </si>
  <si>
    <t>Kustweg</t>
  </si>
  <si>
    <t>519</t>
  </si>
  <si>
    <t>9933 AX</t>
  </si>
  <si>
    <t>Poldergemaal Tuikwerd</t>
  </si>
  <si>
    <t>9934 PW</t>
  </si>
  <si>
    <t>Poldergemaal Flikkezijl</t>
  </si>
  <si>
    <t>9932 HA</t>
  </si>
  <si>
    <t>Poldergemaal Biessum</t>
  </si>
  <si>
    <t>Ossenweg</t>
  </si>
  <si>
    <t>31</t>
  </si>
  <si>
    <t>9931 TA</t>
  </si>
  <si>
    <t>Poldergemaal Katershals(Meervogel)</t>
  </si>
  <si>
    <t>Hoeksmeersterweg</t>
  </si>
  <si>
    <t>9918 TA</t>
  </si>
  <si>
    <t>GARRELSWEER</t>
  </si>
  <si>
    <t>Poldergemaal Tammengahuizen</t>
  </si>
  <si>
    <t>Molgemaal</t>
  </si>
  <si>
    <t>249</t>
  </si>
  <si>
    <t>9793 PA</t>
  </si>
  <si>
    <t>WINNEWEER</t>
  </si>
  <si>
    <t>99</t>
  </si>
  <si>
    <t>Poldergemaal Oudezijl</t>
  </si>
  <si>
    <t>9781 HN</t>
  </si>
  <si>
    <t>BEDUM</t>
  </si>
  <si>
    <t>57</t>
  </si>
  <si>
    <t>Poldergemaal Haandijk</t>
  </si>
  <si>
    <t>Bedumerweg</t>
  </si>
  <si>
    <t>72</t>
  </si>
  <si>
    <t>Poldergemaal Alma</t>
  </si>
  <si>
    <t>Noordwolderweg</t>
  </si>
  <si>
    <t>116</t>
  </si>
  <si>
    <t>9781 AL</t>
  </si>
  <si>
    <t>Poldergemaal Garmerwolde</t>
  </si>
  <si>
    <t>Oude Rijksweg</t>
  </si>
  <si>
    <t>9798 PA</t>
  </si>
  <si>
    <t>Poldergemaal Jonge Held</t>
  </si>
  <si>
    <t>9746 TL</t>
  </si>
  <si>
    <t>Poldergemaal Halfweg</t>
  </si>
  <si>
    <t>147</t>
  </si>
  <si>
    <t>9743 AR</t>
  </si>
  <si>
    <t>55</t>
  </si>
  <si>
    <t>Poldergemaal De Verbetering</t>
  </si>
  <si>
    <t>9726 GJ</t>
  </si>
  <si>
    <t>Poldergemaal De Delthe</t>
  </si>
  <si>
    <t xml:space="preserve">van  Heemskerckstraat  </t>
  </si>
  <si>
    <t xml:space="preserve">Sikkel </t>
  </si>
  <si>
    <t>Poldergemaal Vinkhuizen</t>
  </si>
  <si>
    <t>De Held</t>
  </si>
  <si>
    <t>9745 DH</t>
  </si>
  <si>
    <t>Poldergemaal Concourslaan</t>
  </si>
  <si>
    <t>Poldergemaal Ruischerwaard</t>
  </si>
  <si>
    <t>9734 AE</t>
  </si>
  <si>
    <t>65</t>
  </si>
  <si>
    <t>Poldergemaal Juursemakluft</t>
  </si>
  <si>
    <t>Rijksstraatweg</t>
  </si>
  <si>
    <t>9842 TB</t>
  </si>
  <si>
    <t>NIEZIJL</t>
  </si>
  <si>
    <t>Poldergemaal Oxwerd</t>
  </si>
  <si>
    <t>40</t>
  </si>
  <si>
    <t>9804 TD</t>
  </si>
  <si>
    <t>NOORDHORN</t>
  </si>
  <si>
    <t>Poldergemaal Zwakkenburger</t>
  </si>
  <si>
    <t>Hoendiep Oostzijde</t>
  </si>
  <si>
    <t>9804 TB</t>
  </si>
  <si>
    <t>81</t>
  </si>
  <si>
    <t>Poldergemaal Rottegat</t>
  </si>
  <si>
    <t>Bovenrijgerweg</t>
  </si>
  <si>
    <t>9791 TA</t>
  </si>
  <si>
    <t>9301 ZH</t>
  </si>
  <si>
    <t>Poldergemaal Het Anker</t>
  </si>
  <si>
    <t>107</t>
  </si>
  <si>
    <t>9792 PC</t>
  </si>
  <si>
    <t>TEN POST</t>
  </si>
  <si>
    <t>9811 TD</t>
  </si>
  <si>
    <t>9738 AB</t>
  </si>
  <si>
    <t>Mensumaweg gemaal Zuiderland</t>
  </si>
  <si>
    <t xml:space="preserve">Hoendiep </t>
  </si>
  <si>
    <t xml:space="preserve">Leuringslaan </t>
  </si>
  <si>
    <t>Ranum</t>
  </si>
  <si>
    <t>Witherenweg</t>
  </si>
  <si>
    <t>RWZI Garmerwolde, boerderij</t>
  </si>
  <si>
    <t>Poldergemaal Zanddijk</t>
  </si>
  <si>
    <t xml:space="preserve">Noorddijk </t>
  </si>
  <si>
    <t>9321 TP</t>
  </si>
  <si>
    <t>Poldergemaal Broekstukken</t>
  </si>
  <si>
    <t>Driewegsluis (schutsluis)</t>
  </si>
  <si>
    <t>Zanddijk</t>
  </si>
  <si>
    <t>9321 TL</t>
  </si>
  <si>
    <t>Toevoergemaal Jonkersluis</t>
  </si>
  <si>
    <t>Vijzelgemaal</t>
  </si>
  <si>
    <t xml:space="preserve">Vijzelgemaal </t>
  </si>
  <si>
    <t>Weg naar de Dam</t>
  </si>
  <si>
    <t>9932 GA</t>
  </si>
  <si>
    <t>Rioolwater overslagstation</t>
  </si>
  <si>
    <t>Rioolwater overslag station Eemshaven</t>
  </si>
  <si>
    <t>Mura-gebouwtje</t>
  </si>
  <si>
    <t>Gebouwtje bij RWZI Marum</t>
  </si>
  <si>
    <t>9862 PA</t>
  </si>
  <si>
    <t>Poldergemaal De Eendracht</t>
  </si>
  <si>
    <t>Poldergemaal Nijlandsterpolder</t>
  </si>
  <si>
    <t xml:space="preserve">Albert Harkemaweg </t>
  </si>
  <si>
    <t>98331 TA</t>
  </si>
  <si>
    <t>Nam gemaal Usquert</t>
  </si>
  <si>
    <t>NABY</t>
  </si>
  <si>
    <t>MUNNEKEZIJL</t>
  </si>
  <si>
    <t>Poldergemaal Transferium</t>
  </si>
  <si>
    <t>9321 TA</t>
  </si>
  <si>
    <t>Poldergemaal Langma</t>
  </si>
  <si>
    <t>Poldergemaal 't Anker</t>
  </si>
  <si>
    <t>Woning bij gemaal Grondzijl</t>
  </si>
  <si>
    <t>Rioolgemaal Hoogkerk</t>
  </si>
  <si>
    <t>Beukenlaan</t>
  </si>
  <si>
    <t>9321 GP</t>
  </si>
  <si>
    <t>Losse schuur bij huis (monument: nee)</t>
  </si>
  <si>
    <t>Losse schuur bij huis (rijksmonument)</t>
  </si>
  <si>
    <t>RWZI Garmerwolde, info-centrum</t>
  </si>
  <si>
    <t>Afvoergemalen</t>
  </si>
  <si>
    <t>Bijlage 1: Lijst met de te verzekeren opstallen en inventaris</t>
  </si>
  <si>
    <t>Adres NZV</t>
  </si>
  <si>
    <t>Plaats NZV</t>
  </si>
  <si>
    <t>Gemalen</t>
  </si>
  <si>
    <t>Rioolwaterzuiveringen</t>
  </si>
  <si>
    <t>Sluizen</t>
  </si>
  <si>
    <t>Nam gemaal Helwerd</t>
  </si>
  <si>
    <t xml:space="preserve">Poldergemaal Leutingewolde </t>
  </si>
  <si>
    <t xml:space="preserve">Groningerweg </t>
  </si>
  <si>
    <t xml:space="preserve">Rikkerdaweg    </t>
  </si>
  <si>
    <t xml:space="preserve">Roodehaansterweg </t>
  </si>
  <si>
    <t xml:space="preserve">Concourslaan </t>
  </si>
  <si>
    <t xml:space="preserve">Hooiweg </t>
  </si>
  <si>
    <t>Kuilplaat</t>
  </si>
  <si>
    <t xml:space="preserve">Schaapweg </t>
  </si>
  <si>
    <t>Rioolgemaal Ten Boer</t>
  </si>
  <si>
    <t xml:space="preserve">vml gemaal: </t>
  </si>
  <si>
    <t>Opstal</t>
  </si>
  <si>
    <t>Totaal</t>
  </si>
  <si>
    <t>RWZI Garmerwolde
NEREDA installatie</t>
  </si>
  <si>
    <t>Zie dienstwoning incl.</t>
  </si>
  <si>
    <t>Aduardersteentilbrug</t>
  </si>
  <si>
    <t>E.H. Woltersweg</t>
  </si>
  <si>
    <t>By</t>
  </si>
  <si>
    <t>Kokersluistilbrug en 
keersluis</t>
  </si>
  <si>
    <t>Waarhuistilbrug</t>
  </si>
  <si>
    <t xml:space="preserve"> Schaphalsterzijl sluis
en brug</t>
  </si>
  <si>
    <t>Henduurstil Boykema's
brug</t>
  </si>
  <si>
    <t>9989 BN</t>
  </si>
  <si>
    <t>Verzekerde waarde per 8 mei 2019 incl. BTW</t>
  </si>
  <si>
    <t>Zie dijkmagazijn</t>
  </si>
  <si>
    <t>Boterdiep WZ/ Bedumerweg</t>
  </si>
  <si>
    <t>HWL DOMO</t>
  </si>
  <si>
    <t>Lageweg/ Bedumerweg</t>
  </si>
  <si>
    <t>Poldergemaal Achterste
Veen</t>
  </si>
  <si>
    <t>wordt als opslag gebruikt door Gemeente Appingedam</t>
  </si>
  <si>
    <t>Zie RWZI Garmerwolde</t>
  </si>
  <si>
    <t>Bruggen</t>
  </si>
  <si>
    <t>Inventaris</t>
  </si>
  <si>
    <t>Verzekerde waarde per juni 2019 incl. BTW</t>
  </si>
  <si>
    <t>Zuidema's Klap c.a.</t>
  </si>
  <si>
    <t>NIEKERK</t>
  </si>
  <si>
    <t>Rasquerder Nieuwe Til</t>
  </si>
  <si>
    <t>Molenweg</t>
  </si>
  <si>
    <t>Bieuwketil</t>
  </si>
  <si>
    <t xml:space="preserve">Onderdendamsterweg </t>
  </si>
  <si>
    <t>Kruissteekklap</t>
  </si>
  <si>
    <t>Westerhornseweg</t>
  </si>
  <si>
    <t>Goliath sluis</t>
  </si>
  <si>
    <t>Goliathpad</t>
  </si>
  <si>
    <t>Woning en infocentrum</t>
  </si>
  <si>
    <t>Woning en Infocentrum</t>
  </si>
  <si>
    <t>S.H. Woldringstrat</t>
  </si>
  <si>
    <t>9974SE</t>
  </si>
  <si>
    <t>Koloniesluis</t>
  </si>
  <si>
    <t>HUIS TER HEIDE</t>
  </si>
  <si>
    <t>Sluis I</t>
  </si>
  <si>
    <t>Kolonievaart</t>
  </si>
  <si>
    <t>Sluis II</t>
  </si>
  <si>
    <t>t.o. Hoofdweg</t>
  </si>
  <si>
    <t>162-164</t>
  </si>
  <si>
    <t>Sluis III</t>
  </si>
  <si>
    <t xml:space="preserve">bij Ds. Germweg </t>
  </si>
  <si>
    <t>9341 TD</t>
  </si>
  <si>
    <t>9341 BM</t>
  </si>
  <si>
    <t>Sluis 5e wijk</t>
  </si>
  <si>
    <t>bij Hoofdweg</t>
  </si>
  <si>
    <t>156-158</t>
  </si>
  <si>
    <t>Oosterdijkshornverlaat</t>
  </si>
  <si>
    <t>bij Wolddijk</t>
  </si>
  <si>
    <t>Overig</t>
  </si>
  <si>
    <t>Paviljoen</t>
  </si>
  <si>
    <t>geen index toegepast</t>
  </si>
  <si>
    <t>9974 SK</t>
  </si>
  <si>
    <t>Zoutkamp</t>
  </si>
  <si>
    <t>Stationsstraat</t>
  </si>
  <si>
    <t>Kanaalstraat</t>
  </si>
  <si>
    <t>9972 PB</t>
  </si>
  <si>
    <t>9989 TJ</t>
  </si>
  <si>
    <t>9989 TG</t>
  </si>
  <si>
    <t>9340 AA</t>
  </si>
  <si>
    <t>sluizen getaxeerd maart 2022</t>
  </si>
  <si>
    <t>Verzekerde waarde per 31-12-2022 incl. BTW index 175,4=119,7</t>
  </si>
  <si>
    <t>index 115,4</t>
  </si>
  <si>
    <t>1 januari 2023 geindexeerd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</si>
</sst>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* #,##0.00_);_(* \(#,##0.00\);_(* &quot;-&quot;??_);_(@_)"/>
  </numFmts>
  <fonts count="15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MS Sans Serif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rgb="FF0070C0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</cellStyleXfs>
  <cellXfs count="126">
    <xf numFmtId="0" fontId="0" fillId="0" borderId="0" xfId="0"/>
    <xf numFmtId="164" fontId="4" fillId="0" borderId="4" xfId="2" applyFont="1" applyBorder="1"/>
    <xf numFmtId="164" fontId="4" fillId="0" borderId="0" xfId="2" applyFont="1"/>
    <xf numFmtId="164" fontId="5" fillId="0" borderId="4" xfId="2" applyFont="1" applyBorder="1"/>
    <xf numFmtId="164" fontId="5" fillId="0" borderId="4" xfId="2" applyFont="1" applyFill="1" applyBorder="1"/>
    <xf numFmtId="164" fontId="5" fillId="0" borderId="0" xfId="2" applyFont="1"/>
    <xf numFmtId="164" fontId="5" fillId="0" borderId="0" xfId="2" applyFont="1" applyFill="1"/>
    <xf numFmtId="164" fontId="5" fillId="9" borderId="4" xfId="2" applyFont="1" applyFill="1" applyBorder="1"/>
    <xf numFmtId="164" fontId="4" fillId="9" borderId="4" xfId="2" applyFont="1" applyFill="1" applyBorder="1"/>
    <xf numFmtId="164" fontId="4" fillId="9" borderId="4" xfId="2" applyFont="1" applyFill="1" applyBorder="1" applyAlignment="1">
      <alignment horizontal="center"/>
    </xf>
    <xf numFmtId="164" fontId="4" fillId="9" borderId="4" xfId="2" applyFont="1" applyFill="1" applyBorder="1" applyAlignment="1">
      <alignment horizontal="left"/>
    </xf>
    <xf numFmtId="0" fontId="10" fillId="0" borderId="0" xfId="0" applyFont="1"/>
    <xf numFmtId="0" fontId="4" fillId="0" borderId="0" xfId="0" applyFont="1"/>
    <xf numFmtId="44" fontId="4" fillId="0" borderId="0" xfId="0" applyNumberFormat="1" applyFont="1"/>
    <xf numFmtId="4" fontId="4" fillId="0" borderId="0" xfId="0" applyNumberFormat="1" applyFont="1"/>
    <xf numFmtId="0" fontId="10" fillId="6" borderId="0" xfId="0" applyFont="1" applyFill="1"/>
    <xf numFmtId="44" fontId="10" fillId="6" borderId="0" xfId="0" applyNumberFormat="1" applyFont="1" applyFill="1"/>
    <xf numFmtId="0" fontId="4" fillId="7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44" fontId="10" fillId="10" borderId="0" xfId="0" applyNumberFormat="1" applyFont="1" applyFill="1"/>
    <xf numFmtId="0" fontId="4" fillId="0" borderId="0" xfId="0" applyFont="1" applyFill="1"/>
    <xf numFmtId="0" fontId="4" fillId="9" borderId="0" xfId="0" applyFont="1" applyFill="1"/>
    <xf numFmtId="0" fontId="4" fillId="0" borderId="0" xfId="0" applyFont="1" applyAlignment="1">
      <alignment horizontal="left"/>
    </xf>
    <xf numFmtId="44" fontId="11" fillId="0" borderId="4" xfId="4" applyFont="1" applyBorder="1"/>
    <xf numFmtId="0" fontId="13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0" xfId="0" applyFont="1"/>
    <xf numFmtId="4" fontId="5" fillId="0" borderId="0" xfId="0" applyNumberFormat="1" applyFont="1"/>
    <xf numFmtId="44" fontId="5" fillId="0" borderId="0" xfId="0" applyNumberFormat="1" applyFont="1"/>
    <xf numFmtId="0" fontId="5" fillId="0" borderId="0" xfId="0" applyFont="1" applyFill="1"/>
    <xf numFmtId="49" fontId="5" fillId="0" borderId="3" xfId="0" applyNumberFormat="1" applyFont="1" applyFill="1" applyBorder="1" applyAlignment="1">
      <alignment horizontal="left" wrapText="1"/>
    </xf>
    <xf numFmtId="4" fontId="5" fillId="0" borderId="0" xfId="0" applyNumberFormat="1" applyFont="1" applyFill="1"/>
    <xf numFmtId="44" fontId="5" fillId="0" borderId="0" xfId="0" applyNumberFormat="1" applyFont="1" applyFill="1"/>
    <xf numFmtId="0" fontId="10" fillId="0" borderId="0" xfId="0" applyFont="1" applyFill="1" applyBorder="1" applyAlignment="1">
      <alignment horizontal="left" wrapText="1"/>
    </xf>
    <xf numFmtId="49" fontId="13" fillId="0" borderId="3" xfId="0" applyNumberFormat="1" applyFont="1" applyFill="1" applyBorder="1" applyAlignment="1">
      <alignment horizontal="left" wrapText="1"/>
    </xf>
    <xf numFmtId="44" fontId="10" fillId="0" borderId="6" xfId="0" applyNumberFormat="1" applyFont="1" applyBorder="1"/>
    <xf numFmtId="0" fontId="4" fillId="0" borderId="0" xfId="0" applyNumberFormat="1" applyFont="1"/>
    <xf numFmtId="0" fontId="5" fillId="0" borderId="1" xfId="0" applyNumberFormat="1" applyFont="1" applyFill="1" applyBorder="1" applyAlignment="1">
      <alignment horizontal="left" wrapText="1"/>
    </xf>
    <xf numFmtId="0" fontId="4" fillId="0" borderId="0" xfId="0" applyNumberFormat="1" applyFont="1" applyAlignment="1">
      <alignment horizontal="left"/>
    </xf>
    <xf numFmtId="0" fontId="5" fillId="0" borderId="3" xfId="0" applyNumberFormat="1" applyFont="1" applyFill="1" applyBorder="1" applyAlignment="1">
      <alignment horizontal="left" wrapText="1"/>
    </xf>
    <xf numFmtId="44" fontId="4" fillId="0" borderId="0" xfId="4" applyFont="1"/>
    <xf numFmtId="44" fontId="4" fillId="0" borderId="4" xfId="4" applyFont="1" applyBorder="1"/>
    <xf numFmtId="44" fontId="4" fillId="9" borderId="4" xfId="4" applyFont="1" applyFill="1" applyBorder="1"/>
    <xf numFmtId="44" fontId="4" fillId="9" borderId="4" xfId="4" applyFont="1" applyFill="1" applyBorder="1" applyAlignment="1">
      <alignment horizontal="center"/>
    </xf>
    <xf numFmtId="44" fontId="4" fillId="9" borderId="4" xfId="4" applyFont="1" applyFill="1" applyBorder="1" applyAlignment="1">
      <alignment horizontal="left"/>
    </xf>
    <xf numFmtId="44" fontId="5" fillId="0" borderId="4" xfId="4" applyFont="1" applyBorder="1"/>
    <xf numFmtId="0" fontId="4" fillId="5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left" wrapText="1"/>
    </xf>
    <xf numFmtId="0" fontId="4" fillId="8" borderId="4" xfId="0" applyFont="1" applyFill="1" applyBorder="1" applyAlignment="1">
      <alignment horizontal="left" wrapText="1"/>
    </xf>
    <xf numFmtId="0" fontId="4" fillId="8" borderId="4" xfId="0" applyNumberFormat="1" applyFont="1" applyFill="1" applyBorder="1" applyAlignment="1">
      <alignment horizontal="left" wrapText="1"/>
    </xf>
    <xf numFmtId="0" fontId="4" fillId="9" borderId="4" xfId="0" applyFont="1" applyFill="1" applyBorder="1"/>
    <xf numFmtId="44" fontId="5" fillId="9" borderId="4" xfId="4" applyFont="1" applyFill="1" applyBorder="1"/>
    <xf numFmtId="44" fontId="5" fillId="9" borderId="4" xfId="0" applyNumberFormat="1" applyFont="1" applyFill="1" applyBorder="1"/>
    <xf numFmtId="0" fontId="5" fillId="0" borderId="4" xfId="0" applyFont="1" applyFill="1" applyBorder="1" applyAlignment="1">
      <alignment horizontal="left" wrapText="1"/>
    </xf>
    <xf numFmtId="0" fontId="4" fillId="0" borderId="4" xfId="0" applyFont="1" applyBorder="1"/>
    <xf numFmtId="0" fontId="5" fillId="0" borderId="4" xfId="0" applyNumberFormat="1" applyFont="1" applyFill="1" applyBorder="1" applyAlignment="1">
      <alignment horizontal="left" wrapText="1"/>
    </xf>
    <xf numFmtId="44" fontId="12" fillId="0" borderId="4" xfId="0" applyNumberFormat="1" applyFont="1" applyBorder="1"/>
    <xf numFmtId="0" fontId="4" fillId="2" borderId="8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44" fontId="4" fillId="0" borderId="4" xfId="0" applyNumberFormat="1" applyFont="1" applyBorder="1"/>
    <xf numFmtId="0" fontId="4" fillId="0" borderId="4" xfId="0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left" wrapText="1"/>
    </xf>
    <xf numFmtId="44" fontId="5" fillId="0" borderId="4" xfId="0" applyNumberFormat="1" applyFont="1" applyBorder="1"/>
    <xf numFmtId="49" fontId="5" fillId="0" borderId="4" xfId="0" applyNumberFormat="1" applyFont="1" applyFill="1" applyBorder="1" applyAlignment="1">
      <alignment horizontal="left" wrapText="1"/>
    </xf>
    <xf numFmtId="0" fontId="5" fillId="0" borderId="4" xfId="0" applyFont="1" applyBorder="1"/>
    <xf numFmtId="0" fontId="4" fillId="9" borderId="4" xfId="0" applyNumberFormat="1" applyFont="1" applyFill="1" applyBorder="1" applyAlignment="1">
      <alignment horizontal="left" wrapText="1"/>
    </xf>
    <xf numFmtId="0" fontId="5" fillId="9" borderId="4" xfId="0" applyFont="1" applyFill="1" applyBorder="1" applyAlignment="1">
      <alignment horizontal="left" wrapText="1"/>
    </xf>
    <xf numFmtId="0" fontId="5" fillId="9" borderId="4" xfId="0" applyNumberFormat="1" applyFont="1" applyFill="1" applyBorder="1" applyAlignment="1">
      <alignment horizontal="left" wrapText="1"/>
    </xf>
    <xf numFmtId="44" fontId="4" fillId="9" borderId="4" xfId="0" applyNumberFormat="1" applyFont="1" applyFill="1" applyBorder="1"/>
    <xf numFmtId="49" fontId="5" fillId="9" borderId="4" xfId="0" applyNumberFormat="1" applyFont="1" applyFill="1" applyBorder="1" applyAlignment="1">
      <alignment horizontal="left" wrapText="1"/>
    </xf>
    <xf numFmtId="0" fontId="5" fillId="9" borderId="4" xfId="0" applyFont="1" applyFill="1" applyBorder="1"/>
    <xf numFmtId="0" fontId="4" fillId="0" borderId="4" xfId="0" applyNumberFormat="1" applyFont="1" applyBorder="1"/>
    <xf numFmtId="0" fontId="4" fillId="6" borderId="4" xfId="0" applyFont="1" applyFill="1" applyBorder="1"/>
    <xf numFmtId="0" fontId="5" fillId="0" borderId="2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4" fillId="0" borderId="9" xfId="0" applyNumberFormat="1" applyFont="1" applyFill="1" applyBorder="1" applyAlignment="1">
      <alignment horizontal="left" wrapText="1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/>
    </xf>
    <xf numFmtId="44" fontId="12" fillId="0" borderId="4" xfId="0" applyNumberFormat="1" applyFont="1" applyFill="1" applyBorder="1"/>
    <xf numFmtId="0" fontId="5" fillId="0" borderId="9" xfId="0" applyFont="1" applyFill="1" applyBorder="1" applyAlignment="1">
      <alignment horizontal="left" wrapText="1"/>
    </xf>
    <xf numFmtId="0" fontId="5" fillId="0" borderId="9" xfId="0" applyNumberFormat="1" applyFont="1" applyFill="1" applyBorder="1" applyAlignment="1">
      <alignment horizontal="left" wrapText="1"/>
    </xf>
    <xf numFmtId="1" fontId="5" fillId="0" borderId="4" xfId="0" applyNumberFormat="1" applyFont="1" applyFill="1" applyBorder="1" applyAlignment="1"/>
    <xf numFmtId="0" fontId="5" fillId="0" borderId="4" xfId="0" applyNumberFormat="1" applyFont="1" applyFill="1" applyBorder="1" applyAlignment="1"/>
    <xf numFmtId="0" fontId="5" fillId="0" borderId="10" xfId="0" applyFont="1" applyFill="1" applyBorder="1" applyAlignment="1">
      <alignment horizontal="left" wrapText="1"/>
    </xf>
    <xf numFmtId="0" fontId="5" fillId="0" borderId="10" xfId="0" applyNumberFormat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4" fillId="0" borderId="4" xfId="0" applyFont="1" applyFill="1" applyBorder="1"/>
    <xf numFmtId="0" fontId="4" fillId="0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164" fontId="4" fillId="0" borderId="4" xfId="2" applyFont="1" applyFill="1" applyBorder="1" applyAlignment="1">
      <alignment horizontal="center"/>
    </xf>
    <xf numFmtId="44" fontId="4" fillId="0" borderId="4" xfId="0" applyNumberFormat="1" applyFont="1" applyFill="1" applyBorder="1"/>
    <xf numFmtId="164" fontId="4" fillId="0" borderId="4" xfId="2" applyFont="1" applyFill="1" applyBorder="1" applyAlignment="1">
      <alignment horizontal="left"/>
    </xf>
    <xf numFmtId="3" fontId="4" fillId="0" borderId="4" xfId="2" applyNumberFormat="1" applyFont="1" applyFill="1" applyBorder="1" applyAlignment="1">
      <alignment horizontal="left"/>
    </xf>
    <xf numFmtId="164" fontId="4" fillId="0" borderId="4" xfId="2" applyFont="1" applyBorder="1" applyAlignment="1">
      <alignment horizontal="left"/>
    </xf>
    <xf numFmtId="3" fontId="4" fillId="0" borderId="4" xfId="2" applyNumberFormat="1" applyFont="1" applyBorder="1" applyAlignment="1">
      <alignment horizontal="left"/>
    </xf>
    <xf numFmtId="0" fontId="4" fillId="0" borderId="4" xfId="2" applyNumberFormat="1" applyFont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  <xf numFmtId="0" fontId="4" fillId="9" borderId="4" xfId="0" applyNumberFormat="1" applyFont="1" applyFill="1" applyBorder="1" applyAlignment="1">
      <alignment horizontal="left"/>
    </xf>
    <xf numFmtId="3" fontId="4" fillId="9" borderId="4" xfId="2" applyNumberFormat="1" applyFont="1" applyFill="1" applyBorder="1" applyAlignment="1">
      <alignment horizontal="left"/>
    </xf>
    <xf numFmtId="0" fontId="4" fillId="9" borderId="4" xfId="2" applyNumberFormat="1" applyFont="1" applyFill="1" applyBorder="1" applyAlignment="1">
      <alignment horizontal="left"/>
    </xf>
    <xf numFmtId="0" fontId="4" fillId="8" borderId="4" xfId="4" applyNumberFormat="1" applyFont="1" applyFill="1" applyBorder="1" applyAlignment="1">
      <alignment horizontal="left"/>
    </xf>
    <xf numFmtId="0" fontId="4" fillId="8" borderId="4" xfId="2" applyNumberFormat="1" applyFont="1" applyFill="1" applyBorder="1" applyAlignment="1"/>
    <xf numFmtId="0" fontId="4" fillId="0" borderId="4" xfId="2" applyNumberFormat="1" applyFont="1" applyFill="1" applyBorder="1" applyAlignment="1">
      <alignment horizontal="left"/>
    </xf>
    <xf numFmtId="0" fontId="4" fillId="8" borderId="4" xfId="0" applyNumberFormat="1" applyFont="1" applyFill="1" applyBorder="1" applyAlignment="1">
      <alignment horizontal="left"/>
    </xf>
    <xf numFmtId="0" fontId="5" fillId="8" borderId="4" xfId="0" applyNumberFormat="1" applyFont="1" applyFill="1" applyBorder="1" applyAlignment="1">
      <alignment horizontal="left" wrapText="1"/>
    </xf>
    <xf numFmtId="0" fontId="10" fillId="0" borderId="0" xfId="0" applyNumberFormat="1" applyFont="1"/>
    <xf numFmtId="0" fontId="4" fillId="5" borderId="7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left"/>
    </xf>
    <xf numFmtId="0" fontId="4" fillId="3" borderId="4" xfId="0" applyNumberFormat="1" applyFont="1" applyFill="1" applyBorder="1" applyAlignment="1">
      <alignment horizontal="left" wrapText="1"/>
    </xf>
    <xf numFmtId="0" fontId="4" fillId="3" borderId="4" xfId="2" applyNumberFormat="1" applyFont="1" applyFill="1" applyBorder="1" applyAlignment="1">
      <alignment horizontal="left"/>
    </xf>
    <xf numFmtId="0" fontId="4" fillId="3" borderId="4" xfId="2" applyNumberFormat="1" applyFont="1" applyFill="1" applyBorder="1" applyAlignment="1">
      <alignment horizontal="left" wrapText="1"/>
    </xf>
    <xf numFmtId="0" fontId="4" fillId="9" borderId="4" xfId="2" applyNumberFormat="1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left" wrapText="1"/>
    </xf>
    <xf numFmtId="0" fontId="5" fillId="4" borderId="4" xfId="0" applyNumberFormat="1" applyFont="1" applyFill="1" applyBorder="1" applyAlignment="1">
      <alignment horizontal="left" wrapText="1"/>
    </xf>
    <xf numFmtId="0" fontId="14" fillId="3" borderId="4" xfId="0" applyNumberFormat="1" applyFont="1" applyFill="1" applyBorder="1" applyAlignment="1">
      <alignment horizontal="left" wrapText="1"/>
    </xf>
    <xf numFmtId="164" fontId="4" fillId="0" borderId="4" xfId="0" applyNumberFormat="1" applyFont="1" applyBorder="1"/>
    <xf numFmtId="4" fontId="4" fillId="0" borderId="0" xfId="0" applyNumberFormat="1" applyFont="1" applyFill="1"/>
  </cellXfs>
  <cellStyles count="5">
    <cellStyle name="Hyperlink 2" xfId="1" xr:uid="{00000000-0005-0000-0000-000000000000}"/>
    <cellStyle name="Komma" xfId="2" builtinId="3"/>
    <cellStyle name="Standaard" xfId="0" builtinId="0"/>
    <cellStyle name="Standaard 2" xfId="3" xr:uid="{00000000-0005-0000-0000-000003000000}"/>
    <cellStyle name="Valuta" xfId="4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9"/>
  <sheetViews>
    <sheetView tabSelected="1" topLeftCell="A346" zoomScaleNormal="100" workbookViewId="0">
      <selection activeCell="A366" sqref="A366:XFD377"/>
    </sheetView>
  </sheetViews>
  <sheetFormatPr defaultColWidth="9.140625" defaultRowHeight="12" x14ac:dyDescent="0.2"/>
  <cols>
    <col min="1" max="1" width="24.42578125" style="12" customWidth="1"/>
    <col min="2" max="2" width="17.5703125" style="37" customWidth="1"/>
    <col min="3" max="3" width="16.5703125" style="37" customWidth="1"/>
    <col min="4" max="4" width="9.140625" style="12"/>
    <col min="5" max="6" width="9.140625" style="37"/>
    <col min="7" max="7" width="17.7109375" style="37" bestFit="1" customWidth="1"/>
    <col min="8" max="8" width="9.140625" style="12"/>
    <col min="9" max="11" width="13.5703125" style="12" hidden="1" customWidth="1"/>
    <col min="12" max="12" width="59.7109375" style="12" bestFit="1" customWidth="1"/>
    <col min="13" max="13" width="15.5703125" style="12" bestFit="1" customWidth="1"/>
    <col min="14" max="14" width="15.7109375" style="12" bestFit="1" customWidth="1"/>
    <col min="15" max="15" width="20.140625" style="13" customWidth="1"/>
    <col min="16" max="16384" width="9.140625" style="12"/>
  </cols>
  <sheetData>
    <row r="1" spans="1:16" x14ac:dyDescent="0.2">
      <c r="A1" s="11" t="s">
        <v>1030</v>
      </c>
      <c r="B1" s="113"/>
      <c r="C1" s="113"/>
    </row>
    <row r="2" spans="1:16" x14ac:dyDescent="0.2">
      <c r="A2" s="11" t="s">
        <v>1114</v>
      </c>
      <c r="B2" s="113"/>
      <c r="C2" s="113"/>
    </row>
    <row r="4" spans="1:16" x14ac:dyDescent="0.2">
      <c r="A4" s="11" t="s">
        <v>1029</v>
      </c>
      <c r="I4" s="15" t="s">
        <v>1059</v>
      </c>
      <c r="J4" s="15"/>
      <c r="K4" s="15"/>
      <c r="L4" s="15" t="s">
        <v>1112</v>
      </c>
      <c r="M4" s="15" t="s">
        <v>1113</v>
      </c>
      <c r="N4" s="15"/>
      <c r="O4" s="16"/>
    </row>
    <row r="5" spans="1:16" x14ac:dyDescent="0.2">
      <c r="A5" s="62" t="s">
        <v>224</v>
      </c>
      <c r="B5" s="120" t="s">
        <v>649</v>
      </c>
      <c r="C5" s="64" t="s">
        <v>743</v>
      </c>
      <c r="D5" s="63" t="s">
        <v>744</v>
      </c>
      <c r="E5" s="64" t="s">
        <v>745</v>
      </c>
      <c r="F5" s="64" t="s">
        <v>746</v>
      </c>
      <c r="G5" s="64" t="s">
        <v>747</v>
      </c>
      <c r="H5" s="58"/>
      <c r="I5" s="17" t="s">
        <v>1047</v>
      </c>
      <c r="J5" s="17" t="s">
        <v>1068</v>
      </c>
      <c r="K5" s="17" t="s">
        <v>1048</v>
      </c>
      <c r="L5" s="17" t="s">
        <v>1047</v>
      </c>
      <c r="M5" s="17" t="s">
        <v>1068</v>
      </c>
      <c r="N5" s="17" t="s">
        <v>1048</v>
      </c>
      <c r="O5" s="65"/>
    </row>
    <row r="6" spans="1:16" ht="24" x14ac:dyDescent="0.2">
      <c r="A6" s="66" t="s">
        <v>814</v>
      </c>
      <c r="B6" s="116" t="s">
        <v>815</v>
      </c>
      <c r="C6" s="67" t="s">
        <v>816</v>
      </c>
      <c r="D6" s="66" t="s">
        <v>817</v>
      </c>
      <c r="E6" s="67" t="s">
        <v>389</v>
      </c>
      <c r="F6" s="67" t="s">
        <v>818</v>
      </c>
      <c r="G6" s="67" t="s">
        <v>819</v>
      </c>
      <c r="H6" s="58"/>
      <c r="I6" s="1">
        <v>7314</v>
      </c>
      <c r="J6" s="1">
        <v>16213</v>
      </c>
      <c r="K6" s="1">
        <v>23527</v>
      </c>
      <c r="L6" s="23">
        <f>ROUND(I6/158.3*175.4,0)</f>
        <v>8104</v>
      </c>
      <c r="M6" s="23">
        <f>ROUND(J6/103.5*115.1,0)</f>
        <v>18030</v>
      </c>
      <c r="N6" s="42">
        <f>L6+M6</f>
        <v>26134</v>
      </c>
      <c r="O6" s="65"/>
    </row>
    <row r="7" spans="1:16" ht="24" x14ac:dyDescent="0.2">
      <c r="A7" s="66" t="s">
        <v>814</v>
      </c>
      <c r="B7" s="116" t="s">
        <v>821</v>
      </c>
      <c r="C7" s="67" t="s">
        <v>822</v>
      </c>
      <c r="D7" s="66" t="s">
        <v>755</v>
      </c>
      <c r="E7" s="67" t="s">
        <v>709</v>
      </c>
      <c r="F7" s="67" t="s">
        <v>823</v>
      </c>
      <c r="G7" s="67" t="s">
        <v>819</v>
      </c>
      <c r="H7" s="58"/>
      <c r="I7" s="1">
        <v>7314</v>
      </c>
      <c r="J7" s="1">
        <v>16213</v>
      </c>
      <c r="K7" s="1">
        <v>23527</v>
      </c>
      <c r="L7" s="23">
        <f t="shared" ref="L7:L8" si="0">ROUND(I7/158.3*175.4,0)</f>
        <v>8104</v>
      </c>
      <c r="M7" s="23">
        <f t="shared" ref="M7:M8" si="1">ROUND(J7/103.5*115.1,0)</f>
        <v>18030</v>
      </c>
      <c r="N7" s="42">
        <f>L7+M7</f>
        <v>26134</v>
      </c>
      <c r="O7" s="65"/>
    </row>
    <row r="8" spans="1:16" ht="24" x14ac:dyDescent="0.2">
      <c r="A8" s="57" t="s">
        <v>814</v>
      </c>
      <c r="B8" s="121" t="s">
        <v>540</v>
      </c>
      <c r="C8" s="59" t="s">
        <v>824</v>
      </c>
      <c r="D8" s="57">
        <v>178</v>
      </c>
      <c r="E8" s="59" t="s">
        <v>33</v>
      </c>
      <c r="F8" s="59" t="s">
        <v>240</v>
      </c>
      <c r="G8" s="59" t="s">
        <v>757</v>
      </c>
      <c r="H8" s="58"/>
      <c r="I8" s="1">
        <v>7314</v>
      </c>
      <c r="J8" s="1">
        <v>16213</v>
      </c>
      <c r="K8" s="1">
        <v>23527</v>
      </c>
      <c r="L8" s="23">
        <f t="shared" si="0"/>
        <v>8104</v>
      </c>
      <c r="M8" s="23">
        <f t="shared" si="1"/>
        <v>18030</v>
      </c>
      <c r="N8" s="42">
        <f>L8+M8</f>
        <v>26134</v>
      </c>
      <c r="O8" s="65"/>
    </row>
    <row r="9" spans="1:16" x14ac:dyDescent="0.2">
      <c r="A9" s="58"/>
      <c r="B9" s="77"/>
      <c r="C9" s="77"/>
      <c r="D9" s="58"/>
      <c r="E9" s="77"/>
      <c r="F9" s="77"/>
      <c r="G9" s="77"/>
      <c r="H9" s="58"/>
      <c r="I9" s="58"/>
      <c r="J9" s="58"/>
      <c r="K9" s="124"/>
      <c r="L9" s="58"/>
      <c r="M9" s="58"/>
      <c r="N9" s="124"/>
      <c r="O9" s="60">
        <f>SUM(N6:N8)</f>
        <v>78402</v>
      </c>
      <c r="P9" s="14"/>
    </row>
    <row r="11" spans="1:16" x14ac:dyDescent="0.2">
      <c r="A11" s="11" t="s">
        <v>215</v>
      </c>
      <c r="I11" s="15" t="s">
        <v>1059</v>
      </c>
      <c r="J11" s="15"/>
      <c r="K11" s="15"/>
      <c r="L11" s="15" t="s">
        <v>1112</v>
      </c>
      <c r="M11" s="15" t="s">
        <v>1113</v>
      </c>
      <c r="N11" s="15"/>
      <c r="O11" s="16"/>
    </row>
    <row r="12" spans="1:16" x14ac:dyDescent="0.2">
      <c r="A12" s="62" t="s">
        <v>224</v>
      </c>
      <c r="B12" s="120" t="s">
        <v>649</v>
      </c>
      <c r="C12" s="64" t="s">
        <v>743</v>
      </c>
      <c r="D12" s="63" t="s">
        <v>744</v>
      </c>
      <c r="E12" s="64" t="s">
        <v>745</v>
      </c>
      <c r="F12" s="64" t="s">
        <v>746</v>
      </c>
      <c r="G12" s="64" t="s">
        <v>747</v>
      </c>
      <c r="H12" s="58"/>
      <c r="I12" s="17" t="s">
        <v>1047</v>
      </c>
      <c r="J12" s="17" t="s">
        <v>1068</v>
      </c>
      <c r="K12" s="17" t="s">
        <v>1048</v>
      </c>
      <c r="L12" s="17" t="s">
        <v>1047</v>
      </c>
      <c r="M12" s="17" t="s">
        <v>1068</v>
      </c>
      <c r="N12" s="17" t="s">
        <v>1048</v>
      </c>
      <c r="O12" s="65"/>
    </row>
    <row r="13" spans="1:16" ht="24" x14ac:dyDescent="0.2">
      <c r="A13" s="66" t="s">
        <v>215</v>
      </c>
      <c r="B13" s="116" t="s">
        <v>216</v>
      </c>
      <c r="C13" s="67" t="s">
        <v>217</v>
      </c>
      <c r="D13" s="66" t="s">
        <v>755</v>
      </c>
      <c r="E13" s="67" t="s">
        <v>753</v>
      </c>
      <c r="F13" s="67" t="s">
        <v>218</v>
      </c>
      <c r="G13" s="67" t="s">
        <v>773</v>
      </c>
      <c r="H13" s="58"/>
      <c r="I13" s="1">
        <v>4215323</v>
      </c>
      <c r="J13" s="1">
        <v>1593359</v>
      </c>
      <c r="K13" s="1">
        <v>5808682</v>
      </c>
      <c r="L13" s="23">
        <f>ROUND(I13/158.3*175.4,0)</f>
        <v>4670674</v>
      </c>
      <c r="M13" s="23">
        <f>ROUND(J13/103.5*115.1,0)</f>
        <v>1771938</v>
      </c>
      <c r="N13" s="42">
        <f>L13+M13</f>
        <v>6442612</v>
      </c>
      <c r="O13" s="65"/>
    </row>
    <row r="14" spans="1:16" ht="24" x14ac:dyDescent="0.2">
      <c r="A14" s="57" t="s">
        <v>215</v>
      </c>
      <c r="B14" s="121" t="s">
        <v>219</v>
      </c>
      <c r="C14" s="67" t="s">
        <v>220</v>
      </c>
      <c r="D14" s="66" t="s">
        <v>755</v>
      </c>
      <c r="E14" s="67" t="s">
        <v>753</v>
      </c>
      <c r="F14" s="67" t="s">
        <v>221</v>
      </c>
      <c r="G14" s="67" t="s">
        <v>779</v>
      </c>
      <c r="H14" s="58"/>
      <c r="I14" s="1">
        <v>143959</v>
      </c>
      <c r="J14" s="1">
        <v>66448</v>
      </c>
      <c r="K14" s="1">
        <v>210407</v>
      </c>
      <c r="L14" s="23">
        <f t="shared" ref="L14:L19" si="2">ROUND(I14/158.3*175.4,0)</f>
        <v>159510</v>
      </c>
      <c r="M14" s="23">
        <f t="shared" ref="M14:M19" si="3">ROUND(J14/103.5*115.1,0)</f>
        <v>73895</v>
      </c>
      <c r="N14" s="42">
        <f t="shared" ref="N14:N19" si="4">L14+M14</f>
        <v>233405</v>
      </c>
      <c r="O14" s="65"/>
    </row>
    <row r="15" spans="1:16" ht="24" x14ac:dyDescent="0.2">
      <c r="A15" s="57" t="s">
        <v>215</v>
      </c>
      <c r="B15" s="121" t="s">
        <v>222</v>
      </c>
      <c r="C15" s="59" t="s">
        <v>740</v>
      </c>
      <c r="D15" s="57">
        <v>3</v>
      </c>
      <c r="E15" s="59" t="s">
        <v>753</v>
      </c>
      <c r="F15" s="59" t="s">
        <v>223</v>
      </c>
      <c r="G15" s="59" t="s">
        <v>226</v>
      </c>
      <c r="H15" s="58"/>
      <c r="I15" s="1">
        <v>449988</v>
      </c>
      <c r="J15" s="1">
        <v>0</v>
      </c>
      <c r="K15" s="1">
        <v>449988</v>
      </c>
      <c r="L15" s="23">
        <f t="shared" si="2"/>
        <v>498597</v>
      </c>
      <c r="M15" s="23">
        <f t="shared" si="3"/>
        <v>0</v>
      </c>
      <c r="N15" s="42">
        <f t="shared" si="4"/>
        <v>498597</v>
      </c>
      <c r="O15" s="65"/>
    </row>
    <row r="16" spans="1:16" ht="24" x14ac:dyDescent="0.2">
      <c r="A16" s="66" t="s">
        <v>215</v>
      </c>
      <c r="B16" s="116" t="s">
        <v>227</v>
      </c>
      <c r="C16" s="67" t="s">
        <v>228</v>
      </c>
      <c r="D16" s="66" t="s">
        <v>755</v>
      </c>
      <c r="E16" s="67" t="s">
        <v>753</v>
      </c>
      <c r="F16" s="67" t="s">
        <v>229</v>
      </c>
      <c r="G16" s="67" t="s">
        <v>230</v>
      </c>
      <c r="H16" s="58"/>
      <c r="I16" s="1">
        <v>7580244</v>
      </c>
      <c r="J16" s="1">
        <v>2015936</v>
      </c>
      <c r="K16" s="1">
        <v>9596180</v>
      </c>
      <c r="L16" s="23">
        <f t="shared" si="2"/>
        <v>8399083</v>
      </c>
      <c r="M16" s="23">
        <f t="shared" si="3"/>
        <v>2241877</v>
      </c>
      <c r="N16" s="42">
        <f t="shared" si="4"/>
        <v>10640960</v>
      </c>
      <c r="O16" s="65"/>
    </row>
    <row r="17" spans="1:16" ht="24" x14ac:dyDescent="0.2">
      <c r="A17" s="66" t="s">
        <v>215</v>
      </c>
      <c r="B17" s="116" t="s">
        <v>231</v>
      </c>
      <c r="C17" s="67" t="s">
        <v>232</v>
      </c>
      <c r="D17" s="66" t="s">
        <v>772</v>
      </c>
      <c r="E17" s="67" t="s">
        <v>753</v>
      </c>
      <c r="F17" s="67" t="s">
        <v>233</v>
      </c>
      <c r="G17" s="67" t="s">
        <v>186</v>
      </c>
      <c r="H17" s="58"/>
      <c r="I17" s="1">
        <v>2049207</v>
      </c>
      <c r="J17" s="1">
        <v>860300</v>
      </c>
      <c r="K17" s="1">
        <v>2909507</v>
      </c>
      <c r="L17" s="23">
        <f t="shared" si="2"/>
        <v>2270568</v>
      </c>
      <c r="M17" s="23">
        <f t="shared" si="3"/>
        <v>956720</v>
      </c>
      <c r="N17" s="42">
        <f t="shared" si="4"/>
        <v>3227288</v>
      </c>
      <c r="O17" s="65"/>
    </row>
    <row r="18" spans="1:16" ht="24" x14ac:dyDescent="0.2">
      <c r="A18" s="66" t="s">
        <v>215</v>
      </c>
      <c r="B18" s="116" t="s">
        <v>234</v>
      </c>
      <c r="C18" s="67" t="s">
        <v>804</v>
      </c>
      <c r="D18" s="66" t="s">
        <v>763</v>
      </c>
      <c r="E18" s="59" t="s">
        <v>753</v>
      </c>
      <c r="F18" s="59" t="s">
        <v>806</v>
      </c>
      <c r="G18" s="59" t="s">
        <v>807</v>
      </c>
      <c r="H18" s="58"/>
      <c r="I18" s="1">
        <v>1635327</v>
      </c>
      <c r="J18" s="1">
        <v>929521</v>
      </c>
      <c r="K18" s="1">
        <v>2564848</v>
      </c>
      <c r="L18" s="23">
        <f t="shared" si="2"/>
        <v>1811980</v>
      </c>
      <c r="M18" s="23">
        <f t="shared" si="3"/>
        <v>1033699</v>
      </c>
      <c r="N18" s="42">
        <f t="shared" si="4"/>
        <v>2845679</v>
      </c>
      <c r="O18" s="65"/>
    </row>
    <row r="19" spans="1:16" ht="24" x14ac:dyDescent="0.2">
      <c r="A19" s="66" t="s">
        <v>215</v>
      </c>
      <c r="B19" s="116" t="s">
        <v>235</v>
      </c>
      <c r="C19" s="67" t="s">
        <v>236</v>
      </c>
      <c r="D19" s="66" t="s">
        <v>79</v>
      </c>
      <c r="E19" s="59" t="s">
        <v>837</v>
      </c>
      <c r="F19" s="59" t="s">
        <v>237</v>
      </c>
      <c r="G19" s="59" t="s">
        <v>238</v>
      </c>
      <c r="H19" s="58"/>
      <c r="I19" s="1">
        <v>2098200</v>
      </c>
      <c r="J19" s="1">
        <v>1009621</v>
      </c>
      <c r="K19" s="1">
        <v>3107821</v>
      </c>
      <c r="L19" s="23">
        <f t="shared" si="2"/>
        <v>2324853</v>
      </c>
      <c r="M19" s="23">
        <f t="shared" si="3"/>
        <v>1122777</v>
      </c>
      <c r="N19" s="42">
        <f t="shared" si="4"/>
        <v>3447630</v>
      </c>
      <c r="O19" s="65"/>
    </row>
    <row r="20" spans="1:16" x14ac:dyDescent="0.2">
      <c r="A20" s="58"/>
      <c r="B20" s="77"/>
      <c r="C20" s="77"/>
      <c r="D20" s="58"/>
      <c r="E20" s="77"/>
      <c r="F20" s="77"/>
      <c r="G20" s="77"/>
      <c r="H20" s="58"/>
      <c r="I20" s="58"/>
      <c r="J20" s="58"/>
      <c r="K20" s="58"/>
      <c r="L20" s="58"/>
      <c r="M20" s="58"/>
      <c r="N20" s="58"/>
      <c r="O20" s="60">
        <f>SUM(N13:N19)</f>
        <v>27336171</v>
      </c>
      <c r="P20" s="14"/>
    </row>
    <row r="22" spans="1:16" x14ac:dyDescent="0.2">
      <c r="A22" s="11" t="s">
        <v>1067</v>
      </c>
      <c r="I22" s="15" t="s">
        <v>1059</v>
      </c>
      <c r="J22" s="15"/>
      <c r="K22" s="15"/>
      <c r="L22" s="15" t="s">
        <v>1112</v>
      </c>
      <c r="M22" s="15" t="s">
        <v>1113</v>
      </c>
      <c r="N22" s="15"/>
      <c r="O22" s="19"/>
    </row>
    <row r="23" spans="1:16" x14ac:dyDescent="0.2">
      <c r="A23" s="47" t="s">
        <v>224</v>
      </c>
      <c r="B23" s="114" t="s">
        <v>649</v>
      </c>
      <c r="C23" s="49" t="s">
        <v>743</v>
      </c>
      <c r="D23" s="48" t="s">
        <v>744</v>
      </c>
      <c r="E23" s="49" t="s">
        <v>745</v>
      </c>
      <c r="F23" s="49" t="s">
        <v>746</v>
      </c>
      <c r="G23" s="61" t="s">
        <v>747</v>
      </c>
      <c r="H23" s="58"/>
      <c r="I23" s="50" t="s">
        <v>1047</v>
      </c>
      <c r="J23" s="50" t="s">
        <v>1068</v>
      </c>
      <c r="K23" s="50" t="s">
        <v>1048</v>
      </c>
      <c r="L23" s="50" t="s">
        <v>1047</v>
      </c>
      <c r="M23" s="50" t="s">
        <v>1068</v>
      </c>
      <c r="N23" s="50" t="s">
        <v>1048</v>
      </c>
    </row>
    <row r="24" spans="1:16" s="20" customFormat="1" x14ac:dyDescent="0.2">
      <c r="A24" s="95" t="s">
        <v>239</v>
      </c>
      <c r="B24" s="115" t="s">
        <v>1051</v>
      </c>
      <c r="C24" s="94" t="s">
        <v>1052</v>
      </c>
      <c r="D24" s="95">
        <v>21</v>
      </c>
      <c r="E24" s="94" t="s">
        <v>1053</v>
      </c>
      <c r="F24" s="94" t="s">
        <v>112</v>
      </c>
      <c r="G24" s="94" t="s">
        <v>113</v>
      </c>
      <c r="H24" s="93"/>
      <c r="I24" s="1">
        <v>4307155</v>
      </c>
      <c r="J24" s="1">
        <v>0</v>
      </c>
      <c r="K24" s="96">
        <v>4307155</v>
      </c>
      <c r="L24" s="23">
        <f t="shared" ref="L24:L28" si="5">ROUND(I24/158.3*175.4,0)</f>
        <v>4772426</v>
      </c>
      <c r="M24" s="23">
        <f t="shared" ref="M24:M28" si="6">ROUND(J24/103.5*115.1,0)</f>
        <v>0</v>
      </c>
      <c r="N24" s="42">
        <f t="shared" ref="N24:N28" si="7">L24+M24</f>
        <v>4772426</v>
      </c>
      <c r="O24" s="97"/>
    </row>
    <row r="25" spans="1:16" s="20" customFormat="1" ht="23.45" customHeight="1" x14ac:dyDescent="0.2">
      <c r="A25" s="95" t="s">
        <v>239</v>
      </c>
      <c r="B25" s="116" t="s">
        <v>1054</v>
      </c>
      <c r="C25" s="94" t="s">
        <v>613</v>
      </c>
      <c r="D25" s="95">
        <v>2</v>
      </c>
      <c r="E25" s="94" t="s">
        <v>1053</v>
      </c>
      <c r="F25" s="94" t="s">
        <v>614</v>
      </c>
      <c r="G25" s="94" t="s">
        <v>615</v>
      </c>
      <c r="H25" s="93"/>
      <c r="I25" s="1">
        <v>3564142</v>
      </c>
      <c r="J25" s="1">
        <v>15572</v>
      </c>
      <c r="K25" s="96">
        <v>3579714</v>
      </c>
      <c r="L25" s="23">
        <f t="shared" si="5"/>
        <v>3949150</v>
      </c>
      <c r="M25" s="23">
        <f t="shared" si="6"/>
        <v>17317</v>
      </c>
      <c r="N25" s="42">
        <f t="shared" si="7"/>
        <v>3966467</v>
      </c>
      <c r="O25" s="97"/>
    </row>
    <row r="26" spans="1:16" x14ac:dyDescent="0.2">
      <c r="A26" s="95" t="s">
        <v>239</v>
      </c>
      <c r="B26" s="117" t="s">
        <v>1055</v>
      </c>
      <c r="C26" s="110" t="s">
        <v>613</v>
      </c>
      <c r="D26" s="99">
        <v>2</v>
      </c>
      <c r="E26" s="110" t="s">
        <v>1053</v>
      </c>
      <c r="F26" s="110" t="s">
        <v>614</v>
      </c>
      <c r="G26" s="94" t="s">
        <v>615</v>
      </c>
      <c r="H26" s="100"/>
      <c r="I26" s="1">
        <v>4063354</v>
      </c>
      <c r="J26" s="1">
        <v>15572</v>
      </c>
      <c r="K26" s="98">
        <v>4078926</v>
      </c>
      <c r="L26" s="23">
        <f t="shared" si="5"/>
        <v>4502289</v>
      </c>
      <c r="M26" s="23">
        <f t="shared" si="6"/>
        <v>17317</v>
      </c>
      <c r="N26" s="42">
        <f t="shared" si="7"/>
        <v>4519606</v>
      </c>
      <c r="O26" s="65"/>
    </row>
    <row r="27" spans="1:16" ht="36" x14ac:dyDescent="0.2">
      <c r="A27" s="95" t="s">
        <v>239</v>
      </c>
      <c r="B27" s="118" t="s">
        <v>1056</v>
      </c>
      <c r="C27" s="59" t="s">
        <v>729</v>
      </c>
      <c r="D27" s="57">
        <v>4</v>
      </c>
      <c r="E27" s="59"/>
      <c r="F27" s="59" t="s">
        <v>734</v>
      </c>
      <c r="G27" s="59" t="s">
        <v>903</v>
      </c>
      <c r="H27" s="100"/>
      <c r="I27" s="1">
        <v>6849654</v>
      </c>
      <c r="J27" s="1">
        <v>1207150</v>
      </c>
      <c r="K27" s="98">
        <v>8056804</v>
      </c>
      <c r="L27" s="23">
        <f t="shared" si="5"/>
        <v>7589572</v>
      </c>
      <c r="M27" s="23">
        <f t="shared" si="6"/>
        <v>1342444</v>
      </c>
      <c r="N27" s="42">
        <f t="shared" si="7"/>
        <v>8932016</v>
      </c>
      <c r="O27" s="65"/>
    </row>
    <row r="28" spans="1:16" ht="36" x14ac:dyDescent="0.2">
      <c r="A28" s="95" t="s">
        <v>239</v>
      </c>
      <c r="B28" s="118" t="s">
        <v>1057</v>
      </c>
      <c r="C28" s="102" t="s">
        <v>268</v>
      </c>
      <c r="D28" s="101">
        <v>1</v>
      </c>
      <c r="E28" s="102"/>
      <c r="F28" s="102" t="s">
        <v>1058</v>
      </c>
      <c r="G28" s="102" t="s">
        <v>162</v>
      </c>
      <c r="H28" s="100"/>
      <c r="I28" s="1">
        <v>832406</v>
      </c>
      <c r="J28" s="1">
        <v>0</v>
      </c>
      <c r="K28" s="98">
        <v>832406</v>
      </c>
      <c r="L28" s="23">
        <f t="shared" si="5"/>
        <v>922325</v>
      </c>
      <c r="M28" s="23">
        <f t="shared" si="6"/>
        <v>0</v>
      </c>
      <c r="N28" s="42">
        <f t="shared" si="7"/>
        <v>922325</v>
      </c>
      <c r="O28" s="65"/>
    </row>
    <row r="29" spans="1:16" s="21" customFormat="1" x14ac:dyDescent="0.2">
      <c r="A29" s="103" t="s">
        <v>239</v>
      </c>
      <c r="B29" s="105" t="s">
        <v>1070</v>
      </c>
      <c r="C29" s="111" t="s">
        <v>1106</v>
      </c>
      <c r="D29" s="104">
        <v>12</v>
      </c>
      <c r="E29" s="111"/>
      <c r="F29" s="111" t="s">
        <v>1107</v>
      </c>
      <c r="G29" s="105" t="s">
        <v>1071</v>
      </c>
      <c r="H29" s="54"/>
      <c r="I29" s="8">
        <v>1250000</v>
      </c>
      <c r="J29" s="8">
        <v>0</v>
      </c>
      <c r="K29" s="9">
        <v>1250000</v>
      </c>
      <c r="L29" s="43">
        <v>1250000</v>
      </c>
      <c r="M29" s="43">
        <v>0</v>
      </c>
      <c r="N29" s="44">
        <f t="shared" ref="N29:N33" si="8">L29+M29</f>
        <v>1250000</v>
      </c>
      <c r="O29" s="74" t="s">
        <v>1102</v>
      </c>
    </row>
    <row r="30" spans="1:16" s="21" customFormat="1" ht="23.45" customHeight="1" x14ac:dyDescent="0.2">
      <c r="A30" s="103" t="s">
        <v>239</v>
      </c>
      <c r="B30" s="71" t="s">
        <v>1072</v>
      </c>
      <c r="C30" s="105" t="s">
        <v>1073</v>
      </c>
      <c r="D30" s="103">
        <v>2</v>
      </c>
      <c r="E30" s="105"/>
      <c r="F30" s="111" t="s">
        <v>1108</v>
      </c>
      <c r="G30" s="105" t="s">
        <v>162</v>
      </c>
      <c r="H30" s="54"/>
      <c r="I30" s="8">
        <v>700000</v>
      </c>
      <c r="J30" s="8">
        <v>0</v>
      </c>
      <c r="K30" s="9">
        <v>700000</v>
      </c>
      <c r="L30" s="43">
        <v>700000</v>
      </c>
      <c r="M30" s="43">
        <v>0</v>
      </c>
      <c r="N30" s="44">
        <f t="shared" si="8"/>
        <v>700000</v>
      </c>
      <c r="O30" s="74" t="s">
        <v>1102</v>
      </c>
    </row>
    <row r="31" spans="1:16" s="21" customFormat="1" x14ac:dyDescent="0.2">
      <c r="A31" s="103" t="s">
        <v>239</v>
      </c>
      <c r="B31" s="107" t="s">
        <v>1074</v>
      </c>
      <c r="C31" s="107" t="s">
        <v>1075</v>
      </c>
      <c r="D31" s="106">
        <v>5</v>
      </c>
      <c r="E31" s="107"/>
      <c r="F31" s="109" t="s">
        <v>1109</v>
      </c>
      <c r="G31" s="107" t="s">
        <v>162</v>
      </c>
      <c r="H31" s="10"/>
      <c r="I31" s="8">
        <v>700000</v>
      </c>
      <c r="J31" s="8">
        <v>0</v>
      </c>
      <c r="K31" s="10">
        <v>700000</v>
      </c>
      <c r="L31" s="43">
        <v>700000</v>
      </c>
      <c r="M31" s="43">
        <v>0</v>
      </c>
      <c r="N31" s="45">
        <f t="shared" si="8"/>
        <v>700000</v>
      </c>
      <c r="O31" s="74" t="s">
        <v>1102</v>
      </c>
    </row>
    <row r="32" spans="1:16" s="21" customFormat="1" x14ac:dyDescent="0.2">
      <c r="A32" s="103" t="s">
        <v>239</v>
      </c>
      <c r="B32" s="119" t="s">
        <v>1076</v>
      </c>
      <c r="C32" s="73" t="s">
        <v>1077</v>
      </c>
      <c r="D32" s="72">
        <v>13</v>
      </c>
      <c r="E32" s="73"/>
      <c r="F32" s="112" t="s">
        <v>488</v>
      </c>
      <c r="G32" s="73" t="s">
        <v>807</v>
      </c>
      <c r="H32" s="10"/>
      <c r="I32" s="8">
        <v>850000</v>
      </c>
      <c r="J32" s="8">
        <v>0</v>
      </c>
      <c r="K32" s="10">
        <v>850000</v>
      </c>
      <c r="L32" s="43">
        <v>850000</v>
      </c>
      <c r="M32" s="43">
        <v>0</v>
      </c>
      <c r="N32" s="45">
        <f t="shared" si="8"/>
        <v>850000</v>
      </c>
      <c r="O32" s="74" t="s">
        <v>1102</v>
      </c>
    </row>
    <row r="33" spans="1:16" s="21" customFormat="1" x14ac:dyDescent="0.2">
      <c r="A33" s="103" t="s">
        <v>239</v>
      </c>
      <c r="B33" s="119" t="s">
        <v>1078</v>
      </c>
      <c r="C33" s="107" t="s">
        <v>1079</v>
      </c>
      <c r="D33" s="106">
        <v>1</v>
      </c>
      <c r="E33" s="107"/>
      <c r="F33" s="108">
        <v>9979</v>
      </c>
      <c r="G33" s="107" t="s">
        <v>779</v>
      </c>
      <c r="H33" s="10"/>
      <c r="I33" s="8">
        <v>1250000</v>
      </c>
      <c r="J33" s="8">
        <v>0</v>
      </c>
      <c r="K33" s="10">
        <v>1250000</v>
      </c>
      <c r="L33" s="43">
        <v>1250000</v>
      </c>
      <c r="M33" s="43">
        <v>0</v>
      </c>
      <c r="N33" s="45">
        <f t="shared" si="8"/>
        <v>1250000</v>
      </c>
      <c r="O33" s="74" t="s">
        <v>1102</v>
      </c>
    </row>
    <row r="34" spans="1:16" x14ac:dyDescent="0.2">
      <c r="A34" s="58"/>
      <c r="B34" s="102"/>
      <c r="C34" s="102"/>
      <c r="D34" s="100"/>
      <c r="E34" s="102"/>
      <c r="F34" s="102"/>
      <c r="G34" s="102"/>
      <c r="H34" s="100"/>
      <c r="I34" s="100"/>
      <c r="J34" s="100"/>
      <c r="K34" s="100"/>
      <c r="L34" s="100"/>
      <c r="M34" s="100"/>
      <c r="N34" s="100"/>
      <c r="O34" s="60">
        <f>SUM(N24:N33)</f>
        <v>27862840</v>
      </c>
      <c r="P34" s="14"/>
    </row>
    <row r="35" spans="1:16" x14ac:dyDescent="0.2">
      <c r="B35" s="39"/>
      <c r="C35" s="39"/>
      <c r="D35" s="22"/>
      <c r="E35" s="39"/>
      <c r="F35" s="39"/>
      <c r="G35" s="39"/>
      <c r="H35" s="22"/>
      <c r="I35" s="22"/>
      <c r="J35" s="22"/>
      <c r="K35" s="22"/>
      <c r="L35" s="22"/>
      <c r="M35" s="22"/>
      <c r="N35" s="22"/>
    </row>
    <row r="36" spans="1:16" x14ac:dyDescent="0.2">
      <c r="A36" s="11" t="s">
        <v>722</v>
      </c>
      <c r="I36" s="15" t="s">
        <v>1059</v>
      </c>
      <c r="J36" s="15"/>
      <c r="K36" s="15"/>
      <c r="L36" s="15" t="s">
        <v>1112</v>
      </c>
      <c r="M36" s="15" t="s">
        <v>1113</v>
      </c>
      <c r="N36" s="15"/>
      <c r="O36" s="19"/>
    </row>
    <row r="37" spans="1:16" x14ac:dyDescent="0.2">
      <c r="A37" s="62" t="s">
        <v>224</v>
      </c>
      <c r="B37" s="120" t="s">
        <v>649</v>
      </c>
      <c r="C37" s="64" t="s">
        <v>743</v>
      </c>
      <c r="D37" s="63" t="s">
        <v>744</v>
      </c>
      <c r="E37" s="64" t="s">
        <v>745</v>
      </c>
      <c r="F37" s="64" t="s">
        <v>746</v>
      </c>
      <c r="G37" s="64" t="s">
        <v>747</v>
      </c>
      <c r="H37" s="58"/>
      <c r="I37" s="17" t="s">
        <v>1047</v>
      </c>
      <c r="J37" s="17" t="s">
        <v>1068</v>
      </c>
      <c r="K37" s="17" t="s">
        <v>1048</v>
      </c>
      <c r="L37" s="17" t="s">
        <v>1047</v>
      </c>
      <c r="M37" s="17" t="s">
        <v>1068</v>
      </c>
      <c r="N37" s="17" t="s">
        <v>1048</v>
      </c>
      <c r="O37" s="65"/>
    </row>
    <row r="38" spans="1:16" ht="24" x14ac:dyDescent="0.2">
      <c r="A38" s="57" t="s">
        <v>722</v>
      </c>
      <c r="B38" s="121" t="s">
        <v>723</v>
      </c>
      <c r="C38" s="59" t="s">
        <v>728</v>
      </c>
      <c r="D38" s="57">
        <v>26</v>
      </c>
      <c r="E38" s="59"/>
      <c r="F38" s="59" t="s">
        <v>733</v>
      </c>
      <c r="G38" s="59" t="s">
        <v>731</v>
      </c>
      <c r="H38" s="58"/>
      <c r="I38" s="1">
        <v>352234</v>
      </c>
      <c r="J38" s="1">
        <v>0</v>
      </c>
      <c r="K38" s="1">
        <v>352234</v>
      </c>
      <c r="L38" s="23">
        <f t="shared" ref="L38" si="9">ROUND(I38/158.3*175.4,0)</f>
        <v>390283</v>
      </c>
      <c r="M38" s="23">
        <f t="shared" ref="M38" si="10">ROUND(J38/103.5*115.1,0)</f>
        <v>0</v>
      </c>
      <c r="N38" s="42">
        <f t="shared" ref="N38:N44" si="11">L38+M38</f>
        <v>390283</v>
      </c>
      <c r="O38" s="65"/>
    </row>
    <row r="39" spans="1:16" ht="36" x14ac:dyDescent="0.2">
      <c r="A39" s="57" t="s">
        <v>722</v>
      </c>
      <c r="B39" s="121" t="s">
        <v>1026</v>
      </c>
      <c r="C39" s="59" t="s">
        <v>728</v>
      </c>
      <c r="D39" s="57">
        <v>26</v>
      </c>
      <c r="E39" s="59"/>
      <c r="F39" s="59" t="s">
        <v>733</v>
      </c>
      <c r="G39" s="59" t="s">
        <v>731</v>
      </c>
      <c r="H39" s="58"/>
      <c r="I39" s="1" t="s">
        <v>1050</v>
      </c>
      <c r="J39" s="1"/>
      <c r="K39" s="1"/>
      <c r="L39" s="1" t="s">
        <v>1050</v>
      </c>
      <c r="M39" s="1"/>
      <c r="N39" s="42"/>
      <c r="O39" s="65"/>
    </row>
    <row r="40" spans="1:16" ht="24" x14ac:dyDescent="0.2">
      <c r="A40" s="57" t="s">
        <v>722</v>
      </c>
      <c r="B40" s="121" t="s">
        <v>724</v>
      </c>
      <c r="C40" s="59" t="s">
        <v>729</v>
      </c>
      <c r="D40" s="57">
        <v>4</v>
      </c>
      <c r="E40" s="59"/>
      <c r="F40" s="59" t="s">
        <v>734</v>
      </c>
      <c r="G40" s="59" t="s">
        <v>903</v>
      </c>
      <c r="H40" s="58"/>
      <c r="I40" s="1">
        <v>737208</v>
      </c>
      <c r="J40" s="1">
        <v>0</v>
      </c>
      <c r="K40" s="1">
        <v>737208</v>
      </c>
      <c r="L40" s="23">
        <f t="shared" ref="L40:L42" si="12">ROUND(I40/158.3*175.4,0)</f>
        <v>816843</v>
      </c>
      <c r="M40" s="23">
        <f t="shared" ref="M40:M42" si="13">ROUND(J40/103.5*115.1,0)</f>
        <v>0</v>
      </c>
      <c r="N40" s="42">
        <f t="shared" si="11"/>
        <v>816843</v>
      </c>
      <c r="O40" s="65"/>
    </row>
    <row r="41" spans="1:16" x14ac:dyDescent="0.2">
      <c r="A41" s="57" t="s">
        <v>722</v>
      </c>
      <c r="B41" s="121" t="s">
        <v>726</v>
      </c>
      <c r="C41" s="59" t="s">
        <v>730</v>
      </c>
      <c r="D41" s="57">
        <v>5</v>
      </c>
      <c r="E41" s="59"/>
      <c r="F41" s="59" t="s">
        <v>735</v>
      </c>
      <c r="G41" s="59" t="s">
        <v>32</v>
      </c>
      <c r="H41" s="58"/>
      <c r="I41" s="1">
        <v>202935</v>
      </c>
      <c r="J41" s="1">
        <v>0</v>
      </c>
      <c r="K41" s="1">
        <v>202935</v>
      </c>
      <c r="L41" s="23">
        <f t="shared" si="12"/>
        <v>224857</v>
      </c>
      <c r="M41" s="23">
        <f t="shared" si="13"/>
        <v>0</v>
      </c>
      <c r="N41" s="42">
        <f t="shared" si="11"/>
        <v>224857</v>
      </c>
      <c r="O41" s="65"/>
    </row>
    <row r="42" spans="1:16" ht="36" x14ac:dyDescent="0.2">
      <c r="A42" s="57" t="s">
        <v>722</v>
      </c>
      <c r="B42" s="121" t="s">
        <v>739</v>
      </c>
      <c r="C42" s="59" t="s">
        <v>736</v>
      </c>
      <c r="D42" s="57">
        <v>20</v>
      </c>
      <c r="E42" s="59"/>
      <c r="F42" s="59" t="s">
        <v>614</v>
      </c>
      <c r="G42" s="59" t="s">
        <v>615</v>
      </c>
      <c r="H42" s="58"/>
      <c r="I42" s="1">
        <v>501418</v>
      </c>
      <c r="J42" s="1">
        <v>0</v>
      </c>
      <c r="K42" s="1">
        <v>501418</v>
      </c>
      <c r="L42" s="23">
        <f t="shared" si="12"/>
        <v>555583</v>
      </c>
      <c r="M42" s="23">
        <f t="shared" si="13"/>
        <v>0</v>
      </c>
      <c r="N42" s="42">
        <f t="shared" si="11"/>
        <v>555583</v>
      </c>
      <c r="O42" s="65"/>
    </row>
    <row r="43" spans="1:16" ht="36" x14ac:dyDescent="0.2">
      <c r="A43" s="57" t="s">
        <v>722</v>
      </c>
      <c r="B43" s="121" t="s">
        <v>1027</v>
      </c>
      <c r="C43" s="59" t="s">
        <v>729</v>
      </c>
      <c r="D43" s="57">
        <v>4</v>
      </c>
      <c r="E43" s="59"/>
      <c r="F43" s="59" t="s">
        <v>734</v>
      </c>
      <c r="G43" s="59" t="s">
        <v>903</v>
      </c>
      <c r="H43" s="57"/>
      <c r="I43" s="1" t="s">
        <v>1050</v>
      </c>
      <c r="J43" s="1"/>
      <c r="K43" s="1"/>
      <c r="L43" s="1" t="s">
        <v>1050</v>
      </c>
      <c r="M43" s="1"/>
      <c r="N43" s="42"/>
      <c r="O43" s="65"/>
    </row>
    <row r="44" spans="1:16" ht="24" x14ac:dyDescent="0.2">
      <c r="A44" s="57" t="s">
        <v>722</v>
      </c>
      <c r="B44" s="121" t="s">
        <v>727</v>
      </c>
      <c r="C44" s="59" t="s">
        <v>732</v>
      </c>
      <c r="D44" s="57"/>
      <c r="E44" s="59"/>
      <c r="F44" s="59" t="s">
        <v>737</v>
      </c>
      <c r="G44" s="59" t="s">
        <v>238</v>
      </c>
      <c r="H44" s="57"/>
      <c r="I44" s="1">
        <v>250768</v>
      </c>
      <c r="J44" s="1">
        <v>0</v>
      </c>
      <c r="K44" s="1">
        <v>250768</v>
      </c>
      <c r="L44" s="23">
        <f t="shared" ref="L44" si="14">ROUND(I44/158.3*175.4,0)</f>
        <v>277857</v>
      </c>
      <c r="M44" s="23">
        <f t="shared" ref="M44" si="15">ROUND(J44/103.5*115.1,0)</f>
        <v>0</v>
      </c>
      <c r="N44" s="42">
        <f t="shared" si="11"/>
        <v>277857</v>
      </c>
      <c r="O44" s="65"/>
    </row>
    <row r="45" spans="1:16" x14ac:dyDescent="0.2">
      <c r="A45" s="58"/>
      <c r="B45" s="77"/>
      <c r="C45" s="77"/>
      <c r="D45" s="58"/>
      <c r="E45" s="77"/>
      <c r="F45" s="77"/>
      <c r="G45" s="77"/>
      <c r="H45" s="58"/>
      <c r="I45" s="58"/>
      <c r="J45" s="58"/>
      <c r="K45" s="58"/>
      <c r="L45" s="58"/>
      <c r="M45" s="58"/>
      <c r="N45" s="58"/>
      <c r="O45" s="60">
        <f>SUM(N38:N44)</f>
        <v>2265423</v>
      </c>
      <c r="P45" s="14"/>
    </row>
    <row r="47" spans="1:16" ht="24" x14ac:dyDescent="0.2">
      <c r="A47" s="24" t="s">
        <v>751</v>
      </c>
      <c r="I47" s="15" t="s">
        <v>1059</v>
      </c>
      <c r="J47" s="15"/>
      <c r="K47" s="15"/>
      <c r="L47" s="15" t="s">
        <v>1112</v>
      </c>
      <c r="M47" s="15" t="s">
        <v>1113</v>
      </c>
      <c r="N47" s="15"/>
      <c r="O47" s="19"/>
    </row>
    <row r="48" spans="1:16" x14ac:dyDescent="0.2">
      <c r="A48" s="62" t="s">
        <v>224</v>
      </c>
      <c r="B48" s="120" t="s">
        <v>649</v>
      </c>
      <c r="C48" s="64" t="s">
        <v>743</v>
      </c>
      <c r="D48" s="63" t="s">
        <v>744</v>
      </c>
      <c r="E48" s="64" t="s">
        <v>745</v>
      </c>
      <c r="F48" s="64" t="s">
        <v>746</v>
      </c>
      <c r="G48" s="64" t="s">
        <v>1032</v>
      </c>
      <c r="H48" s="58"/>
      <c r="I48" s="17" t="s">
        <v>1047</v>
      </c>
      <c r="J48" s="17" t="s">
        <v>1068</v>
      </c>
      <c r="K48" s="17" t="s">
        <v>1048</v>
      </c>
      <c r="L48" s="17" t="s">
        <v>1047</v>
      </c>
      <c r="M48" s="17" t="s">
        <v>1068</v>
      </c>
      <c r="N48" s="17" t="s">
        <v>1048</v>
      </c>
      <c r="O48" s="65"/>
    </row>
    <row r="49" spans="1:15" ht="24" x14ac:dyDescent="0.2">
      <c r="A49" s="66" t="s">
        <v>751</v>
      </c>
      <c r="B49" s="116" t="s">
        <v>752</v>
      </c>
      <c r="C49" s="67" t="s">
        <v>754</v>
      </c>
      <c r="D49" s="66" t="s">
        <v>755</v>
      </c>
      <c r="E49" s="67" t="s">
        <v>753</v>
      </c>
      <c r="F49" s="67" t="s">
        <v>756</v>
      </c>
      <c r="G49" s="67" t="s">
        <v>757</v>
      </c>
      <c r="H49" s="58"/>
      <c r="I49" s="1">
        <v>19183326</v>
      </c>
      <c r="J49" s="1">
        <v>4225028</v>
      </c>
      <c r="K49" s="1">
        <v>23408354</v>
      </c>
      <c r="L49" s="23">
        <f t="shared" ref="L49" si="16">ROUND(I49/158.3*175.4,0)</f>
        <v>21255561</v>
      </c>
      <c r="M49" s="23">
        <f t="shared" ref="M49" si="17">ROUND(J49/103.5*115.1,0)</f>
        <v>4698558</v>
      </c>
      <c r="N49" s="42">
        <f t="shared" ref="N49" si="18">L49+M49</f>
        <v>25954119</v>
      </c>
      <c r="O49" s="65"/>
    </row>
    <row r="50" spans="1:15" ht="24" x14ac:dyDescent="0.2">
      <c r="A50" s="57" t="s">
        <v>751</v>
      </c>
      <c r="B50" s="121" t="s">
        <v>1046</v>
      </c>
      <c r="C50" s="59" t="s">
        <v>841</v>
      </c>
      <c r="D50" s="57">
        <v>3</v>
      </c>
      <c r="E50" s="59" t="s">
        <v>842</v>
      </c>
      <c r="F50" s="59" t="s">
        <v>843</v>
      </c>
      <c r="G50" s="59" t="s">
        <v>758</v>
      </c>
      <c r="H50" s="58"/>
      <c r="I50" s="1"/>
      <c r="J50" s="1"/>
      <c r="K50" s="1">
        <v>0</v>
      </c>
      <c r="L50" s="23">
        <f t="shared" ref="L50:L52" si="19">ROUND(I50/158.3*175.4,0)</f>
        <v>0</v>
      </c>
      <c r="M50" s="23">
        <f t="shared" ref="M50:M52" si="20">ROUND(J50/103.5*115.1,0)</f>
        <v>0</v>
      </c>
      <c r="N50" s="42">
        <f t="shared" ref="N50:N52" si="21">L50+M50</f>
        <v>0</v>
      </c>
      <c r="O50" s="65" t="s">
        <v>1065</v>
      </c>
    </row>
    <row r="51" spans="1:15" ht="24" x14ac:dyDescent="0.2">
      <c r="A51" s="57" t="s">
        <v>751</v>
      </c>
      <c r="B51" s="121" t="s">
        <v>775</v>
      </c>
      <c r="C51" s="59" t="s">
        <v>776</v>
      </c>
      <c r="D51" s="57" t="s">
        <v>777</v>
      </c>
      <c r="E51" s="59" t="s">
        <v>753</v>
      </c>
      <c r="F51" s="59" t="s">
        <v>778</v>
      </c>
      <c r="G51" s="59" t="s">
        <v>779</v>
      </c>
      <c r="H51" s="58"/>
      <c r="I51" s="1">
        <v>342135</v>
      </c>
      <c r="J51" s="1">
        <v>197316</v>
      </c>
      <c r="K51" s="1">
        <v>539451</v>
      </c>
      <c r="L51" s="23">
        <f t="shared" si="19"/>
        <v>379093</v>
      </c>
      <c r="M51" s="23">
        <f t="shared" si="20"/>
        <v>219431</v>
      </c>
      <c r="N51" s="42">
        <f t="shared" si="21"/>
        <v>598524</v>
      </c>
      <c r="O51" s="65"/>
    </row>
    <row r="52" spans="1:15" ht="24" x14ac:dyDescent="0.2">
      <c r="A52" s="57" t="s">
        <v>751</v>
      </c>
      <c r="B52" s="121" t="s">
        <v>780</v>
      </c>
      <c r="C52" s="59" t="s">
        <v>781</v>
      </c>
      <c r="D52" s="57" t="s">
        <v>782</v>
      </c>
      <c r="E52" s="59" t="s">
        <v>753</v>
      </c>
      <c r="F52" s="59" t="s">
        <v>783</v>
      </c>
      <c r="G52" s="59" t="s">
        <v>784</v>
      </c>
      <c r="H52" s="58"/>
      <c r="I52" s="1">
        <v>817663</v>
      </c>
      <c r="J52" s="1">
        <v>252459</v>
      </c>
      <c r="K52" s="1">
        <v>1070122</v>
      </c>
      <c r="L52" s="23">
        <f t="shared" si="19"/>
        <v>905989</v>
      </c>
      <c r="M52" s="23">
        <f t="shared" si="20"/>
        <v>280754</v>
      </c>
      <c r="N52" s="42">
        <f t="shared" si="21"/>
        <v>1186743</v>
      </c>
      <c r="O52" s="65"/>
    </row>
    <row r="53" spans="1:15" ht="24" x14ac:dyDescent="0.2">
      <c r="A53" s="57" t="s">
        <v>751</v>
      </c>
      <c r="B53" s="121" t="s">
        <v>343</v>
      </c>
      <c r="C53" s="59" t="s">
        <v>781</v>
      </c>
      <c r="D53" s="57" t="s">
        <v>782</v>
      </c>
      <c r="E53" s="59" t="s">
        <v>753</v>
      </c>
      <c r="F53" s="59" t="s">
        <v>783</v>
      </c>
      <c r="G53" s="59" t="s">
        <v>784</v>
      </c>
      <c r="H53" s="58"/>
      <c r="I53" s="1" t="s">
        <v>1060</v>
      </c>
      <c r="J53" s="1"/>
      <c r="K53" s="1"/>
      <c r="L53" s="1" t="s">
        <v>1060</v>
      </c>
      <c r="M53" s="1"/>
      <c r="N53" s="42"/>
      <c r="O53" s="65"/>
    </row>
    <row r="54" spans="1:15" ht="24" x14ac:dyDescent="0.2">
      <c r="A54" s="57" t="s">
        <v>751</v>
      </c>
      <c r="B54" s="121" t="s">
        <v>788</v>
      </c>
      <c r="C54" s="59" t="s">
        <v>789</v>
      </c>
      <c r="D54" s="57">
        <v>24</v>
      </c>
      <c r="E54" s="59" t="s">
        <v>709</v>
      </c>
      <c r="F54" s="59" t="s">
        <v>790</v>
      </c>
      <c r="G54" s="59" t="s">
        <v>791</v>
      </c>
      <c r="H54" s="93"/>
      <c r="I54" s="1">
        <v>144655</v>
      </c>
      <c r="J54" s="1">
        <v>76794</v>
      </c>
      <c r="K54" s="1">
        <v>221449</v>
      </c>
      <c r="L54" s="23">
        <f t="shared" ref="L54:L60" si="22">ROUND(I54/158.3*175.4,0)</f>
        <v>160281</v>
      </c>
      <c r="M54" s="23">
        <f t="shared" ref="M54:M60" si="23">ROUND(J54/103.5*115.1,0)</f>
        <v>85401</v>
      </c>
      <c r="N54" s="42">
        <f t="shared" ref="N54:N60" si="24">L54+M54</f>
        <v>245682</v>
      </c>
      <c r="O54" s="65"/>
    </row>
    <row r="55" spans="1:15" ht="24" x14ac:dyDescent="0.2">
      <c r="A55" s="66" t="s">
        <v>751</v>
      </c>
      <c r="B55" s="116" t="s">
        <v>792</v>
      </c>
      <c r="C55" s="59" t="s">
        <v>313</v>
      </c>
      <c r="D55" s="57">
        <v>2</v>
      </c>
      <c r="E55" s="59" t="s">
        <v>709</v>
      </c>
      <c r="F55" s="59" t="s">
        <v>562</v>
      </c>
      <c r="G55" s="59" t="s">
        <v>794</v>
      </c>
      <c r="H55" s="93"/>
      <c r="I55" s="1">
        <v>144655</v>
      </c>
      <c r="J55" s="1">
        <v>76794</v>
      </c>
      <c r="K55" s="1">
        <v>221449</v>
      </c>
      <c r="L55" s="23">
        <f t="shared" si="22"/>
        <v>160281</v>
      </c>
      <c r="M55" s="23">
        <f t="shared" si="23"/>
        <v>85401</v>
      </c>
      <c r="N55" s="42">
        <f t="shared" si="24"/>
        <v>245682</v>
      </c>
      <c r="O55" s="65"/>
    </row>
    <row r="56" spans="1:15" ht="24" x14ac:dyDescent="0.2">
      <c r="A56" s="66" t="s">
        <v>751</v>
      </c>
      <c r="B56" s="116" t="s">
        <v>798</v>
      </c>
      <c r="C56" s="67" t="s">
        <v>799</v>
      </c>
      <c r="D56" s="66" t="s">
        <v>800</v>
      </c>
      <c r="E56" s="67" t="s">
        <v>753</v>
      </c>
      <c r="F56" s="67" t="s">
        <v>801</v>
      </c>
      <c r="G56" s="67" t="s">
        <v>802</v>
      </c>
      <c r="H56" s="58"/>
      <c r="I56" s="1">
        <v>144655</v>
      </c>
      <c r="J56" s="1">
        <v>76794</v>
      </c>
      <c r="K56" s="1">
        <v>221449</v>
      </c>
      <c r="L56" s="23">
        <f t="shared" si="22"/>
        <v>160281</v>
      </c>
      <c r="M56" s="23">
        <f t="shared" si="23"/>
        <v>85401</v>
      </c>
      <c r="N56" s="42">
        <f t="shared" si="24"/>
        <v>245682</v>
      </c>
      <c r="O56" s="65"/>
    </row>
    <row r="57" spans="1:15" ht="24" x14ac:dyDescent="0.2">
      <c r="A57" s="66" t="s">
        <v>751</v>
      </c>
      <c r="B57" s="116" t="s">
        <v>803</v>
      </c>
      <c r="C57" s="67" t="s">
        <v>804</v>
      </c>
      <c r="D57" s="66" t="s">
        <v>805</v>
      </c>
      <c r="E57" s="67" t="s">
        <v>753</v>
      </c>
      <c r="F57" s="67" t="s">
        <v>806</v>
      </c>
      <c r="G57" s="67" t="s">
        <v>807</v>
      </c>
      <c r="H57" s="58"/>
      <c r="I57" s="1">
        <v>218841</v>
      </c>
      <c r="J57" s="1">
        <v>164572</v>
      </c>
      <c r="K57" s="1">
        <v>383413</v>
      </c>
      <c r="L57" s="23">
        <f t="shared" si="22"/>
        <v>242481</v>
      </c>
      <c r="M57" s="23">
        <f t="shared" si="23"/>
        <v>183017</v>
      </c>
      <c r="N57" s="42">
        <f t="shared" si="24"/>
        <v>425498</v>
      </c>
      <c r="O57" s="65"/>
    </row>
    <row r="58" spans="1:15" ht="36" x14ac:dyDescent="0.2">
      <c r="A58" s="66" t="s">
        <v>751</v>
      </c>
      <c r="B58" s="116" t="s">
        <v>809</v>
      </c>
      <c r="C58" s="67" t="s">
        <v>810</v>
      </c>
      <c r="D58" s="66" t="s">
        <v>811</v>
      </c>
      <c r="E58" s="67" t="s">
        <v>753</v>
      </c>
      <c r="F58" s="67" t="s">
        <v>812</v>
      </c>
      <c r="G58" s="94" t="s">
        <v>813</v>
      </c>
      <c r="H58" s="58"/>
      <c r="I58" s="1">
        <v>144655</v>
      </c>
      <c r="J58" s="1">
        <v>76794</v>
      </c>
      <c r="K58" s="1">
        <v>221449</v>
      </c>
      <c r="L58" s="23">
        <f t="shared" si="22"/>
        <v>160281</v>
      </c>
      <c r="M58" s="23">
        <f t="shared" si="23"/>
        <v>85401</v>
      </c>
      <c r="N58" s="42">
        <f t="shared" si="24"/>
        <v>245682</v>
      </c>
      <c r="O58" s="65"/>
    </row>
    <row r="59" spans="1:15" ht="24" x14ac:dyDescent="0.2">
      <c r="A59" s="66" t="s">
        <v>751</v>
      </c>
      <c r="B59" s="116" t="s">
        <v>246</v>
      </c>
      <c r="C59" s="67" t="s">
        <v>247</v>
      </c>
      <c r="D59" s="66" t="s">
        <v>896</v>
      </c>
      <c r="E59" s="59" t="s">
        <v>753</v>
      </c>
      <c r="F59" s="59" t="s">
        <v>248</v>
      </c>
      <c r="G59" s="59" t="s">
        <v>198</v>
      </c>
      <c r="H59" s="58"/>
      <c r="I59" s="1">
        <v>2151140</v>
      </c>
      <c r="J59" s="1">
        <v>735190</v>
      </c>
      <c r="K59" s="1">
        <v>2886330</v>
      </c>
      <c r="L59" s="23">
        <f t="shared" si="22"/>
        <v>2383512</v>
      </c>
      <c r="M59" s="23">
        <f t="shared" si="23"/>
        <v>817588</v>
      </c>
      <c r="N59" s="42">
        <f t="shared" si="24"/>
        <v>3201100</v>
      </c>
      <c r="O59" s="65"/>
    </row>
    <row r="60" spans="1:15" ht="24" x14ac:dyDescent="0.2">
      <c r="A60" s="66" t="s">
        <v>751</v>
      </c>
      <c r="B60" s="116" t="s">
        <v>249</v>
      </c>
      <c r="C60" s="67" t="s">
        <v>250</v>
      </c>
      <c r="D60" s="66" t="s">
        <v>777</v>
      </c>
      <c r="E60" s="59" t="s">
        <v>753</v>
      </c>
      <c r="F60" s="59" t="s">
        <v>251</v>
      </c>
      <c r="G60" s="59" t="s">
        <v>766</v>
      </c>
      <c r="H60" s="58"/>
      <c r="I60" s="1">
        <v>2138485</v>
      </c>
      <c r="J60" s="1">
        <v>744790</v>
      </c>
      <c r="K60" s="1">
        <v>2883275</v>
      </c>
      <c r="L60" s="23">
        <f t="shared" si="22"/>
        <v>2369490</v>
      </c>
      <c r="M60" s="23">
        <f t="shared" si="23"/>
        <v>828264</v>
      </c>
      <c r="N60" s="42">
        <f t="shared" si="24"/>
        <v>3197754</v>
      </c>
      <c r="O60" s="65"/>
    </row>
    <row r="61" spans="1:15" ht="24" x14ac:dyDescent="0.2">
      <c r="A61" s="57" t="s">
        <v>751</v>
      </c>
      <c r="B61" s="121" t="s">
        <v>711</v>
      </c>
      <c r="C61" s="59" t="s">
        <v>503</v>
      </c>
      <c r="D61" s="57" t="s">
        <v>811</v>
      </c>
      <c r="E61" s="59" t="s">
        <v>712</v>
      </c>
      <c r="F61" s="59" t="s">
        <v>504</v>
      </c>
      <c r="G61" s="59" t="s">
        <v>819</v>
      </c>
      <c r="H61" s="58"/>
      <c r="I61" s="1" t="s">
        <v>1066</v>
      </c>
      <c r="J61" s="1"/>
      <c r="K61" s="1"/>
      <c r="L61" s="1" t="s">
        <v>1066</v>
      </c>
      <c r="M61" s="1"/>
      <c r="N61" s="42"/>
      <c r="O61" s="65"/>
    </row>
    <row r="62" spans="1:15" ht="24" x14ac:dyDescent="0.2">
      <c r="A62" s="57" t="s">
        <v>751</v>
      </c>
      <c r="B62" s="121" t="s">
        <v>993</v>
      </c>
      <c r="C62" s="59" t="s">
        <v>503</v>
      </c>
      <c r="D62" s="57">
        <v>12</v>
      </c>
      <c r="E62" s="59"/>
      <c r="F62" s="59" t="s">
        <v>504</v>
      </c>
      <c r="G62" s="59" t="s">
        <v>819</v>
      </c>
      <c r="H62" s="58"/>
      <c r="I62" s="1">
        <v>274102</v>
      </c>
      <c r="J62" s="1">
        <v>0</v>
      </c>
      <c r="K62" s="1">
        <v>274102</v>
      </c>
      <c r="L62" s="23">
        <f t="shared" ref="L62" si="25">ROUND(I62/158.3*175.4,0)</f>
        <v>303711</v>
      </c>
      <c r="M62" s="23">
        <f t="shared" ref="M62" si="26">ROUND(J62/103.5*115.1,0)</f>
        <v>0</v>
      </c>
      <c r="N62" s="42">
        <f t="shared" ref="N62" si="27">L62+M62</f>
        <v>303711</v>
      </c>
      <c r="O62" s="65"/>
    </row>
    <row r="63" spans="1:15" ht="24" x14ac:dyDescent="0.2">
      <c r="A63" s="57" t="s">
        <v>751</v>
      </c>
      <c r="B63" s="121" t="s">
        <v>1028</v>
      </c>
      <c r="C63" s="59" t="s">
        <v>503</v>
      </c>
      <c r="D63" s="57">
        <v>2</v>
      </c>
      <c r="E63" s="59"/>
      <c r="F63" s="59" t="s">
        <v>504</v>
      </c>
      <c r="G63" s="59" t="s">
        <v>819</v>
      </c>
      <c r="H63" s="58"/>
      <c r="I63" s="1" t="s">
        <v>1066</v>
      </c>
      <c r="J63" s="1"/>
      <c r="K63" s="1"/>
      <c r="L63" s="1" t="s">
        <v>1066</v>
      </c>
      <c r="M63" s="1"/>
      <c r="N63" s="42"/>
      <c r="O63" s="65"/>
    </row>
    <row r="64" spans="1:15" ht="24" x14ac:dyDescent="0.2">
      <c r="A64" s="66" t="s">
        <v>1008</v>
      </c>
      <c r="B64" s="121" t="s">
        <v>1022</v>
      </c>
      <c r="C64" s="59" t="s">
        <v>848</v>
      </c>
      <c r="D64" s="57">
        <v>99</v>
      </c>
      <c r="E64" s="84"/>
      <c r="F64" s="59" t="s">
        <v>850</v>
      </c>
      <c r="G64" s="59" t="s">
        <v>757</v>
      </c>
      <c r="H64" s="58"/>
      <c r="I64" s="1">
        <v>316361</v>
      </c>
      <c r="J64" s="1">
        <v>0</v>
      </c>
      <c r="K64" s="1">
        <v>316361</v>
      </c>
      <c r="L64" s="23">
        <f t="shared" ref="L64:L66" si="28">ROUND(I64/158.3*175.4,0)</f>
        <v>350535</v>
      </c>
      <c r="M64" s="23">
        <f t="shared" ref="M64:M66" si="29">ROUND(J64/103.5*115.1,0)</f>
        <v>0</v>
      </c>
      <c r="N64" s="42">
        <f t="shared" ref="N64:N66" si="30">L64+M64</f>
        <v>350535</v>
      </c>
      <c r="O64" s="65"/>
    </row>
    <row r="65" spans="1:16" ht="24" x14ac:dyDescent="0.2">
      <c r="A65" s="66" t="s">
        <v>1008</v>
      </c>
      <c r="B65" s="116" t="s">
        <v>1009</v>
      </c>
      <c r="C65" s="67" t="s">
        <v>634</v>
      </c>
      <c r="D65" s="66">
        <v>23</v>
      </c>
      <c r="E65" s="67" t="s">
        <v>709</v>
      </c>
      <c r="F65" s="67" t="s">
        <v>704</v>
      </c>
      <c r="G65" s="67" t="s">
        <v>673</v>
      </c>
      <c r="H65" s="58"/>
      <c r="I65" s="1">
        <v>169732</v>
      </c>
      <c r="J65" s="1">
        <v>0</v>
      </c>
      <c r="K65" s="1">
        <v>169732</v>
      </c>
      <c r="L65" s="23">
        <f t="shared" si="28"/>
        <v>188067</v>
      </c>
      <c r="M65" s="23">
        <f t="shared" si="29"/>
        <v>0</v>
      </c>
      <c r="N65" s="42">
        <f t="shared" si="30"/>
        <v>188067</v>
      </c>
      <c r="O65" s="65"/>
    </row>
    <row r="66" spans="1:16" ht="24" x14ac:dyDescent="0.2">
      <c r="A66" s="66" t="s">
        <v>1006</v>
      </c>
      <c r="B66" s="116" t="s">
        <v>1007</v>
      </c>
      <c r="C66" s="59" t="s">
        <v>220</v>
      </c>
      <c r="D66" s="57">
        <v>4</v>
      </c>
      <c r="E66" s="59"/>
      <c r="F66" s="59" t="s">
        <v>221</v>
      </c>
      <c r="G66" s="67" t="s">
        <v>779</v>
      </c>
      <c r="H66" s="58"/>
      <c r="I66" s="1">
        <v>143959</v>
      </c>
      <c r="J66" s="1">
        <v>66448</v>
      </c>
      <c r="K66" s="1">
        <v>210407</v>
      </c>
      <c r="L66" s="23">
        <f t="shared" si="28"/>
        <v>159510</v>
      </c>
      <c r="M66" s="23">
        <f t="shared" si="29"/>
        <v>73895</v>
      </c>
      <c r="N66" s="42">
        <f t="shared" si="30"/>
        <v>233405</v>
      </c>
      <c r="O66" s="65"/>
    </row>
    <row r="67" spans="1:16" s="21" customFormat="1" ht="24" x14ac:dyDescent="0.2">
      <c r="A67" s="51" t="s">
        <v>1081</v>
      </c>
      <c r="B67" s="71" t="s">
        <v>1080</v>
      </c>
      <c r="C67" s="73" t="s">
        <v>1082</v>
      </c>
      <c r="D67" s="72">
        <v>1</v>
      </c>
      <c r="E67" s="73"/>
      <c r="F67" s="73" t="s">
        <v>1083</v>
      </c>
      <c r="G67" s="71" t="s">
        <v>238</v>
      </c>
      <c r="H67" s="54"/>
      <c r="I67" s="8">
        <v>375000</v>
      </c>
      <c r="J67" s="8">
        <v>0</v>
      </c>
      <c r="K67" s="8">
        <v>375000</v>
      </c>
      <c r="L67" s="43">
        <v>375000</v>
      </c>
      <c r="M67" s="43">
        <v>0</v>
      </c>
      <c r="N67" s="43">
        <f>L67+M67</f>
        <v>375000</v>
      </c>
      <c r="O67" s="74" t="s">
        <v>1102</v>
      </c>
    </row>
    <row r="68" spans="1:16" x14ac:dyDescent="0.2">
      <c r="A68" s="58"/>
      <c r="B68" s="77"/>
      <c r="C68" s="77"/>
      <c r="D68" s="58"/>
      <c r="E68" s="77"/>
      <c r="F68" s="77"/>
      <c r="G68" s="77"/>
      <c r="H68" s="58"/>
      <c r="I68" s="58"/>
      <c r="J68" s="58"/>
      <c r="K68" s="58"/>
      <c r="L68" s="58"/>
      <c r="M68" s="58"/>
      <c r="N68" s="58"/>
      <c r="O68" s="60">
        <f>SUM(N49:N67)</f>
        <v>36997184</v>
      </c>
      <c r="P68" s="14"/>
    </row>
    <row r="70" spans="1:16" x14ac:dyDescent="0.2">
      <c r="A70" s="11" t="s">
        <v>1033</v>
      </c>
      <c r="I70" s="15" t="s">
        <v>1059</v>
      </c>
      <c r="J70" s="15"/>
      <c r="K70" s="15"/>
      <c r="L70" s="15" t="s">
        <v>1112</v>
      </c>
      <c r="M70" s="15" t="s">
        <v>1113</v>
      </c>
      <c r="N70" s="15"/>
      <c r="O70" s="16"/>
    </row>
    <row r="71" spans="1:16" x14ac:dyDescent="0.2">
      <c r="A71" s="62" t="s">
        <v>224</v>
      </c>
      <c r="B71" s="120" t="s">
        <v>649</v>
      </c>
      <c r="C71" s="64" t="s">
        <v>743</v>
      </c>
      <c r="D71" s="63" t="s">
        <v>744</v>
      </c>
      <c r="E71" s="64" t="s">
        <v>745</v>
      </c>
      <c r="F71" s="64" t="s">
        <v>746</v>
      </c>
      <c r="G71" s="64" t="s">
        <v>747</v>
      </c>
      <c r="H71" s="58"/>
      <c r="I71" s="17" t="s">
        <v>1047</v>
      </c>
      <c r="J71" s="17" t="s">
        <v>1068</v>
      </c>
      <c r="K71" s="17" t="s">
        <v>1048</v>
      </c>
      <c r="L71" s="17" t="s">
        <v>1047</v>
      </c>
      <c r="M71" s="17" t="s">
        <v>1068</v>
      </c>
      <c r="N71" s="17" t="s">
        <v>1048</v>
      </c>
      <c r="O71" s="65"/>
    </row>
    <row r="72" spans="1:16" ht="24" x14ac:dyDescent="0.2">
      <c r="A72" s="57" t="s">
        <v>252</v>
      </c>
      <c r="B72" s="121" t="s">
        <v>581</v>
      </c>
      <c r="C72" s="59" t="s">
        <v>127</v>
      </c>
      <c r="D72" s="92"/>
      <c r="E72" s="59"/>
      <c r="F72" s="59" t="s">
        <v>734</v>
      </c>
      <c r="G72" s="59" t="s">
        <v>903</v>
      </c>
      <c r="H72" s="58"/>
      <c r="I72" s="1">
        <v>2490487</v>
      </c>
      <c r="J72" s="1">
        <v>1188380</v>
      </c>
      <c r="K72" s="1">
        <v>3678867</v>
      </c>
      <c r="L72" s="23">
        <f t="shared" ref="L72" si="31">ROUND(I72/158.3*175.4,0)</f>
        <v>2759516</v>
      </c>
      <c r="M72" s="23">
        <f t="shared" ref="M72" si="32">ROUND(J72/103.5*115.1,0)</f>
        <v>1321570</v>
      </c>
      <c r="N72" s="42">
        <f t="shared" ref="N72" si="33">L72+M72</f>
        <v>4081086</v>
      </c>
      <c r="O72" s="65"/>
    </row>
    <row r="73" spans="1:16" ht="24" x14ac:dyDescent="0.2">
      <c r="A73" s="66" t="s">
        <v>252</v>
      </c>
      <c r="B73" s="116" t="s">
        <v>280</v>
      </c>
      <c r="C73" s="67" t="s">
        <v>281</v>
      </c>
      <c r="D73" s="66" t="s">
        <v>854</v>
      </c>
      <c r="E73" s="59" t="s">
        <v>753</v>
      </c>
      <c r="F73" s="59" t="s">
        <v>987</v>
      </c>
      <c r="G73" s="59" t="s">
        <v>757</v>
      </c>
      <c r="H73" s="58"/>
      <c r="I73" s="1">
        <v>3186250</v>
      </c>
      <c r="J73" s="1">
        <v>1177500</v>
      </c>
      <c r="K73" s="1">
        <v>4363750</v>
      </c>
      <c r="L73" s="23">
        <f t="shared" ref="L73:L79" si="34">ROUND(I73/158.3*175.4,0)</f>
        <v>3530437</v>
      </c>
      <c r="M73" s="23">
        <f t="shared" ref="M73:M79" si="35">ROUND(J73/103.5*115.1,0)</f>
        <v>1309471</v>
      </c>
      <c r="N73" s="42">
        <f t="shared" ref="N73:N79" si="36">L73+M73</f>
        <v>4839908</v>
      </c>
      <c r="O73" s="65"/>
    </row>
    <row r="74" spans="1:16" ht="24" x14ac:dyDescent="0.2">
      <c r="A74" s="66" t="s">
        <v>252</v>
      </c>
      <c r="B74" s="116" t="s">
        <v>282</v>
      </c>
      <c r="C74" s="67" t="s">
        <v>283</v>
      </c>
      <c r="D74" s="66" t="s">
        <v>755</v>
      </c>
      <c r="E74" s="59" t="s">
        <v>709</v>
      </c>
      <c r="F74" s="59" t="s">
        <v>284</v>
      </c>
      <c r="G74" s="59" t="s">
        <v>762</v>
      </c>
      <c r="H74" s="58"/>
      <c r="I74" s="1">
        <v>123061</v>
      </c>
      <c r="J74" s="1">
        <v>92685</v>
      </c>
      <c r="K74" s="1">
        <v>215746</v>
      </c>
      <c r="L74" s="23">
        <f t="shared" si="34"/>
        <v>136354</v>
      </c>
      <c r="M74" s="23">
        <f t="shared" si="35"/>
        <v>103073</v>
      </c>
      <c r="N74" s="42">
        <f t="shared" si="36"/>
        <v>239427</v>
      </c>
      <c r="O74" s="65"/>
    </row>
    <row r="75" spans="1:16" ht="24" x14ac:dyDescent="0.2">
      <c r="A75" s="66" t="s">
        <v>252</v>
      </c>
      <c r="B75" s="116" t="s">
        <v>285</v>
      </c>
      <c r="C75" s="67" t="s">
        <v>551</v>
      </c>
      <c r="D75" s="66"/>
      <c r="E75" s="59" t="s">
        <v>753</v>
      </c>
      <c r="F75" s="59" t="s">
        <v>286</v>
      </c>
      <c r="G75" s="59" t="s">
        <v>764</v>
      </c>
      <c r="H75" s="58"/>
      <c r="I75" s="1">
        <v>1333361</v>
      </c>
      <c r="J75" s="1">
        <v>929521</v>
      </c>
      <c r="K75" s="1">
        <v>2262882</v>
      </c>
      <c r="L75" s="23">
        <f t="shared" si="34"/>
        <v>1477394</v>
      </c>
      <c r="M75" s="23">
        <f t="shared" si="35"/>
        <v>1033699</v>
      </c>
      <c r="N75" s="42">
        <f t="shared" si="36"/>
        <v>2511093</v>
      </c>
      <c r="O75" s="65"/>
    </row>
    <row r="76" spans="1:16" ht="24" x14ac:dyDescent="0.2">
      <c r="A76" s="66" t="s">
        <v>252</v>
      </c>
      <c r="B76" s="116" t="s">
        <v>1036</v>
      </c>
      <c r="C76" s="67" t="s">
        <v>290</v>
      </c>
      <c r="D76" s="66" t="s">
        <v>209</v>
      </c>
      <c r="E76" s="59" t="s">
        <v>717</v>
      </c>
      <c r="F76" s="67" t="s">
        <v>287</v>
      </c>
      <c r="G76" s="67" t="s">
        <v>288</v>
      </c>
      <c r="H76" s="58"/>
      <c r="I76" s="1">
        <v>7314</v>
      </c>
      <c r="J76" s="1">
        <v>16213</v>
      </c>
      <c r="K76" s="1">
        <v>23527</v>
      </c>
      <c r="L76" s="23">
        <f t="shared" si="34"/>
        <v>8104</v>
      </c>
      <c r="M76" s="23">
        <f t="shared" si="35"/>
        <v>18030</v>
      </c>
      <c r="N76" s="42">
        <f t="shared" si="36"/>
        <v>26134</v>
      </c>
      <c r="O76" s="65"/>
    </row>
    <row r="77" spans="1:16" s="27" customFormat="1" x14ac:dyDescent="0.2">
      <c r="A77" s="57" t="s">
        <v>252</v>
      </c>
      <c r="B77" s="121" t="s">
        <v>289</v>
      </c>
      <c r="C77" s="59" t="s">
        <v>291</v>
      </c>
      <c r="D77" s="57" t="s">
        <v>208</v>
      </c>
      <c r="E77" s="59" t="s">
        <v>354</v>
      </c>
      <c r="F77" s="59" t="s">
        <v>541</v>
      </c>
      <c r="G77" s="59" t="s">
        <v>292</v>
      </c>
      <c r="H77" s="58"/>
      <c r="I77" s="1">
        <v>123061</v>
      </c>
      <c r="J77" s="1">
        <v>92685</v>
      </c>
      <c r="K77" s="1">
        <v>215746</v>
      </c>
      <c r="L77" s="23">
        <f t="shared" si="34"/>
        <v>136354</v>
      </c>
      <c r="M77" s="23">
        <f t="shared" si="35"/>
        <v>103073</v>
      </c>
      <c r="N77" s="42">
        <f t="shared" si="36"/>
        <v>239427</v>
      </c>
      <c r="O77" s="65"/>
    </row>
    <row r="78" spans="1:16" s="27" customFormat="1" ht="24" x14ac:dyDescent="0.2">
      <c r="A78" s="66" t="s">
        <v>252</v>
      </c>
      <c r="B78" s="116" t="s">
        <v>293</v>
      </c>
      <c r="C78" s="67" t="s">
        <v>294</v>
      </c>
      <c r="D78" s="66" t="s">
        <v>79</v>
      </c>
      <c r="E78" s="67" t="s">
        <v>753</v>
      </c>
      <c r="F78" s="67" t="s">
        <v>295</v>
      </c>
      <c r="G78" s="67" t="s">
        <v>296</v>
      </c>
      <c r="H78" s="58"/>
      <c r="I78" s="1">
        <v>123061</v>
      </c>
      <c r="J78" s="1">
        <v>92685</v>
      </c>
      <c r="K78" s="1">
        <v>215746</v>
      </c>
      <c r="L78" s="23">
        <f t="shared" si="34"/>
        <v>136354</v>
      </c>
      <c r="M78" s="23">
        <f t="shared" si="35"/>
        <v>103073</v>
      </c>
      <c r="N78" s="42">
        <f t="shared" si="36"/>
        <v>239427</v>
      </c>
      <c r="O78" s="65"/>
    </row>
    <row r="79" spans="1:16" s="27" customFormat="1" ht="24" x14ac:dyDescent="0.2">
      <c r="A79" s="57" t="s">
        <v>252</v>
      </c>
      <c r="B79" s="121" t="s">
        <v>45</v>
      </c>
      <c r="C79" s="59" t="s">
        <v>46</v>
      </c>
      <c r="D79" s="57">
        <v>104</v>
      </c>
      <c r="E79" s="59"/>
      <c r="F79" s="59" t="s">
        <v>47</v>
      </c>
      <c r="G79" s="59" t="s">
        <v>48</v>
      </c>
      <c r="H79" s="70"/>
      <c r="I79" s="1">
        <v>1081780</v>
      </c>
      <c r="J79" s="1">
        <v>658398</v>
      </c>
      <c r="K79" s="1">
        <v>1740178</v>
      </c>
      <c r="L79" s="23">
        <f t="shared" si="34"/>
        <v>1198637</v>
      </c>
      <c r="M79" s="23">
        <f t="shared" si="35"/>
        <v>732189</v>
      </c>
      <c r="N79" s="42">
        <f t="shared" si="36"/>
        <v>1930826</v>
      </c>
      <c r="O79" s="65"/>
    </row>
    <row r="80" spans="1:16" s="27" customFormat="1" ht="24" x14ac:dyDescent="0.2">
      <c r="A80" s="57" t="s">
        <v>252</v>
      </c>
      <c r="B80" s="121" t="s">
        <v>1015</v>
      </c>
      <c r="C80" s="59" t="s">
        <v>269</v>
      </c>
      <c r="D80" s="57">
        <v>22</v>
      </c>
      <c r="E80" s="59" t="s">
        <v>1016</v>
      </c>
      <c r="F80" s="59" t="s">
        <v>488</v>
      </c>
      <c r="G80" s="59" t="s">
        <v>807</v>
      </c>
      <c r="H80" s="70"/>
      <c r="I80" s="3"/>
      <c r="J80" s="3"/>
      <c r="K80" s="3"/>
      <c r="L80" s="3"/>
      <c r="M80" s="3"/>
      <c r="N80" s="3"/>
      <c r="O80" s="60">
        <f>SUM(N72:N79)</f>
        <v>14107328</v>
      </c>
      <c r="P80" s="28"/>
    </row>
    <row r="81" spans="1:15" s="27" customFormat="1" x14ac:dyDescent="0.2">
      <c r="A81" s="86"/>
      <c r="B81" s="87"/>
      <c r="C81" s="91"/>
      <c r="D81" s="90"/>
      <c r="E81" s="91"/>
      <c r="F81" s="91"/>
      <c r="G81" s="91"/>
      <c r="I81" s="5"/>
      <c r="J81" s="5"/>
      <c r="K81" s="5"/>
      <c r="L81" s="5"/>
      <c r="M81" s="5"/>
      <c r="N81" s="5"/>
      <c r="O81" s="29"/>
    </row>
    <row r="82" spans="1:15" s="27" customFormat="1" x14ac:dyDescent="0.2">
      <c r="A82" s="18"/>
      <c r="B82" s="38"/>
      <c r="C82" s="40"/>
      <c r="D82" s="26"/>
      <c r="E82" s="40"/>
      <c r="F82" s="40"/>
      <c r="G82" s="40"/>
      <c r="I82" s="5"/>
      <c r="J82" s="5"/>
      <c r="K82" s="5"/>
      <c r="L82" s="5"/>
      <c r="M82" s="5"/>
      <c r="N82" s="5"/>
      <c r="O82" s="29"/>
    </row>
    <row r="83" spans="1:15" s="27" customFormat="1" x14ac:dyDescent="0.2">
      <c r="A83" s="79"/>
      <c r="B83" s="37"/>
      <c r="C83" s="37"/>
      <c r="D83" s="12"/>
      <c r="E83" s="37"/>
      <c r="F83" s="37"/>
      <c r="G83" s="37"/>
      <c r="H83" s="12"/>
      <c r="I83" s="15" t="s">
        <v>1059</v>
      </c>
      <c r="J83" s="15"/>
      <c r="K83" s="15"/>
      <c r="L83" s="15" t="s">
        <v>1112</v>
      </c>
      <c r="M83" s="15" t="s">
        <v>1113</v>
      </c>
      <c r="N83" s="15"/>
      <c r="O83" s="16"/>
    </row>
    <row r="84" spans="1:15" s="27" customFormat="1" x14ac:dyDescent="0.2">
      <c r="A84" s="57"/>
      <c r="B84" s="120" t="s">
        <v>649</v>
      </c>
      <c r="C84" s="64" t="s">
        <v>743</v>
      </c>
      <c r="D84" s="63" t="s">
        <v>744</v>
      </c>
      <c r="E84" s="64" t="s">
        <v>745</v>
      </c>
      <c r="F84" s="64" t="s">
        <v>746</v>
      </c>
      <c r="G84" s="64" t="s">
        <v>747</v>
      </c>
      <c r="H84" s="58"/>
      <c r="I84" s="17" t="s">
        <v>1047</v>
      </c>
      <c r="J84" s="17" t="s">
        <v>1068</v>
      </c>
      <c r="K84" s="17" t="s">
        <v>1048</v>
      </c>
      <c r="L84" s="17" t="s">
        <v>1047</v>
      </c>
      <c r="M84" s="17" t="s">
        <v>1068</v>
      </c>
      <c r="N84" s="17" t="s">
        <v>1048</v>
      </c>
      <c r="O84" s="65"/>
    </row>
    <row r="85" spans="1:15" s="27" customFormat="1" ht="24" x14ac:dyDescent="0.2">
      <c r="A85" s="57" t="s">
        <v>838</v>
      </c>
      <c r="B85" s="121" t="s">
        <v>340</v>
      </c>
      <c r="C85" s="59" t="s">
        <v>475</v>
      </c>
      <c r="D85" s="57">
        <v>58</v>
      </c>
      <c r="E85" s="59" t="s">
        <v>717</v>
      </c>
      <c r="F85" s="59" t="s">
        <v>341</v>
      </c>
      <c r="G85" s="59" t="s">
        <v>477</v>
      </c>
      <c r="H85" s="70"/>
      <c r="I85" s="1">
        <v>6734</v>
      </c>
      <c r="J85" s="1">
        <v>15572</v>
      </c>
      <c r="K85" s="3">
        <v>22306</v>
      </c>
      <c r="L85" s="23">
        <f t="shared" ref="L85:L148" si="37">ROUND(I85/158.3*175.4,0)</f>
        <v>7461</v>
      </c>
      <c r="M85" s="23">
        <f t="shared" ref="M85:M148" si="38">ROUND(J85/103.5*115.1,0)</f>
        <v>17317</v>
      </c>
      <c r="N85" s="42">
        <f t="shared" ref="N85:N148" si="39">L85+M85</f>
        <v>24778</v>
      </c>
      <c r="O85" s="65"/>
    </row>
    <row r="86" spans="1:15" s="27" customFormat="1" ht="24" x14ac:dyDescent="0.2">
      <c r="A86" s="57" t="s">
        <v>838</v>
      </c>
      <c r="B86" s="121" t="s">
        <v>25</v>
      </c>
      <c r="C86" s="59" t="s">
        <v>713</v>
      </c>
      <c r="D86" s="57">
        <v>13</v>
      </c>
      <c r="E86" s="59" t="s">
        <v>717</v>
      </c>
      <c r="F86" s="59" t="s">
        <v>738</v>
      </c>
      <c r="G86" s="59" t="s">
        <v>425</v>
      </c>
      <c r="H86" s="70"/>
      <c r="I86" s="1">
        <v>7314</v>
      </c>
      <c r="J86" s="1">
        <v>16213</v>
      </c>
      <c r="K86" s="3">
        <v>23527</v>
      </c>
      <c r="L86" s="23">
        <f t="shared" si="37"/>
        <v>8104</v>
      </c>
      <c r="M86" s="23">
        <f t="shared" si="38"/>
        <v>18030</v>
      </c>
      <c r="N86" s="42">
        <f t="shared" si="39"/>
        <v>26134</v>
      </c>
      <c r="O86" s="65"/>
    </row>
    <row r="87" spans="1:15" s="27" customFormat="1" ht="24" x14ac:dyDescent="0.2">
      <c r="A87" s="57" t="s">
        <v>838</v>
      </c>
      <c r="B87" s="121" t="s">
        <v>839</v>
      </c>
      <c r="C87" s="59" t="s">
        <v>840</v>
      </c>
      <c r="D87" s="57" t="s">
        <v>755</v>
      </c>
      <c r="E87" s="59" t="s">
        <v>753</v>
      </c>
      <c r="F87" s="59" t="s">
        <v>546</v>
      </c>
      <c r="G87" s="59" t="s">
        <v>844</v>
      </c>
      <c r="H87" s="70"/>
      <c r="I87" s="1">
        <v>72444</v>
      </c>
      <c r="J87" s="1">
        <v>165960</v>
      </c>
      <c r="K87" s="3">
        <v>238404</v>
      </c>
      <c r="L87" s="23">
        <f t="shared" si="37"/>
        <v>80270</v>
      </c>
      <c r="M87" s="23">
        <f t="shared" si="38"/>
        <v>184560</v>
      </c>
      <c r="N87" s="42">
        <f t="shared" si="39"/>
        <v>264830</v>
      </c>
      <c r="O87" s="65"/>
    </row>
    <row r="88" spans="1:15" s="27" customFormat="1" ht="24" x14ac:dyDescent="0.2">
      <c r="A88" s="57" t="s">
        <v>838</v>
      </c>
      <c r="B88" s="121" t="s">
        <v>847</v>
      </c>
      <c r="C88" s="84" t="s">
        <v>979</v>
      </c>
      <c r="D88" s="83">
        <v>2</v>
      </c>
      <c r="E88" s="84"/>
      <c r="F88" s="84" t="s">
        <v>547</v>
      </c>
      <c r="G88" s="84" t="s">
        <v>881</v>
      </c>
      <c r="H88" s="70"/>
      <c r="I88" s="1">
        <v>7314</v>
      </c>
      <c r="J88" s="1">
        <v>16213</v>
      </c>
      <c r="K88" s="3">
        <v>23527</v>
      </c>
      <c r="L88" s="23">
        <f t="shared" si="37"/>
        <v>8104</v>
      </c>
      <c r="M88" s="23">
        <f t="shared" si="38"/>
        <v>18030</v>
      </c>
      <c r="N88" s="42">
        <f t="shared" si="39"/>
        <v>26134</v>
      </c>
      <c r="O88" s="65"/>
    </row>
    <row r="89" spans="1:15" s="27" customFormat="1" ht="24" x14ac:dyDescent="0.2">
      <c r="A89" s="57" t="s">
        <v>838</v>
      </c>
      <c r="B89" s="121" t="s">
        <v>849</v>
      </c>
      <c r="C89" s="59" t="s">
        <v>848</v>
      </c>
      <c r="D89" s="57" t="s">
        <v>845</v>
      </c>
      <c r="E89" s="59" t="s">
        <v>753</v>
      </c>
      <c r="F89" s="59" t="s">
        <v>850</v>
      </c>
      <c r="G89" s="59" t="s">
        <v>757</v>
      </c>
      <c r="H89" s="70"/>
      <c r="I89" s="1">
        <v>7314</v>
      </c>
      <c r="J89" s="1">
        <v>16213</v>
      </c>
      <c r="K89" s="3">
        <v>23527</v>
      </c>
      <c r="L89" s="23">
        <f t="shared" si="37"/>
        <v>8104</v>
      </c>
      <c r="M89" s="23">
        <f t="shared" si="38"/>
        <v>18030</v>
      </c>
      <c r="N89" s="42">
        <f t="shared" si="39"/>
        <v>26134</v>
      </c>
      <c r="O89" s="65"/>
    </row>
    <row r="90" spans="1:15" s="27" customFormat="1" ht="24" x14ac:dyDescent="0.2">
      <c r="A90" s="57" t="s">
        <v>838</v>
      </c>
      <c r="B90" s="121" t="s">
        <v>851</v>
      </c>
      <c r="C90" s="59" t="s">
        <v>852</v>
      </c>
      <c r="D90" s="57">
        <v>0</v>
      </c>
      <c r="E90" s="59" t="s">
        <v>753</v>
      </c>
      <c r="F90" s="59" t="s">
        <v>170</v>
      </c>
      <c r="G90" s="59" t="s">
        <v>853</v>
      </c>
      <c r="H90" s="70"/>
      <c r="I90" s="1">
        <v>123061</v>
      </c>
      <c r="J90" s="1">
        <v>92685</v>
      </c>
      <c r="K90" s="3">
        <v>215746</v>
      </c>
      <c r="L90" s="23">
        <f t="shared" si="37"/>
        <v>136354</v>
      </c>
      <c r="M90" s="23">
        <f t="shared" si="38"/>
        <v>103073</v>
      </c>
      <c r="N90" s="42">
        <f t="shared" si="39"/>
        <v>239427</v>
      </c>
      <c r="O90" s="65"/>
    </row>
    <row r="91" spans="1:15" s="27" customFormat="1" ht="24" x14ac:dyDescent="0.2">
      <c r="A91" s="57" t="s">
        <v>838</v>
      </c>
      <c r="B91" s="121" t="s">
        <v>855</v>
      </c>
      <c r="C91" s="59" t="s">
        <v>856</v>
      </c>
      <c r="D91" s="57" t="s">
        <v>857</v>
      </c>
      <c r="E91" s="59" t="s">
        <v>753</v>
      </c>
      <c r="F91" s="59" t="s">
        <v>858</v>
      </c>
      <c r="G91" s="59" t="s">
        <v>859</v>
      </c>
      <c r="H91" s="70"/>
      <c r="I91" s="1">
        <v>123526</v>
      </c>
      <c r="J91" s="1">
        <v>144414</v>
      </c>
      <c r="K91" s="3">
        <v>267940</v>
      </c>
      <c r="L91" s="23">
        <f t="shared" si="37"/>
        <v>136870</v>
      </c>
      <c r="M91" s="23">
        <f t="shared" si="38"/>
        <v>160600</v>
      </c>
      <c r="N91" s="42">
        <f t="shared" si="39"/>
        <v>297470</v>
      </c>
      <c r="O91" s="65"/>
    </row>
    <row r="92" spans="1:15" s="27" customFormat="1" ht="36" x14ac:dyDescent="0.2">
      <c r="A92" s="57" t="s">
        <v>838</v>
      </c>
      <c r="B92" s="121" t="s">
        <v>861</v>
      </c>
      <c r="C92" s="59" t="s">
        <v>862</v>
      </c>
      <c r="D92" s="57" t="s">
        <v>763</v>
      </c>
      <c r="E92" s="59" t="s">
        <v>753</v>
      </c>
      <c r="F92" s="59" t="s">
        <v>863</v>
      </c>
      <c r="G92" s="59" t="s">
        <v>864</v>
      </c>
      <c r="H92" s="70"/>
      <c r="I92" s="1">
        <v>123526</v>
      </c>
      <c r="J92" s="1">
        <v>144414</v>
      </c>
      <c r="K92" s="3">
        <v>267940</v>
      </c>
      <c r="L92" s="23">
        <f t="shared" si="37"/>
        <v>136870</v>
      </c>
      <c r="M92" s="23">
        <f t="shared" si="38"/>
        <v>160600</v>
      </c>
      <c r="N92" s="42">
        <f t="shared" si="39"/>
        <v>297470</v>
      </c>
      <c r="O92" s="65"/>
    </row>
    <row r="93" spans="1:15" s="27" customFormat="1" ht="24" x14ac:dyDescent="0.2">
      <c r="A93" s="57" t="s">
        <v>838</v>
      </c>
      <c r="B93" s="121" t="s">
        <v>866</v>
      </c>
      <c r="C93" s="59" t="s">
        <v>277</v>
      </c>
      <c r="D93" s="57" t="s">
        <v>867</v>
      </c>
      <c r="E93" s="59" t="s">
        <v>709</v>
      </c>
      <c r="F93" s="59" t="s">
        <v>868</v>
      </c>
      <c r="G93" s="59" t="s">
        <v>869</v>
      </c>
      <c r="H93" s="70"/>
      <c r="I93" s="1">
        <v>72444</v>
      </c>
      <c r="J93" s="1">
        <v>165960</v>
      </c>
      <c r="K93" s="3">
        <v>238404</v>
      </c>
      <c r="L93" s="23">
        <f t="shared" si="37"/>
        <v>80270</v>
      </c>
      <c r="M93" s="23">
        <f t="shared" si="38"/>
        <v>184560</v>
      </c>
      <c r="N93" s="42">
        <f t="shared" si="39"/>
        <v>264830</v>
      </c>
      <c r="O93" s="65"/>
    </row>
    <row r="94" spans="1:15" s="27" customFormat="1" ht="24" x14ac:dyDescent="0.2">
      <c r="A94" s="57" t="s">
        <v>838</v>
      </c>
      <c r="B94" s="121" t="s">
        <v>994</v>
      </c>
      <c r="C94" s="59" t="s">
        <v>999</v>
      </c>
      <c r="D94" s="57">
        <v>1</v>
      </c>
      <c r="E94" s="59"/>
      <c r="F94" s="59" t="s">
        <v>1000</v>
      </c>
      <c r="G94" s="59" t="s">
        <v>96</v>
      </c>
      <c r="H94" s="70"/>
      <c r="I94" s="1">
        <v>0</v>
      </c>
      <c r="J94" s="1">
        <v>0</v>
      </c>
      <c r="K94" s="3">
        <v>0</v>
      </c>
      <c r="L94" s="23">
        <f t="shared" si="37"/>
        <v>0</v>
      </c>
      <c r="M94" s="23">
        <f t="shared" si="38"/>
        <v>0</v>
      </c>
      <c r="N94" s="42">
        <f t="shared" si="39"/>
        <v>0</v>
      </c>
      <c r="O94" s="65"/>
    </row>
    <row r="95" spans="1:15" s="27" customFormat="1" ht="24" x14ac:dyDescent="0.2">
      <c r="A95" s="57" t="s">
        <v>838</v>
      </c>
      <c r="B95" s="121" t="s">
        <v>871</v>
      </c>
      <c r="C95" s="59" t="s">
        <v>872</v>
      </c>
      <c r="D95" s="57" t="s">
        <v>782</v>
      </c>
      <c r="E95" s="59" t="s">
        <v>709</v>
      </c>
      <c r="F95" s="59" t="s">
        <v>873</v>
      </c>
      <c r="G95" s="59" t="s">
        <v>874</v>
      </c>
      <c r="H95" s="70"/>
      <c r="I95" s="1">
        <v>123526</v>
      </c>
      <c r="J95" s="1">
        <v>144414</v>
      </c>
      <c r="K95" s="3">
        <v>267940</v>
      </c>
      <c r="L95" s="23">
        <f t="shared" si="37"/>
        <v>136870</v>
      </c>
      <c r="M95" s="23">
        <f t="shared" si="38"/>
        <v>160600</v>
      </c>
      <c r="N95" s="42">
        <f t="shared" si="39"/>
        <v>297470</v>
      </c>
      <c r="O95" s="65"/>
    </row>
    <row r="96" spans="1:15" s="27" customFormat="1" ht="24" x14ac:dyDescent="0.2">
      <c r="A96" s="57" t="s">
        <v>838</v>
      </c>
      <c r="B96" s="121" t="s">
        <v>1011</v>
      </c>
      <c r="C96" s="59" t="s">
        <v>291</v>
      </c>
      <c r="D96" s="57">
        <v>7</v>
      </c>
      <c r="E96" s="59" t="s">
        <v>725</v>
      </c>
      <c r="F96" s="59" t="s">
        <v>1010</v>
      </c>
      <c r="G96" s="59" t="s">
        <v>874</v>
      </c>
      <c r="H96" s="70"/>
      <c r="I96" s="1">
        <v>0</v>
      </c>
      <c r="J96" s="1">
        <v>0</v>
      </c>
      <c r="K96" s="3">
        <v>0</v>
      </c>
      <c r="L96" s="23">
        <f t="shared" si="37"/>
        <v>0</v>
      </c>
      <c r="M96" s="23">
        <f t="shared" si="38"/>
        <v>0</v>
      </c>
      <c r="N96" s="42">
        <f t="shared" si="39"/>
        <v>0</v>
      </c>
      <c r="O96" s="65"/>
    </row>
    <row r="97" spans="1:15" s="27" customFormat="1" ht="24" x14ac:dyDescent="0.2">
      <c r="A97" s="57" t="s">
        <v>838</v>
      </c>
      <c r="B97" s="121" t="s">
        <v>875</v>
      </c>
      <c r="C97" s="59" t="s">
        <v>876</v>
      </c>
      <c r="D97" s="57">
        <v>6</v>
      </c>
      <c r="E97" s="59" t="s">
        <v>753</v>
      </c>
      <c r="F97" s="59" t="s">
        <v>877</v>
      </c>
      <c r="G97" s="59" t="s">
        <v>878</v>
      </c>
      <c r="H97" s="70"/>
      <c r="I97" s="1">
        <v>123061</v>
      </c>
      <c r="J97" s="1">
        <v>92685</v>
      </c>
      <c r="K97" s="3">
        <v>215746</v>
      </c>
      <c r="L97" s="23">
        <f t="shared" si="37"/>
        <v>136354</v>
      </c>
      <c r="M97" s="23">
        <f t="shared" si="38"/>
        <v>103073</v>
      </c>
      <c r="N97" s="42">
        <f t="shared" si="39"/>
        <v>239427</v>
      </c>
      <c r="O97" s="65"/>
    </row>
    <row r="98" spans="1:15" s="27" customFormat="1" ht="24" x14ac:dyDescent="0.2">
      <c r="A98" s="57" t="s">
        <v>838</v>
      </c>
      <c r="B98" s="121" t="s">
        <v>879</v>
      </c>
      <c r="C98" s="59" t="s">
        <v>770</v>
      </c>
      <c r="D98" s="57" t="s">
        <v>755</v>
      </c>
      <c r="E98" s="59" t="s">
        <v>709</v>
      </c>
      <c r="F98" s="59" t="s">
        <v>880</v>
      </c>
      <c r="G98" s="59" t="s">
        <v>881</v>
      </c>
      <c r="H98" s="70"/>
      <c r="I98" s="1">
        <v>814296</v>
      </c>
      <c r="J98" s="1">
        <v>0</v>
      </c>
      <c r="K98" s="3">
        <v>814296</v>
      </c>
      <c r="L98" s="23">
        <f t="shared" si="37"/>
        <v>902258</v>
      </c>
      <c r="M98" s="23">
        <f t="shared" si="38"/>
        <v>0</v>
      </c>
      <c r="N98" s="42">
        <f t="shared" si="39"/>
        <v>902258</v>
      </c>
      <c r="O98" s="65"/>
    </row>
    <row r="99" spans="1:15" s="27" customFormat="1" ht="24" x14ac:dyDescent="0.2">
      <c r="A99" s="57" t="s">
        <v>838</v>
      </c>
      <c r="B99" s="121" t="s">
        <v>1021</v>
      </c>
      <c r="C99" s="59" t="s">
        <v>770</v>
      </c>
      <c r="D99" s="57">
        <v>1</v>
      </c>
      <c r="E99" s="59" t="s">
        <v>709</v>
      </c>
      <c r="F99" s="59" t="s">
        <v>880</v>
      </c>
      <c r="G99" s="59" t="s">
        <v>881</v>
      </c>
      <c r="H99" s="70"/>
      <c r="I99" s="1">
        <v>7314</v>
      </c>
      <c r="J99" s="1">
        <v>16213</v>
      </c>
      <c r="K99" s="3">
        <v>23527</v>
      </c>
      <c r="L99" s="23">
        <f t="shared" si="37"/>
        <v>8104</v>
      </c>
      <c r="M99" s="23">
        <f t="shared" si="38"/>
        <v>18030</v>
      </c>
      <c r="N99" s="42">
        <f t="shared" si="39"/>
        <v>26134</v>
      </c>
      <c r="O99" s="65"/>
    </row>
    <row r="100" spans="1:15" s="27" customFormat="1" x14ac:dyDescent="0.2">
      <c r="A100" s="57" t="s">
        <v>838</v>
      </c>
      <c r="B100" s="121" t="s">
        <v>882</v>
      </c>
      <c r="C100" s="59" t="s">
        <v>883</v>
      </c>
      <c r="D100" s="57" t="s">
        <v>763</v>
      </c>
      <c r="E100" s="59" t="s">
        <v>354</v>
      </c>
      <c r="F100" s="59" t="s">
        <v>884</v>
      </c>
      <c r="G100" s="59" t="s">
        <v>779</v>
      </c>
      <c r="H100" s="70"/>
      <c r="I100" s="1">
        <v>0</v>
      </c>
      <c r="J100" s="1">
        <v>0</v>
      </c>
      <c r="K100" s="3">
        <v>0</v>
      </c>
      <c r="L100" s="23">
        <f t="shared" si="37"/>
        <v>0</v>
      </c>
      <c r="M100" s="23">
        <f t="shared" si="38"/>
        <v>0</v>
      </c>
      <c r="N100" s="42">
        <f t="shared" si="39"/>
        <v>0</v>
      </c>
      <c r="O100" s="65"/>
    </row>
    <row r="101" spans="1:15" s="27" customFormat="1" ht="24" x14ac:dyDescent="0.2">
      <c r="A101" s="57" t="s">
        <v>838</v>
      </c>
      <c r="B101" s="121" t="s">
        <v>886</v>
      </c>
      <c r="C101" s="59" t="s">
        <v>887</v>
      </c>
      <c r="D101" s="57" t="s">
        <v>811</v>
      </c>
      <c r="E101" s="59" t="s">
        <v>753</v>
      </c>
      <c r="F101" s="59" t="s">
        <v>888</v>
      </c>
      <c r="G101" s="59" t="s">
        <v>889</v>
      </c>
      <c r="H101" s="70"/>
      <c r="I101" s="1">
        <v>7314</v>
      </c>
      <c r="J101" s="1">
        <v>16213</v>
      </c>
      <c r="K101" s="3">
        <v>23527</v>
      </c>
      <c r="L101" s="23">
        <f t="shared" si="37"/>
        <v>8104</v>
      </c>
      <c r="M101" s="23">
        <f t="shared" si="38"/>
        <v>18030</v>
      </c>
      <c r="N101" s="42">
        <f t="shared" si="39"/>
        <v>26134</v>
      </c>
      <c r="O101" s="65"/>
    </row>
    <row r="102" spans="1:15" s="27" customFormat="1" ht="24" x14ac:dyDescent="0.2">
      <c r="A102" s="88" t="s">
        <v>838</v>
      </c>
      <c r="B102" s="121" t="s">
        <v>890</v>
      </c>
      <c r="C102" s="89" t="s">
        <v>63</v>
      </c>
      <c r="D102" s="88" t="s">
        <v>755</v>
      </c>
      <c r="E102" s="89" t="s">
        <v>709</v>
      </c>
      <c r="F102" s="89" t="s">
        <v>891</v>
      </c>
      <c r="G102" s="89" t="s">
        <v>1017</v>
      </c>
      <c r="H102" s="70"/>
      <c r="I102" s="1">
        <v>7314</v>
      </c>
      <c r="J102" s="1">
        <v>16213</v>
      </c>
      <c r="K102" s="3">
        <v>23527</v>
      </c>
      <c r="L102" s="23">
        <f t="shared" si="37"/>
        <v>8104</v>
      </c>
      <c r="M102" s="23">
        <f t="shared" si="38"/>
        <v>18030</v>
      </c>
      <c r="N102" s="42">
        <f t="shared" si="39"/>
        <v>26134</v>
      </c>
      <c r="O102" s="65"/>
    </row>
    <row r="103" spans="1:15" s="27" customFormat="1" ht="24" x14ac:dyDescent="0.2">
      <c r="A103" s="57" t="s">
        <v>838</v>
      </c>
      <c r="B103" s="121" t="s">
        <v>956</v>
      </c>
      <c r="C103" s="59" t="s">
        <v>551</v>
      </c>
      <c r="D103" s="57">
        <v>36</v>
      </c>
      <c r="E103" s="59" t="s">
        <v>709</v>
      </c>
      <c r="F103" s="59" t="s">
        <v>241</v>
      </c>
      <c r="G103" s="59" t="s">
        <v>766</v>
      </c>
      <c r="H103" s="70"/>
      <c r="I103" s="1">
        <v>123061</v>
      </c>
      <c r="J103" s="1">
        <v>92685</v>
      </c>
      <c r="K103" s="3">
        <v>215746</v>
      </c>
      <c r="L103" s="23">
        <f t="shared" si="37"/>
        <v>136354</v>
      </c>
      <c r="M103" s="23">
        <f t="shared" si="38"/>
        <v>103073</v>
      </c>
      <c r="N103" s="42">
        <f t="shared" si="39"/>
        <v>239427</v>
      </c>
      <c r="O103" s="65"/>
    </row>
    <row r="104" spans="1:15" s="27" customFormat="1" ht="24" x14ac:dyDescent="0.2">
      <c r="A104" s="57" t="s">
        <v>838</v>
      </c>
      <c r="B104" s="121" t="s">
        <v>892</v>
      </c>
      <c r="C104" s="59" t="s">
        <v>258</v>
      </c>
      <c r="D104" s="57" t="s">
        <v>805</v>
      </c>
      <c r="E104" s="59" t="s">
        <v>709</v>
      </c>
      <c r="F104" s="59" t="s">
        <v>893</v>
      </c>
      <c r="G104" s="59" t="s">
        <v>894</v>
      </c>
      <c r="H104" s="70"/>
      <c r="I104" s="1">
        <v>123061</v>
      </c>
      <c r="J104" s="1">
        <v>92685</v>
      </c>
      <c r="K104" s="3">
        <v>215746</v>
      </c>
      <c r="L104" s="23">
        <f t="shared" si="37"/>
        <v>136354</v>
      </c>
      <c r="M104" s="23">
        <f t="shared" si="38"/>
        <v>103073</v>
      </c>
      <c r="N104" s="42">
        <f t="shared" si="39"/>
        <v>239427</v>
      </c>
      <c r="O104" s="65"/>
    </row>
    <row r="105" spans="1:15" s="27" customFormat="1" ht="24" x14ac:dyDescent="0.2">
      <c r="A105" s="57" t="s">
        <v>838</v>
      </c>
      <c r="B105" s="121" t="s">
        <v>897</v>
      </c>
      <c r="C105" s="59" t="s">
        <v>0</v>
      </c>
      <c r="D105" s="57" t="s">
        <v>755</v>
      </c>
      <c r="E105" s="59" t="s">
        <v>709</v>
      </c>
      <c r="F105" s="59" t="s">
        <v>898</v>
      </c>
      <c r="G105" s="59" t="s">
        <v>899</v>
      </c>
      <c r="H105" s="70"/>
      <c r="I105" s="1">
        <v>7314</v>
      </c>
      <c r="J105" s="1">
        <v>16213</v>
      </c>
      <c r="K105" s="3">
        <v>23527</v>
      </c>
      <c r="L105" s="23">
        <f t="shared" si="37"/>
        <v>8104</v>
      </c>
      <c r="M105" s="23">
        <f t="shared" si="38"/>
        <v>18030</v>
      </c>
      <c r="N105" s="42">
        <f t="shared" si="39"/>
        <v>26134</v>
      </c>
      <c r="O105" s="65"/>
    </row>
    <row r="106" spans="1:15" s="27" customFormat="1" ht="24" x14ac:dyDescent="0.2">
      <c r="A106" s="57" t="s">
        <v>838</v>
      </c>
      <c r="B106" s="121" t="s">
        <v>901</v>
      </c>
      <c r="C106" s="59" t="s">
        <v>991</v>
      </c>
      <c r="D106" s="57" t="s">
        <v>755</v>
      </c>
      <c r="E106" s="59" t="s">
        <v>717</v>
      </c>
      <c r="F106" s="59" t="s">
        <v>902</v>
      </c>
      <c r="G106" s="59" t="s">
        <v>903</v>
      </c>
      <c r="H106" s="70"/>
      <c r="I106" s="1">
        <v>7314</v>
      </c>
      <c r="J106" s="1">
        <v>16213</v>
      </c>
      <c r="K106" s="3">
        <v>23527</v>
      </c>
      <c r="L106" s="23">
        <f t="shared" si="37"/>
        <v>8104</v>
      </c>
      <c r="M106" s="23">
        <f t="shared" si="38"/>
        <v>18030</v>
      </c>
      <c r="N106" s="42">
        <f t="shared" si="39"/>
        <v>26134</v>
      </c>
      <c r="O106" s="65"/>
    </row>
    <row r="107" spans="1:15" s="30" customFormat="1" ht="24" x14ac:dyDescent="0.2">
      <c r="A107" s="57" t="s">
        <v>838</v>
      </c>
      <c r="B107" s="121" t="s">
        <v>30</v>
      </c>
      <c r="C107" s="59" t="s">
        <v>259</v>
      </c>
      <c r="D107" s="57" t="s">
        <v>905</v>
      </c>
      <c r="E107" s="59" t="s">
        <v>709</v>
      </c>
      <c r="F107" s="59" t="s">
        <v>381</v>
      </c>
      <c r="G107" s="59" t="s">
        <v>903</v>
      </c>
      <c r="H107" s="70"/>
      <c r="I107" s="1">
        <v>123061</v>
      </c>
      <c r="J107" s="1">
        <v>92685</v>
      </c>
      <c r="K107" s="3">
        <v>215746</v>
      </c>
      <c r="L107" s="23">
        <f t="shared" si="37"/>
        <v>136354</v>
      </c>
      <c r="M107" s="23">
        <f t="shared" si="38"/>
        <v>103073</v>
      </c>
      <c r="N107" s="42">
        <f t="shared" si="39"/>
        <v>239427</v>
      </c>
      <c r="O107" s="65"/>
    </row>
    <row r="108" spans="1:15" s="27" customFormat="1" ht="24" x14ac:dyDescent="0.2">
      <c r="A108" s="57" t="s">
        <v>838</v>
      </c>
      <c r="B108" s="121" t="s">
        <v>906</v>
      </c>
      <c r="C108" s="59" t="s">
        <v>260</v>
      </c>
      <c r="D108" s="57" t="s">
        <v>782</v>
      </c>
      <c r="E108" s="59" t="s">
        <v>709</v>
      </c>
      <c r="F108" s="59" t="s">
        <v>907</v>
      </c>
      <c r="G108" s="59" t="s">
        <v>758</v>
      </c>
      <c r="H108" s="70"/>
      <c r="I108" s="1">
        <v>73373</v>
      </c>
      <c r="J108" s="1">
        <v>0</v>
      </c>
      <c r="K108" s="3">
        <v>73373</v>
      </c>
      <c r="L108" s="23">
        <f t="shared" si="37"/>
        <v>81299</v>
      </c>
      <c r="M108" s="23">
        <f t="shared" si="38"/>
        <v>0</v>
      </c>
      <c r="N108" s="42">
        <f t="shared" si="39"/>
        <v>81299</v>
      </c>
      <c r="O108" s="65"/>
    </row>
    <row r="109" spans="1:15" s="27" customFormat="1" ht="24" x14ac:dyDescent="0.2">
      <c r="A109" s="57" t="s">
        <v>838</v>
      </c>
      <c r="B109" s="121" t="s">
        <v>908</v>
      </c>
      <c r="C109" s="59" t="s">
        <v>909</v>
      </c>
      <c r="D109" s="57" t="s">
        <v>777</v>
      </c>
      <c r="E109" s="59" t="s">
        <v>753</v>
      </c>
      <c r="F109" s="59" t="s">
        <v>910</v>
      </c>
      <c r="G109" s="59" t="s">
        <v>758</v>
      </c>
      <c r="H109" s="82"/>
      <c r="I109" s="1">
        <v>7314</v>
      </c>
      <c r="J109" s="1">
        <v>16213</v>
      </c>
      <c r="K109" s="3">
        <v>23527</v>
      </c>
      <c r="L109" s="23">
        <f t="shared" si="37"/>
        <v>8104</v>
      </c>
      <c r="M109" s="23">
        <f t="shared" si="38"/>
        <v>18030</v>
      </c>
      <c r="N109" s="42">
        <f t="shared" si="39"/>
        <v>26134</v>
      </c>
      <c r="O109" s="65"/>
    </row>
    <row r="110" spans="1:15" s="27" customFormat="1" ht="24" x14ac:dyDescent="0.2">
      <c r="A110" s="57" t="s">
        <v>838</v>
      </c>
      <c r="B110" s="121" t="s">
        <v>911</v>
      </c>
      <c r="C110" s="59" t="s">
        <v>958</v>
      </c>
      <c r="D110" s="57">
        <v>25</v>
      </c>
      <c r="E110" s="59" t="s">
        <v>389</v>
      </c>
      <c r="F110" s="59" t="s">
        <v>378</v>
      </c>
      <c r="G110" s="59" t="s">
        <v>758</v>
      </c>
      <c r="H110" s="70"/>
      <c r="I110" s="1">
        <v>7314</v>
      </c>
      <c r="J110" s="1">
        <v>16213</v>
      </c>
      <c r="K110" s="3">
        <v>23527</v>
      </c>
      <c r="L110" s="23">
        <f t="shared" si="37"/>
        <v>8104</v>
      </c>
      <c r="M110" s="23">
        <f t="shared" si="38"/>
        <v>18030</v>
      </c>
      <c r="N110" s="42">
        <f t="shared" si="39"/>
        <v>26134</v>
      </c>
      <c r="O110" s="65"/>
    </row>
    <row r="111" spans="1:15" s="27" customFormat="1" ht="24" x14ac:dyDescent="0.2">
      <c r="A111" s="57" t="s">
        <v>838</v>
      </c>
      <c r="B111" s="121" t="s">
        <v>912</v>
      </c>
      <c r="C111" s="59" t="s">
        <v>913</v>
      </c>
      <c r="D111" s="57" t="s">
        <v>914</v>
      </c>
      <c r="E111" s="59" t="s">
        <v>387</v>
      </c>
      <c r="F111" s="59" t="s">
        <v>915</v>
      </c>
      <c r="G111" s="59" t="s">
        <v>773</v>
      </c>
      <c r="H111" s="70"/>
      <c r="I111" s="1">
        <v>7314</v>
      </c>
      <c r="J111" s="1">
        <v>16213</v>
      </c>
      <c r="K111" s="3">
        <v>23527</v>
      </c>
      <c r="L111" s="23">
        <f t="shared" si="37"/>
        <v>8104</v>
      </c>
      <c r="M111" s="23">
        <f t="shared" si="38"/>
        <v>18030</v>
      </c>
      <c r="N111" s="42">
        <f t="shared" si="39"/>
        <v>26134</v>
      </c>
      <c r="O111" s="65"/>
    </row>
    <row r="112" spans="1:15" s="27" customFormat="1" ht="24" x14ac:dyDescent="0.2">
      <c r="A112" s="57" t="s">
        <v>838</v>
      </c>
      <c r="B112" s="121" t="s">
        <v>916</v>
      </c>
      <c r="C112" s="59" t="s">
        <v>714</v>
      </c>
      <c r="D112" s="57">
        <v>27</v>
      </c>
      <c r="E112" s="59" t="s">
        <v>715</v>
      </c>
      <c r="F112" s="59" t="s">
        <v>917</v>
      </c>
      <c r="G112" s="59" t="s">
        <v>773</v>
      </c>
      <c r="H112" s="70"/>
      <c r="I112" s="1">
        <v>7314</v>
      </c>
      <c r="J112" s="1">
        <v>16213</v>
      </c>
      <c r="K112" s="3">
        <v>23527</v>
      </c>
      <c r="L112" s="23">
        <f t="shared" si="37"/>
        <v>8104</v>
      </c>
      <c r="M112" s="23">
        <f t="shared" si="38"/>
        <v>18030</v>
      </c>
      <c r="N112" s="42">
        <f t="shared" si="39"/>
        <v>26134</v>
      </c>
      <c r="O112" s="65"/>
    </row>
    <row r="113" spans="1:15" s="27" customFormat="1" ht="24" x14ac:dyDescent="0.2">
      <c r="A113" s="57" t="s">
        <v>838</v>
      </c>
      <c r="B113" s="121" t="s">
        <v>918</v>
      </c>
      <c r="C113" s="59" t="s">
        <v>261</v>
      </c>
      <c r="D113" s="57" t="s">
        <v>761</v>
      </c>
      <c r="E113" s="59" t="s">
        <v>709</v>
      </c>
      <c r="F113" s="59" t="s">
        <v>919</v>
      </c>
      <c r="G113" s="59" t="s">
        <v>773</v>
      </c>
      <c r="H113" s="70"/>
      <c r="I113" s="1">
        <v>7314</v>
      </c>
      <c r="J113" s="1">
        <v>16213</v>
      </c>
      <c r="K113" s="3">
        <v>23527</v>
      </c>
      <c r="L113" s="23">
        <f t="shared" si="37"/>
        <v>8104</v>
      </c>
      <c r="M113" s="23">
        <f t="shared" si="38"/>
        <v>18030</v>
      </c>
      <c r="N113" s="42">
        <f t="shared" si="39"/>
        <v>26134</v>
      </c>
      <c r="O113" s="65"/>
    </row>
    <row r="114" spans="1:15" s="27" customFormat="1" ht="24" x14ac:dyDescent="0.2">
      <c r="A114" s="57" t="s">
        <v>838</v>
      </c>
      <c r="B114" s="121" t="s">
        <v>920</v>
      </c>
      <c r="C114" s="59" t="s">
        <v>921</v>
      </c>
      <c r="D114" s="57" t="s">
        <v>922</v>
      </c>
      <c r="E114" s="59" t="s">
        <v>709</v>
      </c>
      <c r="F114" s="59" t="s">
        <v>923</v>
      </c>
      <c r="G114" s="59" t="s">
        <v>773</v>
      </c>
      <c r="H114" s="70"/>
      <c r="I114" s="1">
        <v>7314</v>
      </c>
      <c r="J114" s="1">
        <v>16213</v>
      </c>
      <c r="K114" s="3">
        <v>23527</v>
      </c>
      <c r="L114" s="23">
        <f t="shared" si="37"/>
        <v>8104</v>
      </c>
      <c r="M114" s="23">
        <f t="shared" si="38"/>
        <v>18030</v>
      </c>
      <c r="N114" s="42">
        <f t="shared" si="39"/>
        <v>26134</v>
      </c>
      <c r="O114" s="65"/>
    </row>
    <row r="115" spans="1:15" s="27" customFormat="1" ht="36" x14ac:dyDescent="0.2">
      <c r="A115" s="57" t="s">
        <v>838</v>
      </c>
      <c r="B115" s="121" t="s">
        <v>924</v>
      </c>
      <c r="C115" s="59" t="s">
        <v>925</v>
      </c>
      <c r="D115" s="57">
        <v>4</v>
      </c>
      <c r="E115" s="59" t="s">
        <v>753</v>
      </c>
      <c r="F115" s="59" t="s">
        <v>926</v>
      </c>
      <c r="G115" s="59" t="s">
        <v>927</v>
      </c>
      <c r="H115" s="70"/>
      <c r="I115" s="1">
        <v>123061</v>
      </c>
      <c r="J115" s="1">
        <v>92685</v>
      </c>
      <c r="K115" s="3">
        <v>215746</v>
      </c>
      <c r="L115" s="23">
        <f t="shared" si="37"/>
        <v>136354</v>
      </c>
      <c r="M115" s="23">
        <f t="shared" si="38"/>
        <v>103073</v>
      </c>
      <c r="N115" s="42">
        <f t="shared" si="39"/>
        <v>239427</v>
      </c>
      <c r="O115" s="65"/>
    </row>
    <row r="116" spans="1:15" s="27" customFormat="1" ht="24" x14ac:dyDescent="0.2">
      <c r="A116" s="57" t="s">
        <v>838</v>
      </c>
      <c r="B116" s="121" t="s">
        <v>928</v>
      </c>
      <c r="C116" s="59" t="s">
        <v>848</v>
      </c>
      <c r="D116" s="57" t="s">
        <v>930</v>
      </c>
      <c r="E116" s="59" t="s">
        <v>716</v>
      </c>
      <c r="F116" s="59" t="s">
        <v>931</v>
      </c>
      <c r="G116" s="59" t="s">
        <v>932</v>
      </c>
      <c r="H116" s="70"/>
      <c r="I116" s="1">
        <v>73373</v>
      </c>
      <c r="J116" s="1">
        <v>0</v>
      </c>
      <c r="K116" s="3">
        <v>73373</v>
      </c>
      <c r="L116" s="23">
        <f t="shared" si="37"/>
        <v>81299</v>
      </c>
      <c r="M116" s="23">
        <f t="shared" si="38"/>
        <v>0</v>
      </c>
      <c r="N116" s="42">
        <f t="shared" si="39"/>
        <v>81299</v>
      </c>
      <c r="O116" s="65"/>
    </row>
    <row r="117" spans="1:15" s="27" customFormat="1" ht="24" x14ac:dyDescent="0.2">
      <c r="A117" s="57" t="s">
        <v>838</v>
      </c>
      <c r="B117" s="121" t="s">
        <v>934</v>
      </c>
      <c r="C117" s="59" t="s">
        <v>17</v>
      </c>
      <c r="D117" s="57">
        <v>14</v>
      </c>
      <c r="E117" s="59"/>
      <c r="F117" s="59" t="s">
        <v>18</v>
      </c>
      <c r="G117" s="59" t="s">
        <v>936</v>
      </c>
      <c r="H117" s="70"/>
      <c r="I117" s="1">
        <v>123061</v>
      </c>
      <c r="J117" s="1">
        <v>92685</v>
      </c>
      <c r="K117" s="3">
        <v>215746</v>
      </c>
      <c r="L117" s="23">
        <f t="shared" si="37"/>
        <v>136354</v>
      </c>
      <c r="M117" s="23">
        <f t="shared" si="38"/>
        <v>103073</v>
      </c>
      <c r="N117" s="42">
        <f t="shared" si="39"/>
        <v>239427</v>
      </c>
      <c r="O117" s="65"/>
    </row>
    <row r="118" spans="1:15" s="27" customFormat="1" ht="24" x14ac:dyDescent="0.2">
      <c r="A118" s="57" t="s">
        <v>838</v>
      </c>
      <c r="B118" s="121" t="s">
        <v>938</v>
      </c>
      <c r="C118" s="59" t="s">
        <v>1061</v>
      </c>
      <c r="D118" s="57" t="s">
        <v>940</v>
      </c>
      <c r="E118" s="59" t="s">
        <v>753</v>
      </c>
      <c r="F118" s="59" t="s">
        <v>377</v>
      </c>
      <c r="G118" s="59" t="s">
        <v>936</v>
      </c>
      <c r="H118" s="70"/>
      <c r="I118" s="1">
        <v>123061</v>
      </c>
      <c r="J118" s="1">
        <v>92685</v>
      </c>
      <c r="K118" s="3">
        <v>215746</v>
      </c>
      <c r="L118" s="23">
        <f t="shared" si="37"/>
        <v>136354</v>
      </c>
      <c r="M118" s="23">
        <f t="shared" si="38"/>
        <v>103073</v>
      </c>
      <c r="N118" s="42">
        <f t="shared" si="39"/>
        <v>239427</v>
      </c>
      <c r="O118" s="65"/>
    </row>
    <row r="119" spans="1:15" s="27" customFormat="1" x14ac:dyDescent="0.2">
      <c r="A119" s="57" t="s">
        <v>838</v>
      </c>
      <c r="B119" s="121" t="s">
        <v>941</v>
      </c>
      <c r="C119" s="59" t="s">
        <v>942</v>
      </c>
      <c r="D119" s="57" t="s">
        <v>943</v>
      </c>
      <c r="E119" s="59" t="s">
        <v>753</v>
      </c>
      <c r="F119" s="59" t="s">
        <v>944</v>
      </c>
      <c r="G119" s="59" t="s">
        <v>936</v>
      </c>
      <c r="H119" s="70"/>
      <c r="I119" s="1">
        <v>123061</v>
      </c>
      <c r="J119" s="1">
        <v>92685</v>
      </c>
      <c r="K119" s="3">
        <v>215746</v>
      </c>
      <c r="L119" s="23">
        <f t="shared" si="37"/>
        <v>136354</v>
      </c>
      <c r="M119" s="23">
        <f t="shared" si="38"/>
        <v>103073</v>
      </c>
      <c r="N119" s="42">
        <f t="shared" si="39"/>
        <v>239427</v>
      </c>
      <c r="O119" s="65"/>
    </row>
    <row r="120" spans="1:15" s="27" customFormat="1" ht="24" x14ac:dyDescent="0.2">
      <c r="A120" s="57" t="s">
        <v>838</v>
      </c>
      <c r="B120" s="121" t="s">
        <v>945</v>
      </c>
      <c r="C120" s="59" t="s">
        <v>946</v>
      </c>
      <c r="D120" s="57" t="s">
        <v>763</v>
      </c>
      <c r="E120" s="59" t="s">
        <v>709</v>
      </c>
      <c r="F120" s="59" t="s">
        <v>947</v>
      </c>
      <c r="G120" s="59" t="s">
        <v>819</v>
      </c>
      <c r="H120" s="70"/>
      <c r="I120" s="1">
        <v>7314</v>
      </c>
      <c r="J120" s="1">
        <v>16213</v>
      </c>
      <c r="K120" s="3">
        <v>23527</v>
      </c>
      <c r="L120" s="23">
        <f t="shared" si="37"/>
        <v>8104</v>
      </c>
      <c r="M120" s="23">
        <f t="shared" si="38"/>
        <v>18030</v>
      </c>
      <c r="N120" s="42">
        <f t="shared" si="39"/>
        <v>26134</v>
      </c>
      <c r="O120" s="65"/>
    </row>
    <row r="121" spans="1:15" s="27" customFormat="1" ht="24" x14ac:dyDescent="0.2">
      <c r="A121" s="57" t="s">
        <v>838</v>
      </c>
      <c r="B121" s="121" t="s">
        <v>948</v>
      </c>
      <c r="C121" s="59" t="s">
        <v>262</v>
      </c>
      <c r="D121" s="57">
        <v>436</v>
      </c>
      <c r="E121" s="59" t="s">
        <v>383</v>
      </c>
      <c r="F121" s="59" t="s">
        <v>949</v>
      </c>
      <c r="G121" s="59" t="s">
        <v>757</v>
      </c>
      <c r="H121" s="70"/>
      <c r="I121" s="1">
        <v>123526</v>
      </c>
      <c r="J121" s="1">
        <v>144414</v>
      </c>
      <c r="K121" s="3">
        <v>267940</v>
      </c>
      <c r="L121" s="23">
        <f t="shared" si="37"/>
        <v>136870</v>
      </c>
      <c r="M121" s="23">
        <f t="shared" si="38"/>
        <v>160600</v>
      </c>
      <c r="N121" s="42">
        <f t="shared" si="39"/>
        <v>297470</v>
      </c>
      <c r="O121" s="65"/>
    </row>
    <row r="122" spans="1:15" s="27" customFormat="1" ht="24" x14ac:dyDescent="0.2">
      <c r="A122" s="57" t="s">
        <v>838</v>
      </c>
      <c r="B122" s="121" t="s">
        <v>950</v>
      </c>
      <c r="C122" s="59" t="s">
        <v>824</v>
      </c>
      <c r="D122" s="57" t="s">
        <v>951</v>
      </c>
      <c r="E122" s="59" t="s">
        <v>383</v>
      </c>
      <c r="F122" s="59" t="s">
        <v>952</v>
      </c>
      <c r="G122" s="59" t="s">
        <v>757</v>
      </c>
      <c r="H122" s="70"/>
      <c r="I122" s="1">
        <v>7314</v>
      </c>
      <c r="J122" s="1">
        <v>16213</v>
      </c>
      <c r="K122" s="3">
        <v>23527</v>
      </c>
      <c r="L122" s="23">
        <f t="shared" si="37"/>
        <v>8104</v>
      </c>
      <c r="M122" s="23">
        <f t="shared" si="38"/>
        <v>18030</v>
      </c>
      <c r="N122" s="42">
        <f t="shared" si="39"/>
        <v>26134</v>
      </c>
      <c r="O122" s="65"/>
    </row>
    <row r="123" spans="1:15" s="27" customFormat="1" ht="24" x14ac:dyDescent="0.2">
      <c r="A123" s="57" t="s">
        <v>838</v>
      </c>
      <c r="B123" s="121" t="s">
        <v>954</v>
      </c>
      <c r="C123" s="59" t="s">
        <v>957</v>
      </c>
      <c r="D123" s="57">
        <v>1</v>
      </c>
      <c r="E123" s="59" t="s">
        <v>709</v>
      </c>
      <c r="F123" s="59" t="s">
        <v>955</v>
      </c>
      <c r="G123" s="59" t="s">
        <v>757</v>
      </c>
      <c r="H123" s="70"/>
      <c r="I123" s="1">
        <v>123526</v>
      </c>
      <c r="J123" s="1">
        <v>144414</v>
      </c>
      <c r="K123" s="3">
        <v>267940</v>
      </c>
      <c r="L123" s="23">
        <f t="shared" si="37"/>
        <v>136870</v>
      </c>
      <c r="M123" s="23">
        <f t="shared" si="38"/>
        <v>160600</v>
      </c>
      <c r="N123" s="42">
        <f t="shared" si="39"/>
        <v>297470</v>
      </c>
      <c r="O123" s="65"/>
    </row>
    <row r="124" spans="1:15" s="27" customFormat="1" ht="24" x14ac:dyDescent="0.2">
      <c r="A124" s="57" t="s">
        <v>838</v>
      </c>
      <c r="B124" s="121" t="s">
        <v>959</v>
      </c>
      <c r="C124" s="59" t="s">
        <v>960</v>
      </c>
      <c r="D124" s="57" t="s">
        <v>755</v>
      </c>
      <c r="E124" s="59" t="s">
        <v>389</v>
      </c>
      <c r="F124" s="59" t="s">
        <v>961</v>
      </c>
      <c r="G124" s="59" t="s">
        <v>757</v>
      </c>
      <c r="H124" s="70"/>
      <c r="I124" s="1">
        <v>72444</v>
      </c>
      <c r="J124" s="1">
        <v>165960</v>
      </c>
      <c r="K124" s="3">
        <v>238404</v>
      </c>
      <c r="L124" s="23">
        <f t="shared" si="37"/>
        <v>80270</v>
      </c>
      <c r="M124" s="23">
        <f t="shared" si="38"/>
        <v>184560</v>
      </c>
      <c r="N124" s="42">
        <f t="shared" si="39"/>
        <v>264830</v>
      </c>
      <c r="O124" s="65"/>
    </row>
    <row r="125" spans="1:15" s="27" customFormat="1" ht="24" x14ac:dyDescent="0.2">
      <c r="A125" s="57" t="s">
        <v>838</v>
      </c>
      <c r="B125" s="121" t="s">
        <v>962</v>
      </c>
      <c r="C125" s="59" t="s">
        <v>1041</v>
      </c>
      <c r="D125" s="57">
        <v>999</v>
      </c>
      <c r="E125" s="59" t="s">
        <v>753</v>
      </c>
      <c r="F125" s="59" t="s">
        <v>279</v>
      </c>
      <c r="G125" s="59" t="s">
        <v>757</v>
      </c>
      <c r="H125" s="70"/>
      <c r="I125" s="1">
        <v>72444</v>
      </c>
      <c r="J125" s="1">
        <v>165960</v>
      </c>
      <c r="K125" s="3">
        <v>238404</v>
      </c>
      <c r="L125" s="23">
        <f t="shared" si="37"/>
        <v>80270</v>
      </c>
      <c r="M125" s="23">
        <f t="shared" si="38"/>
        <v>184560</v>
      </c>
      <c r="N125" s="42">
        <f t="shared" si="39"/>
        <v>264830</v>
      </c>
      <c r="O125" s="65"/>
    </row>
    <row r="126" spans="1:15" s="27" customFormat="1" ht="27.75" customHeight="1" x14ac:dyDescent="0.2">
      <c r="A126" s="57" t="s">
        <v>838</v>
      </c>
      <c r="B126" s="121" t="s">
        <v>963</v>
      </c>
      <c r="C126" s="59" t="s">
        <v>872</v>
      </c>
      <c r="D126" s="57" t="s">
        <v>904</v>
      </c>
      <c r="E126" s="59" t="s">
        <v>717</v>
      </c>
      <c r="F126" s="59" t="s">
        <v>964</v>
      </c>
      <c r="G126" s="59" t="s">
        <v>757</v>
      </c>
      <c r="H126" s="70"/>
      <c r="I126" s="1">
        <v>7314</v>
      </c>
      <c r="J126" s="1">
        <v>16213</v>
      </c>
      <c r="K126" s="3">
        <v>23527</v>
      </c>
      <c r="L126" s="23">
        <f t="shared" si="37"/>
        <v>8104</v>
      </c>
      <c r="M126" s="23">
        <f t="shared" si="38"/>
        <v>18030</v>
      </c>
      <c r="N126" s="42">
        <f t="shared" si="39"/>
        <v>26134</v>
      </c>
      <c r="O126" s="65"/>
    </row>
    <row r="127" spans="1:15" s="27" customFormat="1" ht="24" x14ac:dyDescent="0.2">
      <c r="A127" s="57" t="s">
        <v>838</v>
      </c>
      <c r="B127" s="121" t="s">
        <v>417</v>
      </c>
      <c r="C127" s="59" t="s">
        <v>418</v>
      </c>
      <c r="D127" s="57">
        <v>21</v>
      </c>
      <c r="E127" s="59"/>
      <c r="F127" s="59"/>
      <c r="G127" s="59" t="s">
        <v>757</v>
      </c>
      <c r="H127" s="70"/>
      <c r="I127" s="1">
        <v>7314</v>
      </c>
      <c r="J127" s="1">
        <v>16213</v>
      </c>
      <c r="K127" s="3">
        <v>23527</v>
      </c>
      <c r="L127" s="23">
        <f t="shared" si="37"/>
        <v>8104</v>
      </c>
      <c r="M127" s="23">
        <f t="shared" si="38"/>
        <v>18030</v>
      </c>
      <c r="N127" s="42">
        <f t="shared" si="39"/>
        <v>26134</v>
      </c>
      <c r="O127" s="65"/>
    </row>
    <row r="128" spans="1:15" s="27" customFormat="1" ht="24" x14ac:dyDescent="0.2">
      <c r="A128" s="57" t="s">
        <v>838</v>
      </c>
      <c r="B128" s="121" t="s">
        <v>795</v>
      </c>
      <c r="C128" s="59" t="s">
        <v>796</v>
      </c>
      <c r="D128" s="57">
        <v>8</v>
      </c>
      <c r="E128" s="59" t="s">
        <v>709</v>
      </c>
      <c r="F128" s="59" t="s">
        <v>797</v>
      </c>
      <c r="G128" s="59" t="s">
        <v>632</v>
      </c>
      <c r="H128" s="70"/>
      <c r="I128" s="1">
        <v>72444</v>
      </c>
      <c r="J128" s="1">
        <v>165960</v>
      </c>
      <c r="K128" s="3">
        <v>238404</v>
      </c>
      <c r="L128" s="23">
        <f t="shared" si="37"/>
        <v>80270</v>
      </c>
      <c r="M128" s="23">
        <f t="shared" si="38"/>
        <v>184560</v>
      </c>
      <c r="N128" s="42">
        <f t="shared" si="39"/>
        <v>264830</v>
      </c>
      <c r="O128" s="65"/>
    </row>
    <row r="129" spans="1:15" s="27" customFormat="1" ht="24" x14ac:dyDescent="0.2">
      <c r="A129" s="57" t="s">
        <v>838</v>
      </c>
      <c r="B129" s="121" t="s">
        <v>966</v>
      </c>
      <c r="C129" s="59" t="s">
        <v>967</v>
      </c>
      <c r="D129" s="57" t="s">
        <v>760</v>
      </c>
      <c r="E129" s="59" t="s">
        <v>709</v>
      </c>
      <c r="F129" s="59" t="s">
        <v>968</v>
      </c>
      <c r="G129" s="59" t="s">
        <v>969</v>
      </c>
      <c r="H129" s="70"/>
      <c r="I129" s="1">
        <v>72444</v>
      </c>
      <c r="J129" s="1">
        <v>165960</v>
      </c>
      <c r="K129" s="3">
        <v>238404</v>
      </c>
      <c r="L129" s="23">
        <f t="shared" si="37"/>
        <v>80270</v>
      </c>
      <c r="M129" s="23">
        <f t="shared" si="38"/>
        <v>184560</v>
      </c>
      <c r="N129" s="42">
        <f t="shared" si="39"/>
        <v>264830</v>
      </c>
      <c r="O129" s="65"/>
    </row>
    <row r="130" spans="1:15" s="27" customFormat="1" ht="24" x14ac:dyDescent="0.2">
      <c r="A130" s="57" t="s">
        <v>838</v>
      </c>
      <c r="B130" s="121" t="s">
        <v>970</v>
      </c>
      <c r="C130" s="59" t="s">
        <v>967</v>
      </c>
      <c r="D130" s="57" t="s">
        <v>971</v>
      </c>
      <c r="E130" s="59" t="s">
        <v>709</v>
      </c>
      <c r="F130" s="59" t="s">
        <v>972</v>
      </c>
      <c r="G130" s="59" t="s">
        <v>973</v>
      </c>
      <c r="H130" s="70"/>
      <c r="I130" s="1">
        <v>72444</v>
      </c>
      <c r="J130" s="1">
        <v>165960</v>
      </c>
      <c r="K130" s="3">
        <v>238404</v>
      </c>
      <c r="L130" s="23">
        <f t="shared" si="37"/>
        <v>80270</v>
      </c>
      <c r="M130" s="23">
        <f t="shared" si="38"/>
        <v>184560</v>
      </c>
      <c r="N130" s="42">
        <f t="shared" si="39"/>
        <v>264830</v>
      </c>
      <c r="O130" s="65"/>
    </row>
    <row r="131" spans="1:15" s="27" customFormat="1" ht="24" x14ac:dyDescent="0.2">
      <c r="A131" s="57" t="s">
        <v>838</v>
      </c>
      <c r="B131" s="121" t="s">
        <v>974</v>
      </c>
      <c r="C131" s="59" t="s">
        <v>975</v>
      </c>
      <c r="D131" s="57" t="s">
        <v>900</v>
      </c>
      <c r="E131" s="59" t="s">
        <v>709</v>
      </c>
      <c r="F131" s="59" t="s">
        <v>976</v>
      </c>
      <c r="G131" s="59" t="s">
        <v>973</v>
      </c>
      <c r="H131" s="70"/>
      <c r="I131" s="1">
        <v>72444</v>
      </c>
      <c r="J131" s="1">
        <v>165960</v>
      </c>
      <c r="K131" s="3">
        <v>238404</v>
      </c>
      <c r="L131" s="23">
        <f t="shared" si="37"/>
        <v>80270</v>
      </c>
      <c r="M131" s="23">
        <f t="shared" si="38"/>
        <v>184560</v>
      </c>
      <c r="N131" s="42">
        <f t="shared" si="39"/>
        <v>264830</v>
      </c>
      <c r="O131" s="65"/>
    </row>
    <row r="132" spans="1:15" s="27" customFormat="1" ht="24" x14ac:dyDescent="0.2">
      <c r="A132" s="57" t="s">
        <v>838</v>
      </c>
      <c r="B132" s="121" t="s">
        <v>978</v>
      </c>
      <c r="C132" s="59" t="s">
        <v>979</v>
      </c>
      <c r="D132" s="57" t="s">
        <v>811</v>
      </c>
      <c r="E132" s="59" t="s">
        <v>709</v>
      </c>
      <c r="F132" s="59" t="s">
        <v>980</v>
      </c>
      <c r="G132" s="59" t="s">
        <v>881</v>
      </c>
      <c r="H132" s="70"/>
      <c r="I132" s="1">
        <v>7314</v>
      </c>
      <c r="J132" s="1">
        <v>16213</v>
      </c>
      <c r="K132" s="3">
        <v>23527</v>
      </c>
      <c r="L132" s="23">
        <f t="shared" si="37"/>
        <v>8104</v>
      </c>
      <c r="M132" s="23">
        <f t="shared" si="38"/>
        <v>18030</v>
      </c>
      <c r="N132" s="42">
        <f t="shared" si="39"/>
        <v>26134</v>
      </c>
      <c r="O132" s="65"/>
    </row>
    <row r="133" spans="1:15" s="27" customFormat="1" ht="24" x14ac:dyDescent="0.2">
      <c r="A133" s="57" t="s">
        <v>838</v>
      </c>
      <c r="B133" s="121" t="s">
        <v>982</v>
      </c>
      <c r="C133" s="59" t="s">
        <v>848</v>
      </c>
      <c r="D133" s="57" t="s">
        <v>983</v>
      </c>
      <c r="E133" s="59" t="s">
        <v>385</v>
      </c>
      <c r="F133" s="59" t="s">
        <v>984</v>
      </c>
      <c r="G133" s="59" t="s">
        <v>985</v>
      </c>
      <c r="H133" s="70"/>
      <c r="I133" s="1">
        <v>7314</v>
      </c>
      <c r="J133" s="1">
        <v>16213</v>
      </c>
      <c r="K133" s="3">
        <v>23527</v>
      </c>
      <c r="L133" s="23">
        <f t="shared" si="37"/>
        <v>8104</v>
      </c>
      <c r="M133" s="23">
        <f t="shared" si="38"/>
        <v>18030</v>
      </c>
      <c r="N133" s="42">
        <f t="shared" si="39"/>
        <v>26134</v>
      </c>
      <c r="O133" s="65"/>
    </row>
    <row r="134" spans="1:15" s="27" customFormat="1" ht="24" x14ac:dyDescent="0.2">
      <c r="A134" s="57" t="s">
        <v>838</v>
      </c>
      <c r="B134" s="121" t="s">
        <v>1</v>
      </c>
      <c r="C134" s="59" t="s">
        <v>256</v>
      </c>
      <c r="D134" s="57" t="s">
        <v>808</v>
      </c>
      <c r="E134" s="59" t="s">
        <v>709</v>
      </c>
      <c r="F134" s="59" t="s">
        <v>2</v>
      </c>
      <c r="G134" s="59" t="s">
        <v>985</v>
      </c>
      <c r="H134" s="70"/>
      <c r="I134" s="1">
        <v>7314</v>
      </c>
      <c r="J134" s="1">
        <v>16213</v>
      </c>
      <c r="K134" s="3">
        <v>23527</v>
      </c>
      <c r="L134" s="23">
        <f t="shared" si="37"/>
        <v>8104</v>
      </c>
      <c r="M134" s="23">
        <f t="shared" si="38"/>
        <v>18030</v>
      </c>
      <c r="N134" s="42">
        <f t="shared" si="39"/>
        <v>26134</v>
      </c>
      <c r="O134" s="65"/>
    </row>
    <row r="135" spans="1:15" s="27" customFormat="1" ht="24" x14ac:dyDescent="0.2">
      <c r="A135" s="57" t="s">
        <v>838</v>
      </c>
      <c r="B135" s="121" t="s">
        <v>701</v>
      </c>
      <c r="C135" s="59" t="s">
        <v>702</v>
      </c>
      <c r="D135" s="57">
        <v>1</v>
      </c>
      <c r="E135" s="59" t="s">
        <v>717</v>
      </c>
      <c r="F135" s="59" t="s">
        <v>703</v>
      </c>
      <c r="G135" s="59" t="s">
        <v>586</v>
      </c>
      <c r="H135" s="70"/>
      <c r="I135" s="1">
        <v>0</v>
      </c>
      <c r="J135" s="1">
        <v>0</v>
      </c>
      <c r="K135" s="3">
        <v>0</v>
      </c>
      <c r="L135" s="23">
        <f t="shared" si="37"/>
        <v>0</v>
      </c>
      <c r="M135" s="23">
        <f t="shared" si="38"/>
        <v>0</v>
      </c>
      <c r="N135" s="42">
        <f t="shared" si="39"/>
        <v>0</v>
      </c>
      <c r="O135" s="65"/>
    </row>
    <row r="136" spans="1:15" s="27" customFormat="1" ht="24" x14ac:dyDescent="0.2">
      <c r="A136" s="57" t="s">
        <v>838</v>
      </c>
      <c r="B136" s="121" t="s">
        <v>3</v>
      </c>
      <c r="C136" s="59" t="s">
        <v>26</v>
      </c>
      <c r="D136" s="57">
        <v>2</v>
      </c>
      <c r="E136" s="59" t="s">
        <v>709</v>
      </c>
      <c r="F136" s="59" t="s">
        <v>4</v>
      </c>
      <c r="G136" s="59" t="s">
        <v>903</v>
      </c>
      <c r="H136" s="70"/>
      <c r="I136" s="1">
        <v>73373</v>
      </c>
      <c r="J136" s="1">
        <v>0</v>
      </c>
      <c r="K136" s="3">
        <v>73373</v>
      </c>
      <c r="L136" s="23">
        <f t="shared" si="37"/>
        <v>81299</v>
      </c>
      <c r="M136" s="23">
        <f t="shared" si="38"/>
        <v>0</v>
      </c>
      <c r="N136" s="42">
        <f t="shared" si="39"/>
        <v>81299</v>
      </c>
      <c r="O136" s="65"/>
    </row>
    <row r="137" spans="1:15" s="27" customFormat="1" ht="24" x14ac:dyDescent="0.2">
      <c r="A137" s="57" t="s">
        <v>838</v>
      </c>
      <c r="B137" s="121" t="s">
        <v>5</v>
      </c>
      <c r="C137" s="59" t="s">
        <v>553</v>
      </c>
      <c r="D137" s="57">
        <v>40</v>
      </c>
      <c r="E137" s="59" t="s">
        <v>753</v>
      </c>
      <c r="F137" s="59" t="s">
        <v>7</v>
      </c>
      <c r="G137" s="59" t="s">
        <v>771</v>
      </c>
      <c r="H137" s="70"/>
      <c r="I137" s="1">
        <v>123061</v>
      </c>
      <c r="J137" s="1">
        <v>92685</v>
      </c>
      <c r="K137" s="3">
        <v>215746</v>
      </c>
      <c r="L137" s="23">
        <f t="shared" si="37"/>
        <v>136354</v>
      </c>
      <c r="M137" s="23">
        <f t="shared" si="38"/>
        <v>103073</v>
      </c>
      <c r="N137" s="42">
        <f t="shared" si="39"/>
        <v>239427</v>
      </c>
      <c r="O137" s="65"/>
    </row>
    <row r="138" spans="1:15" s="27" customFormat="1" ht="24" x14ac:dyDescent="0.2">
      <c r="A138" s="57" t="s">
        <v>838</v>
      </c>
      <c r="B138" s="121" t="s">
        <v>8</v>
      </c>
      <c r="C138" s="59" t="s">
        <v>6</v>
      </c>
      <c r="D138" s="57" t="s">
        <v>808</v>
      </c>
      <c r="E138" s="59"/>
      <c r="F138" s="59" t="s">
        <v>9</v>
      </c>
      <c r="G138" s="59" t="s">
        <v>771</v>
      </c>
      <c r="H138" s="70"/>
      <c r="I138" s="1">
        <v>123061</v>
      </c>
      <c r="J138" s="1">
        <v>92685</v>
      </c>
      <c r="K138" s="3">
        <v>215746</v>
      </c>
      <c r="L138" s="23">
        <f t="shared" si="37"/>
        <v>136354</v>
      </c>
      <c r="M138" s="23">
        <f t="shared" si="38"/>
        <v>103073</v>
      </c>
      <c r="N138" s="42">
        <f t="shared" si="39"/>
        <v>239427</v>
      </c>
      <c r="O138" s="65"/>
    </row>
    <row r="139" spans="1:15" s="27" customFormat="1" ht="24" x14ac:dyDescent="0.2">
      <c r="A139" s="57" t="s">
        <v>838</v>
      </c>
      <c r="B139" s="121" t="s">
        <v>10</v>
      </c>
      <c r="C139" s="59" t="s">
        <v>11</v>
      </c>
      <c r="D139" s="57" t="s">
        <v>811</v>
      </c>
      <c r="E139" s="59" t="s">
        <v>753</v>
      </c>
      <c r="F139" s="59" t="s">
        <v>12</v>
      </c>
      <c r="G139" s="59" t="s">
        <v>771</v>
      </c>
      <c r="H139" s="70"/>
      <c r="I139" s="1">
        <v>123061</v>
      </c>
      <c r="J139" s="1">
        <v>92685</v>
      </c>
      <c r="K139" s="3">
        <v>215746</v>
      </c>
      <c r="L139" s="23">
        <f t="shared" si="37"/>
        <v>136354</v>
      </c>
      <c r="M139" s="23">
        <f t="shared" si="38"/>
        <v>103073</v>
      </c>
      <c r="N139" s="42">
        <f t="shared" si="39"/>
        <v>239427</v>
      </c>
      <c r="O139" s="65"/>
    </row>
    <row r="140" spans="1:15" s="27" customFormat="1" ht="24" x14ac:dyDescent="0.2">
      <c r="A140" s="57" t="s">
        <v>838</v>
      </c>
      <c r="B140" s="121" t="s">
        <v>14</v>
      </c>
      <c r="C140" s="59" t="s">
        <v>15</v>
      </c>
      <c r="D140" s="57" t="s">
        <v>811</v>
      </c>
      <c r="E140" s="59" t="s">
        <v>709</v>
      </c>
      <c r="F140" s="59" t="s">
        <v>16</v>
      </c>
      <c r="G140" s="59" t="s">
        <v>844</v>
      </c>
      <c r="H140" s="70"/>
      <c r="I140" s="1">
        <v>72444</v>
      </c>
      <c r="J140" s="1">
        <v>165960</v>
      </c>
      <c r="K140" s="3">
        <v>238404</v>
      </c>
      <c r="L140" s="23">
        <f t="shared" si="37"/>
        <v>80270</v>
      </c>
      <c r="M140" s="23">
        <f t="shared" si="38"/>
        <v>184560</v>
      </c>
      <c r="N140" s="42">
        <f t="shared" si="39"/>
        <v>264830</v>
      </c>
      <c r="O140" s="65"/>
    </row>
    <row r="141" spans="1:15" s="27" customFormat="1" ht="24" x14ac:dyDescent="0.2">
      <c r="A141" s="57" t="s">
        <v>838</v>
      </c>
      <c r="B141" s="121" t="s">
        <v>24</v>
      </c>
      <c r="C141" s="59" t="s">
        <v>255</v>
      </c>
      <c r="D141" s="57">
        <v>26</v>
      </c>
      <c r="E141" s="59" t="s">
        <v>709</v>
      </c>
      <c r="F141" s="59" t="s">
        <v>19</v>
      </c>
      <c r="G141" s="59" t="s">
        <v>32</v>
      </c>
      <c r="H141" s="70"/>
      <c r="I141" s="1">
        <v>72444</v>
      </c>
      <c r="J141" s="1">
        <v>165960</v>
      </c>
      <c r="K141" s="3">
        <v>238404</v>
      </c>
      <c r="L141" s="23">
        <f t="shared" si="37"/>
        <v>80270</v>
      </c>
      <c r="M141" s="23">
        <f t="shared" si="38"/>
        <v>184560</v>
      </c>
      <c r="N141" s="42">
        <f t="shared" si="39"/>
        <v>264830</v>
      </c>
      <c r="O141" s="65"/>
    </row>
    <row r="142" spans="1:15" s="27" customFormat="1" ht="24" x14ac:dyDescent="0.2">
      <c r="A142" s="57" t="s">
        <v>838</v>
      </c>
      <c r="B142" s="121" t="s">
        <v>34</v>
      </c>
      <c r="C142" s="59" t="s">
        <v>695</v>
      </c>
      <c r="D142" s="57" t="s">
        <v>808</v>
      </c>
      <c r="E142" s="59" t="s">
        <v>709</v>
      </c>
      <c r="F142" s="59" t="s">
        <v>35</v>
      </c>
      <c r="G142" s="59" t="s">
        <v>36</v>
      </c>
      <c r="H142" s="70"/>
      <c r="I142" s="1">
        <v>123526</v>
      </c>
      <c r="J142" s="1">
        <v>144414</v>
      </c>
      <c r="K142" s="3">
        <v>267940</v>
      </c>
      <c r="L142" s="23">
        <f t="shared" si="37"/>
        <v>136870</v>
      </c>
      <c r="M142" s="23">
        <f t="shared" si="38"/>
        <v>160600</v>
      </c>
      <c r="N142" s="42">
        <f t="shared" si="39"/>
        <v>297470</v>
      </c>
      <c r="O142" s="65"/>
    </row>
    <row r="143" spans="1:15" s="27" customFormat="1" ht="24" x14ac:dyDescent="0.2">
      <c r="A143" s="57" t="s">
        <v>838</v>
      </c>
      <c r="B143" s="121" t="s">
        <v>1012</v>
      </c>
      <c r="C143" s="59" t="s">
        <v>1013</v>
      </c>
      <c r="D143" s="57">
        <v>82</v>
      </c>
      <c r="E143" s="59" t="s">
        <v>885</v>
      </c>
      <c r="F143" s="59" t="s">
        <v>1014</v>
      </c>
      <c r="G143" s="59" t="s">
        <v>113</v>
      </c>
      <c r="H143" s="82"/>
      <c r="I143" s="1">
        <v>72444</v>
      </c>
      <c r="J143" s="1">
        <v>165960</v>
      </c>
      <c r="K143" s="3">
        <v>238404</v>
      </c>
      <c r="L143" s="23">
        <f t="shared" si="37"/>
        <v>80270</v>
      </c>
      <c r="M143" s="23">
        <f t="shared" si="38"/>
        <v>184560</v>
      </c>
      <c r="N143" s="42">
        <f t="shared" si="39"/>
        <v>264830</v>
      </c>
      <c r="O143" s="65"/>
    </row>
    <row r="144" spans="1:15" s="27" customFormat="1" ht="24" x14ac:dyDescent="0.2">
      <c r="A144" s="57" t="s">
        <v>838</v>
      </c>
      <c r="B144" s="121" t="s">
        <v>37</v>
      </c>
      <c r="C144" s="59" t="s">
        <v>254</v>
      </c>
      <c r="D144" s="57" t="s">
        <v>38</v>
      </c>
      <c r="E144" s="59" t="s">
        <v>709</v>
      </c>
      <c r="F144" s="59" t="s">
        <v>39</v>
      </c>
      <c r="G144" s="59" t="s">
        <v>40</v>
      </c>
      <c r="H144" s="70"/>
      <c r="I144" s="1">
        <v>72444</v>
      </c>
      <c r="J144" s="1">
        <v>165960</v>
      </c>
      <c r="K144" s="3">
        <v>238404</v>
      </c>
      <c r="L144" s="23">
        <f t="shared" si="37"/>
        <v>80270</v>
      </c>
      <c r="M144" s="23">
        <f t="shared" si="38"/>
        <v>184560</v>
      </c>
      <c r="N144" s="42">
        <f t="shared" si="39"/>
        <v>264830</v>
      </c>
      <c r="O144" s="65"/>
    </row>
    <row r="145" spans="1:15" s="27" customFormat="1" ht="24" x14ac:dyDescent="0.2">
      <c r="A145" s="69" t="s">
        <v>838</v>
      </c>
      <c r="B145" s="121" t="s">
        <v>23</v>
      </c>
      <c r="C145" s="59" t="s">
        <v>327</v>
      </c>
      <c r="D145" s="69">
        <v>1</v>
      </c>
      <c r="E145" s="59" t="s">
        <v>710</v>
      </c>
      <c r="F145" s="59" t="s">
        <v>165</v>
      </c>
      <c r="G145" s="59" t="s">
        <v>765</v>
      </c>
      <c r="H145" s="70"/>
      <c r="I145" s="1">
        <v>7314</v>
      </c>
      <c r="J145" s="1">
        <v>16213</v>
      </c>
      <c r="K145" s="3">
        <v>23527</v>
      </c>
      <c r="L145" s="23">
        <f t="shared" si="37"/>
        <v>8104</v>
      </c>
      <c r="M145" s="23">
        <f t="shared" si="38"/>
        <v>18030</v>
      </c>
      <c r="N145" s="42">
        <f t="shared" si="39"/>
        <v>26134</v>
      </c>
      <c r="O145" s="65"/>
    </row>
    <row r="146" spans="1:15" s="27" customFormat="1" ht="24" x14ac:dyDescent="0.2">
      <c r="A146" s="57" t="s">
        <v>838</v>
      </c>
      <c r="B146" s="121" t="s">
        <v>42</v>
      </c>
      <c r="C146" s="59" t="s">
        <v>253</v>
      </c>
      <c r="D146" s="57" t="s">
        <v>953</v>
      </c>
      <c r="E146" s="59" t="s">
        <v>709</v>
      </c>
      <c r="F146" s="59" t="s">
        <v>986</v>
      </c>
      <c r="G146" s="59" t="s">
        <v>44</v>
      </c>
      <c r="H146" s="70"/>
      <c r="I146" s="1">
        <v>123526</v>
      </c>
      <c r="J146" s="1">
        <v>144414</v>
      </c>
      <c r="K146" s="3">
        <v>267940</v>
      </c>
      <c r="L146" s="23">
        <f t="shared" si="37"/>
        <v>136870</v>
      </c>
      <c r="M146" s="23">
        <f t="shared" si="38"/>
        <v>160600</v>
      </c>
      <c r="N146" s="42">
        <f t="shared" si="39"/>
        <v>297470</v>
      </c>
      <c r="O146" s="65"/>
    </row>
    <row r="147" spans="1:15" s="27" customFormat="1" ht="24" x14ac:dyDescent="0.2">
      <c r="A147" s="57" t="s">
        <v>838</v>
      </c>
      <c r="B147" s="121" t="s">
        <v>49</v>
      </c>
      <c r="C147" s="59" t="s">
        <v>989</v>
      </c>
      <c r="D147" s="57" t="s">
        <v>870</v>
      </c>
      <c r="E147" s="59" t="s">
        <v>709</v>
      </c>
      <c r="F147" s="59" t="s">
        <v>50</v>
      </c>
      <c r="G147" s="59" t="s">
        <v>44</v>
      </c>
      <c r="H147" s="70"/>
      <c r="I147" s="1">
        <v>123526</v>
      </c>
      <c r="J147" s="1">
        <v>144414</v>
      </c>
      <c r="K147" s="3">
        <v>267940</v>
      </c>
      <c r="L147" s="23">
        <f t="shared" si="37"/>
        <v>136870</v>
      </c>
      <c r="M147" s="23">
        <f t="shared" si="38"/>
        <v>160600</v>
      </c>
      <c r="N147" s="42">
        <f t="shared" si="39"/>
        <v>297470</v>
      </c>
      <c r="O147" s="65"/>
    </row>
    <row r="148" spans="1:15" s="27" customFormat="1" ht="24" x14ac:dyDescent="0.2">
      <c r="A148" s="57" t="s">
        <v>838</v>
      </c>
      <c r="B148" s="121" t="s">
        <v>31</v>
      </c>
      <c r="C148" s="59" t="s">
        <v>718</v>
      </c>
      <c r="D148" s="57" t="s">
        <v>755</v>
      </c>
      <c r="E148" s="59" t="s">
        <v>717</v>
      </c>
      <c r="F148" s="59" t="s">
        <v>51</v>
      </c>
      <c r="G148" s="59" t="s">
        <v>757</v>
      </c>
      <c r="H148" s="70"/>
      <c r="I148" s="1">
        <v>72444</v>
      </c>
      <c r="J148" s="1">
        <v>165960</v>
      </c>
      <c r="K148" s="3">
        <v>238404</v>
      </c>
      <c r="L148" s="23">
        <f t="shared" si="37"/>
        <v>80270</v>
      </c>
      <c r="M148" s="23">
        <f t="shared" si="38"/>
        <v>184560</v>
      </c>
      <c r="N148" s="42">
        <f t="shared" si="39"/>
        <v>264830</v>
      </c>
      <c r="O148" s="65"/>
    </row>
    <row r="149" spans="1:15" s="27" customFormat="1" ht="24" x14ac:dyDescent="0.2">
      <c r="A149" s="57" t="s">
        <v>838</v>
      </c>
      <c r="B149" s="121" t="s">
        <v>52</v>
      </c>
      <c r="C149" s="59" t="s">
        <v>824</v>
      </c>
      <c r="D149" s="57" t="s">
        <v>53</v>
      </c>
      <c r="E149" s="59" t="s">
        <v>753</v>
      </c>
      <c r="F149" s="59" t="s">
        <v>54</v>
      </c>
      <c r="G149" s="59" t="s">
        <v>757</v>
      </c>
      <c r="H149" s="70"/>
      <c r="I149" s="1">
        <v>72444</v>
      </c>
      <c r="J149" s="1">
        <v>165960</v>
      </c>
      <c r="K149" s="3">
        <v>238404</v>
      </c>
      <c r="L149" s="23">
        <f t="shared" ref="L149:L172" si="40">ROUND(I149/158.3*175.4,0)</f>
        <v>80270</v>
      </c>
      <c r="M149" s="23">
        <f t="shared" ref="M149:M172" si="41">ROUND(J149/103.5*115.1,0)</f>
        <v>184560</v>
      </c>
      <c r="N149" s="42">
        <f t="shared" ref="N149:N172" si="42">L149+M149</f>
        <v>264830</v>
      </c>
      <c r="O149" s="65"/>
    </row>
    <row r="150" spans="1:15" s="27" customFormat="1" ht="24" x14ac:dyDescent="0.2">
      <c r="A150" s="57" t="s">
        <v>838</v>
      </c>
      <c r="B150" s="121" t="s">
        <v>55</v>
      </c>
      <c r="C150" s="59" t="s">
        <v>257</v>
      </c>
      <c r="D150" s="57" t="s">
        <v>811</v>
      </c>
      <c r="E150" s="59"/>
      <c r="F150" s="59" t="s">
        <v>56</v>
      </c>
      <c r="G150" s="59" t="s">
        <v>57</v>
      </c>
      <c r="H150" s="70"/>
      <c r="I150" s="1">
        <v>123526</v>
      </c>
      <c r="J150" s="1">
        <v>144414</v>
      </c>
      <c r="K150" s="3">
        <v>267940</v>
      </c>
      <c r="L150" s="23">
        <f t="shared" si="40"/>
        <v>136870</v>
      </c>
      <c r="M150" s="23">
        <f t="shared" si="41"/>
        <v>160600</v>
      </c>
      <c r="N150" s="42">
        <f t="shared" si="42"/>
        <v>297470</v>
      </c>
      <c r="O150" s="65"/>
    </row>
    <row r="151" spans="1:15" s="27" customFormat="1" x14ac:dyDescent="0.2">
      <c r="A151" s="57" t="s">
        <v>838</v>
      </c>
      <c r="B151" s="121" t="s">
        <v>929</v>
      </c>
      <c r="C151" s="59" t="s">
        <v>257</v>
      </c>
      <c r="D151" s="57">
        <v>5</v>
      </c>
      <c r="E151" s="59" t="s">
        <v>717</v>
      </c>
      <c r="F151" s="59" t="s">
        <v>56</v>
      </c>
      <c r="G151" s="59" t="s">
        <v>57</v>
      </c>
      <c r="H151" s="70"/>
      <c r="I151" s="1">
        <v>72444</v>
      </c>
      <c r="J151" s="1">
        <v>165960</v>
      </c>
      <c r="K151" s="3">
        <v>238404</v>
      </c>
      <c r="L151" s="23">
        <f t="shared" si="40"/>
        <v>80270</v>
      </c>
      <c r="M151" s="23">
        <f t="shared" si="41"/>
        <v>184560</v>
      </c>
      <c r="N151" s="42">
        <f t="shared" si="42"/>
        <v>264830</v>
      </c>
      <c r="O151" s="65"/>
    </row>
    <row r="152" spans="1:15" s="27" customFormat="1" ht="24" x14ac:dyDescent="0.2">
      <c r="A152" s="57" t="s">
        <v>838</v>
      </c>
      <c r="B152" s="121" t="s">
        <v>58</v>
      </c>
      <c r="C152" s="59" t="s">
        <v>644</v>
      </c>
      <c r="D152" s="57" t="s">
        <v>811</v>
      </c>
      <c r="E152" s="59" t="s">
        <v>753</v>
      </c>
      <c r="F152" s="59" t="s">
        <v>59</v>
      </c>
      <c r="G152" s="59" t="s">
        <v>60</v>
      </c>
      <c r="H152" s="70"/>
      <c r="I152" s="1">
        <v>123526</v>
      </c>
      <c r="J152" s="1">
        <v>144414</v>
      </c>
      <c r="K152" s="3">
        <v>267940</v>
      </c>
      <c r="L152" s="23">
        <f t="shared" si="40"/>
        <v>136870</v>
      </c>
      <c r="M152" s="23">
        <f t="shared" si="41"/>
        <v>160600</v>
      </c>
      <c r="N152" s="42">
        <f t="shared" si="42"/>
        <v>297470</v>
      </c>
      <c r="O152" s="65"/>
    </row>
    <row r="153" spans="1:15" s="27" customFormat="1" ht="24" x14ac:dyDescent="0.2">
      <c r="A153" s="57" t="s">
        <v>838</v>
      </c>
      <c r="B153" s="121" t="s">
        <v>28</v>
      </c>
      <c r="C153" s="59" t="s">
        <v>872</v>
      </c>
      <c r="D153" s="57" t="s">
        <v>767</v>
      </c>
      <c r="E153" s="59" t="s">
        <v>354</v>
      </c>
      <c r="F153" s="59" t="s">
        <v>62</v>
      </c>
      <c r="G153" s="59" t="s">
        <v>874</v>
      </c>
      <c r="H153" s="70"/>
      <c r="I153" s="1">
        <v>72444</v>
      </c>
      <c r="J153" s="1">
        <v>165960</v>
      </c>
      <c r="K153" s="3">
        <v>238404</v>
      </c>
      <c r="L153" s="23">
        <f t="shared" si="40"/>
        <v>80270</v>
      </c>
      <c r="M153" s="23">
        <f t="shared" si="41"/>
        <v>184560</v>
      </c>
      <c r="N153" s="42">
        <f t="shared" si="42"/>
        <v>264830</v>
      </c>
      <c r="O153" s="65"/>
    </row>
    <row r="154" spans="1:15" s="27" customFormat="1" ht="24" x14ac:dyDescent="0.2">
      <c r="A154" s="57" t="s">
        <v>838</v>
      </c>
      <c r="B154" s="121" t="s">
        <v>65</v>
      </c>
      <c r="C154" s="59" t="s">
        <v>988</v>
      </c>
      <c r="D154" s="57"/>
      <c r="E154" s="59" t="s">
        <v>753</v>
      </c>
      <c r="F154" s="59" t="s">
        <v>793</v>
      </c>
      <c r="G154" s="59" t="s">
        <v>67</v>
      </c>
      <c r="H154" s="70"/>
      <c r="I154" s="1">
        <v>0</v>
      </c>
      <c r="J154" s="1">
        <v>144414</v>
      </c>
      <c r="K154" s="3">
        <v>144414</v>
      </c>
      <c r="L154" s="23">
        <f t="shared" si="40"/>
        <v>0</v>
      </c>
      <c r="M154" s="23">
        <f t="shared" si="41"/>
        <v>160600</v>
      </c>
      <c r="N154" s="42">
        <f t="shared" si="42"/>
        <v>160600</v>
      </c>
      <c r="O154" s="65"/>
    </row>
    <row r="155" spans="1:15" s="27" customFormat="1" ht="24" x14ac:dyDescent="0.2">
      <c r="A155" s="57" t="s">
        <v>838</v>
      </c>
      <c r="B155" s="121" t="s">
        <v>68</v>
      </c>
      <c r="C155" s="59" t="s">
        <v>66</v>
      </c>
      <c r="D155" s="57" t="s">
        <v>857</v>
      </c>
      <c r="E155" s="59" t="s">
        <v>753</v>
      </c>
      <c r="F155" s="59" t="s">
        <v>69</v>
      </c>
      <c r="G155" s="59" t="s">
        <v>67</v>
      </c>
      <c r="H155" s="70"/>
      <c r="I155" s="1">
        <v>123526</v>
      </c>
      <c r="J155" s="1">
        <v>144414</v>
      </c>
      <c r="K155" s="3">
        <v>267940</v>
      </c>
      <c r="L155" s="23">
        <f t="shared" si="40"/>
        <v>136870</v>
      </c>
      <c r="M155" s="23">
        <f t="shared" si="41"/>
        <v>160600</v>
      </c>
      <c r="N155" s="42">
        <f t="shared" si="42"/>
        <v>297470</v>
      </c>
      <c r="O155" s="65"/>
    </row>
    <row r="156" spans="1:15" s="27" customFormat="1" ht="36" x14ac:dyDescent="0.2">
      <c r="A156" s="57" t="s">
        <v>838</v>
      </c>
      <c r="B156" s="121" t="s">
        <v>71</v>
      </c>
      <c r="C156" s="59" t="s">
        <v>72</v>
      </c>
      <c r="D156" s="57" t="s">
        <v>808</v>
      </c>
      <c r="E156" s="59" t="s">
        <v>753</v>
      </c>
      <c r="F156" s="59" t="s">
        <v>43</v>
      </c>
      <c r="G156" s="59" t="s">
        <v>44</v>
      </c>
      <c r="H156" s="70"/>
      <c r="I156" s="1">
        <v>72444</v>
      </c>
      <c r="J156" s="1">
        <v>165960</v>
      </c>
      <c r="K156" s="3">
        <v>238404</v>
      </c>
      <c r="L156" s="23">
        <f t="shared" si="40"/>
        <v>80270</v>
      </c>
      <c r="M156" s="23">
        <f t="shared" si="41"/>
        <v>184560</v>
      </c>
      <c r="N156" s="42">
        <f t="shared" si="42"/>
        <v>264830</v>
      </c>
      <c r="O156" s="65"/>
    </row>
    <row r="157" spans="1:15" s="27" customFormat="1" ht="24" x14ac:dyDescent="0.2">
      <c r="A157" s="57" t="s">
        <v>838</v>
      </c>
      <c r="B157" s="121" t="s">
        <v>74</v>
      </c>
      <c r="C157" s="59" t="s">
        <v>75</v>
      </c>
      <c r="D157" s="57" t="s">
        <v>755</v>
      </c>
      <c r="E157" s="59" t="s">
        <v>354</v>
      </c>
      <c r="F157" s="59" t="s">
        <v>76</v>
      </c>
      <c r="G157" s="59" t="s">
        <v>836</v>
      </c>
      <c r="H157" s="70"/>
      <c r="I157" s="1">
        <v>123526</v>
      </c>
      <c r="J157" s="1">
        <v>144414</v>
      </c>
      <c r="K157" s="3">
        <v>267940</v>
      </c>
      <c r="L157" s="23">
        <f t="shared" si="40"/>
        <v>136870</v>
      </c>
      <c r="M157" s="23">
        <f t="shared" si="41"/>
        <v>160600</v>
      </c>
      <c r="N157" s="42">
        <f t="shared" si="42"/>
        <v>297470</v>
      </c>
      <c r="O157" s="65"/>
    </row>
    <row r="158" spans="1:15" s="27" customFormat="1" ht="24" x14ac:dyDescent="0.2">
      <c r="A158" s="57" t="s">
        <v>838</v>
      </c>
      <c r="B158" s="121" t="s">
        <v>77</v>
      </c>
      <c r="C158" s="59" t="s">
        <v>78</v>
      </c>
      <c r="D158" s="57" t="s">
        <v>79</v>
      </c>
      <c r="E158" s="59" t="s">
        <v>753</v>
      </c>
      <c r="F158" s="59" t="s">
        <v>80</v>
      </c>
      <c r="G158" s="59" t="s">
        <v>81</v>
      </c>
      <c r="H158" s="70"/>
      <c r="I158" s="1">
        <v>123526</v>
      </c>
      <c r="J158" s="1">
        <v>144414</v>
      </c>
      <c r="K158" s="3">
        <v>267940</v>
      </c>
      <c r="L158" s="23">
        <f t="shared" si="40"/>
        <v>136870</v>
      </c>
      <c r="M158" s="23">
        <f t="shared" si="41"/>
        <v>160600</v>
      </c>
      <c r="N158" s="42">
        <f t="shared" si="42"/>
        <v>297470</v>
      </c>
      <c r="O158" s="65"/>
    </row>
    <row r="159" spans="1:15" s="27" customFormat="1" ht="24" x14ac:dyDescent="0.2">
      <c r="A159" s="57" t="s">
        <v>838</v>
      </c>
      <c r="B159" s="121" t="s">
        <v>82</v>
      </c>
      <c r="C159" s="59" t="s">
        <v>83</v>
      </c>
      <c r="D159" s="57" t="s">
        <v>772</v>
      </c>
      <c r="E159" s="59" t="s">
        <v>709</v>
      </c>
      <c r="F159" s="59" t="s">
        <v>84</v>
      </c>
      <c r="G159" s="59" t="s">
        <v>81</v>
      </c>
      <c r="H159" s="70"/>
      <c r="I159" s="1">
        <v>72444</v>
      </c>
      <c r="J159" s="1">
        <v>165960</v>
      </c>
      <c r="K159" s="3">
        <v>238404</v>
      </c>
      <c r="L159" s="23">
        <f t="shared" si="40"/>
        <v>80270</v>
      </c>
      <c r="M159" s="23">
        <f t="shared" si="41"/>
        <v>184560</v>
      </c>
      <c r="N159" s="42">
        <f t="shared" si="42"/>
        <v>264830</v>
      </c>
      <c r="O159" s="65"/>
    </row>
    <row r="160" spans="1:15" s="27" customFormat="1" ht="24" x14ac:dyDescent="0.2">
      <c r="A160" s="57" t="s">
        <v>838</v>
      </c>
      <c r="B160" s="121" t="s">
        <v>85</v>
      </c>
      <c r="C160" s="59" t="s">
        <v>86</v>
      </c>
      <c r="D160" s="57" t="s">
        <v>761</v>
      </c>
      <c r="E160" s="59" t="s">
        <v>384</v>
      </c>
      <c r="F160" s="59" t="s">
        <v>87</v>
      </c>
      <c r="G160" s="59" t="s">
        <v>88</v>
      </c>
      <c r="H160" s="70"/>
      <c r="I160" s="1">
        <v>72444</v>
      </c>
      <c r="J160" s="1">
        <v>165960</v>
      </c>
      <c r="K160" s="3">
        <v>238404</v>
      </c>
      <c r="L160" s="23">
        <f t="shared" si="40"/>
        <v>80270</v>
      </c>
      <c r="M160" s="23">
        <f t="shared" si="41"/>
        <v>184560</v>
      </c>
      <c r="N160" s="42">
        <f t="shared" si="42"/>
        <v>264830</v>
      </c>
      <c r="O160" s="65"/>
    </row>
    <row r="161" spans="1:16" s="27" customFormat="1" ht="24" x14ac:dyDescent="0.2">
      <c r="A161" s="57" t="s">
        <v>838</v>
      </c>
      <c r="B161" s="121" t="s">
        <v>89</v>
      </c>
      <c r="C161" s="59" t="s">
        <v>535</v>
      </c>
      <c r="D161" s="57" t="s">
        <v>805</v>
      </c>
      <c r="E161" s="59" t="s">
        <v>753</v>
      </c>
      <c r="F161" s="59" t="s">
        <v>90</v>
      </c>
      <c r="G161" s="59" t="s">
        <v>91</v>
      </c>
      <c r="H161" s="70"/>
      <c r="I161" s="1">
        <v>123526</v>
      </c>
      <c r="J161" s="1">
        <v>144414</v>
      </c>
      <c r="K161" s="3">
        <v>267940</v>
      </c>
      <c r="L161" s="23">
        <f t="shared" si="40"/>
        <v>136870</v>
      </c>
      <c r="M161" s="23">
        <f t="shared" si="41"/>
        <v>160600</v>
      </c>
      <c r="N161" s="42">
        <f t="shared" si="42"/>
        <v>297470</v>
      </c>
      <c r="O161" s="65"/>
    </row>
    <row r="162" spans="1:16" s="27" customFormat="1" ht="24" x14ac:dyDescent="0.2">
      <c r="A162" s="57" t="s">
        <v>838</v>
      </c>
      <c r="B162" s="121" t="s">
        <v>1037</v>
      </c>
      <c r="C162" s="59" t="s">
        <v>830</v>
      </c>
      <c r="D162" s="57" t="s">
        <v>831</v>
      </c>
      <c r="E162" s="59" t="s">
        <v>717</v>
      </c>
      <c r="F162" s="59" t="s">
        <v>832</v>
      </c>
      <c r="G162" s="59" t="s">
        <v>833</v>
      </c>
      <c r="H162" s="70"/>
      <c r="I162" s="1">
        <v>123526</v>
      </c>
      <c r="J162" s="1">
        <v>144414</v>
      </c>
      <c r="K162" s="3">
        <v>267940</v>
      </c>
      <c r="L162" s="23">
        <f t="shared" si="40"/>
        <v>136870</v>
      </c>
      <c r="M162" s="23">
        <f t="shared" si="41"/>
        <v>160600</v>
      </c>
      <c r="N162" s="42">
        <f t="shared" si="42"/>
        <v>297470</v>
      </c>
      <c r="O162" s="65"/>
    </row>
    <row r="163" spans="1:16" s="27" customFormat="1" ht="36" x14ac:dyDescent="0.2">
      <c r="A163" s="57" t="s">
        <v>838</v>
      </c>
      <c r="B163" s="121" t="s">
        <v>708</v>
      </c>
      <c r="C163" s="59" t="s">
        <v>830</v>
      </c>
      <c r="D163" s="57" t="s">
        <v>828</v>
      </c>
      <c r="E163" s="59" t="s">
        <v>710</v>
      </c>
      <c r="F163" s="59" t="s">
        <v>832</v>
      </c>
      <c r="G163" s="59" t="s">
        <v>833</v>
      </c>
      <c r="H163" s="70"/>
      <c r="I163" s="1">
        <v>72444</v>
      </c>
      <c r="J163" s="1">
        <v>165960</v>
      </c>
      <c r="K163" s="3">
        <v>238404</v>
      </c>
      <c r="L163" s="23">
        <f t="shared" si="40"/>
        <v>80270</v>
      </c>
      <c r="M163" s="23">
        <f t="shared" si="41"/>
        <v>184560</v>
      </c>
      <c r="N163" s="42">
        <f t="shared" si="42"/>
        <v>264830</v>
      </c>
      <c r="O163" s="65"/>
    </row>
    <row r="164" spans="1:16" s="27" customFormat="1" ht="24" x14ac:dyDescent="0.2">
      <c r="A164" s="57" t="s">
        <v>838</v>
      </c>
      <c r="B164" s="121" t="s">
        <v>94</v>
      </c>
      <c r="C164" s="59" t="s">
        <v>95</v>
      </c>
      <c r="D164" s="57">
        <v>3</v>
      </c>
      <c r="E164" s="59" t="s">
        <v>709</v>
      </c>
      <c r="F164" s="59" t="s">
        <v>376</v>
      </c>
      <c r="G164" s="59" t="s">
        <v>96</v>
      </c>
      <c r="H164" s="70"/>
      <c r="I164" s="1">
        <v>123526</v>
      </c>
      <c r="J164" s="1">
        <v>144414</v>
      </c>
      <c r="K164" s="3">
        <v>267940</v>
      </c>
      <c r="L164" s="23">
        <f t="shared" si="40"/>
        <v>136870</v>
      </c>
      <c r="M164" s="23">
        <f t="shared" si="41"/>
        <v>160600</v>
      </c>
      <c r="N164" s="42">
        <f t="shared" si="42"/>
        <v>297470</v>
      </c>
      <c r="O164" s="65"/>
    </row>
    <row r="165" spans="1:16" s="27" customFormat="1" ht="24" x14ac:dyDescent="0.2">
      <c r="A165" s="57" t="s">
        <v>838</v>
      </c>
      <c r="B165" s="121" t="s">
        <v>1018</v>
      </c>
      <c r="C165" s="59" t="s">
        <v>1038</v>
      </c>
      <c r="D165" s="57">
        <v>9999</v>
      </c>
      <c r="E165" s="59" t="s">
        <v>389</v>
      </c>
      <c r="F165" s="59" t="s">
        <v>1019</v>
      </c>
      <c r="G165" s="59" t="s">
        <v>96</v>
      </c>
      <c r="H165" s="70"/>
      <c r="I165" s="1">
        <v>0</v>
      </c>
      <c r="J165" s="1">
        <v>0</v>
      </c>
      <c r="K165" s="3">
        <v>0</v>
      </c>
      <c r="L165" s="23">
        <f t="shared" si="40"/>
        <v>0</v>
      </c>
      <c r="M165" s="23">
        <f t="shared" si="41"/>
        <v>0</v>
      </c>
      <c r="N165" s="42">
        <f t="shared" si="42"/>
        <v>0</v>
      </c>
      <c r="O165" s="65"/>
    </row>
    <row r="166" spans="1:16" s="27" customFormat="1" ht="24" x14ac:dyDescent="0.2">
      <c r="A166" s="57" t="s">
        <v>838</v>
      </c>
      <c r="B166" s="121" t="s">
        <v>1020</v>
      </c>
      <c r="C166" s="59" t="s">
        <v>281</v>
      </c>
      <c r="D166" s="57">
        <v>37</v>
      </c>
      <c r="E166" s="59" t="s">
        <v>389</v>
      </c>
      <c r="F166" s="59" t="s">
        <v>1019</v>
      </c>
      <c r="G166" s="59" t="s">
        <v>96</v>
      </c>
      <c r="H166" s="70"/>
      <c r="I166" s="1">
        <v>0</v>
      </c>
      <c r="J166" s="1">
        <v>0</v>
      </c>
      <c r="K166" s="3">
        <v>0</v>
      </c>
      <c r="L166" s="23">
        <f t="shared" si="40"/>
        <v>0</v>
      </c>
      <c r="M166" s="23">
        <f t="shared" si="41"/>
        <v>0</v>
      </c>
      <c r="N166" s="42">
        <f t="shared" si="42"/>
        <v>0</v>
      </c>
      <c r="O166" s="65"/>
    </row>
    <row r="167" spans="1:16" s="27" customFormat="1" ht="24" x14ac:dyDescent="0.2">
      <c r="A167" s="57" t="s">
        <v>838</v>
      </c>
      <c r="B167" s="121" t="s">
        <v>97</v>
      </c>
      <c r="C167" s="59" t="s">
        <v>212</v>
      </c>
      <c r="D167" s="57" t="s">
        <v>755</v>
      </c>
      <c r="E167" s="59"/>
      <c r="F167" s="59" t="s">
        <v>98</v>
      </c>
      <c r="G167" s="59" t="s">
        <v>96</v>
      </c>
      <c r="H167" s="70"/>
      <c r="I167" s="1">
        <v>123526</v>
      </c>
      <c r="J167" s="1">
        <v>144414</v>
      </c>
      <c r="K167" s="3">
        <v>267940</v>
      </c>
      <c r="L167" s="23">
        <f t="shared" si="40"/>
        <v>136870</v>
      </c>
      <c r="M167" s="23">
        <f t="shared" si="41"/>
        <v>160600</v>
      </c>
      <c r="N167" s="42">
        <f t="shared" si="42"/>
        <v>297470</v>
      </c>
      <c r="O167" s="65"/>
    </row>
    <row r="168" spans="1:16" s="27" customFormat="1" ht="24" x14ac:dyDescent="0.2">
      <c r="A168" s="69" t="s">
        <v>838</v>
      </c>
      <c r="B168" s="121" t="s">
        <v>997</v>
      </c>
      <c r="C168" s="59" t="s">
        <v>995</v>
      </c>
      <c r="D168" s="69">
        <v>1</v>
      </c>
      <c r="E168" s="59"/>
      <c r="F168" s="59" t="s">
        <v>996</v>
      </c>
      <c r="G168" s="59" t="s">
        <v>96</v>
      </c>
      <c r="H168" s="70"/>
      <c r="I168" s="1">
        <v>0</v>
      </c>
      <c r="J168" s="1">
        <v>0</v>
      </c>
      <c r="K168" s="70"/>
      <c r="L168" s="23">
        <f t="shared" si="40"/>
        <v>0</v>
      </c>
      <c r="M168" s="23">
        <f t="shared" si="41"/>
        <v>0</v>
      </c>
      <c r="N168" s="42">
        <f t="shared" si="42"/>
        <v>0</v>
      </c>
      <c r="O168" s="65"/>
    </row>
    <row r="169" spans="1:16" s="27" customFormat="1" ht="24" x14ac:dyDescent="0.2">
      <c r="A169" s="57" t="s">
        <v>838</v>
      </c>
      <c r="B169" s="121" t="s">
        <v>99</v>
      </c>
      <c r="C169" s="59" t="s">
        <v>1042</v>
      </c>
      <c r="D169" s="57">
        <v>2</v>
      </c>
      <c r="E169" s="59" t="s">
        <v>354</v>
      </c>
      <c r="F169" s="59" t="s">
        <v>100</v>
      </c>
      <c r="G169" s="59" t="s">
        <v>101</v>
      </c>
      <c r="H169" s="70"/>
      <c r="I169" s="1">
        <v>72444</v>
      </c>
      <c r="J169" s="1">
        <v>165960</v>
      </c>
      <c r="K169" s="3">
        <v>238404</v>
      </c>
      <c r="L169" s="23">
        <f t="shared" si="40"/>
        <v>80270</v>
      </c>
      <c r="M169" s="23">
        <f t="shared" si="41"/>
        <v>184560</v>
      </c>
      <c r="N169" s="42">
        <f t="shared" si="42"/>
        <v>264830</v>
      </c>
      <c r="O169" s="65"/>
    </row>
    <row r="170" spans="1:16" s="27" customFormat="1" ht="24" x14ac:dyDescent="0.2">
      <c r="A170" s="57" t="s">
        <v>838</v>
      </c>
      <c r="B170" s="121" t="s">
        <v>102</v>
      </c>
      <c r="C170" s="59" t="s">
        <v>103</v>
      </c>
      <c r="D170" s="57">
        <v>8</v>
      </c>
      <c r="E170" s="59" t="s">
        <v>709</v>
      </c>
      <c r="F170" s="59" t="s">
        <v>375</v>
      </c>
      <c r="G170" s="59" t="s">
        <v>101</v>
      </c>
      <c r="H170" s="70"/>
      <c r="I170" s="1">
        <v>72444</v>
      </c>
      <c r="J170" s="1">
        <v>165960</v>
      </c>
      <c r="K170" s="3">
        <v>238404</v>
      </c>
      <c r="L170" s="23">
        <f t="shared" si="40"/>
        <v>80270</v>
      </c>
      <c r="M170" s="23">
        <f t="shared" si="41"/>
        <v>184560</v>
      </c>
      <c r="N170" s="42">
        <f t="shared" si="42"/>
        <v>264830</v>
      </c>
      <c r="O170" s="65"/>
    </row>
    <row r="171" spans="1:16" s="27" customFormat="1" ht="24" x14ac:dyDescent="0.2">
      <c r="A171" s="57" t="s">
        <v>838</v>
      </c>
      <c r="B171" s="121" t="s">
        <v>104</v>
      </c>
      <c r="C171" s="59" t="s">
        <v>27</v>
      </c>
      <c r="D171" s="57">
        <v>3</v>
      </c>
      <c r="E171" s="59" t="s">
        <v>717</v>
      </c>
      <c r="F171" s="59" t="s">
        <v>981</v>
      </c>
      <c r="G171" s="59" t="s">
        <v>572</v>
      </c>
      <c r="H171" s="70"/>
      <c r="I171" s="1">
        <v>72444</v>
      </c>
      <c r="J171" s="1">
        <v>165960</v>
      </c>
      <c r="K171" s="3">
        <v>238404</v>
      </c>
      <c r="L171" s="23">
        <f t="shared" si="40"/>
        <v>80270</v>
      </c>
      <c r="M171" s="23">
        <f t="shared" si="41"/>
        <v>184560</v>
      </c>
      <c r="N171" s="42">
        <f t="shared" si="42"/>
        <v>264830</v>
      </c>
      <c r="O171" s="65"/>
    </row>
    <row r="172" spans="1:16" s="27" customFormat="1" ht="27" customHeight="1" x14ac:dyDescent="0.2">
      <c r="A172" s="57" t="s">
        <v>838</v>
      </c>
      <c r="B172" s="121" t="s">
        <v>1064</v>
      </c>
      <c r="C172" s="59" t="s">
        <v>535</v>
      </c>
      <c r="D172" s="57">
        <v>9</v>
      </c>
      <c r="E172" s="59"/>
      <c r="F172" s="59" t="s">
        <v>90</v>
      </c>
      <c r="G172" s="59" t="s">
        <v>91</v>
      </c>
      <c r="H172" s="70"/>
      <c r="I172" s="1">
        <v>626221</v>
      </c>
      <c r="J172" s="1">
        <v>0</v>
      </c>
      <c r="K172" s="3">
        <v>626221</v>
      </c>
      <c r="L172" s="23">
        <f t="shared" si="40"/>
        <v>693867</v>
      </c>
      <c r="M172" s="23">
        <f t="shared" si="41"/>
        <v>0</v>
      </c>
      <c r="N172" s="42">
        <f t="shared" si="42"/>
        <v>693867</v>
      </c>
      <c r="O172" s="65"/>
    </row>
    <row r="173" spans="1:16" s="27" customFormat="1" x14ac:dyDescent="0.2">
      <c r="A173" s="57"/>
      <c r="B173" s="59"/>
      <c r="C173" s="59"/>
      <c r="D173" s="57"/>
      <c r="E173" s="59"/>
      <c r="F173" s="59"/>
      <c r="G173" s="59"/>
      <c r="H173" s="70"/>
      <c r="I173" s="3"/>
      <c r="J173" s="3"/>
      <c r="K173" s="3"/>
      <c r="L173" s="3"/>
      <c r="M173" s="3"/>
      <c r="N173" s="3"/>
      <c r="O173" s="60">
        <f>SUM(N85:N172)</f>
        <v>16621552</v>
      </c>
      <c r="P173" s="28"/>
    </row>
    <row r="174" spans="1:16" s="27" customFormat="1" x14ac:dyDescent="0.2">
      <c r="A174" s="86"/>
      <c r="B174" s="87"/>
      <c r="C174" s="87"/>
      <c r="D174" s="86"/>
      <c r="E174" s="87"/>
      <c r="F174" s="87"/>
      <c r="G174" s="87"/>
      <c r="I174" s="5"/>
      <c r="J174" s="5"/>
      <c r="K174" s="5"/>
      <c r="L174" s="5"/>
      <c r="M174" s="5"/>
      <c r="N174" s="5"/>
      <c r="O174" s="29"/>
    </row>
    <row r="175" spans="1:16" s="27" customFormat="1" x14ac:dyDescent="0.2">
      <c r="A175" s="79"/>
      <c r="B175" s="37"/>
      <c r="C175" s="37"/>
      <c r="D175" s="12"/>
      <c r="E175" s="37"/>
      <c r="F175" s="37"/>
      <c r="G175" s="37"/>
      <c r="H175" s="12"/>
      <c r="I175" s="15" t="s">
        <v>1059</v>
      </c>
      <c r="J175" s="15"/>
      <c r="K175" s="15"/>
      <c r="L175" s="15" t="s">
        <v>1112</v>
      </c>
      <c r="M175" s="15" t="s">
        <v>1113</v>
      </c>
      <c r="N175" s="15"/>
      <c r="O175" s="16"/>
    </row>
    <row r="176" spans="1:16" s="27" customFormat="1" x14ac:dyDescent="0.2">
      <c r="A176" s="57"/>
      <c r="B176" s="120" t="s">
        <v>649</v>
      </c>
      <c r="C176" s="64" t="s">
        <v>743</v>
      </c>
      <c r="D176" s="63" t="s">
        <v>744</v>
      </c>
      <c r="E176" s="64" t="s">
        <v>745</v>
      </c>
      <c r="F176" s="64" t="s">
        <v>746</v>
      </c>
      <c r="G176" s="64" t="s">
        <v>747</v>
      </c>
      <c r="H176" s="58"/>
      <c r="I176" s="17" t="s">
        <v>1047</v>
      </c>
      <c r="J176" s="17" t="s">
        <v>1068</v>
      </c>
      <c r="K176" s="17" t="s">
        <v>1048</v>
      </c>
      <c r="L176" s="17" t="s">
        <v>1047</v>
      </c>
      <c r="M176" s="17" t="s">
        <v>1068</v>
      </c>
      <c r="N176" s="17" t="s">
        <v>1048</v>
      </c>
      <c r="O176" s="65"/>
    </row>
    <row r="177" spans="1:15" s="27" customFormat="1" x14ac:dyDescent="0.2">
      <c r="A177" s="57" t="s">
        <v>300</v>
      </c>
      <c r="B177" s="121" t="s">
        <v>301</v>
      </c>
      <c r="C177" s="59" t="s">
        <v>264</v>
      </c>
      <c r="D177" s="57" t="s">
        <v>854</v>
      </c>
      <c r="E177" s="59" t="s">
        <v>709</v>
      </c>
      <c r="F177" s="59" t="s">
        <v>303</v>
      </c>
      <c r="G177" s="59" t="s">
        <v>213</v>
      </c>
      <c r="H177" s="70"/>
      <c r="I177" s="1">
        <v>6734</v>
      </c>
      <c r="J177" s="1">
        <v>15572</v>
      </c>
      <c r="K177" s="3">
        <v>22306</v>
      </c>
      <c r="L177" s="23">
        <f t="shared" ref="L177" si="43">ROUND(I177/158.3*175.4,0)</f>
        <v>7461</v>
      </c>
      <c r="M177" s="23">
        <f t="shared" ref="M177" si="44">ROUND(J177/103.5*115.1,0)</f>
        <v>17317</v>
      </c>
      <c r="N177" s="42">
        <f t="shared" ref="N177" si="45">L177+M177</f>
        <v>24778</v>
      </c>
      <c r="O177" s="65"/>
    </row>
    <row r="178" spans="1:15" s="27" customFormat="1" ht="24" x14ac:dyDescent="0.2">
      <c r="A178" s="57" t="s">
        <v>300</v>
      </c>
      <c r="B178" s="121" t="s">
        <v>304</v>
      </c>
      <c r="C178" s="59" t="s">
        <v>872</v>
      </c>
      <c r="D178" s="57">
        <v>16</v>
      </c>
      <c r="E178" s="59" t="s">
        <v>712</v>
      </c>
      <c r="F178" s="59" t="s">
        <v>305</v>
      </c>
      <c r="G178" s="59" t="s">
        <v>758</v>
      </c>
      <c r="H178" s="70"/>
      <c r="I178" s="1">
        <v>513259</v>
      </c>
      <c r="J178" s="1">
        <v>412658</v>
      </c>
      <c r="K178" s="3">
        <v>925917</v>
      </c>
      <c r="L178" s="23">
        <f t="shared" ref="L178:L186" si="46">ROUND(I178/158.3*175.4,0)</f>
        <v>568703</v>
      </c>
      <c r="M178" s="23">
        <f t="shared" ref="M178:M186" si="47">ROUND(J178/103.5*115.1,0)</f>
        <v>458908</v>
      </c>
      <c r="N178" s="42">
        <f t="shared" ref="N178:N186" si="48">L178+M178</f>
        <v>1027611</v>
      </c>
      <c r="O178" s="65"/>
    </row>
    <row r="179" spans="1:15" s="27" customFormat="1" x14ac:dyDescent="0.2">
      <c r="A179" s="57" t="s">
        <v>300</v>
      </c>
      <c r="B179" s="121" t="s">
        <v>306</v>
      </c>
      <c r="C179" s="59" t="s">
        <v>550</v>
      </c>
      <c r="D179" s="57">
        <v>2</v>
      </c>
      <c r="E179" s="59" t="s">
        <v>709</v>
      </c>
      <c r="F179" s="59" t="s">
        <v>169</v>
      </c>
      <c r="G179" s="59" t="s">
        <v>171</v>
      </c>
      <c r="H179" s="70"/>
      <c r="I179" s="1">
        <v>6734</v>
      </c>
      <c r="J179" s="1">
        <v>15572</v>
      </c>
      <c r="K179" s="3">
        <v>22306</v>
      </c>
      <c r="L179" s="23">
        <f t="shared" si="46"/>
        <v>7461</v>
      </c>
      <c r="M179" s="23">
        <f t="shared" si="47"/>
        <v>17317</v>
      </c>
      <c r="N179" s="42">
        <f t="shared" si="48"/>
        <v>24778</v>
      </c>
      <c r="O179" s="65"/>
    </row>
    <row r="180" spans="1:15" s="27" customFormat="1" x14ac:dyDescent="0.2">
      <c r="A180" s="57" t="s">
        <v>300</v>
      </c>
      <c r="B180" s="121" t="s">
        <v>307</v>
      </c>
      <c r="C180" s="59" t="s">
        <v>308</v>
      </c>
      <c r="D180" s="57"/>
      <c r="E180" s="59" t="s">
        <v>753</v>
      </c>
      <c r="F180" s="59" t="s">
        <v>380</v>
      </c>
      <c r="G180" s="59" t="s">
        <v>773</v>
      </c>
      <c r="H180" s="70"/>
      <c r="I180" s="1">
        <v>514420</v>
      </c>
      <c r="J180" s="1">
        <v>432390</v>
      </c>
      <c r="K180" s="3">
        <v>946810</v>
      </c>
      <c r="L180" s="23">
        <f t="shared" si="46"/>
        <v>569989</v>
      </c>
      <c r="M180" s="23">
        <f t="shared" si="47"/>
        <v>480851</v>
      </c>
      <c r="N180" s="42">
        <f t="shared" si="48"/>
        <v>1050840</v>
      </c>
      <c r="O180" s="65"/>
    </row>
    <row r="181" spans="1:15" s="27" customFormat="1" ht="24" x14ac:dyDescent="0.2">
      <c r="A181" s="57" t="s">
        <v>300</v>
      </c>
      <c r="B181" s="121" t="s">
        <v>309</v>
      </c>
      <c r="C181" s="59" t="s">
        <v>310</v>
      </c>
      <c r="D181" s="57" t="s">
        <v>811</v>
      </c>
      <c r="E181" s="59" t="s">
        <v>709</v>
      </c>
      <c r="F181" s="59" t="s">
        <v>311</v>
      </c>
      <c r="G181" s="59" t="s">
        <v>204</v>
      </c>
      <c r="H181" s="70"/>
      <c r="I181" s="1">
        <v>6734</v>
      </c>
      <c r="J181" s="1">
        <v>15572</v>
      </c>
      <c r="K181" s="3">
        <v>22306</v>
      </c>
      <c r="L181" s="23">
        <f t="shared" si="46"/>
        <v>7461</v>
      </c>
      <c r="M181" s="23">
        <f t="shared" si="47"/>
        <v>17317</v>
      </c>
      <c r="N181" s="42">
        <f t="shared" si="48"/>
        <v>24778</v>
      </c>
      <c r="O181" s="65"/>
    </row>
    <row r="182" spans="1:15" s="27" customFormat="1" ht="24" x14ac:dyDescent="0.2">
      <c r="A182" s="57" t="s">
        <v>300</v>
      </c>
      <c r="B182" s="121" t="s">
        <v>312</v>
      </c>
      <c r="C182" s="59" t="s">
        <v>313</v>
      </c>
      <c r="D182" s="57" t="s">
        <v>208</v>
      </c>
      <c r="E182" s="59" t="s">
        <v>354</v>
      </c>
      <c r="F182" s="59" t="s">
        <v>314</v>
      </c>
      <c r="G182" s="59" t="s">
        <v>787</v>
      </c>
      <c r="H182" s="70"/>
      <c r="I182" s="1">
        <v>6734</v>
      </c>
      <c r="J182" s="1">
        <v>15572</v>
      </c>
      <c r="K182" s="3">
        <v>22306</v>
      </c>
      <c r="L182" s="23">
        <f t="shared" si="46"/>
        <v>7461</v>
      </c>
      <c r="M182" s="23">
        <f t="shared" si="47"/>
        <v>17317</v>
      </c>
      <c r="N182" s="42">
        <f t="shared" si="48"/>
        <v>24778</v>
      </c>
      <c r="O182" s="65"/>
    </row>
    <row r="183" spans="1:15" s="27" customFormat="1" ht="24" x14ac:dyDescent="0.2">
      <c r="A183" s="57" t="s">
        <v>300</v>
      </c>
      <c r="B183" s="121" t="s">
        <v>315</v>
      </c>
      <c r="C183" s="59" t="s">
        <v>225</v>
      </c>
      <c r="D183" s="57">
        <v>2</v>
      </c>
      <c r="E183" s="59" t="s">
        <v>753</v>
      </c>
      <c r="F183" s="59" t="s">
        <v>379</v>
      </c>
      <c r="G183" s="59" t="s">
        <v>316</v>
      </c>
      <c r="H183" s="70"/>
      <c r="I183" s="1">
        <v>561091</v>
      </c>
      <c r="J183" s="1">
        <v>373089</v>
      </c>
      <c r="K183" s="3">
        <v>934180</v>
      </c>
      <c r="L183" s="23">
        <f t="shared" si="46"/>
        <v>621702</v>
      </c>
      <c r="M183" s="23">
        <f t="shared" si="47"/>
        <v>414904</v>
      </c>
      <c r="N183" s="42">
        <f t="shared" si="48"/>
        <v>1036606</v>
      </c>
      <c r="O183" s="65"/>
    </row>
    <row r="184" spans="1:15" s="27" customFormat="1" ht="24" x14ac:dyDescent="0.2">
      <c r="A184" s="57" t="s">
        <v>300</v>
      </c>
      <c r="B184" s="121" t="s">
        <v>317</v>
      </c>
      <c r="C184" s="59" t="s">
        <v>318</v>
      </c>
      <c r="D184" s="57">
        <v>37</v>
      </c>
      <c r="E184" s="59" t="s">
        <v>709</v>
      </c>
      <c r="F184" s="59" t="s">
        <v>319</v>
      </c>
      <c r="G184" s="59" t="s">
        <v>316</v>
      </c>
      <c r="H184" s="70"/>
      <c r="I184" s="1">
        <v>6734</v>
      </c>
      <c r="J184" s="1">
        <v>15572</v>
      </c>
      <c r="K184" s="3">
        <v>22306</v>
      </c>
      <c r="L184" s="23">
        <f t="shared" si="46"/>
        <v>7461</v>
      </c>
      <c r="M184" s="23">
        <f t="shared" si="47"/>
        <v>17317</v>
      </c>
      <c r="N184" s="42">
        <f t="shared" si="48"/>
        <v>24778</v>
      </c>
      <c r="O184" s="65"/>
    </row>
    <row r="185" spans="1:15" s="27" customFormat="1" ht="24" x14ac:dyDescent="0.2">
      <c r="A185" s="57" t="s">
        <v>300</v>
      </c>
      <c r="B185" s="121" t="s">
        <v>320</v>
      </c>
      <c r="C185" s="59" t="s">
        <v>321</v>
      </c>
      <c r="D185" s="57">
        <v>10</v>
      </c>
      <c r="E185" s="59" t="s">
        <v>389</v>
      </c>
      <c r="F185" s="59" t="s">
        <v>322</v>
      </c>
      <c r="G185" s="59" t="s">
        <v>186</v>
      </c>
      <c r="H185" s="70"/>
      <c r="I185" s="1">
        <v>3715</v>
      </c>
      <c r="J185" s="1">
        <v>15572</v>
      </c>
      <c r="K185" s="3">
        <v>19287</v>
      </c>
      <c r="L185" s="23">
        <f t="shared" si="46"/>
        <v>4116</v>
      </c>
      <c r="M185" s="23">
        <f t="shared" si="47"/>
        <v>17317</v>
      </c>
      <c r="N185" s="42">
        <f t="shared" si="48"/>
        <v>21433</v>
      </c>
      <c r="O185" s="65"/>
    </row>
    <row r="186" spans="1:15" s="27" customFormat="1" x14ac:dyDescent="0.2">
      <c r="A186" s="57" t="s">
        <v>300</v>
      </c>
      <c r="B186" s="121" t="s">
        <v>324</v>
      </c>
      <c r="C186" s="59" t="s">
        <v>719</v>
      </c>
      <c r="D186" s="57" t="s">
        <v>905</v>
      </c>
      <c r="E186" s="59" t="s">
        <v>709</v>
      </c>
      <c r="F186" s="59" t="s">
        <v>325</v>
      </c>
      <c r="G186" s="59" t="s">
        <v>326</v>
      </c>
      <c r="H186" s="70"/>
      <c r="I186" s="1">
        <v>6734</v>
      </c>
      <c r="J186" s="1">
        <v>15572</v>
      </c>
      <c r="K186" s="3">
        <v>22306</v>
      </c>
      <c r="L186" s="23">
        <f t="shared" si="46"/>
        <v>7461</v>
      </c>
      <c r="M186" s="23">
        <f t="shared" si="47"/>
        <v>17317</v>
      </c>
      <c r="N186" s="42">
        <f t="shared" si="48"/>
        <v>24778</v>
      </c>
      <c r="O186" s="65"/>
    </row>
    <row r="187" spans="1:15" s="27" customFormat="1" x14ac:dyDescent="0.2">
      <c r="A187" s="57" t="s">
        <v>300</v>
      </c>
      <c r="B187" s="121" t="s">
        <v>328</v>
      </c>
      <c r="C187" s="59" t="s">
        <v>329</v>
      </c>
      <c r="D187" s="57" t="s">
        <v>782</v>
      </c>
      <c r="E187" s="59" t="s">
        <v>709</v>
      </c>
      <c r="F187" s="59" t="s">
        <v>330</v>
      </c>
      <c r="G187" s="59" t="s">
        <v>214</v>
      </c>
      <c r="H187" s="70"/>
      <c r="I187" s="1">
        <v>6734</v>
      </c>
      <c r="J187" s="1">
        <v>15572</v>
      </c>
      <c r="K187" s="3">
        <v>22306</v>
      </c>
      <c r="L187" s="23">
        <f t="shared" ref="L187:L250" si="49">ROUND(I187/158.3*175.4,0)</f>
        <v>7461</v>
      </c>
      <c r="M187" s="23">
        <f t="shared" ref="M187:M250" si="50">ROUND(J187/103.5*115.1,0)</f>
        <v>17317</v>
      </c>
      <c r="N187" s="42">
        <f t="shared" ref="N187:N250" si="51">L187+M187</f>
        <v>24778</v>
      </c>
      <c r="O187" s="65"/>
    </row>
    <row r="188" spans="1:15" s="27" customFormat="1" ht="24" x14ac:dyDescent="0.2">
      <c r="A188" s="57" t="s">
        <v>300</v>
      </c>
      <c r="B188" s="121" t="s">
        <v>331</v>
      </c>
      <c r="C188" s="59" t="s">
        <v>333</v>
      </c>
      <c r="D188" s="57" t="s">
        <v>145</v>
      </c>
      <c r="E188" s="59" t="s">
        <v>709</v>
      </c>
      <c r="F188" s="59" t="s">
        <v>334</v>
      </c>
      <c r="G188" s="59" t="s">
        <v>819</v>
      </c>
      <c r="H188" s="70"/>
      <c r="I188" s="1">
        <v>3715</v>
      </c>
      <c r="J188" s="1">
        <v>15572</v>
      </c>
      <c r="K188" s="3">
        <v>19287</v>
      </c>
      <c r="L188" s="23">
        <f t="shared" si="49"/>
        <v>4116</v>
      </c>
      <c r="M188" s="23">
        <f t="shared" si="50"/>
        <v>17317</v>
      </c>
      <c r="N188" s="42">
        <f t="shared" si="51"/>
        <v>21433</v>
      </c>
      <c r="O188" s="65"/>
    </row>
    <row r="189" spans="1:15" s="27" customFormat="1" ht="24" x14ac:dyDescent="0.2">
      <c r="A189" s="57" t="s">
        <v>300</v>
      </c>
      <c r="B189" s="121" t="s">
        <v>335</v>
      </c>
      <c r="C189" s="59" t="s">
        <v>323</v>
      </c>
      <c r="D189" s="57" t="s">
        <v>70</v>
      </c>
      <c r="E189" s="59" t="s">
        <v>354</v>
      </c>
      <c r="F189" s="59" t="s">
        <v>336</v>
      </c>
      <c r="G189" s="59" t="s">
        <v>927</v>
      </c>
      <c r="H189" s="70"/>
      <c r="I189" s="1">
        <v>6734</v>
      </c>
      <c r="J189" s="1">
        <v>15572</v>
      </c>
      <c r="K189" s="3">
        <v>22306</v>
      </c>
      <c r="L189" s="23">
        <f t="shared" si="49"/>
        <v>7461</v>
      </c>
      <c r="M189" s="23">
        <f t="shared" si="50"/>
        <v>17317</v>
      </c>
      <c r="N189" s="42">
        <f t="shared" si="51"/>
        <v>24778</v>
      </c>
      <c r="O189" s="65"/>
    </row>
    <row r="190" spans="1:15" s="27" customFormat="1" ht="24" x14ac:dyDescent="0.2">
      <c r="A190" s="57" t="s">
        <v>300</v>
      </c>
      <c r="B190" s="121" t="s">
        <v>337</v>
      </c>
      <c r="C190" s="59" t="s">
        <v>338</v>
      </c>
      <c r="D190" s="57" t="s">
        <v>79</v>
      </c>
      <c r="E190" s="59" t="s">
        <v>709</v>
      </c>
      <c r="F190" s="59" t="s">
        <v>339</v>
      </c>
      <c r="G190" s="59" t="s">
        <v>175</v>
      </c>
      <c r="H190" s="70"/>
      <c r="I190" s="1">
        <v>6734</v>
      </c>
      <c r="J190" s="1">
        <v>15572</v>
      </c>
      <c r="K190" s="3">
        <v>22306</v>
      </c>
      <c r="L190" s="23">
        <f t="shared" si="49"/>
        <v>7461</v>
      </c>
      <c r="M190" s="23">
        <f t="shared" si="50"/>
        <v>17317</v>
      </c>
      <c r="N190" s="42">
        <f t="shared" si="51"/>
        <v>24778</v>
      </c>
      <c r="O190" s="65"/>
    </row>
    <row r="191" spans="1:15" s="27" customFormat="1" ht="24" x14ac:dyDescent="0.2">
      <c r="A191" s="57" t="s">
        <v>300</v>
      </c>
      <c r="B191" s="121" t="s">
        <v>344</v>
      </c>
      <c r="C191" s="59" t="s">
        <v>345</v>
      </c>
      <c r="D191" s="57" t="s">
        <v>191</v>
      </c>
      <c r="E191" s="59" t="s">
        <v>753</v>
      </c>
      <c r="F191" s="59" t="s">
        <v>346</v>
      </c>
      <c r="G191" s="59" t="s">
        <v>757</v>
      </c>
      <c r="H191" s="70"/>
      <c r="I191" s="1">
        <v>1976183</v>
      </c>
      <c r="J191" s="1">
        <v>1188487</v>
      </c>
      <c r="K191" s="3">
        <v>3164670</v>
      </c>
      <c r="L191" s="23">
        <f t="shared" si="49"/>
        <v>2189656</v>
      </c>
      <c r="M191" s="23">
        <f t="shared" si="50"/>
        <v>1321689</v>
      </c>
      <c r="N191" s="42">
        <f t="shared" si="51"/>
        <v>3511345</v>
      </c>
      <c r="O191" s="65"/>
    </row>
    <row r="192" spans="1:15" s="27" customFormat="1" ht="24" x14ac:dyDescent="0.2">
      <c r="A192" s="57" t="s">
        <v>300</v>
      </c>
      <c r="B192" s="121" t="s">
        <v>347</v>
      </c>
      <c r="C192" s="59" t="s">
        <v>759</v>
      </c>
      <c r="D192" s="57">
        <v>31</v>
      </c>
      <c r="E192" s="59" t="s">
        <v>885</v>
      </c>
      <c r="F192" s="59" t="s">
        <v>348</v>
      </c>
      <c r="G192" s="59" t="s">
        <v>757</v>
      </c>
      <c r="H192" s="70"/>
      <c r="I192" s="1">
        <v>982519</v>
      </c>
      <c r="J192" s="1">
        <v>810918</v>
      </c>
      <c r="K192" s="3">
        <v>1793437</v>
      </c>
      <c r="L192" s="23">
        <f t="shared" si="49"/>
        <v>1088653</v>
      </c>
      <c r="M192" s="23">
        <f t="shared" si="50"/>
        <v>901803</v>
      </c>
      <c r="N192" s="42">
        <f t="shared" si="51"/>
        <v>1990456</v>
      </c>
      <c r="O192" s="65"/>
    </row>
    <row r="193" spans="1:15" s="27" customFormat="1" ht="24" x14ac:dyDescent="0.2">
      <c r="A193" s="57" t="s">
        <v>300</v>
      </c>
      <c r="B193" s="121" t="s">
        <v>349</v>
      </c>
      <c r="C193" s="59" t="s">
        <v>350</v>
      </c>
      <c r="D193" s="57">
        <v>2</v>
      </c>
      <c r="E193" s="59" t="s">
        <v>717</v>
      </c>
      <c r="F193" s="59" t="s">
        <v>351</v>
      </c>
      <c r="G193" s="59" t="s">
        <v>352</v>
      </c>
      <c r="H193" s="70"/>
      <c r="I193" s="1">
        <v>6734</v>
      </c>
      <c r="J193" s="1">
        <v>15572</v>
      </c>
      <c r="K193" s="3">
        <v>22306</v>
      </c>
      <c r="L193" s="23">
        <f t="shared" si="49"/>
        <v>7461</v>
      </c>
      <c r="M193" s="23">
        <f t="shared" si="50"/>
        <v>17317</v>
      </c>
      <c r="N193" s="42">
        <f t="shared" si="51"/>
        <v>24778</v>
      </c>
      <c r="O193" s="65"/>
    </row>
    <row r="194" spans="1:15" s="27" customFormat="1" ht="24" x14ac:dyDescent="0.2">
      <c r="A194" s="69" t="s">
        <v>300</v>
      </c>
      <c r="B194" s="122" t="s">
        <v>353</v>
      </c>
      <c r="C194" s="59" t="s">
        <v>355</v>
      </c>
      <c r="D194" s="69" t="s">
        <v>811</v>
      </c>
      <c r="E194" s="59" t="s">
        <v>753</v>
      </c>
      <c r="F194" s="59" t="s">
        <v>356</v>
      </c>
      <c r="G194" s="59" t="s">
        <v>762</v>
      </c>
      <c r="H194" s="82"/>
      <c r="I194" s="1">
        <v>533344</v>
      </c>
      <c r="J194" s="1">
        <v>504811</v>
      </c>
      <c r="K194" s="3">
        <v>1038155</v>
      </c>
      <c r="L194" s="23">
        <f t="shared" si="49"/>
        <v>590957</v>
      </c>
      <c r="M194" s="23">
        <f t="shared" si="50"/>
        <v>561389</v>
      </c>
      <c r="N194" s="42">
        <f t="shared" si="51"/>
        <v>1152346</v>
      </c>
      <c r="O194" s="65"/>
    </row>
    <row r="195" spans="1:15" s="27" customFormat="1" ht="24" x14ac:dyDescent="0.2">
      <c r="A195" s="57" t="s">
        <v>300</v>
      </c>
      <c r="B195" s="121" t="s">
        <v>357</v>
      </c>
      <c r="C195" s="59" t="s">
        <v>358</v>
      </c>
      <c r="D195" s="57" t="s">
        <v>965</v>
      </c>
      <c r="E195" s="59" t="s">
        <v>709</v>
      </c>
      <c r="F195" s="59" t="s">
        <v>359</v>
      </c>
      <c r="G195" s="59" t="s">
        <v>762</v>
      </c>
      <c r="H195" s="70"/>
      <c r="I195" s="1">
        <v>3715</v>
      </c>
      <c r="J195" s="1">
        <v>15572</v>
      </c>
      <c r="K195" s="3">
        <v>19287</v>
      </c>
      <c r="L195" s="23">
        <f t="shared" si="49"/>
        <v>4116</v>
      </c>
      <c r="M195" s="23">
        <f t="shared" si="50"/>
        <v>17317</v>
      </c>
      <c r="N195" s="42">
        <f t="shared" si="51"/>
        <v>21433</v>
      </c>
      <c r="O195" s="65"/>
    </row>
    <row r="196" spans="1:15" s="27" customFormat="1" ht="24" x14ac:dyDescent="0.2">
      <c r="A196" s="57" t="s">
        <v>300</v>
      </c>
      <c r="B196" s="121" t="s">
        <v>361</v>
      </c>
      <c r="C196" s="59" t="s">
        <v>362</v>
      </c>
      <c r="D196" s="57">
        <v>1</v>
      </c>
      <c r="E196" s="59" t="s">
        <v>717</v>
      </c>
      <c r="F196" s="59" t="s">
        <v>363</v>
      </c>
      <c r="G196" s="59" t="s">
        <v>364</v>
      </c>
      <c r="H196" s="70"/>
      <c r="I196" s="1">
        <v>6734</v>
      </c>
      <c r="J196" s="1">
        <v>15572</v>
      </c>
      <c r="K196" s="3">
        <v>22306</v>
      </c>
      <c r="L196" s="23">
        <f t="shared" si="49"/>
        <v>7461</v>
      </c>
      <c r="M196" s="23">
        <f t="shared" si="50"/>
        <v>17317</v>
      </c>
      <c r="N196" s="42">
        <f t="shared" si="51"/>
        <v>24778</v>
      </c>
      <c r="O196" s="65"/>
    </row>
    <row r="197" spans="1:15" s="27" customFormat="1" ht="24" x14ac:dyDescent="0.2">
      <c r="A197" s="57" t="s">
        <v>300</v>
      </c>
      <c r="B197" s="121" t="s">
        <v>365</v>
      </c>
      <c r="C197" s="59" t="s">
        <v>648</v>
      </c>
      <c r="D197" s="57" t="s">
        <v>92</v>
      </c>
      <c r="E197" s="59" t="s">
        <v>709</v>
      </c>
      <c r="F197" s="59" t="s">
        <v>366</v>
      </c>
      <c r="G197" s="59" t="s">
        <v>878</v>
      </c>
      <c r="H197" s="70"/>
      <c r="I197" s="1">
        <v>3715</v>
      </c>
      <c r="J197" s="1">
        <v>15572</v>
      </c>
      <c r="K197" s="3">
        <v>19287</v>
      </c>
      <c r="L197" s="23">
        <f t="shared" si="49"/>
        <v>4116</v>
      </c>
      <c r="M197" s="23">
        <f t="shared" si="50"/>
        <v>17317</v>
      </c>
      <c r="N197" s="42">
        <f t="shared" si="51"/>
        <v>21433</v>
      </c>
      <c r="O197" s="65"/>
    </row>
    <row r="198" spans="1:15" s="27" customFormat="1" ht="24" x14ac:dyDescent="0.2">
      <c r="A198" s="57" t="s">
        <v>300</v>
      </c>
      <c r="B198" s="121" t="s">
        <v>1045</v>
      </c>
      <c r="C198" s="59" t="s">
        <v>741</v>
      </c>
      <c r="D198" s="57">
        <v>9</v>
      </c>
      <c r="E198" s="59" t="s">
        <v>717</v>
      </c>
      <c r="F198" s="59" t="s">
        <v>742</v>
      </c>
      <c r="G198" s="59" t="s">
        <v>881</v>
      </c>
      <c r="H198" s="70"/>
      <c r="I198" s="1">
        <v>3483</v>
      </c>
      <c r="J198" s="1">
        <v>15572</v>
      </c>
      <c r="K198" s="3">
        <v>19055</v>
      </c>
      <c r="L198" s="23">
        <f t="shared" si="49"/>
        <v>3859</v>
      </c>
      <c r="M198" s="23">
        <f t="shared" si="50"/>
        <v>17317</v>
      </c>
      <c r="N198" s="42">
        <f t="shared" si="51"/>
        <v>21176</v>
      </c>
      <c r="O198" s="65"/>
    </row>
    <row r="199" spans="1:15" s="27" customFormat="1" ht="24" x14ac:dyDescent="0.2">
      <c r="A199" s="57" t="s">
        <v>300</v>
      </c>
      <c r="B199" s="121" t="s">
        <v>367</v>
      </c>
      <c r="C199" s="84" t="s">
        <v>545</v>
      </c>
      <c r="D199" s="83">
        <v>2</v>
      </c>
      <c r="E199" s="84"/>
      <c r="F199" s="84" t="s">
        <v>880</v>
      </c>
      <c r="G199" s="84" t="s">
        <v>881</v>
      </c>
      <c r="H199" s="70"/>
      <c r="I199" s="1">
        <v>105763</v>
      </c>
      <c r="J199" s="1">
        <v>383434</v>
      </c>
      <c r="K199" s="3">
        <v>489197</v>
      </c>
      <c r="L199" s="23">
        <f t="shared" si="49"/>
        <v>117188</v>
      </c>
      <c r="M199" s="23">
        <f t="shared" si="50"/>
        <v>426408</v>
      </c>
      <c r="N199" s="42">
        <f t="shared" si="51"/>
        <v>543596</v>
      </c>
      <c r="O199" s="65"/>
    </row>
    <row r="200" spans="1:15" s="27" customFormat="1" ht="24" x14ac:dyDescent="0.2">
      <c r="A200" s="57" t="s">
        <v>300</v>
      </c>
      <c r="B200" s="121" t="s">
        <v>368</v>
      </c>
      <c r="C200" s="59" t="s">
        <v>369</v>
      </c>
      <c r="D200" s="57" t="s">
        <v>865</v>
      </c>
      <c r="E200" s="59" t="s">
        <v>709</v>
      </c>
      <c r="F200" s="59" t="s">
        <v>370</v>
      </c>
      <c r="G200" s="59" t="s">
        <v>985</v>
      </c>
      <c r="H200" s="70"/>
      <c r="I200" s="1">
        <v>3715</v>
      </c>
      <c r="J200" s="1">
        <v>15572</v>
      </c>
      <c r="K200" s="3">
        <v>19287</v>
      </c>
      <c r="L200" s="23">
        <f t="shared" si="49"/>
        <v>4116</v>
      </c>
      <c r="M200" s="23">
        <f t="shared" si="50"/>
        <v>17317</v>
      </c>
      <c r="N200" s="42">
        <f t="shared" si="51"/>
        <v>21433</v>
      </c>
      <c r="O200" s="65"/>
    </row>
    <row r="201" spans="1:15" s="27" customFormat="1" ht="24" x14ac:dyDescent="0.2">
      <c r="A201" s="57" t="s">
        <v>300</v>
      </c>
      <c r="B201" s="121" t="s">
        <v>371</v>
      </c>
      <c r="C201" s="59" t="s">
        <v>386</v>
      </c>
      <c r="D201" s="57" t="s">
        <v>811</v>
      </c>
      <c r="E201" s="59" t="s">
        <v>709</v>
      </c>
      <c r="F201" s="59" t="s">
        <v>372</v>
      </c>
      <c r="G201" s="59" t="s">
        <v>768</v>
      </c>
      <c r="H201" s="70"/>
      <c r="I201" s="1">
        <v>6734</v>
      </c>
      <c r="J201" s="1">
        <v>15572</v>
      </c>
      <c r="K201" s="3">
        <v>22306</v>
      </c>
      <c r="L201" s="23">
        <f t="shared" si="49"/>
        <v>7461</v>
      </c>
      <c r="M201" s="23">
        <f t="shared" si="50"/>
        <v>17317</v>
      </c>
      <c r="N201" s="42">
        <f t="shared" si="51"/>
        <v>24778</v>
      </c>
      <c r="O201" s="65"/>
    </row>
    <row r="202" spans="1:15" s="27" customFormat="1" ht="24" x14ac:dyDescent="0.2">
      <c r="A202" s="57" t="s">
        <v>300</v>
      </c>
      <c r="B202" s="121" t="s">
        <v>373</v>
      </c>
      <c r="C202" s="59" t="s">
        <v>265</v>
      </c>
      <c r="D202" s="57" t="s">
        <v>827</v>
      </c>
      <c r="E202" s="59" t="s">
        <v>709</v>
      </c>
      <c r="F202" s="59" t="s">
        <v>374</v>
      </c>
      <c r="G202" s="59" t="s">
        <v>190</v>
      </c>
      <c r="H202" s="70"/>
      <c r="I202" s="1">
        <v>6734</v>
      </c>
      <c r="J202" s="1">
        <v>15572</v>
      </c>
      <c r="K202" s="3">
        <v>22306</v>
      </c>
      <c r="L202" s="23">
        <f t="shared" si="49"/>
        <v>7461</v>
      </c>
      <c r="M202" s="23">
        <f t="shared" si="50"/>
        <v>17317</v>
      </c>
      <c r="N202" s="42">
        <f t="shared" si="51"/>
        <v>24778</v>
      </c>
      <c r="O202" s="65"/>
    </row>
    <row r="203" spans="1:15" s="27" customFormat="1" ht="24" x14ac:dyDescent="0.2">
      <c r="A203" s="57" t="s">
        <v>300</v>
      </c>
      <c r="B203" s="121" t="s">
        <v>390</v>
      </c>
      <c r="C203" s="59" t="s">
        <v>848</v>
      </c>
      <c r="D203" s="57" t="s">
        <v>391</v>
      </c>
      <c r="E203" s="59" t="s">
        <v>709</v>
      </c>
      <c r="F203" s="59" t="s">
        <v>931</v>
      </c>
      <c r="G203" s="59" t="s">
        <v>932</v>
      </c>
      <c r="H203" s="70"/>
      <c r="I203" s="1">
        <v>6734</v>
      </c>
      <c r="J203" s="1">
        <v>15572</v>
      </c>
      <c r="K203" s="3">
        <v>22306</v>
      </c>
      <c r="L203" s="23">
        <f t="shared" si="49"/>
        <v>7461</v>
      </c>
      <c r="M203" s="23">
        <f t="shared" si="50"/>
        <v>17317</v>
      </c>
      <c r="N203" s="42">
        <f t="shared" si="51"/>
        <v>24778</v>
      </c>
      <c r="O203" s="65"/>
    </row>
    <row r="204" spans="1:15" s="27" customFormat="1" ht="24" x14ac:dyDescent="0.2">
      <c r="A204" s="57" t="s">
        <v>300</v>
      </c>
      <c r="B204" s="121" t="s">
        <v>392</v>
      </c>
      <c r="C204" s="59" t="s">
        <v>294</v>
      </c>
      <c r="D204" s="57" t="s">
        <v>937</v>
      </c>
      <c r="E204" s="59" t="s">
        <v>709</v>
      </c>
      <c r="F204" s="59" t="s">
        <v>393</v>
      </c>
      <c r="G204" s="59" t="s">
        <v>296</v>
      </c>
      <c r="H204" s="70"/>
      <c r="I204" s="1">
        <v>6734</v>
      </c>
      <c r="J204" s="1">
        <v>15572</v>
      </c>
      <c r="K204" s="3">
        <v>22306</v>
      </c>
      <c r="L204" s="23">
        <f t="shared" si="49"/>
        <v>7461</v>
      </c>
      <c r="M204" s="23">
        <f t="shared" si="50"/>
        <v>17317</v>
      </c>
      <c r="N204" s="42">
        <f t="shared" si="51"/>
        <v>24778</v>
      </c>
      <c r="O204" s="65"/>
    </row>
    <row r="205" spans="1:15" s="27" customFormat="1" ht="24" x14ac:dyDescent="0.2">
      <c r="A205" s="57" t="s">
        <v>300</v>
      </c>
      <c r="B205" s="121" t="s">
        <v>394</v>
      </c>
      <c r="C205" s="59" t="s">
        <v>395</v>
      </c>
      <c r="D205" s="57" t="s">
        <v>828</v>
      </c>
      <c r="E205" s="59" t="s">
        <v>709</v>
      </c>
      <c r="F205" s="59" t="s">
        <v>396</v>
      </c>
      <c r="G205" s="59" t="s">
        <v>769</v>
      </c>
      <c r="H205" s="70"/>
      <c r="I205" s="1">
        <v>6734</v>
      </c>
      <c r="J205" s="1">
        <v>15572</v>
      </c>
      <c r="K205" s="3">
        <v>22306</v>
      </c>
      <c r="L205" s="23">
        <f t="shared" si="49"/>
        <v>7461</v>
      </c>
      <c r="M205" s="23">
        <f t="shared" si="50"/>
        <v>17317</v>
      </c>
      <c r="N205" s="42">
        <f t="shared" si="51"/>
        <v>24778</v>
      </c>
      <c r="O205" s="65"/>
    </row>
    <row r="206" spans="1:15" s="27" customFormat="1" x14ac:dyDescent="0.2">
      <c r="A206" s="57" t="s">
        <v>300</v>
      </c>
      <c r="B206" s="121" t="s">
        <v>397</v>
      </c>
      <c r="C206" s="59" t="s">
        <v>210</v>
      </c>
      <c r="D206" s="57">
        <v>3</v>
      </c>
      <c r="E206" s="59" t="s">
        <v>211</v>
      </c>
      <c r="F206" s="59" t="s">
        <v>935</v>
      </c>
      <c r="G206" s="59" t="s">
        <v>936</v>
      </c>
      <c r="H206" s="70"/>
      <c r="I206" s="1">
        <v>3483</v>
      </c>
      <c r="J206" s="1">
        <v>15572</v>
      </c>
      <c r="K206" s="3">
        <v>19055</v>
      </c>
      <c r="L206" s="23">
        <f t="shared" si="49"/>
        <v>3859</v>
      </c>
      <c r="M206" s="23">
        <f t="shared" si="50"/>
        <v>17317</v>
      </c>
      <c r="N206" s="42">
        <f t="shared" si="51"/>
        <v>21176</v>
      </c>
      <c r="O206" s="65"/>
    </row>
    <row r="207" spans="1:15" s="27" customFormat="1" ht="24" x14ac:dyDescent="0.2">
      <c r="A207" s="57" t="s">
        <v>300</v>
      </c>
      <c r="B207" s="121" t="s">
        <v>399</v>
      </c>
      <c r="C207" s="59" t="s">
        <v>188</v>
      </c>
      <c r="D207" s="57" t="s">
        <v>786</v>
      </c>
      <c r="E207" s="59" t="s">
        <v>717</v>
      </c>
      <c r="F207" s="59" t="s">
        <v>400</v>
      </c>
      <c r="G207" s="59" t="s">
        <v>401</v>
      </c>
      <c r="H207" s="70"/>
      <c r="I207" s="1">
        <v>6734</v>
      </c>
      <c r="J207" s="1">
        <v>15572</v>
      </c>
      <c r="K207" s="3">
        <v>22306</v>
      </c>
      <c r="L207" s="23">
        <f t="shared" si="49"/>
        <v>7461</v>
      </c>
      <c r="M207" s="23">
        <f t="shared" si="50"/>
        <v>17317</v>
      </c>
      <c r="N207" s="42">
        <f t="shared" si="51"/>
        <v>24778</v>
      </c>
      <c r="O207" s="65"/>
    </row>
    <row r="208" spans="1:15" s="27" customFormat="1" ht="24" x14ac:dyDescent="0.2">
      <c r="A208" s="57" t="s">
        <v>300</v>
      </c>
      <c r="B208" s="121" t="s">
        <v>402</v>
      </c>
      <c r="C208" s="59" t="s">
        <v>403</v>
      </c>
      <c r="D208" s="57">
        <v>1</v>
      </c>
      <c r="E208" s="59" t="s">
        <v>389</v>
      </c>
      <c r="F208" s="59" t="s">
        <v>404</v>
      </c>
      <c r="G208" s="59" t="s">
        <v>764</v>
      </c>
      <c r="H208" s="70"/>
      <c r="I208" s="1">
        <v>3715</v>
      </c>
      <c r="J208" s="1">
        <v>15572</v>
      </c>
      <c r="K208" s="3">
        <v>19287</v>
      </c>
      <c r="L208" s="23">
        <f t="shared" si="49"/>
        <v>4116</v>
      </c>
      <c r="M208" s="23">
        <f t="shared" si="50"/>
        <v>17317</v>
      </c>
      <c r="N208" s="42">
        <f t="shared" si="51"/>
        <v>21433</v>
      </c>
      <c r="O208" s="65"/>
    </row>
    <row r="209" spans="1:15" s="27" customFormat="1" ht="24" x14ac:dyDescent="0.2">
      <c r="A209" s="57" t="s">
        <v>300</v>
      </c>
      <c r="B209" s="121" t="s">
        <v>405</v>
      </c>
      <c r="C209" s="59" t="s">
        <v>720</v>
      </c>
      <c r="D209" s="57" t="s">
        <v>79</v>
      </c>
      <c r="E209" s="59" t="s">
        <v>354</v>
      </c>
      <c r="F209" s="59" t="s">
        <v>406</v>
      </c>
      <c r="G209" s="59" t="s">
        <v>407</v>
      </c>
      <c r="H209" s="70"/>
      <c r="I209" s="1">
        <v>3715</v>
      </c>
      <c r="J209" s="1">
        <v>15572</v>
      </c>
      <c r="K209" s="3">
        <v>19287</v>
      </c>
      <c r="L209" s="23">
        <f t="shared" si="49"/>
        <v>4116</v>
      </c>
      <c r="M209" s="23">
        <f t="shared" si="50"/>
        <v>17317</v>
      </c>
      <c r="N209" s="42">
        <f t="shared" si="51"/>
        <v>21433</v>
      </c>
      <c r="O209" s="65"/>
    </row>
    <row r="210" spans="1:15" s="27" customFormat="1" ht="24" x14ac:dyDescent="0.2">
      <c r="A210" s="57" t="s">
        <v>300</v>
      </c>
      <c r="B210" s="121" t="s">
        <v>408</v>
      </c>
      <c r="C210" s="59" t="s">
        <v>266</v>
      </c>
      <c r="D210" s="57" t="s">
        <v>854</v>
      </c>
      <c r="E210" s="59" t="s">
        <v>709</v>
      </c>
      <c r="F210" s="59" t="s">
        <v>107</v>
      </c>
      <c r="G210" s="59" t="s">
        <v>766</v>
      </c>
      <c r="H210" s="70"/>
      <c r="I210" s="1">
        <v>6734</v>
      </c>
      <c r="J210" s="1">
        <v>15572</v>
      </c>
      <c r="K210" s="3">
        <v>22306</v>
      </c>
      <c r="L210" s="23">
        <f t="shared" si="49"/>
        <v>7461</v>
      </c>
      <c r="M210" s="23">
        <f t="shared" si="50"/>
        <v>17317</v>
      </c>
      <c r="N210" s="42">
        <f t="shared" si="51"/>
        <v>24778</v>
      </c>
      <c r="O210" s="65"/>
    </row>
    <row r="211" spans="1:15" s="27" customFormat="1" ht="24" x14ac:dyDescent="0.2">
      <c r="A211" s="57" t="s">
        <v>300</v>
      </c>
      <c r="B211" s="121" t="s">
        <v>409</v>
      </c>
      <c r="C211" s="59" t="s">
        <v>410</v>
      </c>
      <c r="D211" s="57" t="s">
        <v>760</v>
      </c>
      <c r="E211" s="59" t="s">
        <v>354</v>
      </c>
      <c r="F211" s="59" t="s">
        <v>411</v>
      </c>
      <c r="G211" s="59" t="s">
        <v>771</v>
      </c>
      <c r="H211" s="70"/>
      <c r="I211" s="1">
        <v>3715</v>
      </c>
      <c r="J211" s="1">
        <v>15572</v>
      </c>
      <c r="K211" s="3">
        <v>19287</v>
      </c>
      <c r="L211" s="23">
        <f t="shared" si="49"/>
        <v>4116</v>
      </c>
      <c r="M211" s="23">
        <f t="shared" si="50"/>
        <v>17317</v>
      </c>
      <c r="N211" s="42">
        <f t="shared" si="51"/>
        <v>21433</v>
      </c>
      <c r="O211" s="65"/>
    </row>
    <row r="212" spans="1:15" s="27" customFormat="1" ht="24" x14ac:dyDescent="0.2">
      <c r="A212" s="57" t="s">
        <v>300</v>
      </c>
      <c r="B212" s="121" t="s">
        <v>412</v>
      </c>
      <c r="C212" s="59" t="s">
        <v>267</v>
      </c>
      <c r="D212" s="57" t="s">
        <v>870</v>
      </c>
      <c r="E212" s="59" t="s">
        <v>709</v>
      </c>
      <c r="F212" s="59" t="s">
        <v>413</v>
      </c>
      <c r="G212" s="59" t="s">
        <v>414</v>
      </c>
      <c r="H212" s="70"/>
      <c r="I212" s="1">
        <v>6734</v>
      </c>
      <c r="J212" s="1">
        <v>15572</v>
      </c>
      <c r="K212" s="3">
        <v>22306</v>
      </c>
      <c r="L212" s="23">
        <f t="shared" si="49"/>
        <v>7461</v>
      </c>
      <c r="M212" s="23">
        <f t="shared" si="50"/>
        <v>17317</v>
      </c>
      <c r="N212" s="42">
        <f t="shared" si="51"/>
        <v>24778</v>
      </c>
      <c r="O212" s="65"/>
    </row>
    <row r="213" spans="1:15" s="27" customFormat="1" ht="24" x14ac:dyDescent="0.2">
      <c r="A213" s="57" t="s">
        <v>300</v>
      </c>
      <c r="B213" s="121" t="s">
        <v>415</v>
      </c>
      <c r="C213" s="59" t="s">
        <v>138</v>
      </c>
      <c r="D213" s="57" t="s">
        <v>786</v>
      </c>
      <c r="E213" s="59"/>
      <c r="F213" s="59" t="s">
        <v>205</v>
      </c>
      <c r="G213" s="59" t="s">
        <v>141</v>
      </c>
      <c r="H213" s="70"/>
      <c r="I213" s="1">
        <v>3715</v>
      </c>
      <c r="J213" s="1">
        <v>15572</v>
      </c>
      <c r="K213" s="3">
        <v>19287</v>
      </c>
      <c r="L213" s="23">
        <f t="shared" si="49"/>
        <v>4116</v>
      </c>
      <c r="M213" s="23">
        <f t="shared" si="50"/>
        <v>17317</v>
      </c>
      <c r="N213" s="42">
        <f t="shared" si="51"/>
        <v>21433</v>
      </c>
      <c r="O213" s="65"/>
    </row>
    <row r="214" spans="1:15" s="27" customFormat="1" ht="24" x14ac:dyDescent="0.2">
      <c r="A214" s="57" t="s">
        <v>300</v>
      </c>
      <c r="B214" s="121" t="s">
        <v>419</v>
      </c>
      <c r="C214" s="59" t="s">
        <v>506</v>
      </c>
      <c r="D214" s="57" t="s">
        <v>38</v>
      </c>
      <c r="E214" s="59" t="s">
        <v>709</v>
      </c>
      <c r="F214" s="59" t="s">
        <v>420</v>
      </c>
      <c r="G214" s="59" t="s">
        <v>153</v>
      </c>
      <c r="H214" s="70"/>
      <c r="I214" s="1">
        <v>3715</v>
      </c>
      <c r="J214" s="1">
        <v>15572</v>
      </c>
      <c r="K214" s="3">
        <v>19287</v>
      </c>
      <c r="L214" s="23">
        <f t="shared" si="49"/>
        <v>4116</v>
      </c>
      <c r="M214" s="23">
        <f t="shared" si="50"/>
        <v>17317</v>
      </c>
      <c r="N214" s="42">
        <f t="shared" si="51"/>
        <v>21433</v>
      </c>
      <c r="O214" s="65"/>
    </row>
    <row r="215" spans="1:15" s="27" customFormat="1" ht="24" x14ac:dyDescent="0.2">
      <c r="A215" s="57" t="s">
        <v>300</v>
      </c>
      <c r="B215" s="121" t="s">
        <v>421</v>
      </c>
      <c r="C215" s="59" t="s">
        <v>423</v>
      </c>
      <c r="D215" s="57" t="s">
        <v>831</v>
      </c>
      <c r="E215" s="59" t="s">
        <v>709</v>
      </c>
      <c r="F215" s="59" t="s">
        <v>424</v>
      </c>
      <c r="G215" s="59" t="s">
        <v>425</v>
      </c>
      <c r="H215" s="70"/>
      <c r="I215" s="1">
        <v>6734</v>
      </c>
      <c r="J215" s="1">
        <v>15572</v>
      </c>
      <c r="K215" s="3">
        <v>22306</v>
      </c>
      <c r="L215" s="23">
        <f t="shared" si="49"/>
        <v>7461</v>
      </c>
      <c r="M215" s="23">
        <f t="shared" si="50"/>
        <v>17317</v>
      </c>
      <c r="N215" s="42">
        <f t="shared" si="51"/>
        <v>24778</v>
      </c>
      <c r="O215" s="65"/>
    </row>
    <row r="216" spans="1:15" s="27" customFormat="1" ht="24" x14ac:dyDescent="0.2">
      <c r="A216" s="57" t="s">
        <v>300</v>
      </c>
      <c r="B216" s="121" t="s">
        <v>426</v>
      </c>
      <c r="C216" s="59" t="s">
        <v>427</v>
      </c>
      <c r="D216" s="57" t="s">
        <v>933</v>
      </c>
      <c r="E216" s="59" t="s">
        <v>354</v>
      </c>
      <c r="F216" s="59" t="s">
        <v>428</v>
      </c>
      <c r="G216" s="59" t="s">
        <v>226</v>
      </c>
      <c r="H216" s="70"/>
      <c r="I216" s="1">
        <v>6734</v>
      </c>
      <c r="J216" s="1">
        <v>15572</v>
      </c>
      <c r="K216" s="3">
        <v>22306</v>
      </c>
      <c r="L216" s="23">
        <f t="shared" si="49"/>
        <v>7461</v>
      </c>
      <c r="M216" s="23">
        <f t="shared" si="50"/>
        <v>17317</v>
      </c>
      <c r="N216" s="42">
        <f t="shared" si="51"/>
        <v>24778</v>
      </c>
      <c r="O216" s="65"/>
    </row>
    <row r="217" spans="1:15" s="27" customFormat="1" ht="24" x14ac:dyDescent="0.2">
      <c r="A217" s="57" t="s">
        <v>300</v>
      </c>
      <c r="B217" s="121" t="s">
        <v>429</v>
      </c>
      <c r="C217" s="59" t="s">
        <v>430</v>
      </c>
      <c r="D217" s="57">
        <v>7</v>
      </c>
      <c r="E217" s="59" t="s">
        <v>753</v>
      </c>
      <c r="F217" s="59" t="s">
        <v>431</v>
      </c>
      <c r="G217" s="59" t="s">
        <v>226</v>
      </c>
      <c r="H217" s="70"/>
      <c r="I217" s="1">
        <v>652808</v>
      </c>
      <c r="J217" s="1">
        <v>704580</v>
      </c>
      <c r="K217" s="3">
        <v>1357388</v>
      </c>
      <c r="L217" s="23">
        <f t="shared" si="49"/>
        <v>723326</v>
      </c>
      <c r="M217" s="23">
        <f t="shared" si="50"/>
        <v>783547</v>
      </c>
      <c r="N217" s="42">
        <f t="shared" si="51"/>
        <v>1506873</v>
      </c>
      <c r="O217" s="65"/>
    </row>
    <row r="218" spans="1:15" s="27" customFormat="1" x14ac:dyDescent="0.2">
      <c r="A218" s="57" t="s">
        <v>300</v>
      </c>
      <c r="B218" s="121" t="s">
        <v>432</v>
      </c>
      <c r="C218" s="59" t="s">
        <v>433</v>
      </c>
      <c r="D218" s="57" t="s">
        <v>64</v>
      </c>
      <c r="E218" s="59" t="s">
        <v>753</v>
      </c>
      <c r="F218" s="59" t="s">
        <v>434</v>
      </c>
      <c r="G218" s="59" t="s">
        <v>435</v>
      </c>
      <c r="H218" s="70"/>
      <c r="I218" s="1">
        <v>3715</v>
      </c>
      <c r="J218" s="1">
        <v>15572</v>
      </c>
      <c r="K218" s="3">
        <v>19287</v>
      </c>
      <c r="L218" s="23">
        <f t="shared" si="49"/>
        <v>4116</v>
      </c>
      <c r="M218" s="23">
        <f t="shared" si="50"/>
        <v>17317</v>
      </c>
      <c r="N218" s="42">
        <f t="shared" si="51"/>
        <v>21433</v>
      </c>
      <c r="O218" s="65"/>
    </row>
    <row r="219" spans="1:15" s="27" customFormat="1" x14ac:dyDescent="0.2">
      <c r="A219" s="57" t="s">
        <v>300</v>
      </c>
      <c r="B219" s="121" t="s">
        <v>436</v>
      </c>
      <c r="C219" s="59" t="s">
        <v>138</v>
      </c>
      <c r="D219" s="57">
        <v>2</v>
      </c>
      <c r="E219" s="59" t="s">
        <v>587</v>
      </c>
      <c r="F219" s="59" t="s">
        <v>437</v>
      </c>
      <c r="G219" s="59" t="s">
        <v>156</v>
      </c>
      <c r="H219" s="70"/>
      <c r="I219" s="1">
        <v>101932</v>
      </c>
      <c r="J219" s="1">
        <v>203076</v>
      </c>
      <c r="K219" s="3">
        <v>305008</v>
      </c>
      <c r="L219" s="23">
        <f t="shared" si="49"/>
        <v>112943</v>
      </c>
      <c r="M219" s="23">
        <f t="shared" si="50"/>
        <v>225836</v>
      </c>
      <c r="N219" s="42">
        <f t="shared" si="51"/>
        <v>338779</v>
      </c>
      <c r="O219" s="65"/>
    </row>
    <row r="220" spans="1:15" s="27" customFormat="1" ht="24" x14ac:dyDescent="0.2">
      <c r="A220" s="57" t="s">
        <v>300</v>
      </c>
      <c r="B220" s="121" t="s">
        <v>438</v>
      </c>
      <c r="C220" s="59" t="s">
        <v>439</v>
      </c>
      <c r="D220" s="57" t="s">
        <v>763</v>
      </c>
      <c r="E220" s="59" t="s">
        <v>717</v>
      </c>
      <c r="F220" s="59" t="s">
        <v>440</v>
      </c>
      <c r="G220" s="59" t="s">
        <v>160</v>
      </c>
      <c r="H220" s="70"/>
      <c r="I220" s="1">
        <v>3715</v>
      </c>
      <c r="J220" s="1">
        <v>15572</v>
      </c>
      <c r="K220" s="3">
        <v>19287</v>
      </c>
      <c r="L220" s="23">
        <f t="shared" si="49"/>
        <v>4116</v>
      </c>
      <c r="M220" s="23">
        <f t="shared" si="50"/>
        <v>17317</v>
      </c>
      <c r="N220" s="42">
        <f t="shared" si="51"/>
        <v>21433</v>
      </c>
      <c r="O220" s="65"/>
    </row>
    <row r="221" spans="1:15" s="27" customFormat="1" ht="24" x14ac:dyDescent="0.2">
      <c r="A221" s="57" t="s">
        <v>300</v>
      </c>
      <c r="B221" s="121" t="s">
        <v>441</v>
      </c>
      <c r="C221" s="59" t="s">
        <v>442</v>
      </c>
      <c r="D221" s="57" t="s">
        <v>755</v>
      </c>
      <c r="E221" s="59" t="s">
        <v>709</v>
      </c>
      <c r="F221" s="59" t="s">
        <v>443</v>
      </c>
      <c r="G221" s="59" t="s">
        <v>238</v>
      </c>
      <c r="H221" s="70"/>
      <c r="I221" s="1">
        <v>3715</v>
      </c>
      <c r="J221" s="1">
        <v>15572</v>
      </c>
      <c r="K221" s="3">
        <v>19287</v>
      </c>
      <c r="L221" s="23">
        <f t="shared" si="49"/>
        <v>4116</v>
      </c>
      <c r="M221" s="23">
        <f t="shared" si="50"/>
        <v>17317</v>
      </c>
      <c r="N221" s="42">
        <f t="shared" si="51"/>
        <v>21433</v>
      </c>
      <c r="O221" s="65"/>
    </row>
    <row r="222" spans="1:15" s="27" customFormat="1" ht="24" x14ac:dyDescent="0.2">
      <c r="A222" s="57" t="s">
        <v>300</v>
      </c>
      <c r="B222" s="121" t="s">
        <v>444</v>
      </c>
      <c r="C222" s="59" t="s">
        <v>446</v>
      </c>
      <c r="D222" s="57" t="s">
        <v>786</v>
      </c>
      <c r="E222" s="59" t="s">
        <v>709</v>
      </c>
      <c r="F222" s="59" t="s">
        <v>447</v>
      </c>
      <c r="G222" s="59" t="s">
        <v>448</v>
      </c>
      <c r="H222" s="70"/>
      <c r="I222" s="1">
        <v>3715</v>
      </c>
      <c r="J222" s="1">
        <v>15572</v>
      </c>
      <c r="K222" s="3">
        <v>19287</v>
      </c>
      <c r="L222" s="23">
        <f t="shared" si="49"/>
        <v>4116</v>
      </c>
      <c r="M222" s="23">
        <f t="shared" si="50"/>
        <v>17317</v>
      </c>
      <c r="N222" s="42">
        <f t="shared" si="51"/>
        <v>21433</v>
      </c>
      <c r="O222" s="65"/>
    </row>
    <row r="223" spans="1:15" s="27" customFormat="1" ht="24" x14ac:dyDescent="0.2">
      <c r="A223" s="57" t="s">
        <v>300</v>
      </c>
      <c r="B223" s="121" t="s">
        <v>449</v>
      </c>
      <c r="C223" s="59" t="s">
        <v>450</v>
      </c>
      <c r="D223" s="57" t="s">
        <v>860</v>
      </c>
      <c r="E223" s="59" t="s">
        <v>709</v>
      </c>
      <c r="F223" s="59" t="s">
        <v>451</v>
      </c>
      <c r="G223" s="59" t="s">
        <v>123</v>
      </c>
      <c r="H223" s="70"/>
      <c r="I223" s="1">
        <v>6734</v>
      </c>
      <c r="J223" s="1">
        <v>15572</v>
      </c>
      <c r="K223" s="3">
        <v>22306</v>
      </c>
      <c r="L223" s="23">
        <f t="shared" si="49"/>
        <v>7461</v>
      </c>
      <c r="M223" s="23">
        <f t="shared" si="50"/>
        <v>17317</v>
      </c>
      <c r="N223" s="42">
        <f t="shared" si="51"/>
        <v>24778</v>
      </c>
      <c r="O223" s="65"/>
    </row>
    <row r="224" spans="1:15" s="27" customFormat="1" ht="24" x14ac:dyDescent="0.2">
      <c r="A224" s="57" t="s">
        <v>300</v>
      </c>
      <c r="B224" s="121" t="s">
        <v>453</v>
      </c>
      <c r="C224" s="59" t="s">
        <v>454</v>
      </c>
      <c r="D224" s="57" t="s">
        <v>811</v>
      </c>
      <c r="E224" s="59" t="s">
        <v>717</v>
      </c>
      <c r="F224" s="59" t="s">
        <v>455</v>
      </c>
      <c r="G224" s="59" t="s">
        <v>123</v>
      </c>
      <c r="H224" s="70"/>
      <c r="I224" s="1">
        <v>3715</v>
      </c>
      <c r="J224" s="1">
        <v>15572</v>
      </c>
      <c r="K224" s="3">
        <v>19287</v>
      </c>
      <c r="L224" s="23">
        <f t="shared" si="49"/>
        <v>4116</v>
      </c>
      <c r="M224" s="23">
        <f t="shared" si="50"/>
        <v>17317</v>
      </c>
      <c r="N224" s="42">
        <f t="shared" si="51"/>
        <v>21433</v>
      </c>
      <c r="O224" s="65"/>
    </row>
    <row r="225" spans="1:15" s="27" customFormat="1" ht="24" x14ac:dyDescent="0.2">
      <c r="A225" s="57" t="s">
        <v>300</v>
      </c>
      <c r="B225" s="121" t="s">
        <v>456</v>
      </c>
      <c r="C225" s="59" t="s">
        <v>457</v>
      </c>
      <c r="D225" s="57" t="s">
        <v>755</v>
      </c>
      <c r="E225" s="59" t="s">
        <v>354</v>
      </c>
      <c r="F225" s="59" t="s">
        <v>458</v>
      </c>
      <c r="G225" s="59" t="s">
        <v>459</v>
      </c>
      <c r="H225" s="70"/>
      <c r="I225" s="1">
        <v>6734</v>
      </c>
      <c r="J225" s="1">
        <v>15572</v>
      </c>
      <c r="K225" s="3">
        <v>22306</v>
      </c>
      <c r="L225" s="23">
        <f t="shared" si="49"/>
        <v>7461</v>
      </c>
      <c r="M225" s="23">
        <f t="shared" si="50"/>
        <v>17317</v>
      </c>
      <c r="N225" s="42">
        <f t="shared" si="51"/>
        <v>24778</v>
      </c>
      <c r="O225" s="65"/>
    </row>
    <row r="226" spans="1:15" s="27" customFormat="1" ht="24" x14ac:dyDescent="0.2">
      <c r="A226" s="57" t="s">
        <v>300</v>
      </c>
      <c r="B226" s="121" t="s">
        <v>460</v>
      </c>
      <c r="C226" s="59" t="s">
        <v>103</v>
      </c>
      <c r="D226" s="57" t="s">
        <v>461</v>
      </c>
      <c r="E226" s="59" t="s">
        <v>389</v>
      </c>
      <c r="F226" s="59" t="s">
        <v>462</v>
      </c>
      <c r="G226" s="59" t="s">
        <v>794</v>
      </c>
      <c r="H226" s="70"/>
      <c r="I226" s="1">
        <v>6734</v>
      </c>
      <c r="J226" s="1">
        <v>15572</v>
      </c>
      <c r="K226" s="3">
        <v>22306</v>
      </c>
      <c r="L226" s="23">
        <f t="shared" si="49"/>
        <v>7461</v>
      </c>
      <c r="M226" s="23">
        <f t="shared" si="50"/>
        <v>17317</v>
      </c>
      <c r="N226" s="42">
        <f t="shared" si="51"/>
        <v>24778</v>
      </c>
      <c r="O226" s="65"/>
    </row>
    <row r="227" spans="1:15" s="27" customFormat="1" ht="24" x14ac:dyDescent="0.2">
      <c r="A227" s="57" t="s">
        <v>300</v>
      </c>
      <c r="B227" s="121" t="s">
        <v>463</v>
      </c>
      <c r="C227" s="59" t="s">
        <v>464</v>
      </c>
      <c r="D227" s="57" t="s">
        <v>785</v>
      </c>
      <c r="E227" s="59" t="s">
        <v>709</v>
      </c>
      <c r="F227" s="59" t="s">
        <v>465</v>
      </c>
      <c r="G227" s="59" t="s">
        <v>466</v>
      </c>
      <c r="H227" s="70"/>
      <c r="I227" s="1">
        <v>6734</v>
      </c>
      <c r="J227" s="1">
        <v>15572</v>
      </c>
      <c r="K227" s="3">
        <v>22306</v>
      </c>
      <c r="L227" s="23">
        <f t="shared" si="49"/>
        <v>7461</v>
      </c>
      <c r="M227" s="23">
        <f t="shared" si="50"/>
        <v>17317</v>
      </c>
      <c r="N227" s="42">
        <f t="shared" si="51"/>
        <v>24778</v>
      </c>
      <c r="O227" s="65"/>
    </row>
    <row r="228" spans="1:15" s="27" customFormat="1" ht="24" x14ac:dyDescent="0.2">
      <c r="A228" s="57" t="s">
        <v>300</v>
      </c>
      <c r="B228" s="121" t="s">
        <v>467</v>
      </c>
      <c r="C228" s="59" t="s">
        <v>268</v>
      </c>
      <c r="D228" s="57" t="s">
        <v>755</v>
      </c>
      <c r="E228" s="59" t="s">
        <v>709</v>
      </c>
      <c r="F228" s="59" t="s">
        <v>468</v>
      </c>
      <c r="G228" s="59" t="s">
        <v>469</v>
      </c>
      <c r="H228" s="70"/>
      <c r="I228" s="1">
        <v>6734</v>
      </c>
      <c r="J228" s="1">
        <v>15572</v>
      </c>
      <c r="K228" s="3">
        <v>22306</v>
      </c>
      <c r="L228" s="23">
        <f t="shared" si="49"/>
        <v>7461</v>
      </c>
      <c r="M228" s="23">
        <f t="shared" si="50"/>
        <v>17317</v>
      </c>
      <c r="N228" s="42">
        <f t="shared" si="51"/>
        <v>24778</v>
      </c>
      <c r="O228" s="65"/>
    </row>
    <row r="229" spans="1:15" s="27" customFormat="1" ht="24" x14ac:dyDescent="0.2">
      <c r="A229" s="57" t="s">
        <v>300</v>
      </c>
      <c r="B229" s="121" t="s">
        <v>470</v>
      </c>
      <c r="C229" s="59" t="s">
        <v>471</v>
      </c>
      <c r="D229" s="57" t="s">
        <v>760</v>
      </c>
      <c r="E229" s="59" t="s">
        <v>753</v>
      </c>
      <c r="F229" s="59" t="s">
        <v>472</v>
      </c>
      <c r="G229" s="59" t="s">
        <v>813</v>
      </c>
      <c r="H229" s="70"/>
      <c r="I229" s="1">
        <v>6734</v>
      </c>
      <c r="J229" s="1">
        <v>15572</v>
      </c>
      <c r="K229" s="3">
        <v>22306</v>
      </c>
      <c r="L229" s="23">
        <f t="shared" si="49"/>
        <v>7461</v>
      </c>
      <c r="M229" s="23">
        <f t="shared" si="50"/>
        <v>17317</v>
      </c>
      <c r="N229" s="42">
        <f t="shared" si="51"/>
        <v>24778</v>
      </c>
      <c r="O229" s="65"/>
    </row>
    <row r="230" spans="1:15" s="27" customFormat="1" ht="24" x14ac:dyDescent="0.2">
      <c r="A230" s="57" t="s">
        <v>300</v>
      </c>
      <c r="B230" s="121" t="s">
        <v>473</v>
      </c>
      <c r="C230" s="59" t="s">
        <v>475</v>
      </c>
      <c r="D230" s="57" t="s">
        <v>811</v>
      </c>
      <c r="E230" s="59" t="s">
        <v>709</v>
      </c>
      <c r="F230" s="59" t="s">
        <v>476</v>
      </c>
      <c r="G230" s="59" t="s">
        <v>477</v>
      </c>
      <c r="H230" s="70"/>
      <c r="I230" s="1">
        <v>6734</v>
      </c>
      <c r="J230" s="1">
        <v>15572</v>
      </c>
      <c r="K230" s="3">
        <v>22306</v>
      </c>
      <c r="L230" s="23">
        <f t="shared" si="49"/>
        <v>7461</v>
      </c>
      <c r="M230" s="23">
        <f t="shared" si="50"/>
        <v>17317</v>
      </c>
      <c r="N230" s="42">
        <f t="shared" si="51"/>
        <v>24778</v>
      </c>
      <c r="O230" s="65"/>
    </row>
    <row r="231" spans="1:15" s="27" customFormat="1" x14ac:dyDescent="0.2">
      <c r="A231" s="57" t="s">
        <v>300</v>
      </c>
      <c r="B231" s="121" t="s">
        <v>478</v>
      </c>
      <c r="C231" s="59" t="s">
        <v>479</v>
      </c>
      <c r="D231" s="57" t="s">
        <v>38</v>
      </c>
      <c r="E231" s="59" t="s">
        <v>753</v>
      </c>
      <c r="F231" s="59" t="s">
        <v>480</v>
      </c>
      <c r="G231" s="59" t="s">
        <v>481</v>
      </c>
      <c r="H231" s="70"/>
      <c r="I231" s="1">
        <v>3483</v>
      </c>
      <c r="J231" s="1">
        <v>15572</v>
      </c>
      <c r="K231" s="3">
        <v>19055</v>
      </c>
      <c r="L231" s="23">
        <f t="shared" si="49"/>
        <v>3859</v>
      </c>
      <c r="M231" s="23">
        <f t="shared" si="50"/>
        <v>17317</v>
      </c>
      <c r="N231" s="42">
        <f t="shared" si="51"/>
        <v>21176</v>
      </c>
      <c r="O231" s="65"/>
    </row>
    <row r="232" spans="1:15" s="27" customFormat="1" ht="24" x14ac:dyDescent="0.2">
      <c r="A232" s="57" t="s">
        <v>300</v>
      </c>
      <c r="B232" s="121" t="s">
        <v>482</v>
      </c>
      <c r="C232" s="59" t="s">
        <v>721</v>
      </c>
      <c r="D232" s="57" t="s">
        <v>811</v>
      </c>
      <c r="E232" s="59" t="s">
        <v>709</v>
      </c>
      <c r="F232" s="59" t="s">
        <v>483</v>
      </c>
      <c r="G232" s="59" t="s">
        <v>120</v>
      </c>
      <c r="H232" s="70"/>
      <c r="I232" s="1">
        <v>6734</v>
      </c>
      <c r="J232" s="1">
        <v>15572</v>
      </c>
      <c r="K232" s="3">
        <v>22306</v>
      </c>
      <c r="L232" s="23">
        <f t="shared" si="49"/>
        <v>7461</v>
      </c>
      <c r="M232" s="23">
        <f t="shared" si="50"/>
        <v>17317</v>
      </c>
      <c r="N232" s="42">
        <f t="shared" si="51"/>
        <v>24778</v>
      </c>
      <c r="O232" s="65"/>
    </row>
    <row r="233" spans="1:15" s="27" customFormat="1" ht="24" x14ac:dyDescent="0.2">
      <c r="A233" s="57" t="s">
        <v>300</v>
      </c>
      <c r="B233" s="121" t="s">
        <v>484</v>
      </c>
      <c r="C233" s="59" t="s">
        <v>291</v>
      </c>
      <c r="D233" s="57" t="s">
        <v>817</v>
      </c>
      <c r="E233" s="59" t="s">
        <v>709</v>
      </c>
      <c r="F233" s="59" t="s">
        <v>485</v>
      </c>
      <c r="G233" s="59" t="s">
        <v>486</v>
      </c>
      <c r="H233" s="70"/>
      <c r="I233" s="1">
        <v>3715</v>
      </c>
      <c r="J233" s="1">
        <v>15572</v>
      </c>
      <c r="K233" s="3">
        <v>19287</v>
      </c>
      <c r="L233" s="23">
        <f t="shared" si="49"/>
        <v>4116</v>
      </c>
      <c r="M233" s="23">
        <f t="shared" si="50"/>
        <v>17317</v>
      </c>
      <c r="N233" s="42">
        <f t="shared" si="51"/>
        <v>21433</v>
      </c>
      <c r="O233" s="65"/>
    </row>
    <row r="234" spans="1:15" s="27" customFormat="1" ht="24" x14ac:dyDescent="0.2">
      <c r="A234" s="57" t="s">
        <v>300</v>
      </c>
      <c r="B234" s="121" t="s">
        <v>487</v>
      </c>
      <c r="C234" s="59" t="s">
        <v>269</v>
      </c>
      <c r="D234" s="57" t="s">
        <v>38</v>
      </c>
      <c r="E234" s="59" t="s">
        <v>709</v>
      </c>
      <c r="F234" s="59" t="s">
        <v>488</v>
      </c>
      <c r="G234" s="59" t="s">
        <v>807</v>
      </c>
      <c r="H234" s="70"/>
      <c r="I234" s="1">
        <v>3715</v>
      </c>
      <c r="J234" s="1">
        <v>15572</v>
      </c>
      <c r="K234" s="3">
        <v>19287</v>
      </c>
      <c r="L234" s="23">
        <f t="shared" si="49"/>
        <v>4116</v>
      </c>
      <c r="M234" s="23">
        <f t="shared" si="50"/>
        <v>17317</v>
      </c>
      <c r="N234" s="42">
        <f t="shared" si="51"/>
        <v>21433</v>
      </c>
      <c r="O234" s="65"/>
    </row>
    <row r="235" spans="1:15" s="27" customFormat="1" ht="24" x14ac:dyDescent="0.2">
      <c r="A235" s="57" t="s">
        <v>300</v>
      </c>
      <c r="B235" s="121" t="s">
        <v>489</v>
      </c>
      <c r="C235" s="59" t="s">
        <v>490</v>
      </c>
      <c r="D235" s="57" t="s">
        <v>491</v>
      </c>
      <c r="E235" s="59" t="s">
        <v>717</v>
      </c>
      <c r="F235" s="59" t="s">
        <v>492</v>
      </c>
      <c r="G235" s="59" t="s">
        <v>162</v>
      </c>
      <c r="H235" s="70"/>
      <c r="I235" s="1">
        <v>3483</v>
      </c>
      <c r="J235" s="1">
        <v>15572</v>
      </c>
      <c r="K235" s="3">
        <v>19055</v>
      </c>
      <c r="L235" s="23">
        <f t="shared" si="49"/>
        <v>3859</v>
      </c>
      <c r="M235" s="23">
        <f t="shared" si="50"/>
        <v>17317</v>
      </c>
      <c r="N235" s="42">
        <f t="shared" si="51"/>
        <v>21176</v>
      </c>
      <c r="O235" s="65"/>
    </row>
    <row r="236" spans="1:15" s="27" customFormat="1" ht="24" x14ac:dyDescent="0.2">
      <c r="A236" s="57" t="s">
        <v>300</v>
      </c>
      <c r="B236" s="121" t="s">
        <v>493</v>
      </c>
      <c r="C236" s="59" t="s">
        <v>494</v>
      </c>
      <c r="D236" s="57" t="s">
        <v>811</v>
      </c>
      <c r="E236" s="59" t="s">
        <v>834</v>
      </c>
      <c r="F236" s="59" t="s">
        <v>495</v>
      </c>
      <c r="G236" s="59" t="s">
        <v>903</v>
      </c>
      <c r="H236" s="70"/>
      <c r="I236" s="1">
        <v>3483</v>
      </c>
      <c r="J236" s="1">
        <v>15572</v>
      </c>
      <c r="K236" s="3">
        <v>19055</v>
      </c>
      <c r="L236" s="23">
        <f t="shared" si="49"/>
        <v>3859</v>
      </c>
      <c r="M236" s="23">
        <f t="shared" si="50"/>
        <v>17317</v>
      </c>
      <c r="N236" s="42">
        <f t="shared" si="51"/>
        <v>21176</v>
      </c>
      <c r="O236" s="65"/>
    </row>
    <row r="237" spans="1:15" s="27" customFormat="1" ht="24" x14ac:dyDescent="0.2">
      <c r="A237" s="57" t="s">
        <v>300</v>
      </c>
      <c r="B237" s="121" t="s">
        <v>496</v>
      </c>
      <c r="C237" s="59" t="s">
        <v>497</v>
      </c>
      <c r="D237" s="57" t="s">
        <v>755</v>
      </c>
      <c r="E237" s="59" t="s">
        <v>389</v>
      </c>
      <c r="F237" s="59" t="s">
        <v>498</v>
      </c>
      <c r="G237" s="59" t="s">
        <v>903</v>
      </c>
      <c r="H237" s="70"/>
      <c r="I237" s="1">
        <v>3715</v>
      </c>
      <c r="J237" s="1">
        <v>15572</v>
      </c>
      <c r="K237" s="3">
        <v>19287</v>
      </c>
      <c r="L237" s="23">
        <f t="shared" si="49"/>
        <v>4116</v>
      </c>
      <c r="M237" s="23">
        <f t="shared" si="50"/>
        <v>17317</v>
      </c>
      <c r="N237" s="42">
        <f t="shared" si="51"/>
        <v>21433</v>
      </c>
      <c r="O237" s="65"/>
    </row>
    <row r="238" spans="1:15" s="27" customFormat="1" x14ac:dyDescent="0.2">
      <c r="A238" s="57" t="s">
        <v>300</v>
      </c>
      <c r="B238" s="121" t="s">
        <v>512</v>
      </c>
      <c r="C238" s="59" t="s">
        <v>514</v>
      </c>
      <c r="D238" s="57" t="s">
        <v>808</v>
      </c>
      <c r="E238" s="59" t="s">
        <v>709</v>
      </c>
      <c r="F238" s="59" t="s">
        <v>515</v>
      </c>
      <c r="G238" s="59" t="s">
        <v>516</v>
      </c>
      <c r="H238" s="70"/>
      <c r="I238" s="1">
        <v>6734</v>
      </c>
      <c r="J238" s="1">
        <v>15572</v>
      </c>
      <c r="K238" s="3">
        <v>22306</v>
      </c>
      <c r="L238" s="23">
        <f t="shared" si="49"/>
        <v>7461</v>
      </c>
      <c r="M238" s="23">
        <f t="shared" si="50"/>
        <v>17317</v>
      </c>
      <c r="N238" s="42">
        <f t="shared" si="51"/>
        <v>24778</v>
      </c>
      <c r="O238" s="65"/>
    </row>
    <row r="239" spans="1:15" s="27" customFormat="1" ht="24" x14ac:dyDescent="0.2">
      <c r="A239" s="57" t="s">
        <v>300</v>
      </c>
      <c r="B239" s="121" t="s">
        <v>517</v>
      </c>
      <c r="C239" s="59" t="s">
        <v>518</v>
      </c>
      <c r="D239" s="57" t="s">
        <v>755</v>
      </c>
      <c r="E239" s="59" t="s">
        <v>709</v>
      </c>
      <c r="F239" s="59" t="s">
        <v>519</v>
      </c>
      <c r="G239" s="59" t="s">
        <v>520</v>
      </c>
      <c r="H239" s="70"/>
      <c r="I239" s="1">
        <v>6734</v>
      </c>
      <c r="J239" s="1">
        <v>15572</v>
      </c>
      <c r="K239" s="3">
        <v>22306</v>
      </c>
      <c r="L239" s="23">
        <f t="shared" si="49"/>
        <v>7461</v>
      </c>
      <c r="M239" s="23">
        <f t="shared" si="50"/>
        <v>17317</v>
      </c>
      <c r="N239" s="42">
        <f t="shared" si="51"/>
        <v>24778</v>
      </c>
      <c r="O239" s="65"/>
    </row>
    <row r="240" spans="1:15" s="27" customFormat="1" x14ac:dyDescent="0.2">
      <c r="A240" s="57" t="s">
        <v>300</v>
      </c>
      <c r="B240" s="121" t="s">
        <v>524</v>
      </c>
      <c r="C240" s="59" t="s">
        <v>647</v>
      </c>
      <c r="D240" s="57" t="s">
        <v>772</v>
      </c>
      <c r="E240" s="59" t="s">
        <v>885</v>
      </c>
      <c r="F240" s="59" t="s">
        <v>525</v>
      </c>
      <c r="G240" s="59" t="s">
        <v>526</v>
      </c>
      <c r="H240" s="70"/>
      <c r="I240" s="1">
        <v>3715</v>
      </c>
      <c r="J240" s="1">
        <v>15572</v>
      </c>
      <c r="K240" s="3">
        <v>19287</v>
      </c>
      <c r="L240" s="23">
        <f t="shared" si="49"/>
        <v>4116</v>
      </c>
      <c r="M240" s="23">
        <f t="shared" si="50"/>
        <v>17317</v>
      </c>
      <c r="N240" s="42">
        <f t="shared" si="51"/>
        <v>21433</v>
      </c>
      <c r="O240" s="65"/>
    </row>
    <row r="241" spans="1:15" s="27" customFormat="1" ht="24" x14ac:dyDescent="0.2">
      <c r="A241" s="57" t="s">
        <v>300</v>
      </c>
      <c r="B241" s="121" t="s">
        <v>527</v>
      </c>
      <c r="C241" s="59" t="s">
        <v>528</v>
      </c>
      <c r="D241" s="57" t="s">
        <v>206</v>
      </c>
      <c r="E241" s="59" t="s">
        <v>753</v>
      </c>
      <c r="F241" s="59" t="s">
        <v>529</v>
      </c>
      <c r="G241" s="59" t="s">
        <v>530</v>
      </c>
      <c r="H241" s="70"/>
      <c r="I241" s="1">
        <v>6734</v>
      </c>
      <c r="J241" s="1">
        <v>15572</v>
      </c>
      <c r="K241" s="3">
        <v>22306</v>
      </c>
      <c r="L241" s="23">
        <f t="shared" si="49"/>
        <v>7461</v>
      </c>
      <c r="M241" s="23">
        <f t="shared" si="50"/>
        <v>17317</v>
      </c>
      <c r="N241" s="42">
        <f t="shared" si="51"/>
        <v>24778</v>
      </c>
      <c r="O241" s="65"/>
    </row>
    <row r="242" spans="1:15" s="27" customFormat="1" ht="24" x14ac:dyDescent="0.2">
      <c r="A242" s="57" t="s">
        <v>300</v>
      </c>
      <c r="B242" s="121" t="s">
        <v>606</v>
      </c>
      <c r="C242" s="59" t="s">
        <v>531</v>
      </c>
      <c r="D242" s="57" t="s">
        <v>760</v>
      </c>
      <c r="E242" s="59" t="s">
        <v>709</v>
      </c>
      <c r="F242" s="59" t="s">
        <v>532</v>
      </c>
      <c r="G242" s="59" t="s">
        <v>533</v>
      </c>
      <c r="H242" s="70"/>
      <c r="I242" s="1">
        <v>6734</v>
      </c>
      <c r="J242" s="1">
        <v>15572</v>
      </c>
      <c r="K242" s="3">
        <v>22306</v>
      </c>
      <c r="L242" s="23">
        <f t="shared" si="49"/>
        <v>7461</v>
      </c>
      <c r="M242" s="23">
        <f t="shared" si="50"/>
        <v>17317</v>
      </c>
      <c r="N242" s="42">
        <f t="shared" si="51"/>
        <v>24778</v>
      </c>
      <c r="O242" s="65"/>
    </row>
    <row r="243" spans="1:15" s="27" customFormat="1" ht="24" x14ac:dyDescent="0.2">
      <c r="A243" s="57" t="s">
        <v>300</v>
      </c>
      <c r="B243" s="121" t="s">
        <v>534</v>
      </c>
      <c r="C243" s="59" t="s">
        <v>535</v>
      </c>
      <c r="D243" s="57" t="s">
        <v>805</v>
      </c>
      <c r="E243" s="59" t="s">
        <v>587</v>
      </c>
      <c r="F243" s="59" t="s">
        <v>90</v>
      </c>
      <c r="G243" s="59" t="s">
        <v>91</v>
      </c>
      <c r="H243" s="70"/>
      <c r="I243" s="1">
        <v>6734</v>
      </c>
      <c r="J243" s="1">
        <v>15572</v>
      </c>
      <c r="K243" s="3">
        <v>22306</v>
      </c>
      <c r="L243" s="23">
        <f t="shared" si="49"/>
        <v>7461</v>
      </c>
      <c r="M243" s="23">
        <f t="shared" si="50"/>
        <v>17317</v>
      </c>
      <c r="N243" s="42">
        <f t="shared" si="51"/>
        <v>24778</v>
      </c>
      <c r="O243" s="65"/>
    </row>
    <row r="244" spans="1:15" s="27" customFormat="1" ht="24" x14ac:dyDescent="0.2">
      <c r="A244" s="57" t="s">
        <v>300</v>
      </c>
      <c r="B244" s="121" t="s">
        <v>536</v>
      </c>
      <c r="C244" s="59" t="s">
        <v>537</v>
      </c>
      <c r="D244" s="57" t="s">
        <v>900</v>
      </c>
      <c r="E244" s="59" t="s">
        <v>709</v>
      </c>
      <c r="F244" s="59" t="s">
        <v>538</v>
      </c>
      <c r="G244" s="59" t="s">
        <v>539</v>
      </c>
      <c r="H244" s="70"/>
      <c r="I244" s="1">
        <v>6734</v>
      </c>
      <c r="J244" s="1">
        <v>15572</v>
      </c>
      <c r="K244" s="3">
        <v>22306</v>
      </c>
      <c r="L244" s="23">
        <f t="shared" si="49"/>
        <v>7461</v>
      </c>
      <c r="M244" s="23">
        <f t="shared" si="50"/>
        <v>17317</v>
      </c>
      <c r="N244" s="42">
        <f t="shared" si="51"/>
        <v>24778</v>
      </c>
      <c r="O244" s="65"/>
    </row>
    <row r="245" spans="1:15" s="27" customFormat="1" x14ac:dyDescent="0.2">
      <c r="A245" s="57" t="s">
        <v>300</v>
      </c>
      <c r="B245" s="121" t="s">
        <v>542</v>
      </c>
      <c r="C245" s="59" t="s">
        <v>543</v>
      </c>
      <c r="D245" s="57" t="s">
        <v>93</v>
      </c>
      <c r="E245" s="59" t="s">
        <v>753</v>
      </c>
      <c r="F245" s="59" t="s">
        <v>544</v>
      </c>
      <c r="G245" s="59" t="s">
        <v>539</v>
      </c>
      <c r="H245" s="70"/>
      <c r="I245" s="1">
        <v>3483</v>
      </c>
      <c r="J245" s="1">
        <v>15572</v>
      </c>
      <c r="K245" s="3">
        <v>19055</v>
      </c>
      <c r="L245" s="23">
        <f t="shared" si="49"/>
        <v>3859</v>
      </c>
      <c r="M245" s="23">
        <f t="shared" si="50"/>
        <v>17317</v>
      </c>
      <c r="N245" s="42">
        <f t="shared" si="51"/>
        <v>21176</v>
      </c>
      <c r="O245" s="65"/>
    </row>
    <row r="246" spans="1:15" s="27" customFormat="1" ht="24" x14ac:dyDescent="0.2">
      <c r="A246" s="57" t="s">
        <v>300</v>
      </c>
      <c r="B246" s="121" t="s">
        <v>554</v>
      </c>
      <c r="C246" s="59" t="s">
        <v>555</v>
      </c>
      <c r="D246" s="57">
        <v>1</v>
      </c>
      <c r="E246" s="59" t="s">
        <v>717</v>
      </c>
      <c r="F246" s="59" t="s">
        <v>556</v>
      </c>
      <c r="G246" s="59" t="s">
        <v>557</v>
      </c>
      <c r="H246" s="70"/>
      <c r="I246" s="1">
        <v>6734</v>
      </c>
      <c r="J246" s="1">
        <v>15572</v>
      </c>
      <c r="K246" s="3">
        <v>22306</v>
      </c>
      <c r="L246" s="23">
        <f t="shared" si="49"/>
        <v>7461</v>
      </c>
      <c r="M246" s="23">
        <f t="shared" si="50"/>
        <v>17317</v>
      </c>
      <c r="N246" s="42">
        <f t="shared" si="51"/>
        <v>24778</v>
      </c>
      <c r="O246" s="65"/>
    </row>
    <row r="247" spans="1:15" s="27" customFormat="1" ht="24" x14ac:dyDescent="0.2">
      <c r="A247" s="57" t="s">
        <v>300</v>
      </c>
      <c r="B247" s="121" t="s">
        <v>558</v>
      </c>
      <c r="C247" s="59" t="s">
        <v>559</v>
      </c>
      <c r="D247" s="57" t="s">
        <v>767</v>
      </c>
      <c r="E247" s="59" t="s">
        <v>717</v>
      </c>
      <c r="F247" s="59" t="s">
        <v>560</v>
      </c>
      <c r="G247" s="59" t="s">
        <v>561</v>
      </c>
      <c r="H247" s="70"/>
      <c r="I247" s="1">
        <v>6734</v>
      </c>
      <c r="J247" s="1">
        <v>15572</v>
      </c>
      <c r="K247" s="3">
        <v>22306</v>
      </c>
      <c r="L247" s="23">
        <f t="shared" si="49"/>
        <v>7461</v>
      </c>
      <c r="M247" s="23">
        <f t="shared" si="50"/>
        <v>17317</v>
      </c>
      <c r="N247" s="42">
        <f t="shared" si="51"/>
        <v>24778</v>
      </c>
      <c r="O247" s="65"/>
    </row>
    <row r="248" spans="1:15" s="27" customFormat="1" x14ac:dyDescent="0.2">
      <c r="A248" s="69" t="s">
        <v>300</v>
      </c>
      <c r="B248" s="121" t="s">
        <v>563</v>
      </c>
      <c r="C248" s="59" t="s">
        <v>1024</v>
      </c>
      <c r="D248" s="69" t="s">
        <v>761</v>
      </c>
      <c r="E248" s="59" t="s">
        <v>1016</v>
      </c>
      <c r="F248" s="59" t="s">
        <v>1025</v>
      </c>
      <c r="G248" s="59" t="s">
        <v>96</v>
      </c>
      <c r="H248" s="70"/>
      <c r="I248" s="1">
        <v>3715</v>
      </c>
      <c r="J248" s="1">
        <v>15572</v>
      </c>
      <c r="K248" s="3">
        <v>19287</v>
      </c>
      <c r="L248" s="23">
        <f t="shared" si="49"/>
        <v>4116</v>
      </c>
      <c r="M248" s="23">
        <f t="shared" si="50"/>
        <v>17317</v>
      </c>
      <c r="N248" s="42">
        <f t="shared" si="51"/>
        <v>21433</v>
      </c>
      <c r="O248" s="65"/>
    </row>
    <row r="249" spans="1:15" s="27" customFormat="1" x14ac:dyDescent="0.2">
      <c r="A249" s="57" t="s">
        <v>300</v>
      </c>
      <c r="B249" s="121" t="s">
        <v>564</v>
      </c>
      <c r="C249" s="59" t="s">
        <v>270</v>
      </c>
      <c r="D249" s="57" t="s">
        <v>760</v>
      </c>
      <c r="E249" s="59" t="s">
        <v>709</v>
      </c>
      <c r="F249" s="59" t="s">
        <v>565</v>
      </c>
      <c r="G249" s="59" t="s">
        <v>96</v>
      </c>
      <c r="H249" s="70"/>
      <c r="I249" s="1">
        <v>6734</v>
      </c>
      <c r="J249" s="1">
        <v>15572</v>
      </c>
      <c r="K249" s="3">
        <v>22306</v>
      </c>
      <c r="L249" s="23">
        <f t="shared" si="49"/>
        <v>7461</v>
      </c>
      <c r="M249" s="23">
        <f t="shared" si="50"/>
        <v>17317</v>
      </c>
      <c r="N249" s="42">
        <f t="shared" si="51"/>
        <v>24778</v>
      </c>
      <c r="O249" s="65"/>
    </row>
    <row r="250" spans="1:15" s="27" customFormat="1" x14ac:dyDescent="0.2">
      <c r="A250" s="57" t="s">
        <v>300</v>
      </c>
      <c r="B250" s="121" t="s">
        <v>566</v>
      </c>
      <c r="C250" s="59" t="s">
        <v>567</v>
      </c>
      <c r="D250" s="57" t="s">
        <v>811</v>
      </c>
      <c r="E250" s="59" t="s">
        <v>753</v>
      </c>
      <c r="F250" s="59" t="s">
        <v>568</v>
      </c>
      <c r="G250" s="59" t="s">
        <v>96</v>
      </c>
      <c r="H250" s="70"/>
      <c r="I250" s="1">
        <v>288034</v>
      </c>
      <c r="J250" s="1">
        <v>395059</v>
      </c>
      <c r="K250" s="3">
        <v>683093</v>
      </c>
      <c r="L250" s="23">
        <f t="shared" si="49"/>
        <v>319148</v>
      </c>
      <c r="M250" s="23">
        <f t="shared" si="50"/>
        <v>439336</v>
      </c>
      <c r="N250" s="42">
        <f t="shared" si="51"/>
        <v>758484</v>
      </c>
      <c r="O250" s="65"/>
    </row>
    <row r="251" spans="1:15" s="27" customFormat="1" x14ac:dyDescent="0.2">
      <c r="A251" s="57" t="s">
        <v>300</v>
      </c>
      <c r="B251" s="121" t="s">
        <v>569</v>
      </c>
      <c r="C251" s="59" t="s">
        <v>570</v>
      </c>
      <c r="D251" s="57" t="s">
        <v>811</v>
      </c>
      <c r="E251" s="59" t="s">
        <v>753</v>
      </c>
      <c r="F251" s="59" t="s">
        <v>571</v>
      </c>
      <c r="G251" s="59" t="s">
        <v>572</v>
      </c>
      <c r="H251" s="70"/>
      <c r="I251" s="1">
        <v>401343</v>
      </c>
      <c r="J251" s="1">
        <v>524649</v>
      </c>
      <c r="K251" s="3">
        <v>925992</v>
      </c>
      <c r="L251" s="23">
        <f t="shared" ref="L251:L286" si="52">ROUND(I251/158.3*175.4,0)</f>
        <v>444697</v>
      </c>
      <c r="M251" s="23">
        <f t="shared" ref="M251:M286" si="53">ROUND(J251/103.5*115.1,0)</f>
        <v>583450</v>
      </c>
      <c r="N251" s="42">
        <f t="shared" ref="N251:N285" si="54">L251+M251</f>
        <v>1028147</v>
      </c>
      <c r="O251" s="65"/>
    </row>
    <row r="252" spans="1:15" s="27" customFormat="1" ht="24" x14ac:dyDescent="0.2">
      <c r="A252" s="57" t="s">
        <v>300</v>
      </c>
      <c r="B252" s="121" t="s">
        <v>573</v>
      </c>
      <c r="C252" s="59" t="s">
        <v>574</v>
      </c>
      <c r="D252" s="57"/>
      <c r="E252" s="59" t="s">
        <v>753</v>
      </c>
      <c r="F252" s="59" t="s">
        <v>575</v>
      </c>
      <c r="G252" s="59" t="s">
        <v>572</v>
      </c>
      <c r="H252" s="70"/>
      <c r="I252" s="1">
        <v>3483</v>
      </c>
      <c r="J252" s="1">
        <v>15572</v>
      </c>
      <c r="K252" s="3">
        <v>19055</v>
      </c>
      <c r="L252" s="23">
        <f t="shared" si="52"/>
        <v>3859</v>
      </c>
      <c r="M252" s="23">
        <f t="shared" si="53"/>
        <v>17317</v>
      </c>
      <c r="N252" s="42">
        <f t="shared" si="54"/>
        <v>21176</v>
      </c>
      <c r="O252" s="65"/>
    </row>
    <row r="253" spans="1:15" s="27" customFormat="1" ht="24" x14ac:dyDescent="0.2">
      <c r="A253" s="57" t="s">
        <v>300</v>
      </c>
      <c r="B253" s="121" t="s">
        <v>576</v>
      </c>
      <c r="C253" s="59" t="s">
        <v>313</v>
      </c>
      <c r="D253" s="57">
        <v>1</v>
      </c>
      <c r="E253" s="59" t="s">
        <v>389</v>
      </c>
      <c r="F253" s="59" t="s">
        <v>577</v>
      </c>
      <c r="G253" s="59" t="s">
        <v>578</v>
      </c>
      <c r="H253" s="70"/>
      <c r="I253" s="1">
        <v>6734</v>
      </c>
      <c r="J253" s="1">
        <v>15572</v>
      </c>
      <c r="K253" s="3">
        <v>22306</v>
      </c>
      <c r="L253" s="23">
        <f t="shared" si="52"/>
        <v>7461</v>
      </c>
      <c r="M253" s="23">
        <f t="shared" si="53"/>
        <v>17317</v>
      </c>
      <c r="N253" s="42">
        <f t="shared" si="54"/>
        <v>24778</v>
      </c>
      <c r="O253" s="65"/>
    </row>
    <row r="254" spans="1:15" s="27" customFormat="1" ht="24" x14ac:dyDescent="0.2">
      <c r="A254" s="57" t="s">
        <v>300</v>
      </c>
      <c r="B254" s="121" t="s">
        <v>579</v>
      </c>
      <c r="C254" s="59" t="s">
        <v>313</v>
      </c>
      <c r="D254" s="57" t="s">
        <v>774</v>
      </c>
      <c r="E254" s="59" t="s">
        <v>709</v>
      </c>
      <c r="F254" s="59" t="s">
        <v>580</v>
      </c>
      <c r="G254" s="59" t="s">
        <v>582</v>
      </c>
      <c r="H254" s="70"/>
      <c r="I254" s="1">
        <v>6734</v>
      </c>
      <c r="J254" s="1">
        <v>15572</v>
      </c>
      <c r="K254" s="3">
        <v>22306</v>
      </c>
      <c r="L254" s="23">
        <f t="shared" si="52"/>
        <v>7461</v>
      </c>
      <c r="M254" s="23">
        <f t="shared" si="53"/>
        <v>17317</v>
      </c>
      <c r="N254" s="42">
        <f t="shared" si="54"/>
        <v>24778</v>
      </c>
      <c r="O254" s="65"/>
    </row>
    <row r="255" spans="1:15" s="27" customFormat="1" ht="36" x14ac:dyDescent="0.2">
      <c r="A255" s="57" t="s">
        <v>300</v>
      </c>
      <c r="B255" s="121" t="s">
        <v>583</v>
      </c>
      <c r="C255" s="59" t="s">
        <v>584</v>
      </c>
      <c r="D255" s="57" t="s">
        <v>772</v>
      </c>
      <c r="E255" s="59" t="s">
        <v>389</v>
      </c>
      <c r="F255" s="59" t="s">
        <v>585</v>
      </c>
      <c r="G255" s="59" t="s">
        <v>586</v>
      </c>
      <c r="H255" s="70"/>
      <c r="I255" s="1">
        <v>181110</v>
      </c>
      <c r="J255" s="1">
        <v>229314</v>
      </c>
      <c r="K255" s="3">
        <v>410424</v>
      </c>
      <c r="L255" s="23">
        <f t="shared" si="52"/>
        <v>200674</v>
      </c>
      <c r="M255" s="23">
        <f t="shared" si="53"/>
        <v>255015</v>
      </c>
      <c r="N255" s="42">
        <f t="shared" si="54"/>
        <v>455689</v>
      </c>
      <c r="O255" s="65"/>
    </row>
    <row r="256" spans="1:15" s="27" customFormat="1" ht="24" x14ac:dyDescent="0.2">
      <c r="A256" s="57" t="s">
        <v>300</v>
      </c>
      <c r="B256" s="121" t="s">
        <v>588</v>
      </c>
      <c r="C256" s="59" t="s">
        <v>589</v>
      </c>
      <c r="D256" s="57" t="s">
        <v>808</v>
      </c>
      <c r="E256" s="59" t="s">
        <v>709</v>
      </c>
      <c r="F256" s="59" t="s">
        <v>590</v>
      </c>
      <c r="G256" s="59" t="s">
        <v>586</v>
      </c>
      <c r="H256" s="70"/>
      <c r="I256" s="1">
        <v>181110</v>
      </c>
      <c r="J256" s="1">
        <v>229314</v>
      </c>
      <c r="K256" s="3">
        <v>410424</v>
      </c>
      <c r="L256" s="23">
        <f t="shared" si="52"/>
        <v>200674</v>
      </c>
      <c r="M256" s="23">
        <f t="shared" si="53"/>
        <v>255015</v>
      </c>
      <c r="N256" s="42">
        <f t="shared" si="54"/>
        <v>455689</v>
      </c>
      <c r="O256" s="65"/>
    </row>
    <row r="257" spans="1:15" s="27" customFormat="1" x14ac:dyDescent="0.2">
      <c r="A257" s="57" t="s">
        <v>300</v>
      </c>
      <c r="B257" s="121" t="s">
        <v>591</v>
      </c>
      <c r="C257" s="59" t="s">
        <v>592</v>
      </c>
      <c r="D257" s="57" t="s">
        <v>209</v>
      </c>
      <c r="E257" s="59" t="s">
        <v>753</v>
      </c>
      <c r="F257" s="59" t="s">
        <v>593</v>
      </c>
      <c r="G257" s="59" t="s">
        <v>594</v>
      </c>
      <c r="H257" s="70"/>
      <c r="I257" s="1">
        <v>3483</v>
      </c>
      <c r="J257" s="1">
        <v>15572</v>
      </c>
      <c r="K257" s="3">
        <v>19055</v>
      </c>
      <c r="L257" s="23">
        <f t="shared" si="52"/>
        <v>3859</v>
      </c>
      <c r="M257" s="23">
        <f t="shared" si="53"/>
        <v>17317</v>
      </c>
      <c r="N257" s="42">
        <f t="shared" si="54"/>
        <v>21176</v>
      </c>
      <c r="O257" s="65"/>
    </row>
    <row r="258" spans="1:15" s="27" customFormat="1" ht="24" x14ac:dyDescent="0.2">
      <c r="A258" s="57" t="s">
        <v>300</v>
      </c>
      <c r="B258" s="121" t="s">
        <v>595</v>
      </c>
      <c r="C258" s="59" t="s">
        <v>596</v>
      </c>
      <c r="D258" s="57" t="s">
        <v>808</v>
      </c>
      <c r="E258" s="59" t="s">
        <v>709</v>
      </c>
      <c r="F258" s="59" t="s">
        <v>597</v>
      </c>
      <c r="G258" s="59" t="s">
        <v>598</v>
      </c>
      <c r="H258" s="70"/>
      <c r="I258" s="1">
        <v>3715</v>
      </c>
      <c r="J258" s="1">
        <v>15572</v>
      </c>
      <c r="K258" s="3">
        <v>19287</v>
      </c>
      <c r="L258" s="23">
        <f t="shared" si="52"/>
        <v>4116</v>
      </c>
      <c r="M258" s="23">
        <f t="shared" si="53"/>
        <v>17317</v>
      </c>
      <c r="N258" s="42">
        <f t="shared" si="54"/>
        <v>21433</v>
      </c>
      <c r="O258" s="65"/>
    </row>
    <row r="259" spans="1:15" s="27" customFormat="1" x14ac:dyDescent="0.2">
      <c r="A259" s="57" t="s">
        <v>300</v>
      </c>
      <c r="B259" s="121" t="s">
        <v>599</v>
      </c>
      <c r="C259" s="59" t="s">
        <v>600</v>
      </c>
      <c r="D259" s="57" t="s">
        <v>763</v>
      </c>
      <c r="E259" s="59" t="s">
        <v>753</v>
      </c>
      <c r="F259" s="59" t="s">
        <v>601</v>
      </c>
      <c r="G259" s="59" t="s">
        <v>602</v>
      </c>
      <c r="H259" s="70"/>
      <c r="I259" s="1">
        <v>6734</v>
      </c>
      <c r="J259" s="1">
        <v>15572</v>
      </c>
      <c r="K259" s="3">
        <v>22306</v>
      </c>
      <c r="L259" s="23">
        <f t="shared" si="52"/>
        <v>7461</v>
      </c>
      <c r="M259" s="23">
        <f t="shared" si="53"/>
        <v>17317</v>
      </c>
      <c r="N259" s="42">
        <f t="shared" si="54"/>
        <v>24778</v>
      </c>
      <c r="O259" s="65"/>
    </row>
    <row r="260" spans="1:15" s="27" customFormat="1" ht="24" x14ac:dyDescent="0.2">
      <c r="A260" s="57" t="s">
        <v>300</v>
      </c>
      <c r="B260" s="121" t="s">
        <v>603</v>
      </c>
      <c r="C260" s="59" t="s">
        <v>604</v>
      </c>
      <c r="D260" s="57" t="s">
        <v>846</v>
      </c>
      <c r="E260" s="59" t="s">
        <v>709</v>
      </c>
      <c r="F260" s="59" t="s">
        <v>605</v>
      </c>
      <c r="G260" s="59" t="s">
        <v>108</v>
      </c>
      <c r="H260" s="70"/>
      <c r="I260" s="1">
        <v>6734</v>
      </c>
      <c r="J260" s="1">
        <v>15572</v>
      </c>
      <c r="K260" s="3">
        <v>22306</v>
      </c>
      <c r="L260" s="23">
        <f t="shared" si="52"/>
        <v>7461</v>
      </c>
      <c r="M260" s="23">
        <f t="shared" si="53"/>
        <v>17317</v>
      </c>
      <c r="N260" s="42">
        <f t="shared" si="54"/>
        <v>24778</v>
      </c>
      <c r="O260" s="65"/>
    </row>
    <row r="261" spans="1:15" s="27" customFormat="1" x14ac:dyDescent="0.2">
      <c r="A261" s="57" t="s">
        <v>300</v>
      </c>
      <c r="B261" s="121" t="s">
        <v>607</v>
      </c>
      <c r="C261" s="59" t="s">
        <v>609</v>
      </c>
      <c r="D261" s="57" t="s">
        <v>777</v>
      </c>
      <c r="E261" s="59" t="s">
        <v>709</v>
      </c>
      <c r="F261" s="59" t="s">
        <v>610</v>
      </c>
      <c r="G261" s="59" t="s">
        <v>611</v>
      </c>
      <c r="H261" s="70"/>
      <c r="I261" s="1">
        <v>3715</v>
      </c>
      <c r="J261" s="1">
        <v>15572</v>
      </c>
      <c r="K261" s="3">
        <v>19287</v>
      </c>
      <c r="L261" s="23">
        <f t="shared" si="52"/>
        <v>4116</v>
      </c>
      <c r="M261" s="23">
        <f t="shared" si="53"/>
        <v>17317</v>
      </c>
      <c r="N261" s="42">
        <f t="shared" si="54"/>
        <v>21433</v>
      </c>
      <c r="O261" s="65"/>
    </row>
    <row r="262" spans="1:15" s="27" customFormat="1" ht="24" x14ac:dyDescent="0.2">
      <c r="A262" s="57" t="s">
        <v>300</v>
      </c>
      <c r="B262" s="121" t="s">
        <v>612</v>
      </c>
      <c r="C262" s="59" t="s">
        <v>613</v>
      </c>
      <c r="D262" s="57" t="s">
        <v>811</v>
      </c>
      <c r="E262" s="59" t="s">
        <v>709</v>
      </c>
      <c r="F262" s="59" t="s">
        <v>614</v>
      </c>
      <c r="G262" s="59" t="s">
        <v>615</v>
      </c>
      <c r="H262" s="70"/>
      <c r="I262" s="1">
        <v>6734</v>
      </c>
      <c r="J262" s="1">
        <v>15572</v>
      </c>
      <c r="K262" s="3">
        <v>22306</v>
      </c>
      <c r="L262" s="23">
        <f t="shared" si="52"/>
        <v>7461</v>
      </c>
      <c r="M262" s="23">
        <f t="shared" si="53"/>
        <v>17317</v>
      </c>
      <c r="N262" s="42">
        <f t="shared" si="54"/>
        <v>24778</v>
      </c>
      <c r="O262" s="65"/>
    </row>
    <row r="263" spans="1:15" s="27" customFormat="1" ht="24" x14ac:dyDescent="0.2">
      <c r="A263" s="57" t="s">
        <v>300</v>
      </c>
      <c r="B263" s="121" t="s">
        <v>616</v>
      </c>
      <c r="C263" s="59" t="s">
        <v>271</v>
      </c>
      <c r="D263" s="57" t="s">
        <v>755</v>
      </c>
      <c r="E263" s="59" t="s">
        <v>709</v>
      </c>
      <c r="F263" s="59" t="s">
        <v>617</v>
      </c>
      <c r="G263" s="59" t="s">
        <v>618</v>
      </c>
      <c r="H263" s="70"/>
      <c r="I263" s="1">
        <v>6734</v>
      </c>
      <c r="J263" s="1">
        <v>15572</v>
      </c>
      <c r="K263" s="3">
        <v>22306</v>
      </c>
      <c r="L263" s="23">
        <f t="shared" si="52"/>
        <v>7461</v>
      </c>
      <c r="M263" s="23">
        <f t="shared" si="53"/>
        <v>17317</v>
      </c>
      <c r="N263" s="42">
        <f t="shared" si="54"/>
        <v>24778</v>
      </c>
      <c r="O263" s="65"/>
    </row>
    <row r="264" spans="1:15" s="27" customFormat="1" ht="24" x14ac:dyDescent="0.2">
      <c r="A264" s="57" t="s">
        <v>300</v>
      </c>
      <c r="B264" s="121" t="s">
        <v>619</v>
      </c>
      <c r="C264" s="59" t="s">
        <v>1039</v>
      </c>
      <c r="D264" s="57" t="s">
        <v>811</v>
      </c>
      <c r="E264" s="59" t="s">
        <v>709</v>
      </c>
      <c r="F264" s="59" t="s">
        <v>620</v>
      </c>
      <c r="G264" s="59" t="s">
        <v>621</v>
      </c>
      <c r="H264" s="70"/>
      <c r="I264" s="1">
        <v>6734</v>
      </c>
      <c r="J264" s="1">
        <v>15572</v>
      </c>
      <c r="K264" s="3">
        <v>22306</v>
      </c>
      <c r="L264" s="23">
        <f t="shared" si="52"/>
        <v>7461</v>
      </c>
      <c r="M264" s="23">
        <f t="shared" si="53"/>
        <v>17317</v>
      </c>
      <c r="N264" s="42">
        <f t="shared" si="54"/>
        <v>24778</v>
      </c>
      <c r="O264" s="65"/>
    </row>
    <row r="265" spans="1:15" s="27" customFormat="1" ht="24" x14ac:dyDescent="0.2">
      <c r="A265" s="57" t="s">
        <v>300</v>
      </c>
      <c r="B265" s="121" t="s">
        <v>622</v>
      </c>
      <c r="C265" s="59" t="s">
        <v>623</v>
      </c>
      <c r="D265" s="57" t="s">
        <v>70</v>
      </c>
      <c r="E265" s="59" t="s">
        <v>709</v>
      </c>
      <c r="F265" s="59" t="s">
        <v>624</v>
      </c>
      <c r="G265" s="59" t="s">
        <v>829</v>
      </c>
      <c r="H265" s="70"/>
      <c r="I265" s="1">
        <v>3715</v>
      </c>
      <c r="J265" s="1">
        <v>15572</v>
      </c>
      <c r="K265" s="3">
        <v>19287</v>
      </c>
      <c r="L265" s="23">
        <f t="shared" si="52"/>
        <v>4116</v>
      </c>
      <c r="M265" s="23">
        <f t="shared" si="53"/>
        <v>17317</v>
      </c>
      <c r="N265" s="42">
        <f t="shared" si="54"/>
        <v>21433</v>
      </c>
      <c r="O265" s="65"/>
    </row>
    <row r="266" spans="1:15" s="27" customFormat="1" ht="24" x14ac:dyDescent="0.2">
      <c r="A266" s="57" t="s">
        <v>300</v>
      </c>
      <c r="B266" s="121" t="s">
        <v>625</v>
      </c>
      <c r="C266" s="59" t="s">
        <v>1040</v>
      </c>
      <c r="D266" s="57" t="s">
        <v>811</v>
      </c>
      <c r="E266" s="59" t="s">
        <v>709</v>
      </c>
      <c r="F266" s="59" t="s">
        <v>626</v>
      </c>
      <c r="G266" s="59" t="s">
        <v>627</v>
      </c>
      <c r="H266" s="70"/>
      <c r="I266" s="1">
        <v>6734</v>
      </c>
      <c r="J266" s="1">
        <v>15572</v>
      </c>
      <c r="K266" s="3">
        <v>22306</v>
      </c>
      <c r="L266" s="23">
        <f t="shared" si="52"/>
        <v>7461</v>
      </c>
      <c r="M266" s="23">
        <f t="shared" si="53"/>
        <v>17317</v>
      </c>
      <c r="N266" s="42">
        <f t="shared" si="54"/>
        <v>24778</v>
      </c>
      <c r="O266" s="65"/>
    </row>
    <row r="267" spans="1:15" s="27" customFormat="1" ht="24" x14ac:dyDescent="0.2">
      <c r="A267" s="57" t="s">
        <v>300</v>
      </c>
      <c r="B267" s="121" t="s">
        <v>628</v>
      </c>
      <c r="C267" s="59" t="s">
        <v>630</v>
      </c>
      <c r="D267" s="57" t="s">
        <v>811</v>
      </c>
      <c r="E267" s="59" t="s">
        <v>709</v>
      </c>
      <c r="F267" s="59" t="s">
        <v>631</v>
      </c>
      <c r="G267" s="59" t="s">
        <v>632</v>
      </c>
      <c r="H267" s="70"/>
      <c r="I267" s="1">
        <v>3483</v>
      </c>
      <c r="J267" s="1">
        <v>15572</v>
      </c>
      <c r="K267" s="3">
        <v>19055</v>
      </c>
      <c r="L267" s="23">
        <f t="shared" si="52"/>
        <v>3859</v>
      </c>
      <c r="M267" s="23">
        <f t="shared" si="53"/>
        <v>17317</v>
      </c>
      <c r="N267" s="42">
        <f t="shared" si="54"/>
        <v>21176</v>
      </c>
      <c r="O267" s="65"/>
    </row>
    <row r="268" spans="1:15" s="27" customFormat="1" ht="24" x14ac:dyDescent="0.2">
      <c r="A268" s="57" t="s">
        <v>300</v>
      </c>
      <c r="B268" s="121" t="s">
        <v>633</v>
      </c>
      <c r="C268" s="59" t="s">
        <v>634</v>
      </c>
      <c r="D268" s="57" t="s">
        <v>767</v>
      </c>
      <c r="E268" s="59" t="s">
        <v>709</v>
      </c>
      <c r="F268" s="59" t="s">
        <v>635</v>
      </c>
      <c r="G268" s="59" t="s">
        <v>636</v>
      </c>
      <c r="H268" s="70"/>
      <c r="I268" s="1">
        <v>6734</v>
      </c>
      <c r="J268" s="1">
        <v>15572</v>
      </c>
      <c r="K268" s="3">
        <v>22306</v>
      </c>
      <c r="L268" s="23">
        <f t="shared" si="52"/>
        <v>7461</v>
      </c>
      <c r="M268" s="23">
        <f t="shared" si="53"/>
        <v>17317</v>
      </c>
      <c r="N268" s="42">
        <f t="shared" si="54"/>
        <v>24778</v>
      </c>
      <c r="O268" s="65"/>
    </row>
    <row r="269" spans="1:15" s="27" customFormat="1" ht="24" x14ac:dyDescent="0.2">
      <c r="A269" s="57" t="s">
        <v>300</v>
      </c>
      <c r="B269" s="121" t="s">
        <v>637</v>
      </c>
      <c r="C269" s="59" t="s">
        <v>272</v>
      </c>
      <c r="D269" s="57" t="s">
        <v>209</v>
      </c>
      <c r="E269" s="59" t="s">
        <v>709</v>
      </c>
      <c r="F269" s="59" t="s">
        <v>638</v>
      </c>
      <c r="G269" s="59" t="s">
        <v>639</v>
      </c>
      <c r="H269" s="70"/>
      <c r="I269" s="1">
        <v>6734</v>
      </c>
      <c r="J269" s="1">
        <v>15572</v>
      </c>
      <c r="K269" s="3">
        <v>22306</v>
      </c>
      <c r="L269" s="23">
        <f t="shared" si="52"/>
        <v>7461</v>
      </c>
      <c r="M269" s="23">
        <f t="shared" si="53"/>
        <v>17317</v>
      </c>
      <c r="N269" s="42">
        <f t="shared" si="54"/>
        <v>24778</v>
      </c>
      <c r="O269" s="65"/>
    </row>
    <row r="270" spans="1:15" s="27" customFormat="1" ht="24" x14ac:dyDescent="0.2">
      <c r="A270" s="57" t="s">
        <v>300</v>
      </c>
      <c r="B270" s="121" t="s">
        <v>640</v>
      </c>
      <c r="C270" s="59" t="s">
        <v>641</v>
      </c>
      <c r="D270" s="57" t="s">
        <v>760</v>
      </c>
      <c r="E270" s="59" t="s">
        <v>709</v>
      </c>
      <c r="F270" s="59" t="s">
        <v>642</v>
      </c>
      <c r="G270" s="59" t="s">
        <v>60</v>
      </c>
      <c r="H270" s="70"/>
      <c r="I270" s="1">
        <v>3715</v>
      </c>
      <c r="J270" s="1">
        <v>15572</v>
      </c>
      <c r="K270" s="3">
        <v>19287</v>
      </c>
      <c r="L270" s="23">
        <f t="shared" si="52"/>
        <v>4116</v>
      </c>
      <c r="M270" s="23">
        <f t="shared" si="53"/>
        <v>17317</v>
      </c>
      <c r="N270" s="42">
        <f t="shared" si="54"/>
        <v>21433</v>
      </c>
      <c r="O270" s="65"/>
    </row>
    <row r="271" spans="1:15" s="27" customFormat="1" x14ac:dyDescent="0.2">
      <c r="A271" s="57" t="s">
        <v>300</v>
      </c>
      <c r="B271" s="121" t="s">
        <v>643</v>
      </c>
      <c r="C271" s="59" t="s">
        <v>650</v>
      </c>
      <c r="D271" s="57" t="s">
        <v>805</v>
      </c>
      <c r="E271" s="59" t="s">
        <v>709</v>
      </c>
      <c r="F271" s="59" t="s">
        <v>651</v>
      </c>
      <c r="G271" s="59" t="s">
        <v>969</v>
      </c>
      <c r="H271" s="70"/>
      <c r="I271" s="1">
        <v>6734</v>
      </c>
      <c r="J271" s="1">
        <v>15572</v>
      </c>
      <c r="K271" s="3">
        <v>22306</v>
      </c>
      <c r="L271" s="23">
        <f t="shared" si="52"/>
        <v>7461</v>
      </c>
      <c r="M271" s="23">
        <f t="shared" si="53"/>
        <v>17317</v>
      </c>
      <c r="N271" s="42">
        <f t="shared" si="54"/>
        <v>24778</v>
      </c>
      <c r="O271" s="65"/>
    </row>
    <row r="272" spans="1:15" s="27" customFormat="1" ht="24" x14ac:dyDescent="0.2">
      <c r="A272" s="57" t="s">
        <v>300</v>
      </c>
      <c r="B272" s="121" t="s">
        <v>652</v>
      </c>
      <c r="C272" s="59" t="s">
        <v>653</v>
      </c>
      <c r="D272" s="57" t="s">
        <v>755</v>
      </c>
      <c r="E272" s="59" t="s">
        <v>709</v>
      </c>
      <c r="F272" s="59" t="s">
        <v>654</v>
      </c>
      <c r="G272" s="59" t="s">
        <v>826</v>
      </c>
      <c r="H272" s="70"/>
      <c r="I272" s="1">
        <v>6734</v>
      </c>
      <c r="J272" s="1">
        <v>15572</v>
      </c>
      <c r="K272" s="3">
        <v>22306</v>
      </c>
      <c r="L272" s="23">
        <f t="shared" si="52"/>
        <v>7461</v>
      </c>
      <c r="M272" s="23">
        <f t="shared" si="53"/>
        <v>17317</v>
      </c>
      <c r="N272" s="42">
        <f t="shared" si="54"/>
        <v>24778</v>
      </c>
      <c r="O272" s="65"/>
    </row>
    <row r="273" spans="1:16" s="27" customFormat="1" ht="24" x14ac:dyDescent="0.2">
      <c r="A273" s="57" t="s">
        <v>300</v>
      </c>
      <c r="B273" s="121" t="s">
        <v>655</v>
      </c>
      <c r="C273" s="59" t="s">
        <v>291</v>
      </c>
      <c r="D273" s="57" t="s">
        <v>977</v>
      </c>
      <c r="E273" s="59" t="s">
        <v>709</v>
      </c>
      <c r="F273" s="59" t="s">
        <v>656</v>
      </c>
      <c r="G273" s="59" t="s">
        <v>874</v>
      </c>
      <c r="H273" s="70"/>
      <c r="I273" s="1">
        <v>6734</v>
      </c>
      <c r="J273" s="1">
        <v>15572</v>
      </c>
      <c r="K273" s="3">
        <v>22306</v>
      </c>
      <c r="L273" s="23">
        <f t="shared" si="52"/>
        <v>7461</v>
      </c>
      <c r="M273" s="23">
        <f t="shared" si="53"/>
        <v>17317</v>
      </c>
      <c r="N273" s="42">
        <f t="shared" si="54"/>
        <v>24778</v>
      </c>
      <c r="O273" s="65"/>
    </row>
    <row r="274" spans="1:16" s="27" customFormat="1" ht="24" x14ac:dyDescent="0.2">
      <c r="A274" s="57" t="s">
        <v>300</v>
      </c>
      <c r="B274" s="121" t="s">
        <v>657</v>
      </c>
      <c r="C274" s="59" t="s">
        <v>273</v>
      </c>
      <c r="D274" s="57" t="s">
        <v>13</v>
      </c>
      <c r="E274" s="59" t="s">
        <v>709</v>
      </c>
      <c r="F274" s="59" t="s">
        <v>659</v>
      </c>
      <c r="G274" s="59" t="s">
        <v>844</v>
      </c>
      <c r="H274" s="70"/>
      <c r="I274" s="1">
        <v>6734</v>
      </c>
      <c r="J274" s="1">
        <v>15572</v>
      </c>
      <c r="K274" s="3">
        <v>22306</v>
      </c>
      <c r="L274" s="23">
        <f t="shared" si="52"/>
        <v>7461</v>
      </c>
      <c r="M274" s="23">
        <f t="shared" si="53"/>
        <v>17317</v>
      </c>
      <c r="N274" s="42">
        <f t="shared" si="54"/>
        <v>24778</v>
      </c>
      <c r="O274" s="65"/>
    </row>
    <row r="275" spans="1:16" s="27" customFormat="1" ht="24" x14ac:dyDescent="0.2">
      <c r="A275" s="57" t="s">
        <v>300</v>
      </c>
      <c r="B275" s="121" t="s">
        <v>707</v>
      </c>
      <c r="C275" s="59" t="s">
        <v>660</v>
      </c>
      <c r="D275" s="57" t="s">
        <v>244</v>
      </c>
      <c r="E275" s="59" t="s">
        <v>245</v>
      </c>
      <c r="F275" s="59" t="s">
        <v>661</v>
      </c>
      <c r="G275" s="59" t="s">
        <v>198</v>
      </c>
      <c r="H275" s="70"/>
      <c r="I275" s="1">
        <v>366050</v>
      </c>
      <c r="J275" s="1">
        <v>439003</v>
      </c>
      <c r="K275" s="3">
        <v>805053</v>
      </c>
      <c r="L275" s="23">
        <f t="shared" si="52"/>
        <v>405592</v>
      </c>
      <c r="M275" s="23">
        <f t="shared" si="53"/>
        <v>488205</v>
      </c>
      <c r="N275" s="42">
        <f t="shared" si="54"/>
        <v>893797</v>
      </c>
      <c r="O275" s="65"/>
    </row>
    <row r="276" spans="1:16" s="27" customFormat="1" x14ac:dyDescent="0.2">
      <c r="A276" s="57" t="s">
        <v>300</v>
      </c>
      <c r="B276" s="121" t="s">
        <v>662</v>
      </c>
      <c r="C276" s="59" t="s">
        <v>243</v>
      </c>
      <c r="D276" s="57" t="s">
        <v>811</v>
      </c>
      <c r="E276" s="59" t="s">
        <v>753</v>
      </c>
      <c r="F276" s="59" t="s">
        <v>663</v>
      </c>
      <c r="G276" s="59" t="s">
        <v>67</v>
      </c>
      <c r="H276" s="70"/>
      <c r="I276" s="1">
        <v>262841</v>
      </c>
      <c r="J276" s="1">
        <v>391754</v>
      </c>
      <c r="K276" s="3">
        <v>654595</v>
      </c>
      <c r="L276" s="23">
        <f t="shared" si="52"/>
        <v>291234</v>
      </c>
      <c r="M276" s="23">
        <f t="shared" si="53"/>
        <v>435661</v>
      </c>
      <c r="N276" s="42">
        <f t="shared" si="54"/>
        <v>726895</v>
      </c>
      <c r="O276" s="65"/>
    </row>
    <row r="277" spans="1:16" s="27" customFormat="1" ht="24" x14ac:dyDescent="0.2">
      <c r="A277" s="57" t="s">
        <v>300</v>
      </c>
      <c r="B277" s="121" t="s">
        <v>664</v>
      </c>
      <c r="C277" s="59" t="s">
        <v>990</v>
      </c>
      <c r="D277" s="57">
        <v>47</v>
      </c>
      <c r="E277" s="59" t="s">
        <v>709</v>
      </c>
      <c r="F277" s="59" t="s">
        <v>549</v>
      </c>
      <c r="G277" s="59" t="s">
        <v>67</v>
      </c>
      <c r="H277" s="70"/>
      <c r="I277" s="1">
        <v>3715</v>
      </c>
      <c r="J277" s="1">
        <v>15572</v>
      </c>
      <c r="K277" s="3">
        <v>19287</v>
      </c>
      <c r="L277" s="23">
        <f t="shared" si="52"/>
        <v>4116</v>
      </c>
      <c r="M277" s="23">
        <f t="shared" si="53"/>
        <v>17317</v>
      </c>
      <c r="N277" s="42">
        <f t="shared" si="54"/>
        <v>21433</v>
      </c>
      <c r="O277" s="65"/>
    </row>
    <row r="278" spans="1:16" s="27" customFormat="1" ht="24" x14ac:dyDescent="0.2">
      <c r="A278" s="57" t="s">
        <v>300</v>
      </c>
      <c r="B278" s="121" t="s">
        <v>665</v>
      </c>
      <c r="C278" s="59" t="s">
        <v>666</v>
      </c>
      <c r="D278" s="57"/>
      <c r="E278" s="59" t="s">
        <v>753</v>
      </c>
      <c r="F278" s="59" t="s">
        <v>667</v>
      </c>
      <c r="G278" s="59" t="s">
        <v>668</v>
      </c>
      <c r="H278" s="70"/>
      <c r="I278" s="1">
        <v>3715</v>
      </c>
      <c r="J278" s="1">
        <v>15572</v>
      </c>
      <c r="K278" s="3">
        <v>19287</v>
      </c>
      <c r="L278" s="23">
        <f t="shared" si="52"/>
        <v>4116</v>
      </c>
      <c r="M278" s="23">
        <f t="shared" si="53"/>
        <v>17317</v>
      </c>
      <c r="N278" s="42">
        <f t="shared" si="54"/>
        <v>21433</v>
      </c>
      <c r="O278" s="65"/>
    </row>
    <row r="279" spans="1:16" s="27" customFormat="1" ht="24" x14ac:dyDescent="0.2">
      <c r="A279" s="57" t="s">
        <v>300</v>
      </c>
      <c r="B279" s="121" t="s">
        <v>73</v>
      </c>
      <c r="C279" s="59" t="s">
        <v>689</v>
      </c>
      <c r="D279" s="57" t="s">
        <v>805</v>
      </c>
      <c r="E279" s="59" t="s">
        <v>354</v>
      </c>
      <c r="F279" s="59" t="s">
        <v>690</v>
      </c>
      <c r="G279" s="59" t="s">
        <v>688</v>
      </c>
      <c r="H279" s="70"/>
      <c r="I279" s="1">
        <v>3715</v>
      </c>
      <c r="J279" s="1">
        <v>15572</v>
      </c>
      <c r="K279" s="3">
        <v>19287</v>
      </c>
      <c r="L279" s="23">
        <f t="shared" si="52"/>
        <v>4116</v>
      </c>
      <c r="M279" s="23">
        <f t="shared" si="53"/>
        <v>17317</v>
      </c>
      <c r="N279" s="42">
        <f t="shared" si="54"/>
        <v>21433</v>
      </c>
      <c r="O279" s="65"/>
    </row>
    <row r="280" spans="1:16" s="27" customFormat="1" x14ac:dyDescent="0.2">
      <c r="A280" s="57" t="s">
        <v>300</v>
      </c>
      <c r="B280" s="121" t="s">
        <v>669</v>
      </c>
      <c r="C280" s="59" t="s">
        <v>671</v>
      </c>
      <c r="D280" s="57" t="s">
        <v>895</v>
      </c>
      <c r="E280" s="59" t="s">
        <v>753</v>
      </c>
      <c r="F280" s="59" t="s">
        <v>672</v>
      </c>
      <c r="G280" s="59" t="s">
        <v>673</v>
      </c>
      <c r="H280" s="70"/>
      <c r="I280" s="1">
        <v>196201</v>
      </c>
      <c r="J280" s="1">
        <v>365409</v>
      </c>
      <c r="K280" s="3">
        <v>561610</v>
      </c>
      <c r="L280" s="23">
        <f t="shared" si="52"/>
        <v>217395</v>
      </c>
      <c r="M280" s="23">
        <f t="shared" si="53"/>
        <v>406363</v>
      </c>
      <c r="N280" s="42">
        <f t="shared" si="54"/>
        <v>623758</v>
      </c>
      <c r="O280" s="65"/>
    </row>
    <row r="281" spans="1:16" s="27" customFormat="1" ht="24" x14ac:dyDescent="0.2">
      <c r="A281" s="57" t="s">
        <v>300</v>
      </c>
      <c r="B281" s="121" t="s">
        <v>674</v>
      </c>
      <c r="C281" s="59" t="s">
        <v>273</v>
      </c>
      <c r="D281" s="57" t="s">
        <v>805</v>
      </c>
      <c r="E281" s="59" t="s">
        <v>709</v>
      </c>
      <c r="F281" s="59" t="s">
        <v>675</v>
      </c>
      <c r="G281" s="59" t="s">
        <v>676</v>
      </c>
      <c r="H281" s="70"/>
      <c r="I281" s="1">
        <v>6734</v>
      </c>
      <c r="J281" s="1">
        <v>15572</v>
      </c>
      <c r="K281" s="3">
        <v>22306</v>
      </c>
      <c r="L281" s="23">
        <f t="shared" si="52"/>
        <v>7461</v>
      </c>
      <c r="M281" s="23">
        <f t="shared" si="53"/>
        <v>17317</v>
      </c>
      <c r="N281" s="42">
        <f t="shared" si="54"/>
        <v>24778</v>
      </c>
      <c r="O281" s="65"/>
    </row>
    <row r="282" spans="1:16" s="27" customFormat="1" x14ac:dyDescent="0.2">
      <c r="A282" s="57" t="s">
        <v>300</v>
      </c>
      <c r="B282" s="121" t="s">
        <v>677</v>
      </c>
      <c r="C282" s="59" t="s">
        <v>679</v>
      </c>
      <c r="D282" s="57" t="s">
        <v>774</v>
      </c>
      <c r="E282" s="59" t="s">
        <v>709</v>
      </c>
      <c r="F282" s="59" t="s">
        <v>680</v>
      </c>
      <c r="G282" s="59" t="s">
        <v>113</v>
      </c>
      <c r="H282" s="70"/>
      <c r="I282" s="1">
        <v>3715</v>
      </c>
      <c r="J282" s="1">
        <v>15572</v>
      </c>
      <c r="K282" s="3">
        <v>19287</v>
      </c>
      <c r="L282" s="23">
        <f t="shared" si="52"/>
        <v>4116</v>
      </c>
      <c r="M282" s="23">
        <f t="shared" si="53"/>
        <v>17317</v>
      </c>
      <c r="N282" s="42">
        <f t="shared" si="54"/>
        <v>21433</v>
      </c>
      <c r="O282" s="65"/>
    </row>
    <row r="283" spans="1:16" s="27" customFormat="1" ht="24" x14ac:dyDescent="0.2">
      <c r="A283" s="57" t="s">
        <v>300</v>
      </c>
      <c r="B283" s="121" t="s">
        <v>681</v>
      </c>
      <c r="C283" s="59" t="s">
        <v>274</v>
      </c>
      <c r="D283" s="57" t="s">
        <v>79</v>
      </c>
      <c r="E283" s="59" t="s">
        <v>709</v>
      </c>
      <c r="F283" s="59" t="s">
        <v>682</v>
      </c>
      <c r="G283" s="59" t="s">
        <v>40</v>
      </c>
      <c r="H283" s="70"/>
      <c r="I283" s="1">
        <v>6734</v>
      </c>
      <c r="J283" s="1">
        <v>15572</v>
      </c>
      <c r="K283" s="3">
        <v>22306</v>
      </c>
      <c r="L283" s="23">
        <f t="shared" si="52"/>
        <v>7461</v>
      </c>
      <c r="M283" s="23">
        <f t="shared" si="53"/>
        <v>17317</v>
      </c>
      <c r="N283" s="42">
        <f t="shared" si="54"/>
        <v>24778</v>
      </c>
      <c r="O283" s="65"/>
    </row>
    <row r="284" spans="1:16" s="27" customFormat="1" ht="24" x14ac:dyDescent="0.2">
      <c r="A284" s="57" t="s">
        <v>300</v>
      </c>
      <c r="B284" s="121" t="s">
        <v>683</v>
      </c>
      <c r="C284" s="59" t="s">
        <v>275</v>
      </c>
      <c r="D284" s="57" t="s">
        <v>761</v>
      </c>
      <c r="E284" s="59" t="s">
        <v>709</v>
      </c>
      <c r="F284" s="59" t="s">
        <v>684</v>
      </c>
      <c r="G284" s="59" t="s">
        <v>44</v>
      </c>
      <c r="H284" s="70"/>
      <c r="I284" s="1">
        <v>3715</v>
      </c>
      <c r="J284" s="1">
        <v>15572</v>
      </c>
      <c r="K284" s="3">
        <v>19287</v>
      </c>
      <c r="L284" s="23">
        <f t="shared" si="52"/>
        <v>4116</v>
      </c>
      <c r="M284" s="23">
        <f t="shared" si="53"/>
        <v>17317</v>
      </c>
      <c r="N284" s="42">
        <f t="shared" si="54"/>
        <v>21433</v>
      </c>
      <c r="O284" s="65"/>
    </row>
    <row r="285" spans="1:16" s="27" customFormat="1" ht="24" x14ac:dyDescent="0.2">
      <c r="A285" s="57" t="s">
        <v>300</v>
      </c>
      <c r="B285" s="121" t="s">
        <v>685</v>
      </c>
      <c r="C285" s="59" t="s">
        <v>276</v>
      </c>
      <c r="D285" s="57" t="s">
        <v>922</v>
      </c>
      <c r="E285" s="59" t="s">
        <v>709</v>
      </c>
      <c r="F285" s="59" t="s">
        <v>686</v>
      </c>
      <c r="G285" s="59" t="s">
        <v>687</v>
      </c>
      <c r="H285" s="70"/>
      <c r="I285" s="1">
        <v>6734</v>
      </c>
      <c r="J285" s="1">
        <v>15572</v>
      </c>
      <c r="K285" s="3">
        <v>22306</v>
      </c>
      <c r="L285" s="23">
        <f t="shared" si="52"/>
        <v>7461</v>
      </c>
      <c r="M285" s="23">
        <f t="shared" si="53"/>
        <v>17317</v>
      </c>
      <c r="N285" s="42">
        <f t="shared" si="54"/>
        <v>24778</v>
      </c>
      <c r="O285" s="65"/>
    </row>
    <row r="286" spans="1:16" s="27" customFormat="1" ht="24" x14ac:dyDescent="0.2">
      <c r="A286" s="66" t="s">
        <v>300</v>
      </c>
      <c r="B286" s="116" t="s">
        <v>1023</v>
      </c>
      <c r="C286" s="67" t="s">
        <v>697</v>
      </c>
      <c r="D286" s="66" t="s">
        <v>698</v>
      </c>
      <c r="E286" s="67">
        <v>110</v>
      </c>
      <c r="F286" s="67" t="s">
        <v>699</v>
      </c>
      <c r="G286" s="67" t="s">
        <v>757</v>
      </c>
      <c r="H286" s="70"/>
      <c r="I286" s="1">
        <v>0</v>
      </c>
      <c r="J286" s="1">
        <v>0</v>
      </c>
      <c r="K286" s="3">
        <v>0</v>
      </c>
      <c r="L286" s="23">
        <f t="shared" si="52"/>
        <v>0</v>
      </c>
      <c r="M286" s="23">
        <f t="shared" si="53"/>
        <v>0</v>
      </c>
      <c r="N286" s="46">
        <f t="shared" ref="N286" si="55">L286+M286</f>
        <v>0</v>
      </c>
      <c r="O286" s="68"/>
    </row>
    <row r="287" spans="1:16" s="30" customFormat="1" x14ac:dyDescent="0.2">
      <c r="A287" s="66"/>
      <c r="B287" s="67"/>
      <c r="C287" s="67"/>
      <c r="D287" s="66"/>
      <c r="E287" s="67"/>
      <c r="F287" s="67"/>
      <c r="G287" s="67"/>
      <c r="H287" s="82"/>
      <c r="I287" s="4"/>
      <c r="J287" s="4"/>
      <c r="K287" s="4"/>
      <c r="L287" s="4"/>
      <c r="M287" s="4"/>
      <c r="N287" s="4"/>
      <c r="O287" s="85">
        <f>SUM(N177:N286)</f>
        <v>19275842</v>
      </c>
      <c r="P287" s="32"/>
    </row>
    <row r="288" spans="1:16" s="30" customFormat="1" x14ac:dyDescent="0.2">
      <c r="A288" s="80"/>
      <c r="B288" s="81"/>
      <c r="C288" s="81"/>
      <c r="D288" s="80"/>
      <c r="E288" s="81"/>
      <c r="F288" s="81"/>
      <c r="G288" s="81"/>
      <c r="I288" s="6"/>
      <c r="J288" s="6"/>
      <c r="K288" s="6"/>
      <c r="L288" s="6"/>
      <c r="M288" s="6"/>
      <c r="N288" s="6"/>
      <c r="O288" s="33"/>
    </row>
    <row r="289" spans="1:15" s="30" customFormat="1" x14ac:dyDescent="0.2">
      <c r="A289" s="25"/>
      <c r="B289" s="37"/>
      <c r="C289" s="37"/>
      <c r="D289" s="12"/>
      <c r="E289" s="37"/>
      <c r="F289" s="37"/>
      <c r="G289" s="37"/>
      <c r="H289" s="12"/>
      <c r="I289" s="15" t="s">
        <v>1059</v>
      </c>
      <c r="J289" s="15"/>
      <c r="K289" s="15"/>
      <c r="L289" s="15" t="s">
        <v>1112</v>
      </c>
      <c r="M289" s="15" t="s">
        <v>1113</v>
      </c>
      <c r="N289" s="15"/>
      <c r="O289" s="16"/>
    </row>
    <row r="290" spans="1:15" s="30" customFormat="1" x14ac:dyDescent="0.2">
      <c r="A290" s="66"/>
      <c r="B290" s="120" t="s">
        <v>649</v>
      </c>
      <c r="C290" s="64" t="s">
        <v>743</v>
      </c>
      <c r="D290" s="63" t="s">
        <v>744</v>
      </c>
      <c r="E290" s="64" t="s">
        <v>745</v>
      </c>
      <c r="F290" s="64" t="s">
        <v>746</v>
      </c>
      <c r="G290" s="64" t="s">
        <v>747</v>
      </c>
      <c r="H290" s="58"/>
      <c r="I290" s="17" t="s">
        <v>1047</v>
      </c>
      <c r="J290" s="17" t="s">
        <v>1068</v>
      </c>
      <c r="K290" s="17" t="s">
        <v>1048</v>
      </c>
      <c r="L290" s="17" t="s">
        <v>1047</v>
      </c>
      <c r="M290" s="17" t="s">
        <v>1068</v>
      </c>
      <c r="N290" s="17" t="s">
        <v>1048</v>
      </c>
      <c r="O290" s="65"/>
    </row>
    <row r="291" spans="1:15" s="27" customFormat="1" ht="24" x14ac:dyDescent="0.2">
      <c r="A291" s="57" t="s">
        <v>109</v>
      </c>
      <c r="B291" s="121" t="s">
        <v>110</v>
      </c>
      <c r="C291" s="59" t="s">
        <v>111</v>
      </c>
      <c r="D291" s="57" t="s">
        <v>786</v>
      </c>
      <c r="E291" s="59" t="s">
        <v>389</v>
      </c>
      <c r="F291" s="59" t="s">
        <v>112</v>
      </c>
      <c r="G291" s="59" t="s">
        <v>113</v>
      </c>
      <c r="H291" s="70"/>
      <c r="I291" s="1">
        <v>73373</v>
      </c>
      <c r="J291" s="1">
        <v>0</v>
      </c>
      <c r="K291" s="3">
        <v>73373</v>
      </c>
      <c r="L291" s="23">
        <f t="shared" ref="L291" si="56">ROUND(I291/158.3*175.4,0)</f>
        <v>81299</v>
      </c>
      <c r="M291" s="23">
        <f t="shared" ref="M291" si="57">ROUND(J291/103.5*115.1,0)</f>
        <v>0</v>
      </c>
      <c r="N291" s="42">
        <f t="shared" ref="N291" si="58">L291+M291</f>
        <v>81299</v>
      </c>
      <c r="O291" s="65"/>
    </row>
    <row r="292" spans="1:15" s="27" customFormat="1" ht="24" x14ac:dyDescent="0.2">
      <c r="A292" s="57" t="s">
        <v>109</v>
      </c>
      <c r="B292" s="121" t="s">
        <v>114</v>
      </c>
      <c r="C292" s="59" t="s">
        <v>115</v>
      </c>
      <c r="D292" s="57" t="s">
        <v>828</v>
      </c>
      <c r="E292" s="59" t="s">
        <v>709</v>
      </c>
      <c r="F292" s="59" t="s">
        <v>116</v>
      </c>
      <c r="G292" s="59" t="s">
        <v>791</v>
      </c>
      <c r="H292" s="70"/>
      <c r="I292" s="1">
        <v>73373</v>
      </c>
      <c r="J292" s="1">
        <v>0</v>
      </c>
      <c r="K292" s="3">
        <v>73373</v>
      </c>
      <c r="L292" s="23">
        <f t="shared" ref="L292:L324" si="59">ROUND(I292/158.3*175.4,0)</f>
        <v>81299</v>
      </c>
      <c r="M292" s="23">
        <f t="shared" ref="M292:M324" si="60">ROUND(J292/103.5*115.1,0)</f>
        <v>0</v>
      </c>
      <c r="N292" s="42">
        <f t="shared" ref="N292:N324" si="61">L292+M292</f>
        <v>81299</v>
      </c>
      <c r="O292" s="65"/>
    </row>
    <row r="293" spans="1:15" s="27" customFormat="1" ht="24" x14ac:dyDescent="0.2">
      <c r="A293" s="57" t="s">
        <v>109</v>
      </c>
      <c r="B293" s="121" t="s">
        <v>118</v>
      </c>
      <c r="C293" s="59" t="s">
        <v>511</v>
      </c>
      <c r="D293" s="57" t="s">
        <v>811</v>
      </c>
      <c r="E293" s="59" t="s">
        <v>709</v>
      </c>
      <c r="F293" s="59" t="s">
        <v>119</v>
      </c>
      <c r="G293" s="59" t="s">
        <v>120</v>
      </c>
      <c r="H293" s="70"/>
      <c r="I293" s="1">
        <v>73373</v>
      </c>
      <c r="J293" s="1">
        <v>0</v>
      </c>
      <c r="K293" s="3">
        <v>73373</v>
      </c>
      <c r="L293" s="23">
        <f t="shared" si="59"/>
        <v>81299</v>
      </c>
      <c r="M293" s="23">
        <f t="shared" si="60"/>
        <v>0</v>
      </c>
      <c r="N293" s="42">
        <f t="shared" si="61"/>
        <v>81299</v>
      </c>
      <c r="O293" s="65"/>
    </row>
    <row r="294" spans="1:15" s="27" customFormat="1" ht="24" x14ac:dyDescent="0.2">
      <c r="A294" s="57" t="s">
        <v>109</v>
      </c>
      <c r="B294" s="121" t="s">
        <v>121</v>
      </c>
      <c r="C294" s="59" t="s">
        <v>115</v>
      </c>
      <c r="D294" s="57" t="s">
        <v>61</v>
      </c>
      <c r="E294" s="59" t="s">
        <v>717</v>
      </c>
      <c r="F294" s="59" t="s">
        <v>122</v>
      </c>
      <c r="G294" s="59" t="s">
        <v>123</v>
      </c>
      <c r="H294" s="70"/>
      <c r="I294" s="1">
        <v>73373</v>
      </c>
      <c r="J294" s="1">
        <v>0</v>
      </c>
      <c r="K294" s="3">
        <v>73373</v>
      </c>
      <c r="L294" s="23">
        <f t="shared" si="59"/>
        <v>81299</v>
      </c>
      <c r="M294" s="23">
        <f t="shared" si="60"/>
        <v>0</v>
      </c>
      <c r="N294" s="42">
        <f t="shared" si="61"/>
        <v>81299</v>
      </c>
      <c r="O294" s="65"/>
    </row>
    <row r="295" spans="1:15" s="27" customFormat="1" ht="24" x14ac:dyDescent="0.2">
      <c r="A295" s="57" t="s">
        <v>109</v>
      </c>
      <c r="B295" s="121" t="s">
        <v>124</v>
      </c>
      <c r="C295" s="59" t="s">
        <v>115</v>
      </c>
      <c r="D295" s="57" t="s">
        <v>105</v>
      </c>
      <c r="E295" s="59" t="s">
        <v>382</v>
      </c>
      <c r="F295" s="59" t="s">
        <v>122</v>
      </c>
      <c r="G295" s="59" t="s">
        <v>123</v>
      </c>
      <c r="H295" s="70"/>
      <c r="I295" s="1">
        <v>73373</v>
      </c>
      <c r="J295" s="1">
        <v>0</v>
      </c>
      <c r="K295" s="3">
        <v>73373</v>
      </c>
      <c r="L295" s="23">
        <f t="shared" si="59"/>
        <v>81299</v>
      </c>
      <c r="M295" s="23">
        <f t="shared" si="60"/>
        <v>0</v>
      </c>
      <c r="N295" s="42">
        <f t="shared" si="61"/>
        <v>81299</v>
      </c>
      <c r="O295" s="65"/>
    </row>
    <row r="296" spans="1:15" s="27" customFormat="1" ht="24" x14ac:dyDescent="0.2">
      <c r="A296" s="57" t="s">
        <v>109</v>
      </c>
      <c r="B296" s="121" t="s">
        <v>128</v>
      </c>
      <c r="C296" s="59" t="s">
        <v>992</v>
      </c>
      <c r="D296" s="57" t="s">
        <v>38</v>
      </c>
      <c r="E296" s="59" t="s">
        <v>709</v>
      </c>
      <c r="F296" s="59" t="s">
        <v>129</v>
      </c>
      <c r="G296" s="59" t="s">
        <v>123</v>
      </c>
      <c r="H296" s="70"/>
      <c r="I296" s="1">
        <v>73373</v>
      </c>
      <c r="J296" s="1">
        <v>0</v>
      </c>
      <c r="K296" s="3">
        <v>73373</v>
      </c>
      <c r="L296" s="23">
        <f t="shared" si="59"/>
        <v>81299</v>
      </c>
      <c r="M296" s="23">
        <f t="shared" si="60"/>
        <v>0</v>
      </c>
      <c r="N296" s="42">
        <f t="shared" si="61"/>
        <v>81299</v>
      </c>
      <c r="O296" s="65"/>
    </row>
    <row r="297" spans="1:15" s="27" customFormat="1" ht="24" x14ac:dyDescent="0.2">
      <c r="A297" s="57" t="s">
        <v>109</v>
      </c>
      <c r="B297" s="121" t="s">
        <v>130</v>
      </c>
      <c r="C297" s="59" t="s">
        <v>131</v>
      </c>
      <c r="D297" s="57" t="s">
        <v>831</v>
      </c>
      <c r="E297" s="59" t="s">
        <v>709</v>
      </c>
      <c r="F297" s="59" t="s">
        <v>132</v>
      </c>
      <c r="G297" s="59" t="s">
        <v>794</v>
      </c>
      <c r="H297" s="70"/>
      <c r="I297" s="1">
        <v>73373</v>
      </c>
      <c r="J297" s="1">
        <v>0</v>
      </c>
      <c r="K297" s="3">
        <v>73373</v>
      </c>
      <c r="L297" s="23">
        <f t="shared" si="59"/>
        <v>81299</v>
      </c>
      <c r="M297" s="23">
        <f t="shared" si="60"/>
        <v>0</v>
      </c>
      <c r="N297" s="42">
        <f t="shared" si="61"/>
        <v>81299</v>
      </c>
      <c r="O297" s="65"/>
    </row>
    <row r="298" spans="1:15" s="27" customFormat="1" ht="24" x14ac:dyDescent="0.2">
      <c r="A298" s="57" t="s">
        <v>109</v>
      </c>
      <c r="B298" s="121" t="s">
        <v>133</v>
      </c>
      <c r="C298" s="59" t="s">
        <v>103</v>
      </c>
      <c r="D298" s="57" t="s">
        <v>943</v>
      </c>
      <c r="E298" s="59" t="s">
        <v>709</v>
      </c>
      <c r="F298" s="59" t="s">
        <v>134</v>
      </c>
      <c r="G298" s="59" t="s">
        <v>794</v>
      </c>
      <c r="H298" s="70"/>
      <c r="I298" s="1">
        <v>73373</v>
      </c>
      <c r="J298" s="1">
        <v>0</v>
      </c>
      <c r="K298" s="3">
        <v>73373</v>
      </c>
      <c r="L298" s="23">
        <f t="shared" si="59"/>
        <v>81299</v>
      </c>
      <c r="M298" s="23">
        <f t="shared" si="60"/>
        <v>0</v>
      </c>
      <c r="N298" s="42">
        <f t="shared" si="61"/>
        <v>81299</v>
      </c>
      <c r="O298" s="65"/>
    </row>
    <row r="299" spans="1:15" s="27" customFormat="1" ht="24" x14ac:dyDescent="0.2">
      <c r="A299" s="57" t="s">
        <v>109</v>
      </c>
      <c r="B299" s="121" t="s">
        <v>135</v>
      </c>
      <c r="C299" s="59" t="s">
        <v>521</v>
      </c>
      <c r="D299" s="57" t="s">
        <v>811</v>
      </c>
      <c r="E299" s="59" t="s">
        <v>354</v>
      </c>
      <c r="F299" s="59" t="s">
        <v>136</v>
      </c>
      <c r="G299" s="59" t="s">
        <v>794</v>
      </c>
      <c r="H299" s="70"/>
      <c r="I299" s="1">
        <v>73373</v>
      </c>
      <c r="J299" s="1">
        <v>0</v>
      </c>
      <c r="K299" s="3">
        <v>73373</v>
      </c>
      <c r="L299" s="23">
        <f t="shared" si="59"/>
        <v>81299</v>
      </c>
      <c r="M299" s="23">
        <f t="shared" si="60"/>
        <v>0</v>
      </c>
      <c r="N299" s="42">
        <f t="shared" si="61"/>
        <v>81299</v>
      </c>
      <c r="O299" s="65"/>
    </row>
    <row r="300" spans="1:15" s="27" customFormat="1" ht="24" x14ac:dyDescent="0.2">
      <c r="A300" s="57" t="s">
        <v>109</v>
      </c>
      <c r="B300" s="121" t="s">
        <v>137</v>
      </c>
      <c r="C300" s="59" t="s">
        <v>138</v>
      </c>
      <c r="D300" s="57" t="s">
        <v>139</v>
      </c>
      <c r="E300" s="59" t="s">
        <v>709</v>
      </c>
      <c r="F300" s="59" t="s">
        <v>140</v>
      </c>
      <c r="G300" s="59" t="s">
        <v>141</v>
      </c>
      <c r="H300" s="70"/>
      <c r="I300" s="1">
        <v>73373</v>
      </c>
      <c r="J300" s="1">
        <v>0</v>
      </c>
      <c r="K300" s="3">
        <v>73373</v>
      </c>
      <c r="L300" s="23">
        <f t="shared" si="59"/>
        <v>81299</v>
      </c>
      <c r="M300" s="23">
        <f t="shared" si="60"/>
        <v>0</v>
      </c>
      <c r="N300" s="42">
        <f t="shared" si="61"/>
        <v>81299</v>
      </c>
      <c r="O300" s="65"/>
    </row>
    <row r="301" spans="1:15" s="27" customFormat="1" ht="24" x14ac:dyDescent="0.2">
      <c r="A301" s="57" t="s">
        <v>109</v>
      </c>
      <c r="B301" s="121" t="s">
        <v>142</v>
      </c>
      <c r="C301" s="59" t="s">
        <v>646</v>
      </c>
      <c r="D301" s="57" t="s">
        <v>755</v>
      </c>
      <c r="E301" s="59" t="s">
        <v>717</v>
      </c>
      <c r="F301" s="59" t="s">
        <v>143</v>
      </c>
      <c r="G301" s="59" t="s">
        <v>802</v>
      </c>
      <c r="H301" s="70"/>
      <c r="I301" s="1">
        <v>73373</v>
      </c>
      <c r="J301" s="1">
        <v>0</v>
      </c>
      <c r="K301" s="3">
        <v>73373</v>
      </c>
      <c r="L301" s="23">
        <f t="shared" si="59"/>
        <v>81299</v>
      </c>
      <c r="M301" s="23">
        <f t="shared" si="60"/>
        <v>0</v>
      </c>
      <c r="N301" s="42">
        <f t="shared" si="61"/>
        <v>81299</v>
      </c>
      <c r="O301" s="65"/>
    </row>
    <row r="302" spans="1:15" s="27" customFormat="1" ht="24" x14ac:dyDescent="0.2">
      <c r="A302" s="57" t="s">
        <v>109</v>
      </c>
      <c r="B302" s="121" t="s">
        <v>144</v>
      </c>
      <c r="C302" s="59" t="s">
        <v>148</v>
      </c>
      <c r="D302" s="57" t="s">
        <v>145</v>
      </c>
      <c r="E302" s="59" t="s">
        <v>717</v>
      </c>
      <c r="F302" s="59" t="s">
        <v>146</v>
      </c>
      <c r="G302" s="59" t="s">
        <v>802</v>
      </c>
      <c r="H302" s="70"/>
      <c r="I302" s="1">
        <v>73373</v>
      </c>
      <c r="J302" s="1">
        <v>0</v>
      </c>
      <c r="K302" s="3">
        <v>73373</v>
      </c>
      <c r="L302" s="23">
        <f t="shared" si="59"/>
        <v>81299</v>
      </c>
      <c r="M302" s="23">
        <f t="shared" si="60"/>
        <v>0</v>
      </c>
      <c r="N302" s="42">
        <f t="shared" si="61"/>
        <v>81299</v>
      </c>
      <c r="O302" s="65"/>
    </row>
    <row r="303" spans="1:15" s="27" customFormat="1" ht="24" x14ac:dyDescent="0.2">
      <c r="A303" s="57" t="s">
        <v>109</v>
      </c>
      <c r="B303" s="121" t="s">
        <v>147</v>
      </c>
      <c r="C303" s="59" t="s">
        <v>523</v>
      </c>
      <c r="D303" s="57">
        <v>7</v>
      </c>
      <c r="E303" s="59" t="s">
        <v>717</v>
      </c>
      <c r="F303" s="59" t="s">
        <v>143</v>
      </c>
      <c r="G303" s="59" t="s">
        <v>802</v>
      </c>
      <c r="H303" s="70"/>
      <c r="I303" s="1">
        <v>73373</v>
      </c>
      <c r="J303" s="1">
        <v>0</v>
      </c>
      <c r="K303" s="3">
        <v>73373</v>
      </c>
      <c r="L303" s="23">
        <f t="shared" si="59"/>
        <v>81299</v>
      </c>
      <c r="M303" s="23">
        <f t="shared" si="60"/>
        <v>0</v>
      </c>
      <c r="N303" s="42">
        <f t="shared" si="61"/>
        <v>81299</v>
      </c>
      <c r="O303" s="65"/>
    </row>
    <row r="304" spans="1:15" s="27" customFormat="1" ht="24" x14ac:dyDescent="0.2">
      <c r="A304" s="57" t="s">
        <v>109</v>
      </c>
      <c r="B304" s="121" t="s">
        <v>149</v>
      </c>
      <c r="C304" s="59" t="s">
        <v>148</v>
      </c>
      <c r="D304" s="57" t="s">
        <v>854</v>
      </c>
      <c r="E304" s="59" t="s">
        <v>717</v>
      </c>
      <c r="F304" s="59" t="s">
        <v>150</v>
      </c>
      <c r="G304" s="59" t="s">
        <v>802</v>
      </c>
      <c r="H304" s="70"/>
      <c r="I304" s="1">
        <v>73373</v>
      </c>
      <c r="J304" s="1">
        <v>0</v>
      </c>
      <c r="K304" s="3">
        <v>73373</v>
      </c>
      <c r="L304" s="23">
        <f t="shared" si="59"/>
        <v>81299</v>
      </c>
      <c r="M304" s="23">
        <f t="shared" si="60"/>
        <v>0</v>
      </c>
      <c r="N304" s="42">
        <f t="shared" si="61"/>
        <v>81299</v>
      </c>
      <c r="O304" s="65"/>
    </row>
    <row r="305" spans="1:15" s="27" customFormat="1" ht="24" x14ac:dyDescent="0.2">
      <c r="A305" s="57" t="s">
        <v>109</v>
      </c>
      <c r="B305" s="121" t="s">
        <v>151</v>
      </c>
      <c r="C305" s="59" t="s">
        <v>645</v>
      </c>
      <c r="D305" s="57" t="s">
        <v>105</v>
      </c>
      <c r="E305" s="59" t="s">
        <v>709</v>
      </c>
      <c r="F305" s="59" t="s">
        <v>152</v>
      </c>
      <c r="G305" s="59" t="s">
        <v>153</v>
      </c>
      <c r="H305" s="70"/>
      <c r="I305" s="1">
        <v>73373</v>
      </c>
      <c r="J305" s="1">
        <v>0</v>
      </c>
      <c r="K305" s="3">
        <v>73373</v>
      </c>
      <c r="L305" s="23">
        <f t="shared" si="59"/>
        <v>81299</v>
      </c>
      <c r="M305" s="23">
        <f t="shared" si="60"/>
        <v>0</v>
      </c>
      <c r="N305" s="42">
        <f t="shared" si="61"/>
        <v>81299</v>
      </c>
      <c r="O305" s="65"/>
    </row>
    <row r="306" spans="1:15" s="27" customFormat="1" x14ac:dyDescent="0.2">
      <c r="A306" s="57" t="s">
        <v>109</v>
      </c>
      <c r="B306" s="121" t="s">
        <v>1043</v>
      </c>
      <c r="C306" s="59" t="s">
        <v>207</v>
      </c>
      <c r="D306" s="57">
        <v>2</v>
      </c>
      <c r="E306" s="59"/>
      <c r="F306" s="59" t="s">
        <v>152</v>
      </c>
      <c r="G306" s="59" t="s">
        <v>153</v>
      </c>
      <c r="H306" s="70"/>
      <c r="I306" s="1">
        <v>0</v>
      </c>
      <c r="J306" s="1">
        <v>0</v>
      </c>
      <c r="K306" s="3">
        <v>0</v>
      </c>
      <c r="L306" s="23">
        <f t="shared" si="59"/>
        <v>0</v>
      </c>
      <c r="M306" s="23">
        <f t="shared" si="60"/>
        <v>0</v>
      </c>
      <c r="N306" s="42">
        <f t="shared" si="61"/>
        <v>0</v>
      </c>
      <c r="O306" s="65"/>
    </row>
    <row r="307" spans="1:15" s="27" customFormat="1" ht="24" x14ac:dyDescent="0.2">
      <c r="A307" s="57" t="s">
        <v>109</v>
      </c>
      <c r="B307" s="121" t="s">
        <v>154</v>
      </c>
      <c r="C307" s="59" t="s">
        <v>522</v>
      </c>
      <c r="D307" s="57" t="s">
        <v>763</v>
      </c>
      <c r="E307" s="59"/>
      <c r="F307" s="59" t="s">
        <v>155</v>
      </c>
      <c r="G307" s="59" t="s">
        <v>156</v>
      </c>
      <c r="H307" s="70"/>
      <c r="I307" s="1">
        <v>73373</v>
      </c>
      <c r="J307" s="1">
        <v>0</v>
      </c>
      <c r="K307" s="3">
        <v>73373</v>
      </c>
      <c r="L307" s="23">
        <f t="shared" si="59"/>
        <v>81299</v>
      </c>
      <c r="M307" s="23">
        <f t="shared" si="60"/>
        <v>0</v>
      </c>
      <c r="N307" s="42">
        <f t="shared" si="61"/>
        <v>81299</v>
      </c>
      <c r="O307" s="65"/>
    </row>
    <row r="308" spans="1:15" s="27" customFormat="1" ht="24" x14ac:dyDescent="0.2">
      <c r="A308" s="57" t="s">
        <v>109</v>
      </c>
      <c r="B308" s="121" t="s">
        <v>157</v>
      </c>
      <c r="C308" s="59" t="s">
        <v>158</v>
      </c>
      <c r="D308" s="57" t="s">
        <v>808</v>
      </c>
      <c r="E308" s="59" t="s">
        <v>717</v>
      </c>
      <c r="F308" s="59" t="s">
        <v>159</v>
      </c>
      <c r="G308" s="59" t="s">
        <v>160</v>
      </c>
      <c r="H308" s="70"/>
      <c r="I308" s="1">
        <v>73373</v>
      </c>
      <c r="J308" s="1">
        <v>0</v>
      </c>
      <c r="K308" s="3">
        <v>73373</v>
      </c>
      <c r="L308" s="23">
        <f t="shared" si="59"/>
        <v>81299</v>
      </c>
      <c r="M308" s="23">
        <f t="shared" si="60"/>
        <v>0</v>
      </c>
      <c r="N308" s="42">
        <f t="shared" si="61"/>
        <v>81299</v>
      </c>
      <c r="O308" s="65"/>
    </row>
    <row r="309" spans="1:15" s="27" customFormat="1" ht="24" x14ac:dyDescent="0.2">
      <c r="A309" s="57" t="s">
        <v>109</v>
      </c>
      <c r="B309" s="121" t="s">
        <v>161</v>
      </c>
      <c r="C309" s="59" t="s">
        <v>263</v>
      </c>
      <c r="D309" s="57" t="s">
        <v>857</v>
      </c>
      <c r="E309" s="59" t="s">
        <v>709</v>
      </c>
      <c r="F309" s="59" t="s">
        <v>388</v>
      </c>
      <c r="G309" s="59" t="s">
        <v>162</v>
      </c>
      <c r="H309" s="70"/>
      <c r="I309" s="1">
        <v>73373</v>
      </c>
      <c r="J309" s="1">
        <v>0</v>
      </c>
      <c r="K309" s="3">
        <v>73373</v>
      </c>
      <c r="L309" s="23">
        <f t="shared" si="59"/>
        <v>81299</v>
      </c>
      <c r="M309" s="23">
        <f t="shared" si="60"/>
        <v>0</v>
      </c>
      <c r="N309" s="42">
        <f t="shared" si="61"/>
        <v>81299</v>
      </c>
      <c r="O309" s="65"/>
    </row>
    <row r="310" spans="1:15" s="27" customFormat="1" ht="24" x14ac:dyDescent="0.2">
      <c r="A310" s="57" t="s">
        <v>109</v>
      </c>
      <c r="B310" s="121" t="s">
        <v>163</v>
      </c>
      <c r="C310" s="59" t="s">
        <v>552</v>
      </c>
      <c r="D310" s="57" t="s">
        <v>41</v>
      </c>
      <c r="E310" s="59" t="s">
        <v>725</v>
      </c>
      <c r="F310" s="59" t="s">
        <v>164</v>
      </c>
      <c r="G310" s="59" t="s">
        <v>813</v>
      </c>
      <c r="H310" s="70"/>
      <c r="I310" s="1">
        <v>73373</v>
      </c>
      <c r="J310" s="1">
        <v>0</v>
      </c>
      <c r="K310" s="3">
        <v>73373</v>
      </c>
      <c r="L310" s="23">
        <f t="shared" si="59"/>
        <v>81299</v>
      </c>
      <c r="M310" s="23">
        <f t="shared" si="60"/>
        <v>0</v>
      </c>
      <c r="N310" s="42">
        <f t="shared" si="61"/>
        <v>81299</v>
      </c>
      <c r="O310" s="65"/>
    </row>
    <row r="311" spans="1:15" s="27" customFormat="1" ht="24" x14ac:dyDescent="0.2">
      <c r="A311" s="57" t="s">
        <v>109</v>
      </c>
      <c r="B311" s="121" t="s">
        <v>166</v>
      </c>
      <c r="C311" s="59" t="s">
        <v>1044</v>
      </c>
      <c r="D311" s="57" t="s">
        <v>41</v>
      </c>
      <c r="E311" s="59" t="s">
        <v>709</v>
      </c>
      <c r="F311" s="59" t="s">
        <v>164</v>
      </c>
      <c r="G311" s="59" t="s">
        <v>813</v>
      </c>
      <c r="H311" s="70"/>
      <c r="I311" s="1">
        <v>73373</v>
      </c>
      <c r="J311" s="1">
        <v>0</v>
      </c>
      <c r="K311" s="3">
        <v>73373</v>
      </c>
      <c r="L311" s="23">
        <f t="shared" si="59"/>
        <v>81299</v>
      </c>
      <c r="M311" s="23">
        <f t="shared" si="60"/>
        <v>0</v>
      </c>
      <c r="N311" s="42">
        <f t="shared" si="61"/>
        <v>81299</v>
      </c>
      <c r="O311" s="65"/>
    </row>
    <row r="312" spans="1:15" s="27" customFormat="1" ht="24" x14ac:dyDescent="0.2">
      <c r="A312" s="57" t="s">
        <v>109</v>
      </c>
      <c r="B312" s="121" t="s">
        <v>167</v>
      </c>
      <c r="C312" s="59" t="s">
        <v>168</v>
      </c>
      <c r="D312" s="57" t="s">
        <v>805</v>
      </c>
      <c r="E312" s="59" t="s">
        <v>709</v>
      </c>
      <c r="F312" s="59" t="s">
        <v>169</v>
      </c>
      <c r="G312" s="59" t="s">
        <v>171</v>
      </c>
      <c r="H312" s="70"/>
      <c r="I312" s="1">
        <v>73373</v>
      </c>
      <c r="J312" s="1">
        <v>0</v>
      </c>
      <c r="K312" s="3">
        <v>73373</v>
      </c>
      <c r="L312" s="23">
        <f t="shared" si="59"/>
        <v>81299</v>
      </c>
      <c r="M312" s="23">
        <f t="shared" si="60"/>
        <v>0</v>
      </c>
      <c r="N312" s="42">
        <f t="shared" si="61"/>
        <v>81299</v>
      </c>
      <c r="O312" s="65"/>
    </row>
    <row r="313" spans="1:15" s="27" customFormat="1" ht="24" x14ac:dyDescent="0.2">
      <c r="A313" s="57" t="s">
        <v>109</v>
      </c>
      <c r="B313" s="121" t="s">
        <v>172</v>
      </c>
      <c r="C313" s="59" t="s">
        <v>173</v>
      </c>
      <c r="D313" s="57" t="s">
        <v>827</v>
      </c>
      <c r="E313" s="59" t="s">
        <v>709</v>
      </c>
      <c r="F313" s="59" t="s">
        <v>174</v>
      </c>
      <c r="G313" s="59" t="s">
        <v>175</v>
      </c>
      <c r="H313" s="70"/>
      <c r="I313" s="1">
        <v>73373</v>
      </c>
      <c r="J313" s="1">
        <v>0</v>
      </c>
      <c r="K313" s="3">
        <v>73373</v>
      </c>
      <c r="L313" s="23">
        <f t="shared" si="59"/>
        <v>81299</v>
      </c>
      <c r="M313" s="23">
        <f t="shared" si="60"/>
        <v>0</v>
      </c>
      <c r="N313" s="42">
        <f t="shared" si="61"/>
        <v>81299</v>
      </c>
      <c r="O313" s="65"/>
    </row>
    <row r="314" spans="1:15" s="27" customFormat="1" ht="24" x14ac:dyDescent="0.2">
      <c r="A314" s="57" t="s">
        <v>109</v>
      </c>
      <c r="B314" s="121" t="s">
        <v>176</v>
      </c>
      <c r="C314" s="59" t="s">
        <v>177</v>
      </c>
      <c r="D314" s="57"/>
      <c r="E314" s="59" t="s">
        <v>753</v>
      </c>
      <c r="F314" s="59" t="s">
        <v>178</v>
      </c>
      <c r="G314" s="59" t="s">
        <v>757</v>
      </c>
      <c r="H314" s="70"/>
      <c r="I314" s="1">
        <v>7314</v>
      </c>
      <c r="J314" s="1">
        <v>16213</v>
      </c>
      <c r="K314" s="3">
        <v>23527</v>
      </c>
      <c r="L314" s="23">
        <f t="shared" si="59"/>
        <v>8104</v>
      </c>
      <c r="M314" s="23">
        <f t="shared" si="60"/>
        <v>18030</v>
      </c>
      <c r="N314" s="42">
        <f t="shared" si="61"/>
        <v>26134</v>
      </c>
      <c r="O314" s="65"/>
    </row>
    <row r="315" spans="1:15" s="27" customFormat="1" ht="24" x14ac:dyDescent="0.2">
      <c r="A315" s="57" t="s">
        <v>109</v>
      </c>
      <c r="B315" s="121" t="s">
        <v>179</v>
      </c>
      <c r="C315" s="59" t="s">
        <v>180</v>
      </c>
      <c r="D315" s="57" t="s">
        <v>782</v>
      </c>
      <c r="E315" s="59" t="s">
        <v>709</v>
      </c>
      <c r="F315" s="59" t="s">
        <v>181</v>
      </c>
      <c r="G315" s="59" t="s">
        <v>182</v>
      </c>
      <c r="H315" s="70"/>
      <c r="I315" s="1">
        <v>73373</v>
      </c>
      <c r="J315" s="1">
        <v>0</v>
      </c>
      <c r="K315" s="3">
        <v>73373</v>
      </c>
      <c r="L315" s="23">
        <f t="shared" si="59"/>
        <v>81299</v>
      </c>
      <c r="M315" s="23">
        <f t="shared" si="60"/>
        <v>0</v>
      </c>
      <c r="N315" s="42">
        <f t="shared" si="61"/>
        <v>81299</v>
      </c>
      <c r="O315" s="65"/>
    </row>
    <row r="316" spans="1:15" s="27" customFormat="1" ht="24" x14ac:dyDescent="0.2">
      <c r="A316" s="57" t="s">
        <v>109</v>
      </c>
      <c r="B316" s="121" t="s">
        <v>183</v>
      </c>
      <c r="C316" s="59" t="s">
        <v>184</v>
      </c>
      <c r="D316" s="57" t="s">
        <v>760</v>
      </c>
      <c r="E316" s="59" t="s">
        <v>709</v>
      </c>
      <c r="F316" s="59" t="s">
        <v>185</v>
      </c>
      <c r="G316" s="59" t="s">
        <v>186</v>
      </c>
      <c r="H316" s="70"/>
      <c r="I316" s="1">
        <v>73373</v>
      </c>
      <c r="J316" s="1">
        <v>0</v>
      </c>
      <c r="K316" s="3">
        <v>73373</v>
      </c>
      <c r="L316" s="23">
        <f t="shared" si="59"/>
        <v>81299</v>
      </c>
      <c r="M316" s="23">
        <f t="shared" si="60"/>
        <v>0</v>
      </c>
      <c r="N316" s="42">
        <f t="shared" si="61"/>
        <v>81299</v>
      </c>
      <c r="O316" s="65"/>
    </row>
    <row r="317" spans="1:15" s="27" customFormat="1" ht="24" x14ac:dyDescent="0.2">
      <c r="A317" s="57" t="s">
        <v>109</v>
      </c>
      <c r="B317" s="121" t="s">
        <v>187</v>
      </c>
      <c r="C317" s="59" t="s">
        <v>188</v>
      </c>
      <c r="D317" s="57" t="s">
        <v>865</v>
      </c>
      <c r="E317" s="59" t="s">
        <v>709</v>
      </c>
      <c r="F317" s="59" t="s">
        <v>189</v>
      </c>
      <c r="G317" s="59" t="s">
        <v>190</v>
      </c>
      <c r="H317" s="70"/>
      <c r="I317" s="1">
        <v>73373</v>
      </c>
      <c r="J317" s="1">
        <v>0</v>
      </c>
      <c r="K317" s="3">
        <v>73373</v>
      </c>
      <c r="L317" s="23">
        <f t="shared" si="59"/>
        <v>81299</v>
      </c>
      <c r="M317" s="23">
        <f t="shared" si="60"/>
        <v>0</v>
      </c>
      <c r="N317" s="42">
        <f t="shared" si="61"/>
        <v>81299</v>
      </c>
      <c r="O317" s="65"/>
    </row>
    <row r="318" spans="1:15" s="27" customFormat="1" ht="24" x14ac:dyDescent="0.2">
      <c r="A318" s="57" t="s">
        <v>109</v>
      </c>
      <c r="B318" s="121" t="s">
        <v>1001</v>
      </c>
      <c r="C318" s="59" t="s">
        <v>192</v>
      </c>
      <c r="D318" s="57" t="s">
        <v>93</v>
      </c>
      <c r="E318" s="59" t="s">
        <v>753</v>
      </c>
      <c r="F318" s="59" t="s">
        <v>193</v>
      </c>
      <c r="G318" s="59" t="s">
        <v>194</v>
      </c>
      <c r="H318" s="70"/>
      <c r="I318" s="1">
        <v>73373</v>
      </c>
      <c r="J318" s="1">
        <v>0</v>
      </c>
      <c r="K318" s="3">
        <v>73373</v>
      </c>
      <c r="L318" s="23">
        <f t="shared" si="59"/>
        <v>81299</v>
      </c>
      <c r="M318" s="23">
        <f t="shared" si="60"/>
        <v>0</v>
      </c>
      <c r="N318" s="42">
        <f t="shared" si="61"/>
        <v>81299</v>
      </c>
      <c r="O318" s="65"/>
    </row>
    <row r="319" spans="1:15" s="27" customFormat="1" ht="24" x14ac:dyDescent="0.2">
      <c r="A319" s="57" t="s">
        <v>109</v>
      </c>
      <c r="B319" s="121" t="s">
        <v>195</v>
      </c>
      <c r="C319" s="59" t="s">
        <v>196</v>
      </c>
      <c r="D319" s="57" t="s">
        <v>828</v>
      </c>
      <c r="E319" s="59" t="s">
        <v>753</v>
      </c>
      <c r="F319" s="59" t="s">
        <v>197</v>
      </c>
      <c r="G319" s="59" t="s">
        <v>198</v>
      </c>
      <c r="H319" s="70"/>
      <c r="I319" s="1">
        <v>73373</v>
      </c>
      <c r="J319" s="1">
        <v>0</v>
      </c>
      <c r="K319" s="3">
        <v>73373</v>
      </c>
      <c r="L319" s="23">
        <f t="shared" si="59"/>
        <v>81299</v>
      </c>
      <c r="M319" s="23">
        <f t="shared" si="60"/>
        <v>0</v>
      </c>
      <c r="N319" s="42">
        <f t="shared" si="61"/>
        <v>81299</v>
      </c>
      <c r="O319" s="65"/>
    </row>
    <row r="320" spans="1:15" s="27" customFormat="1" ht="24" x14ac:dyDescent="0.2">
      <c r="A320" s="57" t="s">
        <v>109</v>
      </c>
      <c r="B320" s="121" t="s">
        <v>199</v>
      </c>
      <c r="C320" s="59" t="s">
        <v>200</v>
      </c>
      <c r="D320" s="57" t="s">
        <v>139</v>
      </c>
      <c r="E320" s="59" t="s">
        <v>753</v>
      </c>
      <c r="F320" s="59" t="s">
        <v>201</v>
      </c>
      <c r="G320" s="59" t="s">
        <v>198</v>
      </c>
      <c r="H320" s="70"/>
      <c r="I320" s="1">
        <v>73373</v>
      </c>
      <c r="J320" s="1">
        <v>0</v>
      </c>
      <c r="K320" s="3">
        <v>73373</v>
      </c>
      <c r="L320" s="23">
        <f t="shared" si="59"/>
        <v>81299</v>
      </c>
      <c r="M320" s="23">
        <f t="shared" si="60"/>
        <v>0</v>
      </c>
      <c r="N320" s="42">
        <f t="shared" si="61"/>
        <v>81299</v>
      </c>
      <c r="O320" s="65"/>
    </row>
    <row r="321" spans="1:16" s="27" customFormat="1" ht="24" x14ac:dyDescent="0.2">
      <c r="A321" s="57" t="s">
        <v>109</v>
      </c>
      <c r="B321" s="121" t="s">
        <v>20</v>
      </c>
      <c r="C321" s="59" t="s">
        <v>202</v>
      </c>
      <c r="D321" s="57" t="s">
        <v>811</v>
      </c>
      <c r="E321" s="59" t="s">
        <v>709</v>
      </c>
      <c r="F321" s="59" t="s">
        <v>203</v>
      </c>
      <c r="G321" s="59" t="s">
        <v>198</v>
      </c>
      <c r="H321" s="70"/>
      <c r="I321" s="1">
        <v>73373</v>
      </c>
      <c r="J321" s="1">
        <v>0</v>
      </c>
      <c r="K321" s="3">
        <v>73373</v>
      </c>
      <c r="L321" s="23">
        <f t="shared" si="59"/>
        <v>81299</v>
      </c>
      <c r="M321" s="23">
        <f t="shared" si="60"/>
        <v>0</v>
      </c>
      <c r="N321" s="42">
        <f t="shared" si="61"/>
        <v>81299</v>
      </c>
      <c r="O321" s="65"/>
    </row>
    <row r="322" spans="1:16" s="27" customFormat="1" ht="24" x14ac:dyDescent="0.2">
      <c r="A322" s="57" t="s">
        <v>109</v>
      </c>
      <c r="B322" s="121" t="s">
        <v>21</v>
      </c>
      <c r="C322" s="59" t="s">
        <v>552</v>
      </c>
      <c r="D322" s="57">
        <v>3</v>
      </c>
      <c r="E322" s="59"/>
      <c r="F322" s="59" t="s">
        <v>22</v>
      </c>
      <c r="G322" s="59" t="s">
        <v>813</v>
      </c>
      <c r="H322" s="70"/>
      <c r="I322" s="1">
        <v>73373</v>
      </c>
      <c r="J322" s="1">
        <v>0</v>
      </c>
      <c r="K322" s="3">
        <v>73373</v>
      </c>
      <c r="L322" s="23">
        <f t="shared" si="59"/>
        <v>81299</v>
      </c>
      <c r="M322" s="23">
        <f t="shared" si="60"/>
        <v>0</v>
      </c>
      <c r="N322" s="42">
        <f t="shared" si="61"/>
        <v>81299</v>
      </c>
      <c r="O322" s="65"/>
    </row>
    <row r="323" spans="1:16" ht="36" x14ac:dyDescent="0.2">
      <c r="A323" s="57" t="s">
        <v>109</v>
      </c>
      <c r="B323" s="121" t="s">
        <v>29</v>
      </c>
      <c r="C323" s="59" t="s">
        <v>278</v>
      </c>
      <c r="D323" s="57" t="s">
        <v>828</v>
      </c>
      <c r="E323" s="59" t="s">
        <v>709</v>
      </c>
      <c r="F323" s="59" t="s">
        <v>835</v>
      </c>
      <c r="G323" s="59" t="s">
        <v>836</v>
      </c>
      <c r="H323" s="70"/>
      <c r="I323" s="1">
        <v>73373</v>
      </c>
      <c r="J323" s="1">
        <v>0</v>
      </c>
      <c r="K323" s="3">
        <v>73373</v>
      </c>
      <c r="L323" s="23">
        <f t="shared" si="59"/>
        <v>81299</v>
      </c>
      <c r="M323" s="23">
        <f t="shared" si="60"/>
        <v>0</v>
      </c>
      <c r="N323" s="42">
        <f t="shared" si="61"/>
        <v>81299</v>
      </c>
      <c r="O323" s="65"/>
    </row>
    <row r="324" spans="1:16" x14ac:dyDescent="0.2">
      <c r="A324" s="66" t="s">
        <v>1002</v>
      </c>
      <c r="B324" s="116" t="s">
        <v>1003</v>
      </c>
      <c r="C324" s="59" t="s">
        <v>1004</v>
      </c>
      <c r="D324" s="57">
        <v>7</v>
      </c>
      <c r="E324" s="59"/>
      <c r="F324" s="67" t="s">
        <v>1005</v>
      </c>
      <c r="G324" s="67" t="s">
        <v>773</v>
      </c>
      <c r="H324" s="58"/>
      <c r="I324" s="1">
        <v>0</v>
      </c>
      <c r="J324" s="1">
        <v>0</v>
      </c>
      <c r="K324" s="58"/>
      <c r="L324" s="23">
        <f t="shared" si="59"/>
        <v>0</v>
      </c>
      <c r="M324" s="23">
        <f t="shared" si="60"/>
        <v>0</v>
      </c>
      <c r="N324" s="42">
        <f t="shared" si="61"/>
        <v>0</v>
      </c>
      <c r="O324" s="65"/>
    </row>
    <row r="325" spans="1:16" x14ac:dyDescent="0.2">
      <c r="A325" s="57"/>
      <c r="B325" s="59"/>
      <c r="C325" s="59"/>
      <c r="D325" s="57"/>
      <c r="E325" s="59"/>
      <c r="F325" s="59"/>
      <c r="G325" s="59"/>
      <c r="H325" s="70"/>
      <c r="I325" s="58"/>
      <c r="J325" s="58"/>
      <c r="K325" s="58"/>
      <c r="L325" s="58"/>
      <c r="M325" s="58"/>
      <c r="N325" s="58"/>
      <c r="O325" s="60">
        <f>SUM(N291:N324)</f>
        <v>2546403</v>
      </c>
      <c r="P325" s="14"/>
    </row>
    <row r="327" spans="1:16" x14ac:dyDescent="0.2">
      <c r="A327" s="34" t="s">
        <v>1034</v>
      </c>
      <c r="I327" s="15" t="s">
        <v>1059</v>
      </c>
      <c r="J327" s="15"/>
      <c r="K327" s="15"/>
      <c r="L327" s="15" t="s">
        <v>1112</v>
      </c>
      <c r="M327" s="15" t="s">
        <v>1113</v>
      </c>
      <c r="N327" s="15"/>
      <c r="O327" s="16"/>
    </row>
    <row r="328" spans="1:16" x14ac:dyDescent="0.2">
      <c r="A328" s="62" t="s">
        <v>224</v>
      </c>
      <c r="B328" s="120" t="s">
        <v>649</v>
      </c>
      <c r="C328" s="64" t="s">
        <v>1031</v>
      </c>
      <c r="D328" s="63" t="s">
        <v>744</v>
      </c>
      <c r="E328" s="64" t="s">
        <v>745</v>
      </c>
      <c r="F328" s="64" t="s">
        <v>746</v>
      </c>
      <c r="G328" s="64" t="s">
        <v>747</v>
      </c>
      <c r="H328" s="58"/>
      <c r="I328" s="17" t="s">
        <v>1047</v>
      </c>
      <c r="J328" s="17" t="s">
        <v>1068</v>
      </c>
      <c r="K328" s="17" t="s">
        <v>1048</v>
      </c>
      <c r="L328" s="17" t="s">
        <v>1047</v>
      </c>
      <c r="M328" s="17" t="s">
        <v>1068</v>
      </c>
      <c r="N328" s="17" t="s">
        <v>1048</v>
      </c>
      <c r="O328" s="65"/>
    </row>
    <row r="329" spans="1:16" x14ac:dyDescent="0.2">
      <c r="A329" s="52" t="s">
        <v>499</v>
      </c>
      <c r="B329" s="53" t="s">
        <v>302</v>
      </c>
      <c r="C329" s="67" t="s">
        <v>500</v>
      </c>
      <c r="D329" s="66" t="s">
        <v>763</v>
      </c>
      <c r="E329" s="67" t="s">
        <v>753</v>
      </c>
      <c r="F329" s="67" t="s">
        <v>501</v>
      </c>
      <c r="G329" s="67" t="s">
        <v>502</v>
      </c>
      <c r="H329" s="58"/>
      <c r="I329" s="1">
        <v>1189982</v>
      </c>
      <c r="J329" s="1">
        <v>2960069</v>
      </c>
      <c r="K329" s="1">
        <v>4150051</v>
      </c>
      <c r="L329" s="23">
        <f t="shared" ref="L329" si="62">ROUND(I329/158.3*175.4,0)</f>
        <v>1318527</v>
      </c>
      <c r="M329" s="23">
        <f t="shared" ref="M329" si="63">ROUND(J329/103.5*115.1,0)</f>
        <v>3291826</v>
      </c>
      <c r="N329" s="42">
        <f t="shared" ref="N329" si="64">L329+M329</f>
        <v>4610353</v>
      </c>
      <c r="O329" s="65"/>
    </row>
    <row r="330" spans="1:16" x14ac:dyDescent="0.2">
      <c r="A330" s="66" t="s">
        <v>499</v>
      </c>
      <c r="B330" s="116" t="s">
        <v>332</v>
      </c>
      <c r="C330" s="67" t="s">
        <v>503</v>
      </c>
      <c r="D330" s="66" t="s">
        <v>811</v>
      </c>
      <c r="E330" s="67" t="s">
        <v>753</v>
      </c>
      <c r="F330" s="67" t="s">
        <v>504</v>
      </c>
      <c r="G330" s="67" t="s">
        <v>819</v>
      </c>
      <c r="H330" s="58"/>
      <c r="I330" s="1">
        <v>27173854</v>
      </c>
      <c r="J330" s="1">
        <v>20710031</v>
      </c>
      <c r="K330" s="1">
        <v>47883885</v>
      </c>
      <c r="L330" s="23">
        <f t="shared" ref="L330:L344" si="65">ROUND(I330/158.3*175.4,0)</f>
        <v>30109248</v>
      </c>
      <c r="M330" s="23">
        <f t="shared" ref="M330:M344" si="66">ROUND(J330/103.5*115.1,0)</f>
        <v>23031155</v>
      </c>
      <c r="N330" s="42">
        <f t="shared" ref="N330:N344" si="67">L330+M330</f>
        <v>53140403</v>
      </c>
      <c r="O330" s="65"/>
    </row>
    <row r="331" spans="1:16" ht="24" customHeight="1" x14ac:dyDescent="0.2">
      <c r="A331" s="66"/>
      <c r="B331" s="123" t="s">
        <v>1049</v>
      </c>
      <c r="C331" s="67"/>
      <c r="D331" s="66"/>
      <c r="E331" s="67"/>
      <c r="F331" s="67"/>
      <c r="G331" s="67"/>
      <c r="H331" s="58"/>
      <c r="I331" s="1">
        <v>29439000</v>
      </c>
      <c r="J331" s="1">
        <v>0</v>
      </c>
      <c r="K331" s="1">
        <v>29439000</v>
      </c>
      <c r="L331" s="23">
        <f t="shared" si="65"/>
        <v>32619081</v>
      </c>
      <c r="M331" s="23">
        <f t="shared" si="66"/>
        <v>0</v>
      </c>
      <c r="N331" s="42">
        <f t="shared" si="67"/>
        <v>32619081</v>
      </c>
      <c r="O331" s="65"/>
    </row>
    <row r="332" spans="1:16" x14ac:dyDescent="0.2">
      <c r="A332" s="66" t="s">
        <v>499</v>
      </c>
      <c r="B332" s="116" t="s">
        <v>398</v>
      </c>
      <c r="C332" s="67" t="s">
        <v>939</v>
      </c>
      <c r="D332" s="66" t="s">
        <v>505</v>
      </c>
      <c r="E332" s="67" t="s">
        <v>885</v>
      </c>
      <c r="F332" s="59" t="s">
        <v>548</v>
      </c>
      <c r="G332" s="67" t="s">
        <v>766</v>
      </c>
      <c r="H332" s="58"/>
      <c r="I332" s="1">
        <v>1253602</v>
      </c>
      <c r="J332" s="1">
        <v>1004715</v>
      </c>
      <c r="K332" s="1">
        <v>2258317</v>
      </c>
      <c r="L332" s="23">
        <f t="shared" si="65"/>
        <v>1389020</v>
      </c>
      <c r="M332" s="23">
        <f t="shared" si="66"/>
        <v>1117321</v>
      </c>
      <c r="N332" s="42">
        <f t="shared" si="67"/>
        <v>2506341</v>
      </c>
      <c r="O332" s="65"/>
    </row>
    <row r="333" spans="1:16" ht="24" x14ac:dyDescent="0.2">
      <c r="A333" s="66" t="s">
        <v>499</v>
      </c>
      <c r="B333" s="116" t="s">
        <v>416</v>
      </c>
      <c r="C333" s="67" t="s">
        <v>507</v>
      </c>
      <c r="D333" s="66" t="s">
        <v>805</v>
      </c>
      <c r="E333" s="67" t="s">
        <v>753</v>
      </c>
      <c r="F333" s="67" t="s">
        <v>508</v>
      </c>
      <c r="G333" s="94" t="s">
        <v>153</v>
      </c>
      <c r="H333" s="58"/>
      <c r="I333" s="1">
        <v>1874484</v>
      </c>
      <c r="J333" s="1">
        <v>1609677</v>
      </c>
      <c r="K333" s="1">
        <v>3484161</v>
      </c>
      <c r="L333" s="23">
        <f t="shared" si="65"/>
        <v>2076971</v>
      </c>
      <c r="M333" s="23">
        <f t="shared" si="66"/>
        <v>1790085</v>
      </c>
      <c r="N333" s="42">
        <f t="shared" si="67"/>
        <v>3867056</v>
      </c>
      <c r="O333" s="65"/>
    </row>
    <row r="334" spans="1:16" x14ac:dyDescent="0.2">
      <c r="A334" s="66" t="s">
        <v>499</v>
      </c>
      <c r="B334" s="116" t="s">
        <v>422</v>
      </c>
      <c r="C334" s="67" t="s">
        <v>138</v>
      </c>
      <c r="D334" s="66" t="s">
        <v>805</v>
      </c>
      <c r="E334" s="67" t="s">
        <v>753</v>
      </c>
      <c r="F334" s="67" t="s">
        <v>437</v>
      </c>
      <c r="G334" s="67" t="s">
        <v>156</v>
      </c>
      <c r="H334" s="58"/>
      <c r="I334" s="1">
        <v>2208723</v>
      </c>
      <c r="J334" s="1">
        <v>1631329</v>
      </c>
      <c r="K334" s="1">
        <v>3840052</v>
      </c>
      <c r="L334" s="23">
        <f t="shared" si="65"/>
        <v>2447315</v>
      </c>
      <c r="M334" s="23">
        <f t="shared" si="66"/>
        <v>1814164</v>
      </c>
      <c r="N334" s="42">
        <f t="shared" si="67"/>
        <v>4261479</v>
      </c>
      <c r="O334" s="65"/>
    </row>
    <row r="335" spans="1:16" ht="24" x14ac:dyDescent="0.2">
      <c r="A335" s="66" t="s">
        <v>499</v>
      </c>
      <c r="B335" s="116" t="s">
        <v>445</v>
      </c>
      <c r="C335" s="67" t="s">
        <v>509</v>
      </c>
      <c r="D335" s="66" t="s">
        <v>755</v>
      </c>
      <c r="E335" s="67" t="s">
        <v>753</v>
      </c>
      <c r="F335" s="67" t="s">
        <v>510</v>
      </c>
      <c r="G335" s="67" t="s">
        <v>469</v>
      </c>
      <c r="H335" s="58"/>
      <c r="I335" s="1">
        <v>1253602</v>
      </c>
      <c r="J335" s="1">
        <v>1004715</v>
      </c>
      <c r="K335" s="1">
        <v>2258317</v>
      </c>
      <c r="L335" s="23">
        <f t="shared" si="65"/>
        <v>1389020</v>
      </c>
      <c r="M335" s="23">
        <f t="shared" si="66"/>
        <v>1117321</v>
      </c>
      <c r="N335" s="42">
        <f t="shared" si="67"/>
        <v>2506341</v>
      </c>
      <c r="O335" s="65"/>
    </row>
    <row r="336" spans="1:16" ht="24" x14ac:dyDescent="0.2">
      <c r="A336" s="66" t="s">
        <v>499</v>
      </c>
      <c r="B336" s="116" t="s">
        <v>474</v>
      </c>
      <c r="C336" s="67" t="s">
        <v>497</v>
      </c>
      <c r="D336" s="66" t="s">
        <v>145</v>
      </c>
      <c r="E336" s="67" t="s">
        <v>753</v>
      </c>
      <c r="F336" s="67" t="s">
        <v>498</v>
      </c>
      <c r="G336" s="67" t="s">
        <v>903</v>
      </c>
      <c r="H336" s="58"/>
      <c r="I336" s="1">
        <v>1253602</v>
      </c>
      <c r="J336" s="1">
        <v>1004715</v>
      </c>
      <c r="K336" s="1">
        <v>2258317</v>
      </c>
      <c r="L336" s="23">
        <f t="shared" si="65"/>
        <v>1389020</v>
      </c>
      <c r="M336" s="23">
        <f t="shared" si="66"/>
        <v>1117321</v>
      </c>
      <c r="N336" s="42">
        <f t="shared" si="67"/>
        <v>2506341</v>
      </c>
      <c r="O336" s="65"/>
    </row>
    <row r="337" spans="1:16" ht="24" x14ac:dyDescent="0.2">
      <c r="A337" s="66" t="s">
        <v>499</v>
      </c>
      <c r="B337" s="116" t="s">
        <v>513</v>
      </c>
      <c r="C337" s="67" t="s">
        <v>691</v>
      </c>
      <c r="D337" s="66" t="s">
        <v>692</v>
      </c>
      <c r="E337" s="67" t="s">
        <v>753</v>
      </c>
      <c r="F337" s="67" t="s">
        <v>693</v>
      </c>
      <c r="G337" s="67" t="s">
        <v>694</v>
      </c>
      <c r="H337" s="58"/>
      <c r="I337" s="1">
        <v>5993564</v>
      </c>
      <c r="J337" s="1">
        <v>3241005</v>
      </c>
      <c r="K337" s="1">
        <v>9234569</v>
      </c>
      <c r="L337" s="23">
        <f t="shared" si="65"/>
        <v>6641005</v>
      </c>
      <c r="M337" s="23">
        <f t="shared" si="66"/>
        <v>3604248</v>
      </c>
      <c r="N337" s="42">
        <f t="shared" si="67"/>
        <v>10245253</v>
      </c>
      <c r="O337" s="65"/>
    </row>
    <row r="338" spans="1:16" x14ac:dyDescent="0.2">
      <c r="A338" s="66" t="s">
        <v>499</v>
      </c>
      <c r="B338" s="116" t="s">
        <v>608</v>
      </c>
      <c r="C338" s="67" t="s">
        <v>695</v>
      </c>
      <c r="D338" s="66" t="s">
        <v>755</v>
      </c>
      <c r="E338" s="67" t="s">
        <v>389</v>
      </c>
      <c r="F338" s="67" t="s">
        <v>696</v>
      </c>
      <c r="G338" s="67" t="s">
        <v>615</v>
      </c>
      <c r="H338" s="58"/>
      <c r="I338" s="1">
        <v>1253602</v>
      </c>
      <c r="J338" s="1">
        <v>1004715</v>
      </c>
      <c r="K338" s="1">
        <v>2258317</v>
      </c>
      <c r="L338" s="23">
        <f t="shared" si="65"/>
        <v>1389020</v>
      </c>
      <c r="M338" s="23">
        <f t="shared" si="66"/>
        <v>1117321</v>
      </c>
      <c r="N338" s="42">
        <f t="shared" si="67"/>
        <v>2506341</v>
      </c>
      <c r="O338" s="65"/>
    </row>
    <row r="339" spans="1:16" x14ac:dyDescent="0.2">
      <c r="A339" s="66" t="s">
        <v>499</v>
      </c>
      <c r="B339" s="116" t="s">
        <v>629</v>
      </c>
      <c r="C339" s="67" t="s">
        <v>824</v>
      </c>
      <c r="D339" s="66" t="s">
        <v>782</v>
      </c>
      <c r="E339" s="67" t="s">
        <v>820</v>
      </c>
      <c r="F339" s="67" t="s">
        <v>825</v>
      </c>
      <c r="G339" s="67" t="s">
        <v>826</v>
      </c>
      <c r="H339" s="58"/>
      <c r="I339" s="1">
        <v>1253602</v>
      </c>
      <c r="J339" s="1">
        <v>1004715</v>
      </c>
      <c r="K339" s="1">
        <v>2258317</v>
      </c>
      <c r="L339" s="23">
        <f t="shared" si="65"/>
        <v>1389020</v>
      </c>
      <c r="M339" s="23">
        <f t="shared" si="66"/>
        <v>1117321</v>
      </c>
      <c r="N339" s="42">
        <f t="shared" si="67"/>
        <v>2506341</v>
      </c>
      <c r="O339" s="65"/>
    </row>
    <row r="340" spans="1:16" x14ac:dyDescent="0.2">
      <c r="A340" s="52" t="s">
        <v>499</v>
      </c>
      <c r="B340" s="53" t="s">
        <v>697</v>
      </c>
      <c r="C340" s="67" t="s">
        <v>698</v>
      </c>
      <c r="D340" s="66" t="s">
        <v>117</v>
      </c>
      <c r="E340" s="67" t="s">
        <v>753</v>
      </c>
      <c r="F340" s="67" t="s">
        <v>699</v>
      </c>
      <c r="G340" s="67" t="s">
        <v>757</v>
      </c>
      <c r="H340" s="58"/>
      <c r="I340" s="1">
        <v>1468497</v>
      </c>
      <c r="J340" s="1">
        <v>1514432</v>
      </c>
      <c r="K340" s="1">
        <v>2982929</v>
      </c>
      <c r="L340" s="23">
        <f t="shared" si="65"/>
        <v>1627128</v>
      </c>
      <c r="M340" s="23">
        <f t="shared" si="66"/>
        <v>1684165</v>
      </c>
      <c r="N340" s="42">
        <f t="shared" si="67"/>
        <v>3311293</v>
      </c>
      <c r="O340" s="65"/>
    </row>
    <row r="341" spans="1:16" ht="24" x14ac:dyDescent="0.2">
      <c r="A341" s="52"/>
      <c r="B341" s="53" t="s">
        <v>1062</v>
      </c>
      <c r="C341" s="67" t="s">
        <v>1063</v>
      </c>
      <c r="D341" s="66">
        <v>6</v>
      </c>
      <c r="E341" s="67" t="s">
        <v>1053</v>
      </c>
      <c r="F341" s="67" t="s">
        <v>242</v>
      </c>
      <c r="G341" s="67" t="s">
        <v>936</v>
      </c>
      <c r="H341" s="58"/>
      <c r="I341" s="1">
        <v>525450</v>
      </c>
      <c r="J341" s="1">
        <v>918429</v>
      </c>
      <c r="K341" s="1">
        <v>1443879</v>
      </c>
      <c r="L341" s="23">
        <f t="shared" si="65"/>
        <v>582211</v>
      </c>
      <c r="M341" s="23">
        <f t="shared" si="66"/>
        <v>1021364</v>
      </c>
      <c r="N341" s="42">
        <f t="shared" si="67"/>
        <v>1603575</v>
      </c>
      <c r="O341" s="65"/>
    </row>
    <row r="342" spans="1:16" x14ac:dyDescent="0.2">
      <c r="A342" s="66" t="s">
        <v>499</v>
      </c>
      <c r="B342" s="116" t="s">
        <v>658</v>
      </c>
      <c r="C342" s="67" t="s">
        <v>247</v>
      </c>
      <c r="D342" s="66" t="s">
        <v>943</v>
      </c>
      <c r="E342" s="67" t="s">
        <v>753</v>
      </c>
      <c r="F342" s="67" t="s">
        <v>700</v>
      </c>
      <c r="G342" s="67" t="s">
        <v>198</v>
      </c>
      <c r="H342" s="58"/>
      <c r="I342" s="1">
        <v>1287155</v>
      </c>
      <c r="J342" s="1">
        <v>1696177</v>
      </c>
      <c r="K342" s="1">
        <v>2983332</v>
      </c>
      <c r="L342" s="23">
        <f t="shared" si="65"/>
        <v>1426197</v>
      </c>
      <c r="M342" s="23">
        <f t="shared" si="66"/>
        <v>1886280</v>
      </c>
      <c r="N342" s="42">
        <f t="shared" si="67"/>
        <v>3312477</v>
      </c>
      <c r="O342" s="65"/>
    </row>
    <row r="343" spans="1:16" x14ac:dyDescent="0.2">
      <c r="A343" s="66" t="s">
        <v>499</v>
      </c>
      <c r="B343" s="116" t="s">
        <v>670</v>
      </c>
      <c r="C343" s="67" t="s">
        <v>634</v>
      </c>
      <c r="D343" s="66">
        <v>23</v>
      </c>
      <c r="E343" s="67" t="s">
        <v>753</v>
      </c>
      <c r="F343" s="67" t="s">
        <v>704</v>
      </c>
      <c r="G343" s="67" t="s">
        <v>673</v>
      </c>
      <c r="H343" s="58"/>
      <c r="I343" s="1">
        <v>1253602</v>
      </c>
      <c r="J343" s="1">
        <v>1004715</v>
      </c>
      <c r="K343" s="1">
        <v>2258317</v>
      </c>
      <c r="L343" s="23">
        <f t="shared" si="65"/>
        <v>1389020</v>
      </c>
      <c r="M343" s="23">
        <f t="shared" si="66"/>
        <v>1117321</v>
      </c>
      <c r="N343" s="42">
        <f t="shared" si="67"/>
        <v>2506341</v>
      </c>
      <c r="O343" s="65"/>
    </row>
    <row r="344" spans="1:16" ht="36" x14ac:dyDescent="0.2">
      <c r="A344" s="66" t="s">
        <v>499</v>
      </c>
      <c r="B344" s="116" t="s">
        <v>678</v>
      </c>
      <c r="C344" s="67" t="s">
        <v>705</v>
      </c>
      <c r="D344" s="66" t="s">
        <v>811</v>
      </c>
      <c r="E344" s="67" t="s">
        <v>753</v>
      </c>
      <c r="F344" s="67" t="s">
        <v>706</v>
      </c>
      <c r="G344" s="67" t="s">
        <v>836</v>
      </c>
      <c r="H344" s="58"/>
      <c r="I344" s="1">
        <v>2256554</v>
      </c>
      <c r="J344" s="1">
        <v>1501633</v>
      </c>
      <c r="K344" s="1">
        <v>3758187</v>
      </c>
      <c r="L344" s="23">
        <f t="shared" si="65"/>
        <v>2500313</v>
      </c>
      <c r="M344" s="23">
        <f t="shared" si="66"/>
        <v>1669932</v>
      </c>
      <c r="N344" s="42">
        <f t="shared" si="67"/>
        <v>4170245</v>
      </c>
      <c r="O344" s="65"/>
    </row>
    <row r="345" spans="1:16" x14ac:dyDescent="0.2">
      <c r="A345" s="58"/>
      <c r="B345" s="77"/>
      <c r="C345" s="77"/>
      <c r="D345" s="58"/>
      <c r="E345" s="77"/>
      <c r="F345" s="77"/>
      <c r="G345" s="77"/>
      <c r="H345" s="58"/>
      <c r="I345" s="58"/>
      <c r="J345" s="58"/>
      <c r="K345" s="58"/>
      <c r="L345" s="58"/>
      <c r="M345" s="58"/>
      <c r="N345" s="58"/>
      <c r="O345" s="60">
        <f>SUM(N329:N344)</f>
        <v>136179261</v>
      </c>
      <c r="P345" s="14"/>
    </row>
    <row r="346" spans="1:16" x14ac:dyDescent="0.2">
      <c r="P346" s="14"/>
    </row>
    <row r="347" spans="1:16" x14ac:dyDescent="0.2">
      <c r="A347" s="34" t="s">
        <v>1035</v>
      </c>
      <c r="I347" s="15" t="s">
        <v>1069</v>
      </c>
      <c r="J347" s="15"/>
      <c r="K347" s="15"/>
      <c r="L347" s="15" t="s">
        <v>1112</v>
      </c>
      <c r="M347" s="15" t="s">
        <v>1113</v>
      </c>
      <c r="N347" s="15"/>
      <c r="O347" s="16"/>
    </row>
    <row r="348" spans="1:16" x14ac:dyDescent="0.2">
      <c r="A348" s="62" t="s">
        <v>224</v>
      </c>
      <c r="B348" s="120" t="s">
        <v>649</v>
      </c>
      <c r="C348" s="64" t="s">
        <v>743</v>
      </c>
      <c r="D348" s="63" t="s">
        <v>744</v>
      </c>
      <c r="E348" s="64" t="s">
        <v>745</v>
      </c>
      <c r="F348" s="64" t="s">
        <v>746</v>
      </c>
      <c r="G348" s="64" t="s">
        <v>747</v>
      </c>
      <c r="H348" s="58"/>
      <c r="I348" s="17" t="s">
        <v>1047</v>
      </c>
      <c r="J348" s="17" t="s">
        <v>1068</v>
      </c>
      <c r="K348" s="17" t="s">
        <v>1048</v>
      </c>
      <c r="L348" s="17" t="s">
        <v>1047</v>
      </c>
      <c r="M348" s="17" t="s">
        <v>1068</v>
      </c>
      <c r="N348" s="17" t="s">
        <v>1048</v>
      </c>
      <c r="O348" s="65"/>
    </row>
    <row r="349" spans="1:16" s="27" customFormat="1" ht="24" x14ac:dyDescent="0.2">
      <c r="A349" s="66" t="s">
        <v>298</v>
      </c>
      <c r="B349" s="116" t="s">
        <v>998</v>
      </c>
      <c r="C349" s="67" t="s">
        <v>848</v>
      </c>
      <c r="D349" s="66" t="s">
        <v>755</v>
      </c>
      <c r="E349" s="67" t="s">
        <v>360</v>
      </c>
      <c r="F349" s="67" t="s">
        <v>106</v>
      </c>
      <c r="G349" s="67" t="s">
        <v>757</v>
      </c>
      <c r="H349" s="58"/>
      <c r="I349" s="3"/>
      <c r="J349" s="3"/>
      <c r="K349" s="3"/>
      <c r="L349" s="3"/>
      <c r="M349" s="3"/>
      <c r="N349" s="3"/>
      <c r="O349" s="68"/>
    </row>
    <row r="350" spans="1:16" ht="24" x14ac:dyDescent="0.2">
      <c r="A350" s="57" t="s">
        <v>342</v>
      </c>
      <c r="B350" s="121" t="s">
        <v>748</v>
      </c>
      <c r="C350" s="59" t="s">
        <v>749</v>
      </c>
      <c r="D350" s="57">
        <v>2</v>
      </c>
      <c r="E350" s="59"/>
      <c r="F350" s="59" t="s">
        <v>750</v>
      </c>
      <c r="G350" s="59" t="s">
        <v>226</v>
      </c>
      <c r="H350" s="58"/>
      <c r="I350" s="1">
        <v>31345874</v>
      </c>
      <c r="J350" s="1">
        <v>0</v>
      </c>
      <c r="K350" s="1">
        <v>31345874</v>
      </c>
      <c r="L350" s="23">
        <f t="shared" ref="L350" si="68">ROUND(I350/158.3*175.4,0)</f>
        <v>34731941</v>
      </c>
      <c r="M350" s="23">
        <f t="shared" ref="M350" si="69">ROUND(J350/103.5*115.1,0)</f>
        <v>0</v>
      </c>
      <c r="N350" s="42">
        <f t="shared" ref="N350" si="70">L350+M350</f>
        <v>34731941</v>
      </c>
      <c r="O350" s="65"/>
    </row>
    <row r="351" spans="1:16" ht="24" x14ac:dyDescent="0.2">
      <c r="A351" s="66" t="s">
        <v>298</v>
      </c>
      <c r="B351" s="116" t="s">
        <v>299</v>
      </c>
      <c r="C351" s="67" t="s">
        <v>770</v>
      </c>
      <c r="D351" s="66" t="s">
        <v>782</v>
      </c>
      <c r="E351" s="59" t="s">
        <v>709</v>
      </c>
      <c r="F351" s="67" t="s">
        <v>880</v>
      </c>
      <c r="G351" s="67" t="s">
        <v>881</v>
      </c>
      <c r="H351" s="58"/>
      <c r="I351" s="1"/>
      <c r="J351" s="1"/>
      <c r="K351" s="1"/>
      <c r="L351" s="1"/>
      <c r="M351" s="1"/>
      <c r="N351" s="1"/>
      <c r="O351" s="65"/>
      <c r="P351" s="14"/>
    </row>
    <row r="352" spans="1:16" x14ac:dyDescent="0.2">
      <c r="A352" s="69" t="s">
        <v>125</v>
      </c>
      <c r="B352" s="121" t="s">
        <v>126</v>
      </c>
      <c r="C352" s="59" t="s">
        <v>452</v>
      </c>
      <c r="D352" s="69" t="s">
        <v>755</v>
      </c>
      <c r="E352" s="59" t="s">
        <v>709</v>
      </c>
      <c r="F352" s="59" t="s">
        <v>297</v>
      </c>
      <c r="G352" s="59" t="s">
        <v>819</v>
      </c>
      <c r="H352" s="70"/>
      <c r="I352" s="1"/>
      <c r="J352" s="1"/>
      <c r="K352" s="1"/>
      <c r="L352" s="1"/>
      <c r="M352" s="1"/>
      <c r="N352" s="1"/>
      <c r="O352" s="65"/>
    </row>
    <row r="353" spans="1:16" s="30" customFormat="1" x14ac:dyDescent="0.2">
      <c r="A353" s="51" t="s">
        <v>1084</v>
      </c>
      <c r="B353" s="71"/>
      <c r="C353" s="71" t="s">
        <v>604</v>
      </c>
      <c r="D353" s="51"/>
      <c r="E353" s="71"/>
      <c r="F353" s="71">
        <v>9336</v>
      </c>
      <c r="G353" s="71" t="s">
        <v>1085</v>
      </c>
      <c r="H353" s="54"/>
      <c r="I353" s="7">
        <v>1000000</v>
      </c>
      <c r="J353" s="7"/>
      <c r="K353" s="7">
        <v>1000000</v>
      </c>
      <c r="L353" s="55">
        <v>1000000</v>
      </c>
      <c r="M353" s="55"/>
      <c r="N353" s="55">
        <f>L353+M353</f>
        <v>1000000</v>
      </c>
      <c r="O353" s="56"/>
    </row>
    <row r="354" spans="1:16" s="20" customFormat="1" x14ac:dyDescent="0.2">
      <c r="A354" s="72" t="s">
        <v>1086</v>
      </c>
      <c r="B354" s="73"/>
      <c r="C354" s="73" t="s">
        <v>1087</v>
      </c>
      <c r="D354" s="72"/>
      <c r="E354" s="73"/>
      <c r="F354" s="73" t="s">
        <v>1110</v>
      </c>
      <c r="G354" s="73" t="s">
        <v>586</v>
      </c>
      <c r="H354" s="54"/>
      <c r="I354" s="8">
        <v>2425000</v>
      </c>
      <c r="J354" s="8"/>
      <c r="K354" s="7">
        <v>2425000</v>
      </c>
      <c r="L354" s="43">
        <v>2425000</v>
      </c>
      <c r="M354" s="43"/>
      <c r="N354" s="55">
        <f t="shared" ref="N354:N358" si="71">L354+M354</f>
        <v>2425000</v>
      </c>
      <c r="O354" s="74"/>
    </row>
    <row r="355" spans="1:16" s="20" customFormat="1" x14ac:dyDescent="0.2">
      <c r="A355" s="51" t="s">
        <v>1088</v>
      </c>
      <c r="B355" s="71"/>
      <c r="C355" s="71" t="s">
        <v>1089</v>
      </c>
      <c r="D355" s="51" t="s">
        <v>1090</v>
      </c>
      <c r="E355" s="73"/>
      <c r="F355" s="71" t="s">
        <v>1094</v>
      </c>
      <c r="G355" s="71" t="s">
        <v>586</v>
      </c>
      <c r="H355" s="54"/>
      <c r="I355" s="8">
        <v>1600000</v>
      </c>
      <c r="J355" s="8"/>
      <c r="K355" s="7">
        <v>1600000</v>
      </c>
      <c r="L355" s="43">
        <v>1600000</v>
      </c>
      <c r="M355" s="43"/>
      <c r="N355" s="55">
        <f t="shared" si="71"/>
        <v>1600000</v>
      </c>
      <c r="O355" s="74"/>
      <c r="P355" s="125"/>
    </row>
    <row r="356" spans="1:16" s="20" customFormat="1" x14ac:dyDescent="0.2">
      <c r="A356" s="75" t="s">
        <v>1091</v>
      </c>
      <c r="B356" s="73"/>
      <c r="C356" s="73" t="s">
        <v>1092</v>
      </c>
      <c r="D356" s="75" t="s">
        <v>755</v>
      </c>
      <c r="E356" s="73"/>
      <c r="F356" s="73" t="s">
        <v>1093</v>
      </c>
      <c r="G356" s="73" t="s">
        <v>586</v>
      </c>
      <c r="H356" s="76"/>
      <c r="I356" s="8">
        <v>1650000</v>
      </c>
      <c r="J356" s="8"/>
      <c r="K356" s="7">
        <v>1650000</v>
      </c>
      <c r="L356" s="43">
        <v>1650000</v>
      </c>
      <c r="M356" s="43"/>
      <c r="N356" s="55">
        <f t="shared" si="71"/>
        <v>1650000</v>
      </c>
      <c r="O356" s="74"/>
    </row>
    <row r="357" spans="1:16" s="30" customFormat="1" x14ac:dyDescent="0.2">
      <c r="A357" s="51" t="s">
        <v>1095</v>
      </c>
      <c r="B357" s="71"/>
      <c r="C357" s="71" t="s">
        <v>1096</v>
      </c>
      <c r="D357" s="51" t="s">
        <v>1097</v>
      </c>
      <c r="E357" s="71"/>
      <c r="F357" s="71" t="s">
        <v>1094</v>
      </c>
      <c r="G357" s="71" t="s">
        <v>586</v>
      </c>
      <c r="H357" s="54"/>
      <c r="I357" s="7">
        <v>700000</v>
      </c>
      <c r="J357" s="7"/>
      <c r="K357" s="7">
        <v>700000</v>
      </c>
      <c r="L357" s="55">
        <v>700000</v>
      </c>
      <c r="M357" s="55"/>
      <c r="N357" s="55">
        <f t="shared" si="71"/>
        <v>700000</v>
      </c>
      <c r="O357" s="56"/>
    </row>
    <row r="358" spans="1:16" s="20" customFormat="1" x14ac:dyDescent="0.2">
      <c r="A358" s="72" t="s">
        <v>1098</v>
      </c>
      <c r="B358" s="73"/>
      <c r="C358" s="73" t="s">
        <v>1099</v>
      </c>
      <c r="D358" s="72">
        <v>7</v>
      </c>
      <c r="E358" s="73"/>
      <c r="F358" s="73" t="s">
        <v>880</v>
      </c>
      <c r="G358" s="73" t="s">
        <v>881</v>
      </c>
      <c r="H358" s="54"/>
      <c r="I358" s="8">
        <v>1150000</v>
      </c>
      <c r="J358" s="8"/>
      <c r="K358" s="7">
        <v>1150000</v>
      </c>
      <c r="L358" s="43">
        <v>1150000</v>
      </c>
      <c r="M358" s="43"/>
      <c r="N358" s="55">
        <f t="shared" si="71"/>
        <v>1150000</v>
      </c>
      <c r="O358" s="74"/>
    </row>
    <row r="359" spans="1:16" x14ac:dyDescent="0.2">
      <c r="A359" s="58"/>
      <c r="B359" s="77"/>
      <c r="C359" s="77"/>
      <c r="D359" s="58"/>
      <c r="E359" s="77"/>
      <c r="F359" s="77"/>
      <c r="G359" s="77"/>
      <c r="H359" s="58"/>
      <c r="I359" s="78" t="s">
        <v>1111</v>
      </c>
      <c r="J359" s="78"/>
      <c r="K359" s="78"/>
      <c r="L359" s="78" t="s">
        <v>1111</v>
      </c>
      <c r="M359" s="78"/>
      <c r="N359" s="78"/>
      <c r="O359" s="60">
        <f>SUM(N350:N358)</f>
        <v>43256941</v>
      </c>
      <c r="P359" s="14"/>
    </row>
    <row r="360" spans="1:16" x14ac:dyDescent="0.2">
      <c r="P360" s="14"/>
    </row>
    <row r="361" spans="1:16" x14ac:dyDescent="0.2">
      <c r="A361" s="35" t="s">
        <v>1100</v>
      </c>
      <c r="B361" s="40"/>
      <c r="C361" s="40"/>
      <c r="D361" s="31"/>
      <c r="E361" s="40"/>
      <c r="F361" s="40"/>
      <c r="G361" s="40"/>
      <c r="H361" s="27"/>
      <c r="I361" s="2"/>
      <c r="J361" s="2"/>
      <c r="K361" s="2"/>
      <c r="L361" s="2"/>
      <c r="M361" s="2"/>
      <c r="N361" s="2"/>
    </row>
    <row r="362" spans="1:16" x14ac:dyDescent="0.2">
      <c r="A362" s="47" t="s">
        <v>224</v>
      </c>
      <c r="B362" s="114" t="s">
        <v>649</v>
      </c>
      <c r="C362" s="49" t="s">
        <v>743</v>
      </c>
      <c r="D362" s="48" t="s">
        <v>744</v>
      </c>
      <c r="E362" s="49" t="s">
        <v>745</v>
      </c>
      <c r="F362" s="49" t="s">
        <v>746</v>
      </c>
      <c r="G362" s="61" t="s">
        <v>747</v>
      </c>
      <c r="H362" s="58"/>
      <c r="I362" s="50" t="s">
        <v>1047</v>
      </c>
      <c r="J362" s="50" t="s">
        <v>1068</v>
      </c>
      <c r="K362" s="50" t="s">
        <v>1048</v>
      </c>
      <c r="L362" s="50" t="s">
        <v>1047</v>
      </c>
      <c r="M362" s="50" t="s">
        <v>1068</v>
      </c>
      <c r="N362" s="50" t="s">
        <v>1048</v>
      </c>
    </row>
    <row r="363" spans="1:16" s="30" customFormat="1" x14ac:dyDescent="0.2">
      <c r="A363" s="51" t="s">
        <v>1101</v>
      </c>
      <c r="B363" s="71"/>
      <c r="C363" s="53" t="s">
        <v>1105</v>
      </c>
      <c r="D363" s="52">
        <v>15</v>
      </c>
      <c r="E363" s="53"/>
      <c r="F363" s="53" t="s">
        <v>1103</v>
      </c>
      <c r="G363" s="53" t="s">
        <v>1104</v>
      </c>
      <c r="H363" s="54"/>
      <c r="I363" s="7">
        <v>300000</v>
      </c>
      <c r="J363" s="7"/>
      <c r="K363" s="7">
        <v>300000</v>
      </c>
      <c r="L363" s="55">
        <v>300000</v>
      </c>
      <c r="M363" s="55"/>
      <c r="N363" s="55">
        <f>L363+M363</f>
        <v>300000</v>
      </c>
      <c r="O363" s="56"/>
    </row>
    <row r="364" spans="1:16" x14ac:dyDescent="0.2">
      <c r="A364" s="57"/>
      <c r="B364" s="59"/>
      <c r="C364" s="77"/>
      <c r="D364" s="57"/>
      <c r="E364" s="59"/>
      <c r="F364" s="59"/>
      <c r="G364" s="59"/>
      <c r="H364" s="58"/>
      <c r="I364" s="1"/>
      <c r="J364" s="1"/>
      <c r="K364" s="1"/>
      <c r="L364" s="1"/>
      <c r="M364" s="1"/>
      <c r="N364" s="1"/>
      <c r="O364" s="60">
        <f>N363</f>
        <v>300000</v>
      </c>
    </row>
    <row r="365" spans="1:16" x14ac:dyDescent="0.2">
      <c r="P365" s="14"/>
    </row>
    <row r="367" spans="1:16" ht="12.75" thickBot="1" x14ac:dyDescent="0.25">
      <c r="L367" s="41">
        <f>SUM(L6:L366)</f>
        <v>240677415</v>
      </c>
      <c r="M367" s="41">
        <f>SUM(M6:M366)</f>
        <v>86149932</v>
      </c>
      <c r="N367" s="41">
        <f>SUM(N366:N366)</f>
        <v>0</v>
      </c>
      <c r="O367" s="36">
        <f>SUM(O6:O366)</f>
        <v>326827347</v>
      </c>
    </row>
    <row r="368" spans="1:16" ht="12.75" thickTop="1" x14ac:dyDescent="0.2">
      <c r="O368" s="13">
        <v>500000</v>
      </c>
    </row>
    <row r="369" spans="13:15" x14ac:dyDescent="0.2">
      <c r="M369" s="13">
        <f>L367+M367+N367</f>
        <v>326827347</v>
      </c>
      <c r="O369" s="13">
        <f>O367+3750000</f>
        <v>330577347</v>
      </c>
    </row>
  </sheetData>
  <pageMargins left="0.23622047244094491" right="0.23622047244094491" top="1.4960629921259843" bottom="0.94488188976377963" header="0.31496062992125984" footer="0.70866141732283472"/>
  <pageSetup paperSize="9" scale="58" fitToHeight="0" orientation="landscape" r:id="rId1"/>
  <headerFooter>
    <oddFooter>&amp;L&amp;"Arial,Standaard"&amp;9&amp;F &amp;A&amp;C&amp;"Arial,Standaard"&amp;9&amp;P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2023 incl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 Keasberry-Lohr</dc:creator>
  <cp:lastModifiedBy>Wim Mulder</cp:lastModifiedBy>
  <cp:lastPrinted>2023-04-12T07:47:13Z</cp:lastPrinted>
  <dcterms:created xsi:type="dcterms:W3CDTF">2003-02-27T07:37:47Z</dcterms:created>
  <dcterms:modified xsi:type="dcterms:W3CDTF">2023-08-23T11:38:38Z</dcterms:modified>
</cp:coreProperties>
</file>