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M:\ECData\1 EC Advies\Projecten\Musea inkoop\Aanbesteding E + G 2025 en verder\EU aanbesteding\Bestek\"/>
    </mc:Choice>
  </mc:AlternateContent>
  <xr:revisionPtr revIDLastSave="0" documentId="13_ncr:1_{AD5C0722-C780-4754-8ECF-1A18CC0EC65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riev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6" i="1"/>
  <c r="D16" i="1" s="1"/>
  <c r="D17" i="1" s="1"/>
  <c r="C11" i="1"/>
  <c r="D11" i="1" s="1"/>
  <c r="D21" i="1"/>
  <c r="D22" i="1" s="1"/>
  <c r="F5" i="1"/>
  <c r="B4" i="1"/>
  <c r="F4" i="1" s="1"/>
  <c r="B3" i="1"/>
  <c r="F3" i="1" s="1"/>
  <c r="D10" i="1"/>
  <c r="D9" i="1"/>
  <c r="D12" i="1" l="1"/>
  <c r="F6" i="1"/>
</calcChain>
</file>

<file path=xl/sharedStrings.xml><?xml version="1.0" encoding="utf-8"?>
<sst xmlns="http://schemas.openxmlformats.org/spreadsheetml/2006/main" count="32" uniqueCount="26">
  <si>
    <t>€/jaar</t>
  </si>
  <si>
    <t>Indicatieve jaarvolume (MWh)</t>
  </si>
  <si>
    <t>Opslag G voor profielaansluitingen</t>
  </si>
  <si>
    <t>Opslag G voor GXX-aansluitingen</t>
  </si>
  <si>
    <t>Vergoeding per GXX-aansluiting</t>
  </si>
  <si>
    <t>Opslag E Piek</t>
  </si>
  <si>
    <t>Opslag E Dal</t>
  </si>
  <si>
    <t>Inschrijfprijs Elektriciteit</t>
  </si>
  <si>
    <t xml:space="preserve">Inschrijfprijs Gas </t>
  </si>
  <si>
    <t>Opslag E Enkel</t>
  </si>
  <si>
    <r>
      <t xml:space="preserve">Bijlage B Tarievenblad
</t>
    </r>
    <r>
      <rPr>
        <sz val="10"/>
        <color theme="1"/>
        <rFont val="Verdana"/>
        <family val="2"/>
      </rPr>
      <t xml:space="preserve">Inschrijver vult geel gearceerde cellen in </t>
    </r>
  </si>
  <si>
    <t>Aantal GXX-aanslutingen</t>
  </si>
  <si>
    <t>Opslag E (€/MWh)</t>
  </si>
  <si>
    <t>Opslag G (€/MWh)</t>
  </si>
  <si>
    <t>Indicatie jaarvolume in m3</t>
  </si>
  <si>
    <t>Opslagen Gas 2025 - 2026</t>
  </si>
  <si>
    <t>Opslagen Elektriciteit 2025 - 2026</t>
  </si>
  <si>
    <t>Tarief GvO (€/MWh)</t>
  </si>
  <si>
    <t>NL Wind</t>
  </si>
  <si>
    <t>Kosten GvO 2025 - 2026</t>
  </si>
  <si>
    <t>Inschrijfprijs GvO</t>
  </si>
  <si>
    <t>Kosten VER 2025 - 2026</t>
  </si>
  <si>
    <t>Indicatieve jaarvolume (ton)</t>
  </si>
  <si>
    <t>Tarief VER (€/ton)</t>
  </si>
  <si>
    <t>Totaal (€)</t>
  </si>
  <si>
    <t>Gold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</si>
</sst>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"/>
    <numFmt numFmtId="165" formatCode="_ [$€-413]\ * #,##0.000_ ;_ [$€-413]\ * \-#,##0.000_ ;_ [$€-413]\ * &quot;-&quot;???_ ;_ @_ "/>
    <numFmt numFmtId="166" formatCode="_ [$€-413]\ * #,##0.00_ ;_ [$€-413]\ * \-#,##0.00_ ;_ [$€-413]\ * &quot;-&quot;?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wrapText="1"/>
    </xf>
    <xf numFmtId="164" fontId="3" fillId="2" borderId="1" xfId="0" applyNumberFormat="1" applyFont="1" applyFill="1" applyBorder="1"/>
    <xf numFmtId="0" fontId="3" fillId="0" borderId="2" xfId="0" applyFont="1" applyBorder="1"/>
    <xf numFmtId="165" fontId="2" fillId="0" borderId="0" xfId="2" applyNumberFormat="1" applyFont="1"/>
    <xf numFmtId="164" fontId="3" fillId="0" borderId="3" xfId="0" applyNumberFormat="1" applyFont="1" applyBorder="1"/>
    <xf numFmtId="3" fontId="4" fillId="0" borderId="1" xfId="1" applyNumberFormat="1" applyFont="1" applyFill="1" applyBorder="1"/>
    <xf numFmtId="0" fontId="2" fillId="0" borderId="0" xfId="0" applyFont="1" applyAlignment="1">
      <alignment horizontal="right"/>
    </xf>
    <xf numFmtId="164" fontId="3" fillId="0" borderId="1" xfId="0" applyNumberFormat="1" applyFont="1" applyBorder="1"/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0" xfId="0" applyNumberFormat="1"/>
    <xf numFmtId="166" fontId="3" fillId="0" borderId="1" xfId="1" applyNumberFormat="1" applyFont="1" applyBorder="1"/>
    <xf numFmtId="166" fontId="2" fillId="0" borderId="0" xfId="2" applyNumberFormat="1" applyFont="1"/>
    <xf numFmtId="0" fontId="2" fillId="3" borderId="4" xfId="0" applyFont="1" applyFill="1" applyBorder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zoomScale="120" zoomScaleNormal="120" workbookViewId="0">
      <selection activeCell="J3" sqref="J3:J4"/>
    </sheetView>
  </sheetViews>
  <sheetFormatPr defaultRowHeight="15" x14ac:dyDescent="0.25"/>
  <cols>
    <col min="1" max="1" width="45.85546875" bestFit="1" customWidth="1"/>
    <col min="2" max="2" width="21.5703125" customWidth="1"/>
    <col min="3" max="3" width="14.5703125" customWidth="1"/>
    <col min="4" max="4" width="14.85546875" customWidth="1"/>
    <col min="5" max="5" width="13" customWidth="1"/>
    <col min="6" max="6" width="18.5703125" bestFit="1" customWidth="1"/>
    <col min="10" max="10" width="13.42578125" customWidth="1"/>
  </cols>
  <sheetData>
    <row r="1" spans="1:10" ht="43.5" customHeight="1" x14ac:dyDescent="0.25">
      <c r="A1" s="16" t="s">
        <v>10</v>
      </c>
      <c r="B1" s="16"/>
      <c r="C1" s="16"/>
      <c r="D1" s="16"/>
      <c r="E1" s="16"/>
      <c r="F1" s="16"/>
    </row>
    <row r="2" spans="1:10" s="11" customFormat="1" ht="39" x14ac:dyDescent="0.25">
      <c r="A2" s="2" t="s">
        <v>15</v>
      </c>
      <c r="B2" s="2" t="s">
        <v>1</v>
      </c>
      <c r="C2" s="10" t="s">
        <v>11</v>
      </c>
      <c r="D2" s="2" t="s">
        <v>13</v>
      </c>
      <c r="E2" s="2" t="s">
        <v>0</v>
      </c>
      <c r="F2" s="2" t="s">
        <v>24</v>
      </c>
      <c r="J2" s="2" t="s">
        <v>14</v>
      </c>
    </row>
    <row r="3" spans="1:10" x14ac:dyDescent="0.25">
      <c r="A3" s="1" t="s">
        <v>2</v>
      </c>
      <c r="B3" s="7">
        <f>((J3*35.17)/36)/100</f>
        <v>796.20972222222224</v>
      </c>
      <c r="C3" s="6"/>
      <c r="D3" s="3"/>
      <c r="E3" s="6"/>
      <c r="F3" s="14">
        <f>B3*D3</f>
        <v>0</v>
      </c>
      <c r="J3" s="7">
        <v>81500</v>
      </c>
    </row>
    <row r="4" spans="1:10" x14ac:dyDescent="0.25">
      <c r="A4" s="1" t="s">
        <v>3</v>
      </c>
      <c r="B4" s="7">
        <f>((J4*35.17)/36)/100</f>
        <v>8528.7250000000004</v>
      </c>
      <c r="C4" s="6"/>
      <c r="D4" s="3"/>
      <c r="E4" s="6"/>
      <c r="F4" s="14">
        <f>B4*D4</f>
        <v>0</v>
      </c>
      <c r="J4" s="7">
        <v>873000</v>
      </c>
    </row>
    <row r="5" spans="1:10" x14ac:dyDescent="0.25">
      <c r="A5" s="1" t="s">
        <v>4</v>
      </c>
      <c r="B5" s="6"/>
      <c r="C5" s="12">
        <v>3</v>
      </c>
      <c r="D5" s="6"/>
      <c r="E5" s="3"/>
      <c r="F5" s="14">
        <f>E5*C5</f>
        <v>0</v>
      </c>
      <c r="J5" s="13"/>
    </row>
    <row r="6" spans="1:10" x14ac:dyDescent="0.25">
      <c r="B6" s="4"/>
      <c r="D6" s="4"/>
      <c r="E6" s="8" t="s">
        <v>8</v>
      </c>
      <c r="F6" s="15">
        <f>SUM(F3:F5)</f>
        <v>0</v>
      </c>
    </row>
    <row r="8" spans="1:10" s="11" customFormat="1" ht="26.25" x14ac:dyDescent="0.25">
      <c r="A8" s="2" t="s">
        <v>16</v>
      </c>
      <c r="B8" s="2" t="s">
        <v>1</v>
      </c>
      <c r="C8" s="2" t="s">
        <v>12</v>
      </c>
      <c r="D8" s="2" t="s">
        <v>24</v>
      </c>
    </row>
    <row r="9" spans="1:10" x14ac:dyDescent="0.25">
      <c r="A9" s="1" t="s">
        <v>5</v>
      </c>
      <c r="B9" s="7">
        <v>3300</v>
      </c>
      <c r="C9" s="3"/>
      <c r="D9" s="14">
        <f>B9*C9</f>
        <v>0</v>
      </c>
    </row>
    <row r="10" spans="1:10" x14ac:dyDescent="0.25">
      <c r="A10" s="1" t="s">
        <v>6</v>
      </c>
      <c r="B10" s="7">
        <v>3000</v>
      </c>
      <c r="C10" s="3"/>
      <c r="D10" s="14">
        <f>B10*C10</f>
        <v>0</v>
      </c>
    </row>
    <row r="11" spans="1:10" x14ac:dyDescent="0.25">
      <c r="A11" s="1" t="s">
        <v>9</v>
      </c>
      <c r="B11" s="7">
        <v>30</v>
      </c>
      <c r="C11" s="9">
        <f>(0.53*C9)+(0.47*C10)</f>
        <v>0</v>
      </c>
      <c r="D11" s="14">
        <f>B11*C11</f>
        <v>0</v>
      </c>
    </row>
    <row r="12" spans="1:10" x14ac:dyDescent="0.25">
      <c r="B12" s="4"/>
      <c r="C12" s="8" t="s">
        <v>7</v>
      </c>
      <c r="D12" s="15">
        <f>SUM(D9:D11)</f>
        <v>0</v>
      </c>
    </row>
    <row r="14" spans="1:10" x14ac:dyDescent="0.25">
      <c r="C14" s="8"/>
      <c r="D14" s="5"/>
    </row>
    <row r="15" spans="1:10" ht="26.25" x14ac:dyDescent="0.25">
      <c r="A15" s="2" t="s">
        <v>19</v>
      </c>
      <c r="B15" s="2" t="s">
        <v>1</v>
      </c>
      <c r="C15" s="2" t="s">
        <v>17</v>
      </c>
      <c r="D15" s="2" t="s">
        <v>24</v>
      </c>
    </row>
    <row r="16" spans="1:10" x14ac:dyDescent="0.25">
      <c r="A16" s="1" t="s">
        <v>18</v>
      </c>
      <c r="B16" s="7">
        <f>SUM(B9:B11)</f>
        <v>6330</v>
      </c>
      <c r="C16" s="3"/>
      <c r="D16" s="14">
        <f>B16*C16</f>
        <v>0</v>
      </c>
    </row>
    <row r="17" spans="1:4" x14ac:dyDescent="0.25">
      <c r="B17" s="4"/>
      <c r="C17" s="8" t="s">
        <v>20</v>
      </c>
      <c r="D17" s="15">
        <f>SUM(D16:D16)</f>
        <v>0</v>
      </c>
    </row>
    <row r="20" spans="1:4" ht="26.25" x14ac:dyDescent="0.25">
      <c r="A20" s="2" t="s">
        <v>21</v>
      </c>
      <c r="B20" s="2" t="s">
        <v>22</v>
      </c>
      <c r="C20" s="2" t="s">
        <v>23</v>
      </c>
      <c r="D20" s="2" t="s">
        <v>24</v>
      </c>
    </row>
    <row r="21" spans="1:4" x14ac:dyDescent="0.25">
      <c r="A21" s="1" t="s">
        <v>25</v>
      </c>
      <c r="B21" s="7">
        <f>(954500*1.78)/1000</f>
        <v>1699.01</v>
      </c>
      <c r="C21" s="3"/>
      <c r="D21" s="14">
        <f>B21*C21</f>
        <v>0</v>
      </c>
    </row>
    <row r="22" spans="1:4" x14ac:dyDescent="0.25">
      <c r="B22" s="4"/>
      <c r="C22" s="8" t="s">
        <v>20</v>
      </c>
      <c r="D22" s="5">
        <f>SUM(D21:D21)</f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Company>Grit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Rottgering, Mariette</dc:creator>
  <cp:lastModifiedBy>Edwin Bossenbroek | Energy Circle</cp:lastModifiedBy>
  <dcterms:created xsi:type="dcterms:W3CDTF">2017-07-18T14:33:55Z</dcterms:created>
  <dcterms:modified xsi:type="dcterms:W3CDTF">2023-10-30T09:54:49Z</dcterms:modified>
</cp:coreProperties>
</file>