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oordbrabant-my.sharepoint.com/personal/platta_brabant_nl/Documents/01 projecten/268.11/"/>
    </mc:Choice>
  </mc:AlternateContent>
  <bookViews>
    <workbookView xWindow="0" yWindow="0" windowWidth="23040" windowHeight="9180" tabRatio="664" activeTab="1"/>
  </bookViews>
  <sheets>
    <sheet name="1. Circulariteit waardering" sheetId="8" r:id="rId1"/>
    <sheet name="2. Circulariteit invulblad BPKV" sheetId="9" r:id="rId2"/>
    <sheet name="2. Voorbeeld invulblad BPKV" sheetId="1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3" i="9" l="1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V7" i="9"/>
  <c r="I29" i="9"/>
  <c r="S35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7" i="9"/>
  <c r="U6" i="9"/>
  <c r="P35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7" i="9"/>
  <c r="R6" i="9"/>
  <c r="P6" i="12" l="1"/>
  <c r="M35" i="12" l="1"/>
  <c r="J35" i="12"/>
  <c r="G35" i="12"/>
  <c r="E35" i="12"/>
  <c r="F32" i="12" s="1"/>
  <c r="O33" i="12"/>
  <c r="L33" i="12"/>
  <c r="I33" i="12"/>
  <c r="O32" i="12"/>
  <c r="L32" i="12"/>
  <c r="I32" i="12"/>
  <c r="O31" i="12"/>
  <c r="L31" i="12"/>
  <c r="I31" i="12"/>
  <c r="O30" i="12"/>
  <c r="L30" i="12"/>
  <c r="I30" i="12"/>
  <c r="O29" i="12"/>
  <c r="L29" i="12"/>
  <c r="I29" i="12"/>
  <c r="O28" i="12"/>
  <c r="L28" i="12"/>
  <c r="I28" i="12"/>
  <c r="O27" i="12"/>
  <c r="L27" i="12"/>
  <c r="I27" i="12"/>
  <c r="O26" i="12"/>
  <c r="L26" i="12"/>
  <c r="I26" i="12"/>
  <c r="O25" i="12"/>
  <c r="L25" i="12"/>
  <c r="I25" i="12"/>
  <c r="O24" i="12"/>
  <c r="L24" i="12"/>
  <c r="I24" i="12"/>
  <c r="F24" i="12"/>
  <c r="O23" i="12"/>
  <c r="L23" i="12"/>
  <c r="I23" i="12"/>
  <c r="O22" i="12"/>
  <c r="L22" i="12"/>
  <c r="I22" i="12"/>
  <c r="O21" i="12"/>
  <c r="L21" i="12"/>
  <c r="I21" i="12"/>
  <c r="O20" i="12"/>
  <c r="L20" i="12"/>
  <c r="I20" i="12"/>
  <c r="O19" i="12"/>
  <c r="L19" i="12"/>
  <c r="I19" i="12"/>
  <c r="O18" i="12"/>
  <c r="L18" i="12"/>
  <c r="I18" i="12"/>
  <c r="O17" i="12"/>
  <c r="L17" i="12"/>
  <c r="I17" i="12"/>
  <c r="O16" i="12"/>
  <c r="L16" i="12"/>
  <c r="I16" i="12"/>
  <c r="F16" i="12"/>
  <c r="O15" i="12"/>
  <c r="L15" i="12"/>
  <c r="I15" i="12"/>
  <c r="O14" i="12"/>
  <c r="L14" i="12"/>
  <c r="I14" i="12"/>
  <c r="O13" i="12"/>
  <c r="L13" i="12"/>
  <c r="I13" i="12"/>
  <c r="O12" i="12"/>
  <c r="L12" i="12"/>
  <c r="I12" i="12"/>
  <c r="O11" i="12"/>
  <c r="L11" i="12"/>
  <c r="I11" i="12"/>
  <c r="O10" i="12"/>
  <c r="L10" i="12"/>
  <c r="I10" i="12"/>
  <c r="O9" i="12"/>
  <c r="L9" i="12"/>
  <c r="I9" i="12"/>
  <c r="O7" i="12"/>
  <c r="L7" i="12"/>
  <c r="I7" i="12"/>
  <c r="F7" i="12"/>
  <c r="O6" i="12"/>
  <c r="L6" i="12"/>
  <c r="I6" i="12"/>
  <c r="O33" i="9"/>
  <c r="L33" i="9"/>
  <c r="I33" i="9"/>
  <c r="O32" i="9"/>
  <c r="L32" i="9"/>
  <c r="I32" i="9"/>
  <c r="O31" i="9"/>
  <c r="L31" i="9"/>
  <c r="I31" i="9"/>
  <c r="O30" i="9"/>
  <c r="L30" i="9"/>
  <c r="I30" i="9"/>
  <c r="O29" i="9"/>
  <c r="L29" i="9"/>
  <c r="O28" i="9"/>
  <c r="L28" i="9"/>
  <c r="I28" i="9"/>
  <c r="O27" i="9"/>
  <c r="L27" i="9"/>
  <c r="I27" i="9"/>
  <c r="O26" i="9"/>
  <c r="L26" i="9"/>
  <c r="I26" i="9"/>
  <c r="O25" i="9"/>
  <c r="L25" i="9"/>
  <c r="I25" i="9"/>
  <c r="O24" i="9"/>
  <c r="L24" i="9"/>
  <c r="I24" i="9"/>
  <c r="O23" i="9"/>
  <c r="L23" i="9"/>
  <c r="I23" i="9"/>
  <c r="O22" i="9"/>
  <c r="L22" i="9"/>
  <c r="I22" i="9"/>
  <c r="O21" i="9"/>
  <c r="L21" i="9"/>
  <c r="I21" i="9"/>
  <c r="O20" i="9"/>
  <c r="L20" i="9"/>
  <c r="I20" i="9"/>
  <c r="O19" i="9"/>
  <c r="L19" i="9"/>
  <c r="I19" i="9"/>
  <c r="O18" i="9"/>
  <c r="L18" i="9"/>
  <c r="I18" i="9"/>
  <c r="O17" i="9"/>
  <c r="L17" i="9"/>
  <c r="I17" i="9"/>
  <c r="O16" i="9"/>
  <c r="L16" i="9"/>
  <c r="I16" i="9"/>
  <c r="O15" i="9"/>
  <c r="L15" i="9"/>
  <c r="I15" i="9"/>
  <c r="O14" i="9"/>
  <c r="L14" i="9"/>
  <c r="I14" i="9"/>
  <c r="O13" i="9"/>
  <c r="L13" i="9"/>
  <c r="I13" i="9"/>
  <c r="O12" i="9"/>
  <c r="L12" i="9"/>
  <c r="I12" i="9"/>
  <c r="O11" i="9"/>
  <c r="L11" i="9"/>
  <c r="I11" i="9"/>
  <c r="O10" i="9"/>
  <c r="L10" i="9"/>
  <c r="I10" i="9"/>
  <c r="O7" i="9"/>
  <c r="L7" i="9"/>
  <c r="I7" i="9"/>
  <c r="F11" i="12" l="1"/>
  <c r="F19" i="12"/>
  <c r="F27" i="12"/>
  <c r="F6" i="12"/>
  <c r="F15" i="12"/>
  <c r="P15" i="12" s="1"/>
  <c r="F23" i="12"/>
  <c r="F31" i="12"/>
  <c r="P16" i="12"/>
  <c r="P23" i="12"/>
  <c r="P27" i="12"/>
  <c r="P31" i="12"/>
  <c r="P32" i="12"/>
  <c r="P19" i="12"/>
  <c r="P24" i="12"/>
  <c r="P11" i="12"/>
  <c r="E36" i="12"/>
  <c r="P7" i="12"/>
  <c r="F13" i="12"/>
  <c r="P13" i="12" s="1"/>
  <c r="F21" i="12"/>
  <c r="P21" i="12" s="1"/>
  <c r="F29" i="12"/>
  <c r="P29" i="12" s="1"/>
  <c r="F10" i="12"/>
  <c r="P10" i="12" s="1"/>
  <c r="F18" i="12"/>
  <c r="P18" i="12" s="1"/>
  <c r="F26" i="12"/>
  <c r="P26" i="12" s="1"/>
  <c r="F12" i="12"/>
  <c r="P12" i="12" s="1"/>
  <c r="F20" i="12"/>
  <c r="P20" i="12" s="1"/>
  <c r="F28" i="12"/>
  <c r="P28" i="12" s="1"/>
  <c r="F9" i="12"/>
  <c r="P9" i="12" s="1"/>
  <c r="F17" i="12"/>
  <c r="P17" i="12" s="1"/>
  <c r="F25" i="12"/>
  <c r="P25" i="12" s="1"/>
  <c r="F33" i="12"/>
  <c r="P33" i="12" s="1"/>
  <c r="F14" i="12"/>
  <c r="P14" i="12" s="1"/>
  <c r="F22" i="12"/>
  <c r="P22" i="12" s="1"/>
  <c r="F30" i="12"/>
  <c r="P30" i="12" s="1"/>
  <c r="O9" i="9"/>
  <c r="O6" i="9"/>
  <c r="L9" i="9"/>
  <c r="L6" i="9"/>
  <c r="I9" i="9"/>
  <c r="I6" i="9"/>
  <c r="V6" i="9" l="1"/>
  <c r="P35" i="12"/>
  <c r="F35" i="12"/>
  <c r="M35" i="9" l="1"/>
  <c r="J35" i="9"/>
  <c r="G35" i="9" l="1"/>
  <c r="E36" i="9" s="1"/>
  <c r="E35" i="9"/>
  <c r="F7" i="9" l="1"/>
  <c r="F33" i="9"/>
  <c r="F25" i="9"/>
  <c r="F17" i="9"/>
  <c r="F28" i="9"/>
  <c r="F20" i="9"/>
  <c r="F31" i="9"/>
  <c r="F23" i="9"/>
  <c r="F15" i="9"/>
  <c r="F26" i="9"/>
  <c r="F18" i="9"/>
  <c r="F10" i="9"/>
  <c r="F22" i="9"/>
  <c r="F29" i="9"/>
  <c r="F21" i="9"/>
  <c r="F13" i="9"/>
  <c r="F14" i="9"/>
  <c r="F12" i="9"/>
  <c r="F32" i="9"/>
  <c r="F24" i="9"/>
  <c r="F16" i="9"/>
  <c r="F27" i="9"/>
  <c r="F19" i="9"/>
  <c r="F11" i="9"/>
  <c r="F30" i="9"/>
  <c r="F9" i="9"/>
  <c r="F6" i="9"/>
  <c r="F35" i="9" l="1"/>
  <c r="V35" i="9"/>
</calcChain>
</file>

<file path=xl/sharedStrings.xml><?xml version="1.0" encoding="utf-8"?>
<sst xmlns="http://schemas.openxmlformats.org/spreadsheetml/2006/main" count="271" uniqueCount="90">
  <si>
    <t>tussenlaag</t>
  </si>
  <si>
    <t>deklaag</t>
  </si>
  <si>
    <t>Beton</t>
  </si>
  <si>
    <t>binnen project</t>
  </si>
  <si>
    <t>asfalt</t>
  </si>
  <si>
    <t>betonverharding</t>
  </si>
  <si>
    <t>onderlaag</t>
  </si>
  <si>
    <t xml:space="preserve">in of vanuit ander project </t>
  </si>
  <si>
    <t>elementen</t>
  </si>
  <si>
    <t>Aanbod</t>
  </si>
  <si>
    <t>fictieve korting</t>
  </si>
  <si>
    <t>maximale waarde per element</t>
  </si>
  <si>
    <t>Verwijdering</t>
  </si>
  <si>
    <t>ton</t>
  </si>
  <si>
    <t>Betonverharding</t>
  </si>
  <si>
    <t>Asfaltverharding</t>
  </si>
  <si>
    <t>BPKV-waarde =</t>
  </si>
  <si>
    <t>Geen (extra) circulaire toepassing</t>
  </si>
  <si>
    <t>Toepassing conform bestek</t>
  </si>
  <si>
    <t>Recycling (gelijkwaardig)</t>
  </si>
  <si>
    <t>Recycling gedowncycled 1 niveau lager</t>
  </si>
  <si>
    <t>Recycling gedowncycled 2 of meer niveaus lager</t>
  </si>
  <si>
    <t>inzet van laagwaardig betongranulaat</t>
  </si>
  <si>
    <t>inzet van gelijkwaardig betongranulaat</t>
  </si>
  <si>
    <t>inzet van hoogwaardig betongranulaat 1 niveau hoger</t>
  </si>
  <si>
    <t>inzet van hoogwaardig betongranulaat 2 of meer niveaus hoger</t>
  </si>
  <si>
    <t>inzet van laagwaardig asfaltgranulaat (bv afkomstig uit asfaltfundering)</t>
  </si>
  <si>
    <t>inzet vanuit laagwaardigasfalt gesplitste originele componenten (steenslag, zand, vulstof en bindmiddel)</t>
  </si>
  <si>
    <t>inzet vanuit laagwaardig beton gesplitste originele componenten (zand/cement/grind)</t>
  </si>
  <si>
    <t>inzet van gelijkwaardig asfaltgranulaat (deklaag)</t>
  </si>
  <si>
    <t>inzet van gelijkwaardig asfaltgranulaat (tussenlaag)</t>
  </si>
  <si>
    <t>inzet van gelijkwaardig asfaltgranulaat (onderlaag)</t>
  </si>
  <si>
    <t>inzet van hoogwaardig asfaltgranulaat 1 niveau hoger (deklaag)</t>
  </si>
  <si>
    <t>inzet van hoogwaardig asfaltgranulaat 1 niveau hoger (tussenlaag)</t>
  </si>
  <si>
    <t>inzet van hoogwaardig asfaltgranulaat 2 of meer niveaus hoger (deklaag)</t>
  </si>
  <si>
    <t>Opgeknapt product / geüpcyclede secundaire grondstoffen 1 niveau hoger</t>
  </si>
  <si>
    <t>Hergebruik product / geüpcyclede secundaire grondstoffen 2 of meer niveaus hoger</t>
  </si>
  <si>
    <t>Opgeknapt en/of gemoderniseerd product / geüpcyclede secundaire grondstoffen 1 niveau hoger binnen project</t>
  </si>
  <si>
    <t>Opgeknapt en/of gemoderniseerd product / geüpcyclede secundaire grondstoffen 1 niveau hoger vanuit ander project</t>
  </si>
  <si>
    <t>Verwerken secundaire grondstof van gelijkwaardig niveau binnen project</t>
  </si>
  <si>
    <t>Verwerken secundaire grondstof gelijkwaardig niveau vanuit ander project</t>
  </si>
  <si>
    <t>Verwerken secundaire grondstof 1 niveau hoger binnen project</t>
  </si>
  <si>
    <t>Verwerken secundaire grondstof 1 niveau hoger vanuit ander project</t>
  </si>
  <si>
    <t>Verwerken secundaire grondstof 2 of meer niveaus hoger binnen project</t>
  </si>
  <si>
    <t>Verwerken secundaire grondstof 2 of meer niveaus hoger vanuit ander project</t>
  </si>
  <si>
    <t>hergebruik minimaal hetzelfde niveau / geüpcyclede secundaire grondstoffen 2 of meer niveaus hoger binnen project</t>
  </si>
  <si>
    <t>hergebruik minimaal hetzelfde niveau / geüpcyclede secundaire grondstoffen 2 of meer niveaus hoger vanuit ander project</t>
  </si>
  <si>
    <t>142130</t>
  </si>
  <si>
    <t>142230</t>
  </si>
  <si>
    <t>Aanbr. bermverhardingssysteem van grasbetontegels.</t>
  </si>
  <si>
    <t>Aanbr. bermverhardingssysteem van grasbetontegels..</t>
  </si>
  <si>
    <t>151010</t>
  </si>
  <si>
    <t>151110</t>
  </si>
  <si>
    <t>151210</t>
  </si>
  <si>
    <t>151310</t>
  </si>
  <si>
    <t>151320</t>
  </si>
  <si>
    <t>151330</t>
  </si>
  <si>
    <t>151410</t>
  </si>
  <si>
    <t>151510</t>
  </si>
  <si>
    <t>151520</t>
  </si>
  <si>
    <t>151610</t>
  </si>
  <si>
    <t>151710</t>
  </si>
  <si>
    <t>151720</t>
  </si>
  <si>
    <t>151810</t>
  </si>
  <si>
    <t>151910</t>
  </si>
  <si>
    <t>151920</t>
  </si>
  <si>
    <t>152010</t>
  </si>
  <si>
    <t>152020</t>
  </si>
  <si>
    <t>152030</t>
  </si>
  <si>
    <t>152110</t>
  </si>
  <si>
    <t>152210</t>
  </si>
  <si>
    <t>152310</t>
  </si>
  <si>
    <t>152320</t>
  </si>
  <si>
    <t>152410</t>
  </si>
  <si>
    <t>152430</t>
  </si>
  <si>
    <t>152440</t>
  </si>
  <si>
    <t>Aanbrengen deklaag SMA-NL-11B dik 35 mm SBS gemodificeerd, incl. kleeflaag.</t>
  </si>
  <si>
    <t xml:space="preserve">Aanbrengen deklaag SMA-NL-11B dik 40 mm, incl. kleeflaag.  </t>
  </si>
  <si>
    <t xml:space="preserve">Aanbrengen deklaag SMA-NL-11B dik 35 mm, incl. kleeflaag. </t>
  </si>
  <si>
    <t>Aanbrengen onderlaag AC 22 base OL-C dik 65 mm, incl. kleeflaag.</t>
  </si>
  <si>
    <t>Aanbrengen tussenlaag AC 16 bind TL-B dik 50 mm, incl. kleeflaag.</t>
  </si>
  <si>
    <t>Aanbrengen tussenlaag AC 16 bind TL-B dik 45 mm, incl. kleeflaag.</t>
  </si>
  <si>
    <t>Aanbrengen deklaag AC11 surf dik 40 mm SBS gemodificeerd, incl. kleeflaag.</t>
  </si>
  <si>
    <t xml:space="preserve">Aanbrengen deklaag SMA-NL-11B dik 35 mm, incl. kleeflaag.  </t>
  </si>
  <si>
    <t>Aanbrengen dunne geluidreducerende deklaag dik 25 mm, incl. kleeflaag.</t>
  </si>
  <si>
    <t>Aanbrengen deklaag SMA-NL8 G+ dik 35 mm, incl. kleeflaag.</t>
  </si>
  <si>
    <t>Aanbrengen deklaag SMA-NL-11B dik 40 mm SBS gemodificeerd, incl. kleeflaag.</t>
  </si>
  <si>
    <t xml:space="preserve">Aanbrengen onderlaag AC 22 base OL-A  dik 60 mm. </t>
  </si>
  <si>
    <t>Aanbrengen deklaag AC11 surf DL-A dik 30 mm, incl. kleeflaag.</t>
  </si>
  <si>
    <t>Aanbrengen tussenlaag AC 22 bind TL-B dik 80mm +kleeflaag.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</si>
</sst>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4" x14ac:knownFonts="1">
    <font>
      <sz val="10"/>
      <color theme="1"/>
      <name val="Futura Book"/>
      <family val="2"/>
    </font>
    <font>
      <sz val="10"/>
      <color theme="1"/>
      <name val="Futura Book"/>
      <family val="2"/>
    </font>
    <font>
      <sz val="10"/>
      <color theme="1"/>
      <name val="Futura Book"/>
    </font>
    <font>
      <b/>
      <sz val="10"/>
      <color theme="1"/>
      <name val="Futura Book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9" fontId="0" fillId="0" borderId="3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Fill="1" applyBorder="1" applyAlignment="1">
      <alignment horizontal="center"/>
    </xf>
    <xf numFmtId="9" fontId="0" fillId="0" borderId="8" xfId="0" applyNumberForma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5" borderId="7" xfId="0" applyFill="1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3" xfId="0" applyBorder="1" applyAlignment="1"/>
    <xf numFmtId="0" fontId="0" fillId="0" borderId="4" xfId="0" applyBorder="1" applyAlignment="1"/>
    <xf numFmtId="164" fontId="0" fillId="0" borderId="0" xfId="0" applyNumberFormat="1"/>
    <xf numFmtId="0" fontId="0" fillId="7" borderId="1" xfId="0" applyFill="1" applyBorder="1"/>
    <xf numFmtId="0" fontId="0" fillId="7" borderId="8" xfId="0" applyFill="1" applyBorder="1"/>
    <xf numFmtId="0" fontId="0" fillId="7" borderId="3" xfId="0" applyFill="1" applyBorder="1" applyAlignment="1">
      <alignment horizontal="right"/>
    </xf>
    <xf numFmtId="0" fontId="0" fillId="7" borderId="3" xfId="0" applyFill="1" applyBorder="1"/>
    <xf numFmtId="164" fontId="0" fillId="7" borderId="3" xfId="0" applyNumberFormat="1" applyFill="1" applyBorder="1" applyAlignment="1">
      <alignment horizontal="right"/>
    </xf>
    <xf numFmtId="0" fontId="0" fillId="7" borderId="9" xfId="0" applyFill="1" applyBorder="1"/>
    <xf numFmtId="0" fontId="0" fillId="7" borderId="5" xfId="0" applyFill="1" applyBorder="1" applyAlignment="1">
      <alignment horizontal="right"/>
    </xf>
    <xf numFmtId="0" fontId="0" fillId="7" borderId="0" xfId="0" applyFill="1"/>
    <xf numFmtId="164" fontId="0" fillId="7" borderId="0" xfId="0" applyNumberFormat="1" applyFill="1" applyAlignment="1">
      <alignment horizontal="right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64" fontId="0" fillId="7" borderId="8" xfId="0" applyNumberFormat="1" applyFill="1" applyBorder="1" applyAlignment="1">
      <alignment horizontal="right"/>
    </xf>
    <xf numFmtId="0" fontId="0" fillId="7" borderId="9" xfId="0" applyFill="1" applyBorder="1" applyAlignment="1">
      <alignment horizontal="right"/>
    </xf>
    <xf numFmtId="0" fontId="0" fillId="7" borderId="3" xfId="0" applyFill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0" fontId="0" fillId="7" borderId="5" xfId="0" applyFill="1" applyBorder="1"/>
    <xf numFmtId="0" fontId="0" fillId="0" borderId="5" xfId="0" applyFill="1" applyBorder="1"/>
    <xf numFmtId="1" fontId="0" fillId="0" borderId="3" xfId="0" applyNumberFormat="1" applyBorder="1" applyAlignment="1">
      <alignment horizontal="right"/>
    </xf>
    <xf numFmtId="1" fontId="0" fillId="0" borderId="3" xfId="1" applyNumberFormat="1" applyFont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0" fillId="7" borderId="1" xfId="0" applyFill="1" applyBorder="1" applyAlignment="1">
      <alignment horizontal="center"/>
    </xf>
    <xf numFmtId="0" fontId="0" fillId="7" borderId="5" xfId="0" applyFill="1" applyBorder="1" applyAlignment="1"/>
    <xf numFmtId="0" fontId="0" fillId="7" borderId="1" xfId="0" applyFill="1" applyBorder="1" applyAlignment="1">
      <alignment wrapText="1"/>
    </xf>
    <xf numFmtId="0" fontId="0" fillId="7" borderId="7" xfId="0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right"/>
    </xf>
    <xf numFmtId="1" fontId="0" fillId="7" borderId="0" xfId="0" applyNumberFormat="1" applyFill="1" applyAlignment="1">
      <alignment horizontal="right"/>
    </xf>
    <xf numFmtId="1" fontId="0" fillId="7" borderId="0" xfId="0" applyNumberFormat="1" applyFill="1"/>
    <xf numFmtId="0" fontId="0" fillId="0" borderId="0" xfId="0" applyBorder="1" applyAlignment="1">
      <alignment horizontal="center"/>
    </xf>
    <xf numFmtId="0" fontId="0" fillId="7" borderId="2" xfId="0" applyFill="1" applyBorder="1"/>
    <xf numFmtId="0" fontId="0" fillId="7" borderId="4" xfId="0" applyFill="1" applyBorder="1"/>
    <xf numFmtId="0" fontId="0" fillId="7" borderId="6" xfId="0" applyFill="1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9" fontId="0" fillId="7" borderId="3" xfId="0" applyNumberFormat="1" applyFill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8" xfId="0" applyFill="1" applyBorder="1" applyAlignment="1">
      <alignment vertical="top"/>
    </xf>
    <xf numFmtId="164" fontId="0" fillId="7" borderId="3" xfId="0" applyNumberFormat="1" applyFill="1" applyBorder="1" applyAlignment="1">
      <alignment horizontal="right" vertical="top"/>
    </xf>
    <xf numFmtId="1" fontId="0" fillId="0" borderId="3" xfId="1" applyNumberFormat="1" applyFont="1" applyBorder="1" applyAlignment="1">
      <alignment horizontal="right" vertical="top"/>
    </xf>
    <xf numFmtId="9" fontId="0" fillId="7" borderId="3" xfId="0" applyNumberFormat="1" applyFill="1" applyBorder="1" applyAlignment="1">
      <alignment horizontal="center" vertical="top"/>
    </xf>
    <xf numFmtId="164" fontId="0" fillId="7" borderId="8" xfId="0" applyNumberFormat="1" applyFill="1" applyBorder="1" applyAlignment="1">
      <alignment horizontal="right" vertical="top"/>
    </xf>
    <xf numFmtId="0" fontId="0" fillId="0" borderId="0" xfId="0" applyAlignment="1">
      <alignment vertical="top"/>
    </xf>
    <xf numFmtId="1" fontId="0" fillId="0" borderId="3" xfId="0" applyNumberFormat="1" applyBorder="1" applyAlignment="1">
      <alignment horizontal="right" vertical="top"/>
    </xf>
    <xf numFmtId="0" fontId="3" fillId="7" borderId="3" xfId="0" applyFont="1" applyFill="1" applyBorder="1" applyAlignment="1">
      <alignment vertical="top"/>
    </xf>
    <xf numFmtId="0" fontId="3" fillId="7" borderId="3" xfId="0" applyFont="1" applyFill="1" applyBorder="1"/>
    <xf numFmtId="1" fontId="0" fillId="0" borderId="0" xfId="0" applyNumberFormat="1"/>
    <xf numFmtId="1" fontId="0" fillId="7" borderId="1" xfId="0" applyNumberFormat="1" applyFill="1" applyBorder="1" applyAlignment="1">
      <alignment horizontal="center" vertical="center"/>
    </xf>
    <xf numFmtId="1" fontId="0" fillId="7" borderId="5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 vertical="top"/>
    </xf>
    <xf numFmtId="0" fontId="0" fillId="0" borderId="3" xfId="0" applyBorder="1" applyAlignment="1">
      <alignment horizontal="center" wrapText="1"/>
    </xf>
    <xf numFmtId="9" fontId="0" fillId="7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0" fillId="7" borderId="3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" fontId="0" fillId="0" borderId="3" xfId="0" applyNumberFormat="1" applyBorder="1" applyAlignment="1" applyProtection="1">
      <alignment horizontal="right"/>
    </xf>
    <xf numFmtId="0" fontId="0" fillId="0" borderId="3" xfId="0" applyFill="1" applyBorder="1" applyAlignment="1" applyProtection="1">
      <alignment horizont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CC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12"/>
  <sheetViews>
    <sheetView topLeftCell="K1" zoomScale="60" zoomScaleNormal="60" workbookViewId="0">
      <selection activeCell="K11" sqref="K11:L11"/>
    </sheetView>
  </sheetViews>
  <sheetFormatPr defaultRowHeight="15" x14ac:dyDescent="0.35"/>
  <cols>
    <col min="4" max="4" width="14.453125" customWidth="1"/>
    <col min="5" max="5" width="32.08984375" customWidth="1"/>
    <col min="6" max="6" width="55.08984375" customWidth="1"/>
    <col min="7" max="7" width="42.453125" bestFit="1" customWidth="1"/>
    <col min="8" max="8" width="46.7265625" bestFit="1" customWidth="1"/>
    <col min="9" max="9" width="47.90625" bestFit="1" customWidth="1"/>
    <col min="10" max="10" width="48.08984375" bestFit="1" customWidth="1"/>
    <col min="11" max="12" width="48.26953125" bestFit="1" customWidth="1"/>
    <col min="13" max="14" width="48.08984375" bestFit="1" customWidth="1"/>
    <col min="15" max="15" width="25.453125" bestFit="1" customWidth="1"/>
    <col min="16" max="16" width="2.08984375" bestFit="1" customWidth="1"/>
    <col min="17" max="17" width="30.90625" bestFit="1" customWidth="1"/>
  </cols>
  <sheetData>
    <row r="3" spans="3:15" x14ac:dyDescent="0.35">
      <c r="D3" s="16" t="s">
        <v>8</v>
      </c>
      <c r="E3" s="90" t="s">
        <v>36</v>
      </c>
      <c r="F3" s="91"/>
      <c r="G3" s="92" t="s">
        <v>35</v>
      </c>
      <c r="H3" s="93"/>
      <c r="I3" s="92" t="s">
        <v>19</v>
      </c>
      <c r="J3" s="93"/>
      <c r="K3" s="94" t="s">
        <v>20</v>
      </c>
      <c r="L3" s="95"/>
      <c r="M3" s="96" t="s">
        <v>21</v>
      </c>
      <c r="N3" s="97"/>
      <c r="O3" s="15" t="s">
        <v>12</v>
      </c>
    </row>
    <row r="4" spans="3:15" s="1" customFormat="1" x14ac:dyDescent="0.35">
      <c r="D4" s="17"/>
      <c r="E4" s="2" t="s">
        <v>3</v>
      </c>
      <c r="F4" s="3" t="s">
        <v>7</v>
      </c>
      <c r="G4" s="2" t="s">
        <v>3</v>
      </c>
      <c r="H4" s="3" t="s">
        <v>7</v>
      </c>
      <c r="I4" s="2" t="s">
        <v>3</v>
      </c>
      <c r="J4" s="3" t="s">
        <v>7</v>
      </c>
      <c r="K4" s="2" t="s">
        <v>3</v>
      </c>
      <c r="L4" s="3" t="s">
        <v>7</v>
      </c>
      <c r="M4" s="2" t="s">
        <v>3</v>
      </c>
      <c r="N4" s="3" t="s">
        <v>7</v>
      </c>
      <c r="O4" s="11"/>
    </row>
    <row r="5" spans="3:15" s="1" customFormat="1" x14ac:dyDescent="0.35">
      <c r="D5" s="17"/>
      <c r="E5" s="4">
        <v>1</v>
      </c>
      <c r="F5" s="5">
        <v>0.85</v>
      </c>
      <c r="G5" s="4">
        <v>0.85</v>
      </c>
      <c r="H5" s="5">
        <v>0.7</v>
      </c>
      <c r="I5" s="4">
        <v>0.65</v>
      </c>
      <c r="J5" s="5">
        <v>0.55000000000000004</v>
      </c>
      <c r="K5" s="4">
        <v>0.4</v>
      </c>
      <c r="L5" s="5">
        <v>0.3</v>
      </c>
      <c r="M5" s="4">
        <v>0.2</v>
      </c>
      <c r="N5" s="5">
        <v>0.1</v>
      </c>
      <c r="O5" s="12">
        <v>0</v>
      </c>
    </row>
    <row r="6" spans="3:15" ht="45" x14ac:dyDescent="0.35">
      <c r="D6" s="13"/>
      <c r="E6" s="57" t="s">
        <v>45</v>
      </c>
      <c r="F6" s="57" t="s">
        <v>46</v>
      </c>
      <c r="G6" s="58" t="s">
        <v>37</v>
      </c>
      <c r="H6" s="59" t="s">
        <v>38</v>
      </c>
      <c r="I6" s="57" t="s">
        <v>39</v>
      </c>
      <c r="J6" s="57" t="s">
        <v>40</v>
      </c>
      <c r="K6" s="57" t="s">
        <v>41</v>
      </c>
      <c r="L6" s="57" t="s">
        <v>42</v>
      </c>
      <c r="M6" s="57" t="s">
        <v>43</v>
      </c>
      <c r="N6" s="57" t="s">
        <v>44</v>
      </c>
      <c r="O6" s="13" t="s">
        <v>17</v>
      </c>
    </row>
    <row r="7" spans="3:15" x14ac:dyDescent="0.35">
      <c r="C7" t="s">
        <v>2</v>
      </c>
      <c r="D7" s="13" t="s">
        <v>5</v>
      </c>
      <c r="E7" s="83" t="s">
        <v>28</v>
      </c>
      <c r="F7" s="84"/>
      <c r="G7" s="81" t="s">
        <v>22</v>
      </c>
      <c r="H7" s="82"/>
      <c r="I7" s="6" t="s">
        <v>23</v>
      </c>
      <c r="J7" s="52" t="s">
        <v>23</v>
      </c>
      <c r="K7" s="6" t="s">
        <v>24</v>
      </c>
      <c r="L7" s="52" t="s">
        <v>24</v>
      </c>
      <c r="M7" s="52" t="s">
        <v>25</v>
      </c>
      <c r="N7" s="52" t="s">
        <v>25</v>
      </c>
      <c r="O7" s="53" t="s">
        <v>18</v>
      </c>
    </row>
    <row r="8" spans="3:15" x14ac:dyDescent="0.35">
      <c r="D8" s="13"/>
      <c r="E8" s="55"/>
      <c r="F8" s="56"/>
      <c r="G8" s="7"/>
      <c r="H8" s="8"/>
      <c r="I8" s="18"/>
      <c r="J8" s="19"/>
      <c r="K8" s="7"/>
      <c r="L8" s="8"/>
      <c r="M8" s="7"/>
      <c r="N8" s="8"/>
      <c r="O8" s="13"/>
    </row>
    <row r="9" spans="3:15" x14ac:dyDescent="0.35">
      <c r="C9" t="s">
        <v>4</v>
      </c>
      <c r="D9" s="13" t="s">
        <v>1</v>
      </c>
      <c r="E9" s="85" t="s">
        <v>27</v>
      </c>
      <c r="F9" s="86"/>
      <c r="G9" s="81" t="s">
        <v>26</v>
      </c>
      <c r="H9" s="82"/>
      <c r="I9" s="81" t="s">
        <v>29</v>
      </c>
      <c r="J9" s="82"/>
      <c r="K9" s="87"/>
      <c r="L9" s="88"/>
      <c r="M9" s="87"/>
      <c r="N9" s="88"/>
      <c r="O9" s="53" t="s">
        <v>18</v>
      </c>
    </row>
    <row r="10" spans="3:15" x14ac:dyDescent="0.35">
      <c r="D10" s="13" t="s">
        <v>0</v>
      </c>
      <c r="E10" s="89" t="s">
        <v>27</v>
      </c>
      <c r="F10" s="86"/>
      <c r="G10" s="81" t="s">
        <v>26</v>
      </c>
      <c r="H10" s="82"/>
      <c r="I10" s="81" t="s">
        <v>30</v>
      </c>
      <c r="J10" s="82"/>
      <c r="K10" s="81" t="s">
        <v>32</v>
      </c>
      <c r="L10" s="82"/>
      <c r="M10" s="87"/>
      <c r="N10" s="88"/>
      <c r="O10" s="53" t="s">
        <v>18</v>
      </c>
    </row>
    <row r="11" spans="3:15" x14ac:dyDescent="0.35">
      <c r="D11" s="13" t="s">
        <v>6</v>
      </c>
      <c r="E11" s="89" t="s">
        <v>27</v>
      </c>
      <c r="F11" s="86"/>
      <c r="G11" s="81" t="s">
        <v>26</v>
      </c>
      <c r="H11" s="82"/>
      <c r="I11" s="81" t="s">
        <v>31</v>
      </c>
      <c r="J11" s="82"/>
      <c r="K11" s="81" t="s">
        <v>33</v>
      </c>
      <c r="L11" s="82"/>
      <c r="M11" s="81" t="s">
        <v>34</v>
      </c>
      <c r="N11" s="82"/>
      <c r="O11" s="53" t="s">
        <v>18</v>
      </c>
    </row>
    <row r="12" spans="3:15" x14ac:dyDescent="0.35">
      <c r="D12" s="14"/>
      <c r="E12" s="9"/>
      <c r="F12" s="10"/>
      <c r="G12" s="9"/>
      <c r="H12" s="10"/>
      <c r="I12" s="9"/>
      <c r="J12" s="10"/>
      <c r="K12" s="9"/>
      <c r="L12" s="10"/>
      <c r="M12" s="9"/>
      <c r="N12" s="10"/>
      <c r="O12" s="14"/>
    </row>
  </sheetData>
  <sheetProtection algorithmName="SHA-512" hashValue="olfueSiVmyul9MdSjSOoyAWVrN3Vd9jz2THKKiN+DzQmdRnQXsVmSywI+3mzQx4JRc92KGdaHkYzCjF6H3XwIw==" saltValue="AIdYUlDmpQV9pJaBLpJncg==" spinCount="100000" sheet="1" objects="1" scenarios="1"/>
  <mergeCells count="22">
    <mergeCell ref="M11:N11"/>
    <mergeCell ref="E3:F3"/>
    <mergeCell ref="I3:J3"/>
    <mergeCell ref="K3:L3"/>
    <mergeCell ref="M3:N3"/>
    <mergeCell ref="G3:H3"/>
    <mergeCell ref="M10:N10"/>
    <mergeCell ref="E11:F11"/>
    <mergeCell ref="K11:L11"/>
    <mergeCell ref="I9:J9"/>
    <mergeCell ref="G7:H7"/>
    <mergeCell ref="G9:H9"/>
    <mergeCell ref="G10:H10"/>
    <mergeCell ref="G11:H11"/>
    <mergeCell ref="M9:N9"/>
    <mergeCell ref="I10:J10"/>
    <mergeCell ref="I11:J11"/>
    <mergeCell ref="E7:F7"/>
    <mergeCell ref="E9:F9"/>
    <mergeCell ref="K9:L9"/>
    <mergeCell ref="E10:F10"/>
    <mergeCell ref="K10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0"/>
  <sheetViews>
    <sheetView tabSelected="1" zoomScale="60" zoomScaleNormal="60" workbookViewId="0">
      <selection activeCell="D40" sqref="D40"/>
    </sheetView>
  </sheetViews>
  <sheetFormatPr defaultRowHeight="15" x14ac:dyDescent="0.35"/>
  <cols>
    <col min="2" max="3" width="7.08984375" customWidth="1"/>
    <col min="4" max="4" width="70.453125" bestFit="1" customWidth="1"/>
    <col min="5" max="5" width="9.26953125" style="75" bestFit="1" customWidth="1"/>
    <col min="6" max="6" width="13.7265625" customWidth="1"/>
    <col min="7" max="7" width="5.453125" customWidth="1"/>
    <col min="8" max="8" width="47" bestFit="1" customWidth="1"/>
    <col min="9" max="9" width="15" customWidth="1"/>
    <col min="10" max="10" width="5.453125" customWidth="1"/>
    <col min="11" max="11" width="47" customWidth="1"/>
    <col min="12" max="12" width="11.08984375" customWidth="1"/>
    <col min="13" max="13" width="5.453125" customWidth="1"/>
    <col min="14" max="14" width="47" customWidth="1"/>
    <col min="15" max="15" width="15" customWidth="1"/>
    <col min="16" max="16" width="5.453125" customWidth="1"/>
    <col min="17" max="17" width="47" customWidth="1"/>
    <col min="18" max="18" width="15" customWidth="1"/>
    <col min="19" max="19" width="5.453125" customWidth="1"/>
    <col min="20" max="20" width="47" customWidth="1"/>
    <col min="21" max="21" width="15" customWidth="1"/>
    <col min="22" max="22" width="20.6328125" customWidth="1"/>
  </cols>
  <sheetData>
    <row r="1" spans="2:22" x14ac:dyDescent="0.35">
      <c r="B1" t="s">
        <v>16</v>
      </c>
      <c r="D1" s="20">
        <v>875000</v>
      </c>
    </row>
    <row r="3" spans="2:22" ht="30" x14ac:dyDescent="0.35">
      <c r="B3" s="21"/>
      <c r="C3" s="49"/>
      <c r="D3" s="44" t="s">
        <v>8</v>
      </c>
      <c r="E3" s="76" t="s">
        <v>13</v>
      </c>
      <c r="F3" s="43" t="s">
        <v>11</v>
      </c>
      <c r="G3" s="98" t="s">
        <v>9</v>
      </c>
      <c r="H3" s="99"/>
      <c r="I3" s="99"/>
      <c r="J3" s="99"/>
      <c r="K3" s="99"/>
      <c r="L3" s="99"/>
      <c r="M3" s="99"/>
      <c r="N3" s="100"/>
      <c r="O3" s="41"/>
      <c r="P3" s="41"/>
      <c r="Q3" s="41"/>
      <c r="R3" s="41"/>
      <c r="S3" s="41"/>
      <c r="T3" s="41"/>
      <c r="U3" s="41"/>
      <c r="V3" s="30" t="s">
        <v>10</v>
      </c>
    </row>
    <row r="4" spans="2:22" s="1" customFormat="1" x14ac:dyDescent="0.35">
      <c r="B4" s="24"/>
      <c r="C4" s="50"/>
      <c r="D4" s="22"/>
      <c r="E4" s="45"/>
      <c r="F4" s="24"/>
      <c r="G4" s="23" t="s">
        <v>13</v>
      </c>
      <c r="H4" s="34"/>
      <c r="I4" s="34"/>
      <c r="J4" s="23" t="s">
        <v>13</v>
      </c>
      <c r="K4" s="34"/>
      <c r="L4" s="34"/>
      <c r="M4" s="23" t="s">
        <v>13</v>
      </c>
      <c r="N4" s="34"/>
      <c r="O4" s="34"/>
      <c r="P4" s="23" t="s">
        <v>13</v>
      </c>
      <c r="Q4" s="34"/>
      <c r="R4" s="34"/>
      <c r="S4" s="23" t="s">
        <v>13</v>
      </c>
      <c r="T4" s="34"/>
      <c r="U4" s="34"/>
      <c r="V4" s="31"/>
    </row>
    <row r="5" spans="2:22" ht="16.2" x14ac:dyDescent="0.4">
      <c r="B5" s="74" t="s">
        <v>14</v>
      </c>
      <c r="C5" s="50"/>
      <c r="D5" s="22"/>
      <c r="E5" s="45"/>
      <c r="F5" s="24"/>
      <c r="G5" s="45"/>
      <c r="H5" s="34"/>
      <c r="I5" s="34"/>
      <c r="J5" s="45"/>
      <c r="K5" s="34"/>
      <c r="L5" s="34"/>
      <c r="M5" s="45"/>
      <c r="N5" s="34"/>
      <c r="O5" s="34"/>
      <c r="P5" s="45"/>
      <c r="Q5" s="34"/>
      <c r="R5" s="34"/>
      <c r="S5" s="45"/>
      <c r="T5" s="34"/>
      <c r="U5" s="34"/>
      <c r="V5" s="31"/>
    </row>
    <row r="6" spans="2:22" x14ac:dyDescent="0.35">
      <c r="B6" s="24" t="s">
        <v>47</v>
      </c>
      <c r="C6" s="50"/>
      <c r="D6" s="22" t="s">
        <v>49</v>
      </c>
      <c r="E6" s="45">
        <v>2865</v>
      </c>
      <c r="F6" s="25">
        <f>(E6/$E$35)*$D$1</f>
        <v>160122.3173224323</v>
      </c>
      <c r="G6" s="39"/>
      <c r="H6" s="60"/>
      <c r="I6" s="35" t="b">
        <f>IF(H6='1. Circulariteit waardering'!$E$6,100%,IF(H6='1. Circulariteit waardering'!$F$6,85%,IF(H6='1. Circulariteit waardering'!$G$6,85%,IF(H6='1. Circulariteit waardering'!$H$6,70%,IF(H6='1. Circulariteit waardering'!$I$6,65%,IF(H6='1. Circulariteit waardering'!$J$6,55%,IF(H6='1. Circulariteit waardering'!$K$6,40%,IF(H6='1. Circulariteit waardering'!$L$6,30%,IF(H6='1. Circulariteit waardering'!$M$6,20%,IF(H6='1. Circulariteit waardering'!$N$6,10%,IF(H6='1. Circulariteit waardering'!$O$6,0%)))))))))))</f>
        <v>0</v>
      </c>
      <c r="J6" s="39"/>
      <c r="K6" s="60"/>
      <c r="L6" s="35" t="b">
        <f>IF(K6='1. Circulariteit waardering'!$E$6,100%,IF(K6='1. Circulariteit waardering'!$F$6,85%,IF(K6='1. Circulariteit waardering'!$G$6,85%,IF(K6='1. Circulariteit waardering'!$H$6,70%,IF(K6='1. Circulariteit waardering'!$I$6,65%,IF(K6='1. Circulariteit waardering'!$J$6,55%,IF(K6='1. Circulariteit waardering'!$K$6,40%,IF(K6='1. Circulariteit waardering'!$L$6,30%,IF(K6='1. Circulariteit waardering'!$M$6,20%,IF(K6='1. Circulariteit waardering'!$N$6,10%,IF(K6='1. Circulariteit waardering'!$O$6,0%)))))))))))</f>
        <v>0</v>
      </c>
      <c r="M6" s="39"/>
      <c r="N6" s="60"/>
      <c r="O6" s="35" t="b">
        <f>IF(N6='1. Circulariteit waardering'!$E$6,100%,IF(N6='1. Circulariteit waardering'!$F$6,85%,IF(N6='1. Circulariteit waardering'!$G$6,85%,IF(N6='1. Circulariteit waardering'!$H$6,70%,IF(N6='1. Circulariteit waardering'!$I$6,65%,IF(N6='1. Circulariteit waardering'!$J$6,55%,IF(N6='1. Circulariteit waardering'!$K$6,40%,IF(N6='1. Circulariteit waardering'!$L$6,30%,IF(N6='1. Circulariteit waardering'!$M$6,20%,IF(N6='1. Circulariteit waardering'!$N$6,10%,IF(N6='1. Circulariteit waardering'!$O$6,0%)))))))))))</f>
        <v>0</v>
      </c>
      <c r="P6" s="39"/>
      <c r="Q6" s="60"/>
      <c r="R6" s="80" t="b">
        <f>IF(Q6='1. Circulariteit waardering'!$E$6,100%,IF(Q6='1. Circulariteit waardering'!$F$6,85%,IF(Q6='1. Circulariteit waardering'!$G$6,85%,IF(Q6='1. Circulariteit waardering'!$H$6,70%,IF(Q6='1. Circulariteit waardering'!$I$6,65%,IF(Q6='1. Circulariteit waardering'!$J$6,55%,IF(Q6='1. Circulariteit waardering'!$K$6,40%,IF(Q6='1. Circulariteit waardering'!$L$6,30%,IF(Q6='1. Circulariteit waardering'!$M$6,20%,IF(Q6='1. Circulariteit waardering'!$N$6,10%,IF(Q6='1. Circulariteit waardering'!$O$6,0%)))))))))))</f>
        <v>0</v>
      </c>
      <c r="S6" s="39"/>
      <c r="T6" s="60"/>
      <c r="U6" s="80" t="b">
        <f>IF(T6='1. Circulariteit waardering'!$E$6,100%,IF(T6='1. Circulariteit waardering'!$F$6,85%,IF(T6='1. Circulariteit waardering'!$G$6,85%,IF(T6='1. Circulariteit waardering'!$H$6,70%,IF(T6='1. Circulariteit waardering'!$I$6,65%,IF(T6='1. Circulariteit waardering'!$J$6,55%,IF(T6='1. Circulariteit waardering'!$K$6,40%,IF(T6='1. Circulariteit waardering'!$L$6,30%,IF(T6='1. Circulariteit waardering'!$M$6,20%,IF(T6='1. Circulariteit waardering'!$N$6,10%,IF(T6='1. Circulariteit waardering'!$O$6,0%)))))))))))</f>
        <v>0</v>
      </c>
      <c r="V6" s="32">
        <f>IF(G6+J6+M6+P6+S6=E6,((G6/E6)*F6*I6)+((J6/E6)*F6*L6)+((M6/E6)*F6*O6)+((P6/E6)*F6*R6)+((S6/E6)*F6*U6),0)</f>
        <v>0</v>
      </c>
    </row>
    <row r="7" spans="2:22" x14ac:dyDescent="0.35">
      <c r="B7" s="24" t="s">
        <v>48</v>
      </c>
      <c r="C7" s="50"/>
      <c r="D7" s="22" t="s">
        <v>50</v>
      </c>
      <c r="E7" s="45">
        <v>7</v>
      </c>
      <c r="F7" s="25">
        <f>(E7/$E$35)*$D$1</f>
        <v>391.22381195707715</v>
      </c>
      <c r="G7" s="39"/>
      <c r="H7" s="60"/>
      <c r="I7" s="62" t="b">
        <f>IF(H7='1. Circulariteit waardering'!$E$6,100%,IF(H7='1. Circulariteit waardering'!$F$6,85%,IF(H7='1. Circulariteit waardering'!$G$6,85%,IF(H7='1. Circulariteit waardering'!$H$6,70%,IF(H7='1. Circulariteit waardering'!$I$6,65%,IF(H7='1. Circulariteit waardering'!$J$6,55%,IF(H7='1. Circulariteit waardering'!$K$6,40%,IF(H7='1. Circulariteit waardering'!$L$6,30%,IF(H7='1. Circulariteit waardering'!$M$6,20%,IF(H7='1. Circulariteit waardering'!$N$6,10%,IF(H7='1. Circulariteit waardering'!$O$6,0%)))))))))))</f>
        <v>0</v>
      </c>
      <c r="J7" s="39"/>
      <c r="K7" s="60"/>
      <c r="L7" s="62" t="b">
        <f>IF(K7='1. Circulariteit waardering'!$E$6,100%,IF(K7='1. Circulariteit waardering'!$F$6,85%,IF(K7='1. Circulariteit waardering'!$G$6,85%,IF(K7='1. Circulariteit waardering'!$H$6,70%,IF(K7='1. Circulariteit waardering'!$I$6,65%,IF(K7='1. Circulariteit waardering'!$J$6,55%,IF(K7='1. Circulariteit waardering'!$K$6,40%,IF(K7='1. Circulariteit waardering'!$L$6,30%,IF(K7='1. Circulariteit waardering'!$M$6,20%,IF(K7='1. Circulariteit waardering'!$N$6,10%,IF(K7='1. Circulariteit waardering'!$O$6,0%)))))))))))</f>
        <v>0</v>
      </c>
      <c r="M7" s="39"/>
      <c r="N7" s="60"/>
      <c r="O7" s="62" t="b">
        <f>IF(N7='1. Circulariteit waardering'!$E$6,100%,IF(N7='1. Circulariteit waardering'!$F$6,85%,IF(N7='1. Circulariteit waardering'!$G$6,85%,IF(N7='1. Circulariteit waardering'!$H$6,70%,IF(N7='1. Circulariteit waardering'!$I$6,65%,IF(N7='1. Circulariteit waardering'!$J$6,55%,IF(N7='1. Circulariteit waardering'!$K$6,40%,IF(N7='1. Circulariteit waardering'!$L$6,30%,IF(N7='1. Circulariteit waardering'!$M$6,20%,IF(N7='1. Circulariteit waardering'!$N$6,10%,IF(N7='1. Circulariteit waardering'!$O$6,0%)))))))))))</f>
        <v>0</v>
      </c>
      <c r="P7" s="39"/>
      <c r="Q7" s="60"/>
      <c r="R7" s="80" t="b">
        <f>IF(Q7='1. Circulariteit waardering'!$E$6,100%,IF(Q7='1. Circulariteit waardering'!$F$6,85%,IF(Q7='1. Circulariteit waardering'!$G$6,85%,IF(Q7='1. Circulariteit waardering'!$H$6,70%,IF(Q7='1. Circulariteit waardering'!$I$6,65%,IF(Q7='1. Circulariteit waardering'!$J$6,55%,IF(Q7='1. Circulariteit waardering'!$K$6,40%,IF(Q7='1. Circulariteit waardering'!$L$6,30%,IF(Q7='1. Circulariteit waardering'!$M$6,20%,IF(Q7='1. Circulariteit waardering'!$N$6,10%,IF(Q7='1. Circulariteit waardering'!$O$6,0%)))))))))))</f>
        <v>0</v>
      </c>
      <c r="S7" s="39"/>
      <c r="T7" s="60"/>
      <c r="U7" s="80" t="b">
        <f>IF(T7='1. Circulariteit waardering'!$E$6,100%,IF(T7='1. Circulariteit waardering'!$F$6,85%,IF(T7='1. Circulariteit waardering'!$G$6,85%,IF(T7='1. Circulariteit waardering'!$H$6,70%,IF(T7='1. Circulariteit waardering'!$I$6,65%,IF(T7='1. Circulariteit waardering'!$J$6,55%,IF(T7='1. Circulariteit waardering'!$K$6,40%,IF(T7='1. Circulariteit waardering'!$L$6,30%,IF(T7='1. Circulariteit waardering'!$M$6,20%,IF(T7='1. Circulariteit waardering'!$N$6,10%,IF(T7='1. Circulariteit waardering'!$O$6,0%)))))))))))</f>
        <v>0</v>
      </c>
      <c r="V7" s="32">
        <f>IF(G7+J7+M7+P7+S7=E7,((G7/E7)*F7*I7)+((J7/E7)*F7*L7)+((M7/E7)*F7*O7)+((P7/E7)*F7*R7)+((S7/E7)*F7*U7),0)</f>
        <v>0</v>
      </c>
    </row>
    <row r="8" spans="2:22" ht="16.2" x14ac:dyDescent="0.4">
      <c r="B8" s="74" t="s">
        <v>15</v>
      </c>
      <c r="C8" s="50"/>
      <c r="D8" s="22"/>
      <c r="E8" s="45"/>
      <c r="F8" s="25"/>
      <c r="G8" s="39"/>
      <c r="H8" s="60"/>
      <c r="I8" s="35"/>
      <c r="J8" s="39"/>
      <c r="K8" s="54"/>
      <c r="L8" s="35"/>
      <c r="M8" s="39"/>
      <c r="N8" s="54"/>
      <c r="O8" s="35"/>
      <c r="P8" s="39"/>
      <c r="Q8" s="79"/>
      <c r="R8" s="80"/>
      <c r="S8" s="39"/>
      <c r="T8" s="79"/>
      <c r="U8" s="80"/>
      <c r="V8" s="32"/>
    </row>
    <row r="9" spans="2:22" ht="15" customHeight="1" x14ac:dyDescent="0.35">
      <c r="B9" s="24" t="s">
        <v>51</v>
      </c>
      <c r="C9" s="50"/>
      <c r="D9" s="22" t="s">
        <v>76</v>
      </c>
      <c r="E9" s="45">
        <v>396</v>
      </c>
      <c r="F9" s="25">
        <f t="shared" ref="F9:F33" si="0">(E9/$E$35)*$D$1</f>
        <v>22132.089933571795</v>
      </c>
      <c r="G9" s="38"/>
      <c r="H9" s="60"/>
      <c r="I9" s="35" t="b">
        <f>IF(H9='1. Circulariteit waardering'!$E$6,100%,IF(H9='1. Circulariteit waardering'!$F$6,85%,IF(H9='1. Circulariteit waardering'!$G$6,85%,IF(H9='1. Circulariteit waardering'!$H$6,70%,IF(H9='1. Circulariteit waardering'!$I$6,65%,IF(H9='1. Circulariteit waardering'!$J$6,55%,IF(H9='1. Circulariteit waardering'!$K$6,40%,IF(H9='1. Circulariteit waardering'!$L$6,30%,IF(H9='1. Circulariteit waardering'!$M$6,20%,IF(H9='1. Circulariteit waardering'!$N$6,10%,IF(H9='1. Circulariteit waardering'!$O$6,0%)))))))))))</f>
        <v>0</v>
      </c>
      <c r="J9" s="38"/>
      <c r="K9" s="60"/>
      <c r="L9" s="35" t="b">
        <f>IF(K9='1. Circulariteit waardering'!$E$6,100%,IF(K9='1. Circulariteit waardering'!$F$6,85%,IF(K9='1. Circulariteit waardering'!$G$6,85%,IF(K9='1. Circulariteit waardering'!$H$6,70%,IF(K9='1. Circulariteit waardering'!$I$6,65%,IF(K9='1. Circulariteit waardering'!$J$6,55%,IF(K9='1. Circulariteit waardering'!$K$6,40%,IF(K9='1. Circulariteit waardering'!$L$6,30%,IF(K9='1. Circulariteit waardering'!$M$6,20%,IF(K9='1. Circulariteit waardering'!$N$6,10%,IF(K9='1. Circulariteit waardering'!$O$6,0%)))))))))))</f>
        <v>0</v>
      </c>
      <c r="M9" s="38"/>
      <c r="N9" s="60"/>
      <c r="O9" s="35" t="b">
        <f>IF(N9='1. Circulariteit waardering'!$E$6,100%,IF(N9='1. Circulariteit waardering'!$F$6,85%,IF(N9='1. Circulariteit waardering'!$G$6,85%,IF(N9='1. Circulariteit waardering'!$H$6,70%,IF(N9='1. Circulariteit waardering'!$I$6,65%,IF(N9='1. Circulariteit waardering'!$J$6,55%,IF(N9='1. Circulariteit waardering'!$K$6,40%,IF(N9='1. Circulariteit waardering'!$L$6,30%,IF(N9='1. Circulariteit waardering'!$M$6,20%,IF(N9='1. Circulariteit waardering'!$N$6,10%,IF(N9='1. Circulariteit waardering'!$O$6,0%)))))))))))</f>
        <v>0</v>
      </c>
      <c r="P9" s="38"/>
      <c r="Q9" s="60"/>
      <c r="R9" s="80" t="b">
        <f>IF(Q9='1. Circulariteit waardering'!$E$6,100%,IF(Q9='1. Circulariteit waardering'!$F$6,85%,IF(Q9='1. Circulariteit waardering'!$G$6,85%,IF(Q9='1. Circulariteit waardering'!$H$6,70%,IF(Q9='1. Circulariteit waardering'!$I$6,65%,IF(Q9='1. Circulariteit waardering'!$J$6,55%,IF(Q9='1. Circulariteit waardering'!$K$6,40%,IF(Q9='1. Circulariteit waardering'!$L$6,30%,IF(Q9='1. Circulariteit waardering'!$M$6,20%,IF(Q9='1. Circulariteit waardering'!$N$6,10%,IF(Q9='1. Circulariteit waardering'!$O$6,0%)))))))))))</f>
        <v>0</v>
      </c>
      <c r="S9" s="38"/>
      <c r="T9" s="60"/>
      <c r="U9" s="80" t="b">
        <f>IF(T9='1. Circulariteit waardering'!$E$6,100%,IF(T9='1. Circulariteit waardering'!$F$6,85%,IF(T9='1. Circulariteit waardering'!$G$6,85%,IF(T9='1. Circulariteit waardering'!$H$6,70%,IF(T9='1. Circulariteit waardering'!$I$6,65%,IF(T9='1. Circulariteit waardering'!$J$6,55%,IF(T9='1. Circulariteit waardering'!$K$6,40%,IF(T9='1. Circulariteit waardering'!$L$6,30%,IF(T9='1. Circulariteit waardering'!$M$6,20%,IF(T9='1. Circulariteit waardering'!$N$6,10%,IF(T9='1. Circulariteit waardering'!$O$6,0%)))))))))))</f>
        <v>0</v>
      </c>
      <c r="V9" s="32">
        <f t="shared" ref="V9:V33" si="1">IF(G9+J9+M9+P9+S9=E9,((G9/E9)*F9*I9)+((J9/E9)*F9*L9)+((M9/E9)*F9*O9)+((P9/E9)*F9*R9)+((S9/E9)*F9*U9),0)</f>
        <v>0</v>
      </c>
    </row>
    <row r="10" spans="2:22" ht="15" customHeight="1" x14ac:dyDescent="0.35">
      <c r="B10" s="24" t="s">
        <v>52</v>
      </c>
      <c r="C10" s="50"/>
      <c r="D10" s="22" t="s">
        <v>77</v>
      </c>
      <c r="E10" s="45">
        <v>2607</v>
      </c>
      <c r="F10" s="25">
        <f t="shared" si="0"/>
        <v>145702.9253960143</v>
      </c>
      <c r="G10" s="38"/>
      <c r="H10" s="60"/>
      <c r="I10" s="63" t="b">
        <f>IF(H10='1. Circulariteit waardering'!$E$6,100%,IF(H10='1. Circulariteit waardering'!$F$6,85%,IF(H10='1. Circulariteit waardering'!$G$6,85%,IF(H10='1. Circulariteit waardering'!$H$6,70%,IF(H10='1. Circulariteit waardering'!$I$6,65%,IF(H10='1. Circulariteit waardering'!$J$6,55%,IF(H10='1. Circulariteit waardering'!$K$6,40%,IF(H10='1. Circulariteit waardering'!$L$6,30%,IF(H10='1. Circulariteit waardering'!$M$6,20%,IF(H10='1. Circulariteit waardering'!$N$6,10%,IF(H10='1. Circulariteit waardering'!$O$6,0%)))))))))))</f>
        <v>0</v>
      </c>
      <c r="J10" s="38"/>
      <c r="K10" s="60"/>
      <c r="L10" s="63" t="b">
        <f>IF(K10='1. Circulariteit waardering'!$E$6,100%,IF(K10='1. Circulariteit waardering'!$F$6,85%,IF(K10='1. Circulariteit waardering'!$G$6,85%,IF(K10='1. Circulariteit waardering'!$H$6,70%,IF(K10='1. Circulariteit waardering'!$I$6,65%,IF(K10='1. Circulariteit waardering'!$J$6,55%,IF(K10='1. Circulariteit waardering'!$K$6,40%,IF(K10='1. Circulariteit waardering'!$L$6,30%,IF(K10='1. Circulariteit waardering'!$M$6,20%,IF(K10='1. Circulariteit waardering'!$N$6,10%,IF(K10='1. Circulariteit waardering'!$O$6,0%)))))))))))</f>
        <v>0</v>
      </c>
      <c r="M10" s="38"/>
      <c r="N10" s="60"/>
      <c r="O10" s="63" t="b">
        <f>IF(N10='1. Circulariteit waardering'!$E$6,100%,IF(N10='1. Circulariteit waardering'!$F$6,85%,IF(N10='1. Circulariteit waardering'!$G$6,85%,IF(N10='1. Circulariteit waardering'!$H$6,70%,IF(N10='1. Circulariteit waardering'!$I$6,65%,IF(N10='1. Circulariteit waardering'!$J$6,55%,IF(N10='1. Circulariteit waardering'!$K$6,40%,IF(N10='1. Circulariteit waardering'!$L$6,30%,IF(N10='1. Circulariteit waardering'!$M$6,20%,IF(N10='1. Circulariteit waardering'!$N$6,10%,IF(N10='1. Circulariteit waardering'!$O$6,0%)))))))))))</f>
        <v>0</v>
      </c>
      <c r="P10" s="38"/>
      <c r="Q10" s="60"/>
      <c r="R10" s="80" t="b">
        <f>IF(Q10='1. Circulariteit waardering'!$E$6,100%,IF(Q10='1. Circulariteit waardering'!$F$6,85%,IF(Q10='1. Circulariteit waardering'!$G$6,85%,IF(Q10='1. Circulariteit waardering'!$H$6,70%,IF(Q10='1. Circulariteit waardering'!$I$6,65%,IF(Q10='1. Circulariteit waardering'!$J$6,55%,IF(Q10='1. Circulariteit waardering'!$K$6,40%,IF(Q10='1. Circulariteit waardering'!$L$6,30%,IF(Q10='1. Circulariteit waardering'!$M$6,20%,IF(Q10='1. Circulariteit waardering'!$N$6,10%,IF(Q10='1. Circulariteit waardering'!$O$6,0%)))))))))))</f>
        <v>0</v>
      </c>
      <c r="S10" s="38"/>
      <c r="T10" s="60"/>
      <c r="U10" s="80" t="b">
        <f>IF(T10='1. Circulariteit waardering'!$E$6,100%,IF(T10='1. Circulariteit waardering'!$F$6,85%,IF(T10='1. Circulariteit waardering'!$G$6,85%,IF(T10='1. Circulariteit waardering'!$H$6,70%,IF(T10='1. Circulariteit waardering'!$I$6,65%,IF(T10='1. Circulariteit waardering'!$J$6,55%,IF(T10='1. Circulariteit waardering'!$K$6,40%,IF(T10='1. Circulariteit waardering'!$L$6,30%,IF(T10='1. Circulariteit waardering'!$M$6,20%,IF(T10='1. Circulariteit waardering'!$N$6,10%,IF(T10='1. Circulariteit waardering'!$O$6,0%)))))))))))</f>
        <v>0</v>
      </c>
      <c r="V10" s="32">
        <f t="shared" si="1"/>
        <v>0</v>
      </c>
    </row>
    <row r="11" spans="2:22" ht="15" customHeight="1" x14ac:dyDescent="0.35">
      <c r="B11" s="24" t="s">
        <v>53</v>
      </c>
      <c r="C11" s="50"/>
      <c r="D11" s="22" t="s">
        <v>78</v>
      </c>
      <c r="E11" s="45">
        <v>849</v>
      </c>
      <c r="F11" s="25">
        <f t="shared" si="0"/>
        <v>47449.859478794075</v>
      </c>
      <c r="G11" s="38"/>
      <c r="H11" s="60"/>
      <c r="I11" s="63" t="b">
        <f>IF(H11='1. Circulariteit waardering'!$E$6,100%,IF(H11='1. Circulariteit waardering'!$F$6,85%,IF(H11='1. Circulariteit waardering'!$G$6,85%,IF(H11='1. Circulariteit waardering'!$H$6,70%,IF(H11='1. Circulariteit waardering'!$I$6,65%,IF(H11='1. Circulariteit waardering'!$J$6,55%,IF(H11='1. Circulariteit waardering'!$K$6,40%,IF(H11='1. Circulariteit waardering'!$L$6,30%,IF(H11='1. Circulariteit waardering'!$M$6,20%,IF(H11='1. Circulariteit waardering'!$N$6,10%,IF(H11='1. Circulariteit waardering'!$O$6,0%)))))))))))</f>
        <v>0</v>
      </c>
      <c r="J11" s="38"/>
      <c r="K11" s="60"/>
      <c r="L11" s="63" t="b">
        <f>IF(K11='1. Circulariteit waardering'!$E$6,100%,IF(K11='1. Circulariteit waardering'!$F$6,85%,IF(K11='1. Circulariteit waardering'!$G$6,85%,IF(K11='1. Circulariteit waardering'!$H$6,70%,IF(K11='1. Circulariteit waardering'!$I$6,65%,IF(K11='1. Circulariteit waardering'!$J$6,55%,IF(K11='1. Circulariteit waardering'!$K$6,40%,IF(K11='1. Circulariteit waardering'!$L$6,30%,IF(K11='1. Circulariteit waardering'!$M$6,20%,IF(K11='1. Circulariteit waardering'!$N$6,10%,IF(K11='1. Circulariteit waardering'!$O$6,0%)))))))))))</f>
        <v>0</v>
      </c>
      <c r="M11" s="38"/>
      <c r="N11" s="60"/>
      <c r="O11" s="63" t="b">
        <f>IF(N11='1. Circulariteit waardering'!$E$6,100%,IF(N11='1. Circulariteit waardering'!$F$6,85%,IF(N11='1. Circulariteit waardering'!$G$6,85%,IF(N11='1. Circulariteit waardering'!$H$6,70%,IF(N11='1. Circulariteit waardering'!$I$6,65%,IF(N11='1. Circulariteit waardering'!$J$6,55%,IF(N11='1. Circulariteit waardering'!$K$6,40%,IF(N11='1. Circulariteit waardering'!$L$6,30%,IF(N11='1. Circulariteit waardering'!$M$6,20%,IF(N11='1. Circulariteit waardering'!$N$6,10%,IF(N11='1. Circulariteit waardering'!$O$6,0%)))))))))))</f>
        <v>0</v>
      </c>
      <c r="P11" s="38"/>
      <c r="Q11" s="60"/>
      <c r="R11" s="80" t="b">
        <f>IF(Q11='1. Circulariteit waardering'!$E$6,100%,IF(Q11='1. Circulariteit waardering'!$F$6,85%,IF(Q11='1. Circulariteit waardering'!$G$6,85%,IF(Q11='1. Circulariteit waardering'!$H$6,70%,IF(Q11='1. Circulariteit waardering'!$I$6,65%,IF(Q11='1. Circulariteit waardering'!$J$6,55%,IF(Q11='1. Circulariteit waardering'!$K$6,40%,IF(Q11='1. Circulariteit waardering'!$L$6,30%,IF(Q11='1. Circulariteit waardering'!$M$6,20%,IF(Q11='1. Circulariteit waardering'!$N$6,10%,IF(Q11='1. Circulariteit waardering'!$O$6,0%)))))))))))</f>
        <v>0</v>
      </c>
      <c r="S11" s="38"/>
      <c r="T11" s="60"/>
      <c r="U11" s="80" t="b">
        <f>IF(T11='1. Circulariteit waardering'!$E$6,100%,IF(T11='1. Circulariteit waardering'!$F$6,85%,IF(T11='1. Circulariteit waardering'!$G$6,85%,IF(T11='1. Circulariteit waardering'!$H$6,70%,IF(T11='1. Circulariteit waardering'!$I$6,65%,IF(T11='1. Circulariteit waardering'!$J$6,55%,IF(T11='1. Circulariteit waardering'!$K$6,40%,IF(T11='1. Circulariteit waardering'!$L$6,30%,IF(T11='1. Circulariteit waardering'!$M$6,20%,IF(T11='1. Circulariteit waardering'!$N$6,10%,IF(T11='1. Circulariteit waardering'!$O$6,0%)))))))))))</f>
        <v>0</v>
      </c>
      <c r="V11" s="32">
        <f t="shared" si="1"/>
        <v>0</v>
      </c>
    </row>
    <row r="12" spans="2:22" ht="15" customHeight="1" x14ac:dyDescent="0.35">
      <c r="B12" s="24" t="s">
        <v>54</v>
      </c>
      <c r="C12" s="50"/>
      <c r="D12" s="22" t="s">
        <v>79</v>
      </c>
      <c r="E12" s="45">
        <v>1000</v>
      </c>
      <c r="F12" s="25">
        <f t="shared" si="0"/>
        <v>55889.115993868174</v>
      </c>
      <c r="G12" s="38"/>
      <c r="H12" s="60"/>
      <c r="I12" s="63" t="b">
        <f>IF(H12='1. Circulariteit waardering'!$E$6,100%,IF(H12='1. Circulariteit waardering'!$F$6,85%,IF(H12='1. Circulariteit waardering'!$G$6,85%,IF(H12='1. Circulariteit waardering'!$H$6,70%,IF(H12='1. Circulariteit waardering'!$I$6,65%,IF(H12='1. Circulariteit waardering'!$J$6,55%,IF(H12='1. Circulariteit waardering'!$K$6,40%,IF(H12='1. Circulariteit waardering'!$L$6,30%,IF(H12='1. Circulariteit waardering'!$M$6,20%,IF(H12='1. Circulariteit waardering'!$N$6,10%,IF(H12='1. Circulariteit waardering'!$O$6,0%)))))))))))</f>
        <v>0</v>
      </c>
      <c r="J12" s="38"/>
      <c r="K12" s="60"/>
      <c r="L12" s="63" t="b">
        <f>IF(K12='1. Circulariteit waardering'!$E$6,100%,IF(K12='1. Circulariteit waardering'!$F$6,85%,IF(K12='1. Circulariteit waardering'!$G$6,85%,IF(K12='1. Circulariteit waardering'!$H$6,70%,IF(K12='1. Circulariteit waardering'!$I$6,65%,IF(K12='1. Circulariteit waardering'!$J$6,55%,IF(K12='1. Circulariteit waardering'!$K$6,40%,IF(K12='1. Circulariteit waardering'!$L$6,30%,IF(K12='1. Circulariteit waardering'!$M$6,20%,IF(K12='1. Circulariteit waardering'!$N$6,10%,IF(K12='1. Circulariteit waardering'!$O$6,0%)))))))))))</f>
        <v>0</v>
      </c>
      <c r="M12" s="38"/>
      <c r="N12" s="60"/>
      <c r="O12" s="63" t="b">
        <f>IF(N12='1. Circulariteit waardering'!$E$6,100%,IF(N12='1. Circulariteit waardering'!$F$6,85%,IF(N12='1. Circulariteit waardering'!$G$6,85%,IF(N12='1. Circulariteit waardering'!$H$6,70%,IF(N12='1. Circulariteit waardering'!$I$6,65%,IF(N12='1. Circulariteit waardering'!$J$6,55%,IF(N12='1. Circulariteit waardering'!$K$6,40%,IF(N12='1. Circulariteit waardering'!$L$6,30%,IF(N12='1. Circulariteit waardering'!$M$6,20%,IF(N12='1. Circulariteit waardering'!$N$6,10%,IF(N12='1. Circulariteit waardering'!$O$6,0%)))))))))))</f>
        <v>0</v>
      </c>
      <c r="P12" s="38"/>
      <c r="Q12" s="60"/>
      <c r="R12" s="80" t="b">
        <f>IF(Q12='1. Circulariteit waardering'!$E$6,100%,IF(Q12='1. Circulariteit waardering'!$F$6,85%,IF(Q12='1. Circulariteit waardering'!$G$6,85%,IF(Q12='1. Circulariteit waardering'!$H$6,70%,IF(Q12='1. Circulariteit waardering'!$I$6,65%,IF(Q12='1. Circulariteit waardering'!$J$6,55%,IF(Q12='1. Circulariteit waardering'!$K$6,40%,IF(Q12='1. Circulariteit waardering'!$L$6,30%,IF(Q12='1. Circulariteit waardering'!$M$6,20%,IF(Q12='1. Circulariteit waardering'!$N$6,10%,IF(Q12='1. Circulariteit waardering'!$O$6,0%)))))))))))</f>
        <v>0</v>
      </c>
      <c r="S12" s="38"/>
      <c r="T12" s="60"/>
      <c r="U12" s="80" t="b">
        <f>IF(T12='1. Circulariteit waardering'!$E$6,100%,IF(T12='1. Circulariteit waardering'!$F$6,85%,IF(T12='1. Circulariteit waardering'!$G$6,85%,IF(T12='1. Circulariteit waardering'!$H$6,70%,IF(T12='1. Circulariteit waardering'!$I$6,65%,IF(T12='1. Circulariteit waardering'!$J$6,55%,IF(T12='1. Circulariteit waardering'!$K$6,40%,IF(T12='1. Circulariteit waardering'!$L$6,30%,IF(T12='1. Circulariteit waardering'!$M$6,20%,IF(T12='1. Circulariteit waardering'!$N$6,10%,IF(T12='1. Circulariteit waardering'!$O$6,0%)))))))))))</f>
        <v>0</v>
      </c>
      <c r="V12" s="32">
        <f t="shared" si="1"/>
        <v>0</v>
      </c>
    </row>
    <row r="13" spans="2:22" ht="15" customHeight="1" x14ac:dyDescent="0.35">
      <c r="B13" s="24" t="s">
        <v>55</v>
      </c>
      <c r="C13" s="50"/>
      <c r="D13" s="22" t="s">
        <v>80</v>
      </c>
      <c r="E13" s="45">
        <v>787</v>
      </c>
      <c r="F13" s="25">
        <f t="shared" si="0"/>
        <v>43984.734287174244</v>
      </c>
      <c r="G13" s="38"/>
      <c r="H13" s="60"/>
      <c r="I13" s="63" t="b">
        <f>IF(H13='1. Circulariteit waardering'!$E$6,100%,IF(H13='1. Circulariteit waardering'!$F$6,85%,IF(H13='1. Circulariteit waardering'!$G$6,85%,IF(H13='1. Circulariteit waardering'!$H$6,70%,IF(H13='1. Circulariteit waardering'!$I$6,65%,IF(H13='1. Circulariteit waardering'!$J$6,55%,IF(H13='1. Circulariteit waardering'!$K$6,40%,IF(H13='1. Circulariteit waardering'!$L$6,30%,IF(H13='1. Circulariteit waardering'!$M$6,20%,IF(H13='1. Circulariteit waardering'!$N$6,10%,IF(H13='1. Circulariteit waardering'!$O$6,0%)))))))))))</f>
        <v>0</v>
      </c>
      <c r="J13" s="103"/>
      <c r="K13" s="104"/>
      <c r="L13" s="63" t="b">
        <f>IF(K13='1. Circulariteit waardering'!$E$6,100%,IF(K13='1. Circulariteit waardering'!$F$6,85%,IF(K13='1. Circulariteit waardering'!$G$6,85%,IF(K13='1. Circulariteit waardering'!$H$6,70%,IF(K13='1. Circulariteit waardering'!$I$6,65%,IF(K13='1. Circulariteit waardering'!$J$6,55%,IF(K13='1. Circulariteit waardering'!$K$6,40%,IF(K13='1. Circulariteit waardering'!$L$6,30%,IF(K13='1. Circulariteit waardering'!$M$6,20%,IF(K13='1. Circulariteit waardering'!$N$6,10%,IF(K13='1. Circulariteit waardering'!$O$6,0%)))))))))))</f>
        <v>0</v>
      </c>
      <c r="M13" s="103"/>
      <c r="N13" s="104"/>
      <c r="O13" s="63" t="b">
        <f>IF(N13='1. Circulariteit waardering'!$E$6,100%,IF(N13='1. Circulariteit waardering'!$F$6,85%,IF(N13='1. Circulariteit waardering'!$G$6,85%,IF(N13='1. Circulariteit waardering'!$H$6,70%,IF(N13='1. Circulariteit waardering'!$I$6,65%,IF(N13='1. Circulariteit waardering'!$J$6,55%,IF(N13='1. Circulariteit waardering'!$K$6,40%,IF(N13='1. Circulariteit waardering'!$L$6,30%,IF(N13='1. Circulariteit waardering'!$M$6,20%,IF(N13='1. Circulariteit waardering'!$N$6,10%,IF(N13='1. Circulariteit waardering'!$O$6,0%)))))))))))</f>
        <v>0</v>
      </c>
      <c r="P13" s="103"/>
      <c r="Q13" s="104"/>
      <c r="R13" s="80" t="b">
        <f>IF(Q13='1. Circulariteit waardering'!$E$6,100%,IF(Q13='1. Circulariteit waardering'!$F$6,85%,IF(Q13='1. Circulariteit waardering'!$G$6,85%,IF(Q13='1. Circulariteit waardering'!$H$6,70%,IF(Q13='1. Circulariteit waardering'!$I$6,65%,IF(Q13='1. Circulariteit waardering'!$J$6,55%,IF(Q13='1. Circulariteit waardering'!$K$6,40%,IF(Q13='1. Circulariteit waardering'!$L$6,30%,IF(Q13='1. Circulariteit waardering'!$M$6,20%,IF(Q13='1. Circulariteit waardering'!$N$6,10%,IF(Q13='1. Circulariteit waardering'!$O$6,0%)))))))))))</f>
        <v>0</v>
      </c>
      <c r="S13" s="103"/>
      <c r="T13" s="104"/>
      <c r="U13" s="80" t="b">
        <f>IF(T13='1. Circulariteit waardering'!$E$6,100%,IF(T13='1. Circulariteit waardering'!$F$6,85%,IF(T13='1. Circulariteit waardering'!$G$6,85%,IF(T13='1. Circulariteit waardering'!$H$6,70%,IF(T13='1. Circulariteit waardering'!$I$6,65%,IF(T13='1. Circulariteit waardering'!$J$6,55%,IF(T13='1. Circulariteit waardering'!$K$6,40%,IF(T13='1. Circulariteit waardering'!$L$6,30%,IF(T13='1. Circulariteit waardering'!$M$6,20%,IF(T13='1. Circulariteit waardering'!$N$6,10%,IF(T13='1. Circulariteit waardering'!$O$6,0%)))))))))))</f>
        <v>0</v>
      </c>
      <c r="V13" s="32">
        <f t="shared" si="1"/>
        <v>0</v>
      </c>
    </row>
    <row r="14" spans="2:22" ht="15" customHeight="1" x14ac:dyDescent="0.35">
      <c r="B14" s="24" t="s">
        <v>56</v>
      </c>
      <c r="C14" s="50"/>
      <c r="D14" s="22" t="s">
        <v>78</v>
      </c>
      <c r="E14" s="45">
        <v>539</v>
      </c>
      <c r="F14" s="25">
        <f t="shared" si="0"/>
        <v>30124.233520694939</v>
      </c>
      <c r="G14" s="38"/>
      <c r="H14" s="60"/>
      <c r="I14" s="63" t="b">
        <f>IF(H14='1. Circulariteit waardering'!$E$6,100%,IF(H14='1. Circulariteit waardering'!$F$6,85%,IF(H14='1. Circulariteit waardering'!$G$6,85%,IF(H14='1. Circulariteit waardering'!$H$6,70%,IF(H14='1. Circulariteit waardering'!$I$6,65%,IF(H14='1. Circulariteit waardering'!$J$6,55%,IF(H14='1. Circulariteit waardering'!$K$6,40%,IF(H14='1. Circulariteit waardering'!$L$6,30%,IF(H14='1. Circulariteit waardering'!$M$6,20%,IF(H14='1. Circulariteit waardering'!$N$6,10%,IF(H14='1. Circulariteit waardering'!$O$6,0%)))))))))))</f>
        <v>0</v>
      </c>
      <c r="J14" s="38"/>
      <c r="K14" s="60"/>
      <c r="L14" s="63" t="b">
        <f>IF(K14='1. Circulariteit waardering'!$E$6,100%,IF(K14='1. Circulariteit waardering'!$F$6,85%,IF(K14='1. Circulariteit waardering'!$G$6,85%,IF(K14='1. Circulariteit waardering'!$H$6,70%,IF(K14='1. Circulariteit waardering'!$I$6,65%,IF(K14='1. Circulariteit waardering'!$J$6,55%,IF(K14='1. Circulariteit waardering'!$K$6,40%,IF(K14='1. Circulariteit waardering'!$L$6,30%,IF(K14='1. Circulariteit waardering'!$M$6,20%,IF(K14='1. Circulariteit waardering'!$N$6,10%,IF(K14='1. Circulariteit waardering'!$O$6,0%)))))))))))</f>
        <v>0</v>
      </c>
      <c r="M14" s="38"/>
      <c r="N14" s="60"/>
      <c r="O14" s="63" t="b">
        <f>IF(N14='1. Circulariteit waardering'!$E$6,100%,IF(N14='1. Circulariteit waardering'!$F$6,85%,IF(N14='1. Circulariteit waardering'!$G$6,85%,IF(N14='1. Circulariteit waardering'!$H$6,70%,IF(N14='1. Circulariteit waardering'!$I$6,65%,IF(N14='1. Circulariteit waardering'!$J$6,55%,IF(N14='1. Circulariteit waardering'!$K$6,40%,IF(N14='1. Circulariteit waardering'!$L$6,30%,IF(N14='1. Circulariteit waardering'!$M$6,20%,IF(N14='1. Circulariteit waardering'!$N$6,10%,IF(N14='1. Circulariteit waardering'!$O$6,0%)))))))))))</f>
        <v>0</v>
      </c>
      <c r="P14" s="38"/>
      <c r="Q14" s="60"/>
      <c r="R14" s="80" t="b">
        <f>IF(Q14='1. Circulariteit waardering'!$E$6,100%,IF(Q14='1. Circulariteit waardering'!$F$6,85%,IF(Q14='1. Circulariteit waardering'!$G$6,85%,IF(Q14='1. Circulariteit waardering'!$H$6,70%,IF(Q14='1. Circulariteit waardering'!$I$6,65%,IF(Q14='1. Circulariteit waardering'!$J$6,55%,IF(Q14='1. Circulariteit waardering'!$K$6,40%,IF(Q14='1. Circulariteit waardering'!$L$6,30%,IF(Q14='1. Circulariteit waardering'!$M$6,20%,IF(Q14='1. Circulariteit waardering'!$N$6,10%,IF(Q14='1. Circulariteit waardering'!$O$6,0%)))))))))))</f>
        <v>0</v>
      </c>
      <c r="S14" s="38"/>
      <c r="T14" s="60"/>
      <c r="U14" s="80" t="b">
        <f>IF(T14='1. Circulariteit waardering'!$E$6,100%,IF(T14='1. Circulariteit waardering'!$F$6,85%,IF(T14='1. Circulariteit waardering'!$G$6,85%,IF(T14='1. Circulariteit waardering'!$H$6,70%,IF(T14='1. Circulariteit waardering'!$I$6,65%,IF(T14='1. Circulariteit waardering'!$J$6,55%,IF(T14='1. Circulariteit waardering'!$K$6,40%,IF(T14='1. Circulariteit waardering'!$L$6,30%,IF(T14='1. Circulariteit waardering'!$M$6,20%,IF(T14='1. Circulariteit waardering'!$N$6,10%,IF(T14='1. Circulariteit waardering'!$O$6,0%)))))))))))</f>
        <v>0</v>
      </c>
      <c r="V14" s="32">
        <f t="shared" si="1"/>
        <v>0</v>
      </c>
    </row>
    <row r="15" spans="2:22" ht="15" customHeight="1" x14ac:dyDescent="0.35">
      <c r="B15" s="24" t="s">
        <v>57</v>
      </c>
      <c r="C15" s="50"/>
      <c r="D15" s="22" t="s">
        <v>78</v>
      </c>
      <c r="E15" s="45">
        <v>34</v>
      </c>
      <c r="F15" s="25">
        <f t="shared" si="0"/>
        <v>1900.2299437915176</v>
      </c>
      <c r="G15" s="38"/>
      <c r="H15" s="60"/>
      <c r="I15" s="63" t="b">
        <f>IF(H15='1. Circulariteit waardering'!$E$6,100%,IF(H15='1. Circulariteit waardering'!$F$6,85%,IF(H15='1. Circulariteit waardering'!$G$6,85%,IF(H15='1. Circulariteit waardering'!$H$6,70%,IF(H15='1. Circulariteit waardering'!$I$6,65%,IF(H15='1. Circulariteit waardering'!$J$6,55%,IF(H15='1. Circulariteit waardering'!$K$6,40%,IF(H15='1. Circulariteit waardering'!$L$6,30%,IF(H15='1. Circulariteit waardering'!$M$6,20%,IF(H15='1. Circulariteit waardering'!$N$6,10%,IF(H15='1. Circulariteit waardering'!$O$6,0%)))))))))))</f>
        <v>0</v>
      </c>
      <c r="J15" s="38"/>
      <c r="K15" s="60"/>
      <c r="L15" s="63" t="b">
        <f>IF(K15='1. Circulariteit waardering'!$E$6,100%,IF(K15='1. Circulariteit waardering'!$F$6,85%,IF(K15='1. Circulariteit waardering'!$G$6,85%,IF(K15='1. Circulariteit waardering'!$H$6,70%,IF(K15='1. Circulariteit waardering'!$I$6,65%,IF(K15='1. Circulariteit waardering'!$J$6,55%,IF(K15='1. Circulariteit waardering'!$K$6,40%,IF(K15='1. Circulariteit waardering'!$L$6,30%,IF(K15='1. Circulariteit waardering'!$M$6,20%,IF(K15='1. Circulariteit waardering'!$N$6,10%,IF(K15='1. Circulariteit waardering'!$O$6,0%)))))))))))</f>
        <v>0</v>
      </c>
      <c r="M15" s="38"/>
      <c r="N15" s="60"/>
      <c r="O15" s="63" t="b">
        <f>IF(N15='1. Circulariteit waardering'!$E$6,100%,IF(N15='1. Circulariteit waardering'!$F$6,85%,IF(N15='1. Circulariteit waardering'!$G$6,85%,IF(N15='1. Circulariteit waardering'!$H$6,70%,IF(N15='1. Circulariteit waardering'!$I$6,65%,IF(N15='1. Circulariteit waardering'!$J$6,55%,IF(N15='1. Circulariteit waardering'!$K$6,40%,IF(N15='1. Circulariteit waardering'!$L$6,30%,IF(N15='1. Circulariteit waardering'!$M$6,20%,IF(N15='1. Circulariteit waardering'!$N$6,10%,IF(N15='1. Circulariteit waardering'!$O$6,0%)))))))))))</f>
        <v>0</v>
      </c>
      <c r="P15" s="38"/>
      <c r="Q15" s="60"/>
      <c r="R15" s="80" t="b">
        <f>IF(Q15='1. Circulariteit waardering'!$E$6,100%,IF(Q15='1. Circulariteit waardering'!$F$6,85%,IF(Q15='1. Circulariteit waardering'!$G$6,85%,IF(Q15='1. Circulariteit waardering'!$H$6,70%,IF(Q15='1. Circulariteit waardering'!$I$6,65%,IF(Q15='1. Circulariteit waardering'!$J$6,55%,IF(Q15='1. Circulariteit waardering'!$K$6,40%,IF(Q15='1. Circulariteit waardering'!$L$6,30%,IF(Q15='1. Circulariteit waardering'!$M$6,20%,IF(Q15='1. Circulariteit waardering'!$N$6,10%,IF(Q15='1. Circulariteit waardering'!$O$6,0%)))))))))))</f>
        <v>0</v>
      </c>
      <c r="S15" s="38"/>
      <c r="T15" s="60"/>
      <c r="U15" s="80" t="b">
        <f>IF(T15='1. Circulariteit waardering'!$E$6,100%,IF(T15='1. Circulariteit waardering'!$F$6,85%,IF(T15='1. Circulariteit waardering'!$G$6,85%,IF(T15='1. Circulariteit waardering'!$H$6,70%,IF(T15='1. Circulariteit waardering'!$I$6,65%,IF(T15='1. Circulariteit waardering'!$J$6,55%,IF(T15='1. Circulariteit waardering'!$K$6,40%,IF(T15='1. Circulariteit waardering'!$L$6,30%,IF(T15='1. Circulariteit waardering'!$M$6,20%,IF(T15='1. Circulariteit waardering'!$N$6,10%,IF(T15='1. Circulariteit waardering'!$O$6,0%)))))))))))</f>
        <v>0</v>
      </c>
      <c r="V15" s="32">
        <f t="shared" si="1"/>
        <v>0</v>
      </c>
    </row>
    <row r="16" spans="2:22" ht="15" customHeight="1" x14ac:dyDescent="0.35">
      <c r="B16" s="24" t="s">
        <v>58</v>
      </c>
      <c r="C16" s="50"/>
      <c r="D16" s="22" t="s">
        <v>81</v>
      </c>
      <c r="E16" s="45">
        <v>238</v>
      </c>
      <c r="F16" s="25">
        <f t="shared" si="0"/>
        <v>13301.609606540624</v>
      </c>
      <c r="G16" s="38"/>
      <c r="H16" s="60"/>
      <c r="I16" s="63" t="b">
        <f>IF(H16='1. Circulariteit waardering'!$E$6,100%,IF(H16='1. Circulariteit waardering'!$F$6,85%,IF(H16='1. Circulariteit waardering'!$G$6,85%,IF(H16='1. Circulariteit waardering'!$H$6,70%,IF(H16='1. Circulariteit waardering'!$I$6,65%,IF(H16='1. Circulariteit waardering'!$J$6,55%,IF(H16='1. Circulariteit waardering'!$K$6,40%,IF(H16='1. Circulariteit waardering'!$L$6,30%,IF(H16='1. Circulariteit waardering'!$M$6,20%,IF(H16='1. Circulariteit waardering'!$N$6,10%,IF(H16='1. Circulariteit waardering'!$O$6,0%)))))))))))</f>
        <v>0</v>
      </c>
      <c r="J16" s="38"/>
      <c r="K16" s="60"/>
      <c r="L16" s="63" t="b">
        <f>IF(K16='1. Circulariteit waardering'!$E$6,100%,IF(K16='1. Circulariteit waardering'!$F$6,85%,IF(K16='1. Circulariteit waardering'!$G$6,85%,IF(K16='1. Circulariteit waardering'!$H$6,70%,IF(K16='1. Circulariteit waardering'!$I$6,65%,IF(K16='1. Circulariteit waardering'!$J$6,55%,IF(K16='1. Circulariteit waardering'!$K$6,40%,IF(K16='1. Circulariteit waardering'!$L$6,30%,IF(K16='1. Circulariteit waardering'!$M$6,20%,IF(K16='1. Circulariteit waardering'!$N$6,10%,IF(K16='1. Circulariteit waardering'!$O$6,0%)))))))))))</f>
        <v>0</v>
      </c>
      <c r="M16" s="38"/>
      <c r="N16" s="60"/>
      <c r="O16" s="63" t="b">
        <f>IF(N16='1. Circulariteit waardering'!$E$6,100%,IF(N16='1. Circulariteit waardering'!$F$6,85%,IF(N16='1. Circulariteit waardering'!$G$6,85%,IF(N16='1. Circulariteit waardering'!$H$6,70%,IF(N16='1. Circulariteit waardering'!$I$6,65%,IF(N16='1. Circulariteit waardering'!$J$6,55%,IF(N16='1. Circulariteit waardering'!$K$6,40%,IF(N16='1. Circulariteit waardering'!$L$6,30%,IF(N16='1. Circulariteit waardering'!$M$6,20%,IF(N16='1. Circulariteit waardering'!$N$6,10%,IF(N16='1. Circulariteit waardering'!$O$6,0%)))))))))))</f>
        <v>0</v>
      </c>
      <c r="P16" s="38"/>
      <c r="Q16" s="60"/>
      <c r="R16" s="80" t="b">
        <f>IF(Q16='1. Circulariteit waardering'!$E$6,100%,IF(Q16='1. Circulariteit waardering'!$F$6,85%,IF(Q16='1. Circulariteit waardering'!$G$6,85%,IF(Q16='1. Circulariteit waardering'!$H$6,70%,IF(Q16='1. Circulariteit waardering'!$I$6,65%,IF(Q16='1. Circulariteit waardering'!$J$6,55%,IF(Q16='1. Circulariteit waardering'!$K$6,40%,IF(Q16='1. Circulariteit waardering'!$L$6,30%,IF(Q16='1. Circulariteit waardering'!$M$6,20%,IF(Q16='1. Circulariteit waardering'!$N$6,10%,IF(Q16='1. Circulariteit waardering'!$O$6,0%)))))))))))</f>
        <v>0</v>
      </c>
      <c r="S16" s="38"/>
      <c r="T16" s="60"/>
      <c r="U16" s="80" t="b">
        <f>IF(T16='1. Circulariteit waardering'!$E$6,100%,IF(T16='1. Circulariteit waardering'!$F$6,85%,IF(T16='1. Circulariteit waardering'!$G$6,85%,IF(T16='1. Circulariteit waardering'!$H$6,70%,IF(T16='1. Circulariteit waardering'!$I$6,65%,IF(T16='1. Circulariteit waardering'!$J$6,55%,IF(T16='1. Circulariteit waardering'!$K$6,40%,IF(T16='1. Circulariteit waardering'!$L$6,30%,IF(T16='1. Circulariteit waardering'!$M$6,20%,IF(T16='1. Circulariteit waardering'!$N$6,10%,IF(T16='1. Circulariteit waardering'!$O$6,0%)))))))))))</f>
        <v>0</v>
      </c>
      <c r="V16" s="32">
        <f t="shared" si="1"/>
        <v>0</v>
      </c>
    </row>
    <row r="17" spans="2:22" ht="15" customHeight="1" x14ac:dyDescent="0.35">
      <c r="B17" s="24" t="s">
        <v>59</v>
      </c>
      <c r="C17" s="50"/>
      <c r="D17" s="22" t="s">
        <v>78</v>
      </c>
      <c r="E17" s="45">
        <v>185</v>
      </c>
      <c r="F17" s="25">
        <f t="shared" si="0"/>
        <v>10339.486458865609</v>
      </c>
      <c r="G17" s="38"/>
      <c r="H17" s="60"/>
      <c r="I17" s="63" t="b">
        <f>IF(H17='1. Circulariteit waardering'!$E$6,100%,IF(H17='1. Circulariteit waardering'!$F$6,85%,IF(H17='1. Circulariteit waardering'!$G$6,85%,IF(H17='1. Circulariteit waardering'!$H$6,70%,IF(H17='1. Circulariteit waardering'!$I$6,65%,IF(H17='1. Circulariteit waardering'!$J$6,55%,IF(H17='1. Circulariteit waardering'!$K$6,40%,IF(H17='1. Circulariteit waardering'!$L$6,30%,IF(H17='1. Circulariteit waardering'!$M$6,20%,IF(H17='1. Circulariteit waardering'!$N$6,10%,IF(H17='1. Circulariteit waardering'!$O$6,0%)))))))))))</f>
        <v>0</v>
      </c>
      <c r="J17" s="38"/>
      <c r="K17" s="60"/>
      <c r="L17" s="63" t="b">
        <f>IF(K17='1. Circulariteit waardering'!$E$6,100%,IF(K17='1. Circulariteit waardering'!$F$6,85%,IF(K17='1. Circulariteit waardering'!$G$6,85%,IF(K17='1. Circulariteit waardering'!$H$6,70%,IF(K17='1. Circulariteit waardering'!$I$6,65%,IF(K17='1. Circulariteit waardering'!$J$6,55%,IF(K17='1. Circulariteit waardering'!$K$6,40%,IF(K17='1. Circulariteit waardering'!$L$6,30%,IF(K17='1. Circulariteit waardering'!$M$6,20%,IF(K17='1. Circulariteit waardering'!$N$6,10%,IF(K17='1. Circulariteit waardering'!$O$6,0%)))))))))))</f>
        <v>0</v>
      </c>
      <c r="M17" s="38"/>
      <c r="N17" s="60"/>
      <c r="O17" s="63" t="b">
        <f>IF(N17='1. Circulariteit waardering'!$E$6,100%,IF(N17='1. Circulariteit waardering'!$F$6,85%,IF(N17='1. Circulariteit waardering'!$G$6,85%,IF(N17='1. Circulariteit waardering'!$H$6,70%,IF(N17='1. Circulariteit waardering'!$I$6,65%,IF(N17='1. Circulariteit waardering'!$J$6,55%,IF(N17='1. Circulariteit waardering'!$K$6,40%,IF(N17='1. Circulariteit waardering'!$L$6,30%,IF(N17='1. Circulariteit waardering'!$M$6,20%,IF(N17='1. Circulariteit waardering'!$N$6,10%,IF(N17='1. Circulariteit waardering'!$O$6,0%)))))))))))</f>
        <v>0</v>
      </c>
      <c r="P17" s="38"/>
      <c r="Q17" s="60"/>
      <c r="R17" s="80" t="b">
        <f>IF(Q17='1. Circulariteit waardering'!$E$6,100%,IF(Q17='1. Circulariteit waardering'!$F$6,85%,IF(Q17='1. Circulariteit waardering'!$G$6,85%,IF(Q17='1. Circulariteit waardering'!$H$6,70%,IF(Q17='1. Circulariteit waardering'!$I$6,65%,IF(Q17='1. Circulariteit waardering'!$J$6,55%,IF(Q17='1. Circulariteit waardering'!$K$6,40%,IF(Q17='1. Circulariteit waardering'!$L$6,30%,IF(Q17='1. Circulariteit waardering'!$M$6,20%,IF(Q17='1. Circulariteit waardering'!$N$6,10%,IF(Q17='1. Circulariteit waardering'!$O$6,0%)))))))))))</f>
        <v>0</v>
      </c>
      <c r="S17" s="38"/>
      <c r="T17" s="60"/>
      <c r="U17" s="80" t="b">
        <f>IF(T17='1. Circulariteit waardering'!$E$6,100%,IF(T17='1. Circulariteit waardering'!$F$6,85%,IF(T17='1. Circulariteit waardering'!$G$6,85%,IF(T17='1. Circulariteit waardering'!$H$6,70%,IF(T17='1. Circulariteit waardering'!$I$6,65%,IF(T17='1. Circulariteit waardering'!$J$6,55%,IF(T17='1. Circulariteit waardering'!$K$6,40%,IF(T17='1. Circulariteit waardering'!$L$6,30%,IF(T17='1. Circulariteit waardering'!$M$6,20%,IF(T17='1. Circulariteit waardering'!$N$6,10%,IF(T17='1. Circulariteit waardering'!$O$6,0%)))))))))))</f>
        <v>0</v>
      </c>
      <c r="V17" s="32">
        <f t="shared" si="1"/>
        <v>0</v>
      </c>
    </row>
    <row r="18" spans="2:22" ht="15" customHeight="1" x14ac:dyDescent="0.35">
      <c r="B18" s="24" t="s">
        <v>60</v>
      </c>
      <c r="C18" s="50"/>
      <c r="D18" s="22" t="s">
        <v>82</v>
      </c>
      <c r="E18" s="45">
        <v>166</v>
      </c>
      <c r="F18" s="25">
        <f t="shared" si="0"/>
        <v>9277.5932549821155</v>
      </c>
      <c r="G18" s="38"/>
      <c r="H18" s="60"/>
      <c r="I18" s="63" t="b">
        <f>IF(H18='1. Circulariteit waardering'!$E$6,100%,IF(H18='1. Circulariteit waardering'!$F$6,85%,IF(H18='1. Circulariteit waardering'!$G$6,85%,IF(H18='1. Circulariteit waardering'!$H$6,70%,IF(H18='1. Circulariteit waardering'!$I$6,65%,IF(H18='1. Circulariteit waardering'!$J$6,55%,IF(H18='1. Circulariteit waardering'!$K$6,40%,IF(H18='1. Circulariteit waardering'!$L$6,30%,IF(H18='1. Circulariteit waardering'!$M$6,20%,IF(H18='1. Circulariteit waardering'!$N$6,10%,IF(H18='1. Circulariteit waardering'!$O$6,0%)))))))))))</f>
        <v>0</v>
      </c>
      <c r="J18" s="38"/>
      <c r="K18" s="60"/>
      <c r="L18" s="63" t="b">
        <f>IF(K18='1. Circulariteit waardering'!$E$6,100%,IF(K18='1. Circulariteit waardering'!$F$6,85%,IF(K18='1. Circulariteit waardering'!$G$6,85%,IF(K18='1. Circulariteit waardering'!$H$6,70%,IF(K18='1. Circulariteit waardering'!$I$6,65%,IF(K18='1. Circulariteit waardering'!$J$6,55%,IF(K18='1. Circulariteit waardering'!$K$6,40%,IF(K18='1. Circulariteit waardering'!$L$6,30%,IF(K18='1. Circulariteit waardering'!$M$6,20%,IF(K18='1. Circulariteit waardering'!$N$6,10%,IF(K18='1. Circulariteit waardering'!$O$6,0%)))))))))))</f>
        <v>0</v>
      </c>
      <c r="M18" s="38"/>
      <c r="N18" s="60"/>
      <c r="O18" s="63" t="b">
        <f>IF(N18='1. Circulariteit waardering'!$E$6,100%,IF(N18='1. Circulariteit waardering'!$F$6,85%,IF(N18='1. Circulariteit waardering'!$G$6,85%,IF(N18='1. Circulariteit waardering'!$H$6,70%,IF(N18='1. Circulariteit waardering'!$I$6,65%,IF(N18='1. Circulariteit waardering'!$J$6,55%,IF(N18='1. Circulariteit waardering'!$K$6,40%,IF(N18='1. Circulariteit waardering'!$L$6,30%,IF(N18='1. Circulariteit waardering'!$M$6,20%,IF(N18='1. Circulariteit waardering'!$N$6,10%,IF(N18='1. Circulariteit waardering'!$O$6,0%)))))))))))</f>
        <v>0</v>
      </c>
      <c r="P18" s="38"/>
      <c r="Q18" s="60"/>
      <c r="R18" s="80" t="b">
        <f>IF(Q18='1. Circulariteit waardering'!$E$6,100%,IF(Q18='1. Circulariteit waardering'!$F$6,85%,IF(Q18='1. Circulariteit waardering'!$G$6,85%,IF(Q18='1. Circulariteit waardering'!$H$6,70%,IF(Q18='1. Circulariteit waardering'!$I$6,65%,IF(Q18='1. Circulariteit waardering'!$J$6,55%,IF(Q18='1. Circulariteit waardering'!$K$6,40%,IF(Q18='1. Circulariteit waardering'!$L$6,30%,IF(Q18='1. Circulariteit waardering'!$M$6,20%,IF(Q18='1. Circulariteit waardering'!$N$6,10%,IF(Q18='1. Circulariteit waardering'!$O$6,0%)))))))))))</f>
        <v>0</v>
      </c>
      <c r="S18" s="38"/>
      <c r="T18" s="60"/>
      <c r="U18" s="80" t="b">
        <f>IF(T18='1. Circulariteit waardering'!$E$6,100%,IF(T18='1. Circulariteit waardering'!$F$6,85%,IF(T18='1. Circulariteit waardering'!$G$6,85%,IF(T18='1. Circulariteit waardering'!$H$6,70%,IF(T18='1. Circulariteit waardering'!$I$6,65%,IF(T18='1. Circulariteit waardering'!$J$6,55%,IF(T18='1. Circulariteit waardering'!$K$6,40%,IF(T18='1. Circulariteit waardering'!$L$6,30%,IF(T18='1. Circulariteit waardering'!$M$6,20%,IF(T18='1. Circulariteit waardering'!$N$6,10%,IF(T18='1. Circulariteit waardering'!$O$6,0%)))))))))))</f>
        <v>0</v>
      </c>
      <c r="V18" s="32">
        <f t="shared" si="1"/>
        <v>0</v>
      </c>
    </row>
    <row r="19" spans="2:22" ht="15" customHeight="1" x14ac:dyDescent="0.35">
      <c r="B19" s="24" t="s">
        <v>61</v>
      </c>
      <c r="C19" s="50"/>
      <c r="D19" s="22" t="s">
        <v>80</v>
      </c>
      <c r="E19" s="45">
        <v>664</v>
      </c>
      <c r="F19" s="25">
        <f t="shared" si="0"/>
        <v>37110.373019928462</v>
      </c>
      <c r="G19" s="38"/>
      <c r="H19" s="60"/>
      <c r="I19" s="63" t="b">
        <f>IF(H19='1. Circulariteit waardering'!$E$6,100%,IF(H19='1. Circulariteit waardering'!$F$6,85%,IF(H19='1. Circulariteit waardering'!$G$6,85%,IF(H19='1. Circulariteit waardering'!$H$6,70%,IF(H19='1. Circulariteit waardering'!$I$6,65%,IF(H19='1. Circulariteit waardering'!$J$6,55%,IF(H19='1. Circulariteit waardering'!$K$6,40%,IF(H19='1. Circulariteit waardering'!$L$6,30%,IF(H19='1. Circulariteit waardering'!$M$6,20%,IF(H19='1. Circulariteit waardering'!$N$6,10%,IF(H19='1. Circulariteit waardering'!$O$6,0%)))))))))))</f>
        <v>0</v>
      </c>
      <c r="J19" s="38"/>
      <c r="K19" s="60"/>
      <c r="L19" s="63" t="b">
        <f>IF(K19='1. Circulariteit waardering'!$E$6,100%,IF(K19='1. Circulariteit waardering'!$F$6,85%,IF(K19='1. Circulariteit waardering'!$G$6,85%,IF(K19='1. Circulariteit waardering'!$H$6,70%,IF(K19='1. Circulariteit waardering'!$I$6,65%,IF(K19='1. Circulariteit waardering'!$J$6,55%,IF(K19='1. Circulariteit waardering'!$K$6,40%,IF(K19='1. Circulariteit waardering'!$L$6,30%,IF(K19='1. Circulariteit waardering'!$M$6,20%,IF(K19='1. Circulariteit waardering'!$N$6,10%,IF(K19='1. Circulariteit waardering'!$O$6,0%)))))))))))</f>
        <v>0</v>
      </c>
      <c r="M19" s="38"/>
      <c r="N19" s="60"/>
      <c r="O19" s="63" t="b">
        <f>IF(N19='1. Circulariteit waardering'!$E$6,100%,IF(N19='1. Circulariteit waardering'!$F$6,85%,IF(N19='1. Circulariteit waardering'!$G$6,85%,IF(N19='1. Circulariteit waardering'!$H$6,70%,IF(N19='1. Circulariteit waardering'!$I$6,65%,IF(N19='1. Circulariteit waardering'!$J$6,55%,IF(N19='1. Circulariteit waardering'!$K$6,40%,IF(N19='1. Circulariteit waardering'!$L$6,30%,IF(N19='1. Circulariteit waardering'!$M$6,20%,IF(N19='1. Circulariteit waardering'!$N$6,10%,IF(N19='1. Circulariteit waardering'!$O$6,0%)))))))))))</f>
        <v>0</v>
      </c>
      <c r="P19" s="38"/>
      <c r="Q19" s="60"/>
      <c r="R19" s="80" t="b">
        <f>IF(Q19='1. Circulariteit waardering'!$E$6,100%,IF(Q19='1. Circulariteit waardering'!$F$6,85%,IF(Q19='1. Circulariteit waardering'!$G$6,85%,IF(Q19='1. Circulariteit waardering'!$H$6,70%,IF(Q19='1. Circulariteit waardering'!$I$6,65%,IF(Q19='1. Circulariteit waardering'!$J$6,55%,IF(Q19='1. Circulariteit waardering'!$K$6,40%,IF(Q19='1. Circulariteit waardering'!$L$6,30%,IF(Q19='1. Circulariteit waardering'!$M$6,20%,IF(Q19='1. Circulariteit waardering'!$N$6,10%,IF(Q19='1. Circulariteit waardering'!$O$6,0%)))))))))))</f>
        <v>0</v>
      </c>
      <c r="S19" s="38"/>
      <c r="T19" s="60"/>
      <c r="U19" s="80" t="b">
        <f>IF(T19='1. Circulariteit waardering'!$E$6,100%,IF(T19='1. Circulariteit waardering'!$F$6,85%,IF(T19='1. Circulariteit waardering'!$G$6,85%,IF(T19='1. Circulariteit waardering'!$H$6,70%,IF(T19='1. Circulariteit waardering'!$I$6,65%,IF(T19='1. Circulariteit waardering'!$J$6,55%,IF(T19='1. Circulariteit waardering'!$K$6,40%,IF(T19='1. Circulariteit waardering'!$L$6,30%,IF(T19='1. Circulariteit waardering'!$M$6,20%,IF(T19='1. Circulariteit waardering'!$N$6,10%,IF(T19='1. Circulariteit waardering'!$O$6,0%)))))))))))</f>
        <v>0</v>
      </c>
      <c r="V19" s="32">
        <f t="shared" si="1"/>
        <v>0</v>
      </c>
    </row>
    <row r="20" spans="2:22" ht="15" customHeight="1" x14ac:dyDescent="0.35">
      <c r="B20" s="24" t="s">
        <v>62</v>
      </c>
      <c r="C20" s="50"/>
      <c r="D20" s="22" t="s">
        <v>83</v>
      </c>
      <c r="E20" s="45">
        <v>465</v>
      </c>
      <c r="F20" s="25">
        <f t="shared" si="0"/>
        <v>25988.438937148698</v>
      </c>
      <c r="G20" s="38"/>
      <c r="H20" s="60"/>
      <c r="I20" s="63" t="b">
        <f>IF(H20='1. Circulariteit waardering'!$E$6,100%,IF(H20='1. Circulariteit waardering'!$F$6,85%,IF(H20='1. Circulariteit waardering'!$G$6,85%,IF(H20='1. Circulariteit waardering'!$H$6,70%,IF(H20='1. Circulariteit waardering'!$I$6,65%,IF(H20='1. Circulariteit waardering'!$J$6,55%,IF(H20='1. Circulariteit waardering'!$K$6,40%,IF(H20='1. Circulariteit waardering'!$L$6,30%,IF(H20='1. Circulariteit waardering'!$M$6,20%,IF(H20='1. Circulariteit waardering'!$N$6,10%,IF(H20='1. Circulariteit waardering'!$O$6,0%)))))))))))</f>
        <v>0</v>
      </c>
      <c r="J20" s="38"/>
      <c r="K20" s="60"/>
      <c r="L20" s="63" t="b">
        <f>IF(K20='1. Circulariteit waardering'!$E$6,100%,IF(K20='1. Circulariteit waardering'!$F$6,85%,IF(K20='1. Circulariteit waardering'!$G$6,85%,IF(K20='1. Circulariteit waardering'!$H$6,70%,IF(K20='1. Circulariteit waardering'!$I$6,65%,IF(K20='1. Circulariteit waardering'!$J$6,55%,IF(K20='1. Circulariteit waardering'!$K$6,40%,IF(K20='1. Circulariteit waardering'!$L$6,30%,IF(K20='1. Circulariteit waardering'!$M$6,20%,IF(K20='1. Circulariteit waardering'!$N$6,10%,IF(K20='1. Circulariteit waardering'!$O$6,0%)))))))))))</f>
        <v>0</v>
      </c>
      <c r="M20" s="38"/>
      <c r="N20" s="60"/>
      <c r="O20" s="63" t="b">
        <f>IF(N20='1. Circulariteit waardering'!$E$6,100%,IF(N20='1. Circulariteit waardering'!$F$6,85%,IF(N20='1. Circulariteit waardering'!$G$6,85%,IF(N20='1. Circulariteit waardering'!$H$6,70%,IF(N20='1. Circulariteit waardering'!$I$6,65%,IF(N20='1. Circulariteit waardering'!$J$6,55%,IF(N20='1. Circulariteit waardering'!$K$6,40%,IF(N20='1. Circulariteit waardering'!$L$6,30%,IF(N20='1. Circulariteit waardering'!$M$6,20%,IF(N20='1. Circulariteit waardering'!$N$6,10%,IF(N20='1. Circulariteit waardering'!$O$6,0%)))))))))))</f>
        <v>0</v>
      </c>
      <c r="P20" s="38"/>
      <c r="Q20" s="60"/>
      <c r="R20" s="80" t="b">
        <f>IF(Q20='1. Circulariteit waardering'!$E$6,100%,IF(Q20='1. Circulariteit waardering'!$F$6,85%,IF(Q20='1. Circulariteit waardering'!$G$6,85%,IF(Q20='1. Circulariteit waardering'!$H$6,70%,IF(Q20='1. Circulariteit waardering'!$I$6,65%,IF(Q20='1. Circulariteit waardering'!$J$6,55%,IF(Q20='1. Circulariteit waardering'!$K$6,40%,IF(Q20='1. Circulariteit waardering'!$L$6,30%,IF(Q20='1. Circulariteit waardering'!$M$6,20%,IF(Q20='1. Circulariteit waardering'!$N$6,10%,IF(Q20='1. Circulariteit waardering'!$O$6,0%)))))))))))</f>
        <v>0</v>
      </c>
      <c r="S20" s="38"/>
      <c r="T20" s="60"/>
      <c r="U20" s="80" t="b">
        <f>IF(T20='1. Circulariteit waardering'!$E$6,100%,IF(T20='1. Circulariteit waardering'!$F$6,85%,IF(T20='1. Circulariteit waardering'!$G$6,85%,IF(T20='1. Circulariteit waardering'!$H$6,70%,IF(T20='1. Circulariteit waardering'!$I$6,65%,IF(T20='1. Circulariteit waardering'!$J$6,55%,IF(T20='1. Circulariteit waardering'!$K$6,40%,IF(T20='1. Circulariteit waardering'!$L$6,30%,IF(T20='1. Circulariteit waardering'!$M$6,20%,IF(T20='1. Circulariteit waardering'!$N$6,10%,IF(T20='1. Circulariteit waardering'!$O$6,0%)))))))))))</f>
        <v>0</v>
      </c>
      <c r="V20" s="32">
        <f t="shared" si="1"/>
        <v>0</v>
      </c>
    </row>
    <row r="21" spans="2:22" ht="15" customHeight="1" x14ac:dyDescent="0.35">
      <c r="B21" s="24" t="s">
        <v>63</v>
      </c>
      <c r="C21" s="50"/>
      <c r="D21" s="22" t="s">
        <v>76</v>
      </c>
      <c r="E21" s="45">
        <v>68</v>
      </c>
      <c r="F21" s="25">
        <f t="shared" si="0"/>
        <v>3800.4598875830352</v>
      </c>
      <c r="G21" s="38"/>
      <c r="H21" s="60"/>
      <c r="I21" s="63" t="b">
        <f>IF(H21='1. Circulariteit waardering'!$E$6,100%,IF(H21='1. Circulariteit waardering'!$F$6,85%,IF(H21='1. Circulariteit waardering'!$G$6,85%,IF(H21='1. Circulariteit waardering'!$H$6,70%,IF(H21='1. Circulariteit waardering'!$I$6,65%,IF(H21='1. Circulariteit waardering'!$J$6,55%,IF(H21='1. Circulariteit waardering'!$K$6,40%,IF(H21='1. Circulariteit waardering'!$L$6,30%,IF(H21='1. Circulariteit waardering'!$M$6,20%,IF(H21='1. Circulariteit waardering'!$N$6,10%,IF(H21='1. Circulariteit waardering'!$O$6,0%)))))))))))</f>
        <v>0</v>
      </c>
      <c r="J21" s="38"/>
      <c r="K21" s="60"/>
      <c r="L21" s="63" t="b">
        <f>IF(K21='1. Circulariteit waardering'!$E$6,100%,IF(K21='1. Circulariteit waardering'!$F$6,85%,IF(K21='1. Circulariteit waardering'!$G$6,85%,IF(K21='1. Circulariteit waardering'!$H$6,70%,IF(K21='1. Circulariteit waardering'!$I$6,65%,IF(K21='1. Circulariteit waardering'!$J$6,55%,IF(K21='1. Circulariteit waardering'!$K$6,40%,IF(K21='1. Circulariteit waardering'!$L$6,30%,IF(K21='1. Circulariteit waardering'!$M$6,20%,IF(K21='1. Circulariteit waardering'!$N$6,10%,IF(K21='1. Circulariteit waardering'!$O$6,0%)))))))))))</f>
        <v>0</v>
      </c>
      <c r="M21" s="38"/>
      <c r="N21" s="60"/>
      <c r="O21" s="63" t="b">
        <f>IF(N21='1. Circulariteit waardering'!$E$6,100%,IF(N21='1. Circulariteit waardering'!$F$6,85%,IF(N21='1. Circulariteit waardering'!$G$6,85%,IF(N21='1. Circulariteit waardering'!$H$6,70%,IF(N21='1. Circulariteit waardering'!$I$6,65%,IF(N21='1. Circulariteit waardering'!$J$6,55%,IF(N21='1. Circulariteit waardering'!$K$6,40%,IF(N21='1. Circulariteit waardering'!$L$6,30%,IF(N21='1. Circulariteit waardering'!$M$6,20%,IF(N21='1. Circulariteit waardering'!$N$6,10%,IF(N21='1. Circulariteit waardering'!$O$6,0%)))))))))))</f>
        <v>0</v>
      </c>
      <c r="P21" s="38"/>
      <c r="Q21" s="60"/>
      <c r="R21" s="80" t="b">
        <f>IF(Q21='1. Circulariteit waardering'!$E$6,100%,IF(Q21='1. Circulariteit waardering'!$F$6,85%,IF(Q21='1. Circulariteit waardering'!$G$6,85%,IF(Q21='1. Circulariteit waardering'!$H$6,70%,IF(Q21='1. Circulariteit waardering'!$I$6,65%,IF(Q21='1. Circulariteit waardering'!$J$6,55%,IF(Q21='1. Circulariteit waardering'!$K$6,40%,IF(Q21='1. Circulariteit waardering'!$L$6,30%,IF(Q21='1. Circulariteit waardering'!$M$6,20%,IF(Q21='1. Circulariteit waardering'!$N$6,10%,IF(Q21='1. Circulariteit waardering'!$O$6,0%)))))))))))</f>
        <v>0</v>
      </c>
      <c r="S21" s="38"/>
      <c r="T21" s="60"/>
      <c r="U21" s="80" t="b">
        <f>IF(T21='1. Circulariteit waardering'!$E$6,100%,IF(T21='1. Circulariteit waardering'!$F$6,85%,IF(T21='1. Circulariteit waardering'!$G$6,85%,IF(T21='1. Circulariteit waardering'!$H$6,70%,IF(T21='1. Circulariteit waardering'!$I$6,65%,IF(T21='1. Circulariteit waardering'!$J$6,55%,IF(T21='1. Circulariteit waardering'!$K$6,40%,IF(T21='1. Circulariteit waardering'!$L$6,30%,IF(T21='1. Circulariteit waardering'!$M$6,20%,IF(T21='1. Circulariteit waardering'!$N$6,10%,IF(T21='1. Circulariteit waardering'!$O$6,0%)))))))))))</f>
        <v>0</v>
      </c>
      <c r="V21" s="32">
        <f t="shared" si="1"/>
        <v>0</v>
      </c>
    </row>
    <row r="22" spans="2:22" ht="15" customHeight="1" x14ac:dyDescent="0.35">
      <c r="B22" s="24" t="s">
        <v>64</v>
      </c>
      <c r="C22" s="50"/>
      <c r="D22" s="22" t="s">
        <v>81</v>
      </c>
      <c r="E22" s="45">
        <v>1488</v>
      </c>
      <c r="F22" s="25">
        <f t="shared" si="0"/>
        <v>83163.004598875836</v>
      </c>
      <c r="G22" s="38"/>
      <c r="H22" s="60"/>
      <c r="I22" s="63" t="b">
        <f>IF(H22='1. Circulariteit waardering'!$E$6,100%,IF(H22='1. Circulariteit waardering'!$F$6,85%,IF(H22='1. Circulariteit waardering'!$G$6,85%,IF(H22='1. Circulariteit waardering'!$H$6,70%,IF(H22='1. Circulariteit waardering'!$I$6,65%,IF(H22='1. Circulariteit waardering'!$J$6,55%,IF(H22='1. Circulariteit waardering'!$K$6,40%,IF(H22='1. Circulariteit waardering'!$L$6,30%,IF(H22='1. Circulariteit waardering'!$M$6,20%,IF(H22='1. Circulariteit waardering'!$N$6,10%,IF(H22='1. Circulariteit waardering'!$O$6,0%)))))))))))</f>
        <v>0</v>
      </c>
      <c r="J22" s="38"/>
      <c r="K22" s="60"/>
      <c r="L22" s="63" t="b">
        <f>IF(K22='1. Circulariteit waardering'!$E$6,100%,IF(K22='1. Circulariteit waardering'!$F$6,85%,IF(K22='1. Circulariteit waardering'!$G$6,85%,IF(K22='1. Circulariteit waardering'!$H$6,70%,IF(K22='1. Circulariteit waardering'!$I$6,65%,IF(K22='1. Circulariteit waardering'!$J$6,55%,IF(K22='1. Circulariteit waardering'!$K$6,40%,IF(K22='1. Circulariteit waardering'!$L$6,30%,IF(K22='1. Circulariteit waardering'!$M$6,20%,IF(K22='1. Circulariteit waardering'!$N$6,10%,IF(K22='1. Circulariteit waardering'!$O$6,0%)))))))))))</f>
        <v>0</v>
      </c>
      <c r="M22" s="38"/>
      <c r="N22" s="60"/>
      <c r="O22" s="63" t="b">
        <f>IF(N22='1. Circulariteit waardering'!$E$6,100%,IF(N22='1. Circulariteit waardering'!$F$6,85%,IF(N22='1. Circulariteit waardering'!$G$6,85%,IF(N22='1. Circulariteit waardering'!$H$6,70%,IF(N22='1. Circulariteit waardering'!$I$6,65%,IF(N22='1. Circulariteit waardering'!$J$6,55%,IF(N22='1. Circulariteit waardering'!$K$6,40%,IF(N22='1. Circulariteit waardering'!$L$6,30%,IF(N22='1. Circulariteit waardering'!$M$6,20%,IF(N22='1. Circulariteit waardering'!$N$6,10%,IF(N22='1. Circulariteit waardering'!$O$6,0%)))))))))))</f>
        <v>0</v>
      </c>
      <c r="P22" s="38"/>
      <c r="Q22" s="60"/>
      <c r="R22" s="80" t="b">
        <f>IF(Q22='1. Circulariteit waardering'!$E$6,100%,IF(Q22='1. Circulariteit waardering'!$F$6,85%,IF(Q22='1. Circulariteit waardering'!$G$6,85%,IF(Q22='1. Circulariteit waardering'!$H$6,70%,IF(Q22='1. Circulariteit waardering'!$I$6,65%,IF(Q22='1. Circulariteit waardering'!$J$6,55%,IF(Q22='1. Circulariteit waardering'!$K$6,40%,IF(Q22='1. Circulariteit waardering'!$L$6,30%,IF(Q22='1. Circulariteit waardering'!$M$6,20%,IF(Q22='1. Circulariteit waardering'!$N$6,10%,IF(Q22='1. Circulariteit waardering'!$O$6,0%)))))))))))</f>
        <v>0</v>
      </c>
      <c r="S22" s="38"/>
      <c r="T22" s="60"/>
      <c r="U22" s="80" t="b">
        <f>IF(T22='1. Circulariteit waardering'!$E$6,100%,IF(T22='1. Circulariteit waardering'!$F$6,85%,IF(T22='1. Circulariteit waardering'!$G$6,85%,IF(T22='1. Circulariteit waardering'!$H$6,70%,IF(T22='1. Circulariteit waardering'!$I$6,65%,IF(T22='1. Circulariteit waardering'!$J$6,55%,IF(T22='1. Circulariteit waardering'!$K$6,40%,IF(T22='1. Circulariteit waardering'!$L$6,30%,IF(T22='1. Circulariteit waardering'!$M$6,20%,IF(T22='1. Circulariteit waardering'!$N$6,10%,IF(T22='1. Circulariteit waardering'!$O$6,0%)))))))))))</f>
        <v>0</v>
      </c>
      <c r="V22" s="32">
        <f t="shared" si="1"/>
        <v>0</v>
      </c>
    </row>
    <row r="23" spans="2:22" ht="15" customHeight="1" x14ac:dyDescent="0.35">
      <c r="B23" s="24" t="s">
        <v>65</v>
      </c>
      <c r="C23" s="50"/>
      <c r="D23" s="22" t="s">
        <v>84</v>
      </c>
      <c r="E23" s="45">
        <v>828</v>
      </c>
      <c r="F23" s="25">
        <f t="shared" si="0"/>
        <v>46276.18804292284</v>
      </c>
      <c r="G23" s="38"/>
      <c r="H23" s="60"/>
      <c r="I23" s="63" t="b">
        <f>IF(H23='1. Circulariteit waardering'!$E$6,100%,IF(H23='1. Circulariteit waardering'!$F$6,85%,IF(H23='1. Circulariteit waardering'!$G$6,85%,IF(H23='1. Circulariteit waardering'!$H$6,70%,IF(H23='1. Circulariteit waardering'!$I$6,65%,IF(H23='1. Circulariteit waardering'!$J$6,55%,IF(H23='1. Circulariteit waardering'!$K$6,40%,IF(H23='1. Circulariteit waardering'!$L$6,30%,IF(H23='1. Circulariteit waardering'!$M$6,20%,IF(H23='1. Circulariteit waardering'!$N$6,10%,IF(H23='1. Circulariteit waardering'!$O$6,0%)))))))))))</f>
        <v>0</v>
      </c>
      <c r="J23" s="38"/>
      <c r="K23" s="60"/>
      <c r="L23" s="63" t="b">
        <f>IF(K23='1. Circulariteit waardering'!$E$6,100%,IF(K23='1. Circulariteit waardering'!$F$6,85%,IF(K23='1. Circulariteit waardering'!$G$6,85%,IF(K23='1. Circulariteit waardering'!$H$6,70%,IF(K23='1. Circulariteit waardering'!$I$6,65%,IF(K23='1. Circulariteit waardering'!$J$6,55%,IF(K23='1. Circulariteit waardering'!$K$6,40%,IF(K23='1. Circulariteit waardering'!$L$6,30%,IF(K23='1. Circulariteit waardering'!$M$6,20%,IF(K23='1. Circulariteit waardering'!$N$6,10%,IF(K23='1. Circulariteit waardering'!$O$6,0%)))))))))))</f>
        <v>0</v>
      </c>
      <c r="M23" s="38"/>
      <c r="N23" s="60"/>
      <c r="O23" s="63" t="b">
        <f>IF(N23='1. Circulariteit waardering'!$E$6,100%,IF(N23='1. Circulariteit waardering'!$F$6,85%,IF(N23='1. Circulariteit waardering'!$G$6,85%,IF(N23='1. Circulariteit waardering'!$H$6,70%,IF(N23='1. Circulariteit waardering'!$I$6,65%,IF(N23='1. Circulariteit waardering'!$J$6,55%,IF(N23='1. Circulariteit waardering'!$K$6,40%,IF(N23='1. Circulariteit waardering'!$L$6,30%,IF(N23='1. Circulariteit waardering'!$M$6,20%,IF(N23='1. Circulariteit waardering'!$N$6,10%,IF(N23='1. Circulariteit waardering'!$O$6,0%)))))))))))</f>
        <v>0</v>
      </c>
      <c r="P23" s="38"/>
      <c r="Q23" s="60"/>
      <c r="R23" s="80" t="b">
        <f>IF(Q23='1. Circulariteit waardering'!$E$6,100%,IF(Q23='1. Circulariteit waardering'!$F$6,85%,IF(Q23='1. Circulariteit waardering'!$G$6,85%,IF(Q23='1. Circulariteit waardering'!$H$6,70%,IF(Q23='1. Circulariteit waardering'!$I$6,65%,IF(Q23='1. Circulariteit waardering'!$J$6,55%,IF(Q23='1. Circulariteit waardering'!$K$6,40%,IF(Q23='1. Circulariteit waardering'!$L$6,30%,IF(Q23='1. Circulariteit waardering'!$M$6,20%,IF(Q23='1. Circulariteit waardering'!$N$6,10%,IF(Q23='1. Circulariteit waardering'!$O$6,0%)))))))))))</f>
        <v>0</v>
      </c>
      <c r="S23" s="38"/>
      <c r="T23" s="60"/>
      <c r="U23" s="80" t="b">
        <f>IF(T23='1. Circulariteit waardering'!$E$6,100%,IF(T23='1. Circulariteit waardering'!$F$6,85%,IF(T23='1. Circulariteit waardering'!$G$6,85%,IF(T23='1. Circulariteit waardering'!$H$6,70%,IF(T23='1. Circulariteit waardering'!$I$6,65%,IF(T23='1. Circulariteit waardering'!$J$6,55%,IF(T23='1. Circulariteit waardering'!$K$6,40%,IF(T23='1. Circulariteit waardering'!$L$6,30%,IF(T23='1. Circulariteit waardering'!$M$6,20%,IF(T23='1. Circulariteit waardering'!$N$6,10%,IF(T23='1. Circulariteit waardering'!$O$6,0%)))))))))))</f>
        <v>0</v>
      </c>
      <c r="V23" s="32">
        <f t="shared" si="1"/>
        <v>0</v>
      </c>
    </row>
    <row r="24" spans="2:22" ht="15" customHeight="1" x14ac:dyDescent="0.35">
      <c r="B24" s="24" t="s">
        <v>66</v>
      </c>
      <c r="C24" s="50"/>
      <c r="D24" s="22" t="s">
        <v>79</v>
      </c>
      <c r="E24" s="45">
        <v>66</v>
      </c>
      <c r="F24" s="25">
        <f t="shared" si="0"/>
        <v>3688.6816555952992</v>
      </c>
      <c r="G24" s="38"/>
      <c r="H24" s="60"/>
      <c r="I24" s="63" t="b">
        <f>IF(H24='1. Circulariteit waardering'!$E$6,100%,IF(H24='1. Circulariteit waardering'!$F$6,85%,IF(H24='1. Circulariteit waardering'!$G$6,85%,IF(H24='1. Circulariteit waardering'!$H$6,70%,IF(H24='1. Circulariteit waardering'!$I$6,65%,IF(H24='1. Circulariteit waardering'!$J$6,55%,IF(H24='1. Circulariteit waardering'!$K$6,40%,IF(H24='1. Circulariteit waardering'!$L$6,30%,IF(H24='1. Circulariteit waardering'!$M$6,20%,IF(H24='1. Circulariteit waardering'!$N$6,10%,IF(H24='1. Circulariteit waardering'!$O$6,0%)))))))))))</f>
        <v>0</v>
      </c>
      <c r="J24" s="38"/>
      <c r="K24" s="60"/>
      <c r="L24" s="63" t="b">
        <f>IF(K24='1. Circulariteit waardering'!$E$6,100%,IF(K24='1. Circulariteit waardering'!$F$6,85%,IF(K24='1. Circulariteit waardering'!$G$6,85%,IF(K24='1. Circulariteit waardering'!$H$6,70%,IF(K24='1. Circulariteit waardering'!$I$6,65%,IF(K24='1. Circulariteit waardering'!$J$6,55%,IF(K24='1. Circulariteit waardering'!$K$6,40%,IF(K24='1. Circulariteit waardering'!$L$6,30%,IF(K24='1. Circulariteit waardering'!$M$6,20%,IF(K24='1. Circulariteit waardering'!$N$6,10%,IF(K24='1. Circulariteit waardering'!$O$6,0%)))))))))))</f>
        <v>0</v>
      </c>
      <c r="M24" s="38"/>
      <c r="N24" s="60"/>
      <c r="O24" s="63" t="b">
        <f>IF(N24='1. Circulariteit waardering'!$E$6,100%,IF(N24='1. Circulariteit waardering'!$F$6,85%,IF(N24='1. Circulariteit waardering'!$G$6,85%,IF(N24='1. Circulariteit waardering'!$H$6,70%,IF(N24='1. Circulariteit waardering'!$I$6,65%,IF(N24='1. Circulariteit waardering'!$J$6,55%,IF(N24='1. Circulariteit waardering'!$K$6,40%,IF(N24='1. Circulariteit waardering'!$L$6,30%,IF(N24='1. Circulariteit waardering'!$M$6,20%,IF(N24='1. Circulariteit waardering'!$N$6,10%,IF(N24='1. Circulariteit waardering'!$O$6,0%)))))))))))</f>
        <v>0</v>
      </c>
      <c r="P24" s="38"/>
      <c r="Q24" s="60"/>
      <c r="R24" s="80" t="b">
        <f>IF(Q24='1. Circulariteit waardering'!$E$6,100%,IF(Q24='1. Circulariteit waardering'!$F$6,85%,IF(Q24='1. Circulariteit waardering'!$G$6,85%,IF(Q24='1. Circulariteit waardering'!$H$6,70%,IF(Q24='1. Circulariteit waardering'!$I$6,65%,IF(Q24='1. Circulariteit waardering'!$J$6,55%,IF(Q24='1. Circulariteit waardering'!$K$6,40%,IF(Q24='1. Circulariteit waardering'!$L$6,30%,IF(Q24='1. Circulariteit waardering'!$M$6,20%,IF(Q24='1. Circulariteit waardering'!$N$6,10%,IF(Q24='1. Circulariteit waardering'!$O$6,0%)))))))))))</f>
        <v>0</v>
      </c>
      <c r="S24" s="38"/>
      <c r="T24" s="60"/>
      <c r="U24" s="80" t="b">
        <f>IF(T24='1. Circulariteit waardering'!$E$6,100%,IF(T24='1. Circulariteit waardering'!$F$6,85%,IF(T24='1. Circulariteit waardering'!$G$6,85%,IF(T24='1. Circulariteit waardering'!$H$6,70%,IF(T24='1. Circulariteit waardering'!$I$6,65%,IF(T24='1. Circulariteit waardering'!$J$6,55%,IF(T24='1. Circulariteit waardering'!$K$6,40%,IF(T24='1. Circulariteit waardering'!$L$6,30%,IF(T24='1. Circulariteit waardering'!$M$6,20%,IF(T24='1. Circulariteit waardering'!$N$6,10%,IF(T24='1. Circulariteit waardering'!$O$6,0%)))))))))))</f>
        <v>0</v>
      </c>
      <c r="V24" s="32">
        <f t="shared" si="1"/>
        <v>0</v>
      </c>
    </row>
    <row r="25" spans="2:22" ht="15" customHeight="1" x14ac:dyDescent="0.35">
      <c r="B25" s="24" t="s">
        <v>67</v>
      </c>
      <c r="C25" s="50"/>
      <c r="D25" s="22" t="s">
        <v>81</v>
      </c>
      <c r="E25" s="45">
        <v>46</v>
      </c>
      <c r="F25" s="25">
        <f t="shared" si="0"/>
        <v>2570.8993357179356</v>
      </c>
      <c r="G25" s="38"/>
      <c r="H25" s="60"/>
      <c r="I25" s="63" t="b">
        <f>IF(H25='1. Circulariteit waardering'!$E$6,100%,IF(H25='1. Circulariteit waardering'!$F$6,85%,IF(H25='1. Circulariteit waardering'!$G$6,85%,IF(H25='1. Circulariteit waardering'!$H$6,70%,IF(H25='1. Circulariteit waardering'!$I$6,65%,IF(H25='1. Circulariteit waardering'!$J$6,55%,IF(H25='1. Circulariteit waardering'!$K$6,40%,IF(H25='1. Circulariteit waardering'!$L$6,30%,IF(H25='1. Circulariteit waardering'!$M$6,20%,IF(H25='1. Circulariteit waardering'!$N$6,10%,IF(H25='1. Circulariteit waardering'!$O$6,0%)))))))))))</f>
        <v>0</v>
      </c>
      <c r="J25" s="38"/>
      <c r="K25" s="60"/>
      <c r="L25" s="63" t="b">
        <f>IF(K25='1. Circulariteit waardering'!$E$6,100%,IF(K25='1. Circulariteit waardering'!$F$6,85%,IF(K25='1. Circulariteit waardering'!$G$6,85%,IF(K25='1. Circulariteit waardering'!$H$6,70%,IF(K25='1. Circulariteit waardering'!$I$6,65%,IF(K25='1. Circulariteit waardering'!$J$6,55%,IF(K25='1. Circulariteit waardering'!$K$6,40%,IF(K25='1. Circulariteit waardering'!$L$6,30%,IF(K25='1. Circulariteit waardering'!$M$6,20%,IF(K25='1. Circulariteit waardering'!$N$6,10%,IF(K25='1. Circulariteit waardering'!$O$6,0%)))))))))))</f>
        <v>0</v>
      </c>
      <c r="M25" s="38"/>
      <c r="N25" s="60"/>
      <c r="O25" s="63" t="b">
        <f>IF(N25='1. Circulariteit waardering'!$E$6,100%,IF(N25='1. Circulariteit waardering'!$F$6,85%,IF(N25='1. Circulariteit waardering'!$G$6,85%,IF(N25='1. Circulariteit waardering'!$H$6,70%,IF(N25='1. Circulariteit waardering'!$I$6,65%,IF(N25='1. Circulariteit waardering'!$J$6,55%,IF(N25='1. Circulariteit waardering'!$K$6,40%,IF(N25='1. Circulariteit waardering'!$L$6,30%,IF(N25='1. Circulariteit waardering'!$M$6,20%,IF(N25='1. Circulariteit waardering'!$N$6,10%,IF(N25='1. Circulariteit waardering'!$O$6,0%)))))))))))</f>
        <v>0</v>
      </c>
      <c r="P25" s="38"/>
      <c r="Q25" s="60"/>
      <c r="R25" s="80" t="b">
        <f>IF(Q25='1. Circulariteit waardering'!$E$6,100%,IF(Q25='1. Circulariteit waardering'!$F$6,85%,IF(Q25='1. Circulariteit waardering'!$G$6,85%,IF(Q25='1. Circulariteit waardering'!$H$6,70%,IF(Q25='1. Circulariteit waardering'!$I$6,65%,IF(Q25='1. Circulariteit waardering'!$J$6,55%,IF(Q25='1. Circulariteit waardering'!$K$6,40%,IF(Q25='1. Circulariteit waardering'!$L$6,30%,IF(Q25='1. Circulariteit waardering'!$M$6,20%,IF(Q25='1. Circulariteit waardering'!$N$6,10%,IF(Q25='1. Circulariteit waardering'!$O$6,0%)))))))))))</f>
        <v>0</v>
      </c>
      <c r="S25" s="38"/>
      <c r="T25" s="60"/>
      <c r="U25" s="80" t="b">
        <f>IF(T25='1. Circulariteit waardering'!$E$6,100%,IF(T25='1. Circulariteit waardering'!$F$6,85%,IF(T25='1. Circulariteit waardering'!$G$6,85%,IF(T25='1. Circulariteit waardering'!$H$6,70%,IF(T25='1. Circulariteit waardering'!$I$6,65%,IF(T25='1. Circulariteit waardering'!$J$6,55%,IF(T25='1. Circulariteit waardering'!$K$6,40%,IF(T25='1. Circulariteit waardering'!$L$6,30%,IF(T25='1. Circulariteit waardering'!$M$6,20%,IF(T25='1. Circulariteit waardering'!$N$6,10%,IF(T25='1. Circulariteit waardering'!$O$6,0%)))))))))))</f>
        <v>0</v>
      </c>
      <c r="V25" s="32">
        <f t="shared" si="1"/>
        <v>0</v>
      </c>
    </row>
    <row r="26" spans="2:22" ht="15" customHeight="1" x14ac:dyDescent="0.35">
      <c r="B26" s="24" t="s">
        <v>68</v>
      </c>
      <c r="C26" s="50"/>
      <c r="D26" s="22" t="s">
        <v>84</v>
      </c>
      <c r="E26" s="45">
        <v>26</v>
      </c>
      <c r="F26" s="25">
        <f t="shared" si="0"/>
        <v>1453.1170158405723</v>
      </c>
      <c r="G26" s="38"/>
      <c r="H26" s="60"/>
      <c r="I26" s="63" t="b">
        <f>IF(H26='1. Circulariteit waardering'!$E$6,100%,IF(H26='1. Circulariteit waardering'!$F$6,85%,IF(H26='1. Circulariteit waardering'!$G$6,85%,IF(H26='1. Circulariteit waardering'!$H$6,70%,IF(H26='1. Circulariteit waardering'!$I$6,65%,IF(H26='1. Circulariteit waardering'!$J$6,55%,IF(H26='1. Circulariteit waardering'!$K$6,40%,IF(H26='1. Circulariteit waardering'!$L$6,30%,IF(H26='1. Circulariteit waardering'!$M$6,20%,IF(H26='1. Circulariteit waardering'!$N$6,10%,IF(H26='1. Circulariteit waardering'!$O$6,0%)))))))))))</f>
        <v>0</v>
      </c>
      <c r="J26" s="38"/>
      <c r="K26" s="60"/>
      <c r="L26" s="63" t="b">
        <f>IF(K26='1. Circulariteit waardering'!$E$6,100%,IF(K26='1. Circulariteit waardering'!$F$6,85%,IF(K26='1. Circulariteit waardering'!$G$6,85%,IF(K26='1. Circulariteit waardering'!$H$6,70%,IF(K26='1. Circulariteit waardering'!$I$6,65%,IF(K26='1. Circulariteit waardering'!$J$6,55%,IF(K26='1. Circulariteit waardering'!$K$6,40%,IF(K26='1. Circulariteit waardering'!$L$6,30%,IF(K26='1. Circulariteit waardering'!$M$6,20%,IF(K26='1. Circulariteit waardering'!$N$6,10%,IF(K26='1. Circulariteit waardering'!$O$6,0%)))))))))))</f>
        <v>0</v>
      </c>
      <c r="M26" s="38"/>
      <c r="N26" s="60"/>
      <c r="O26" s="63" t="b">
        <f>IF(N26='1. Circulariteit waardering'!$E$6,100%,IF(N26='1. Circulariteit waardering'!$F$6,85%,IF(N26='1. Circulariteit waardering'!$G$6,85%,IF(N26='1. Circulariteit waardering'!$H$6,70%,IF(N26='1. Circulariteit waardering'!$I$6,65%,IF(N26='1. Circulariteit waardering'!$J$6,55%,IF(N26='1. Circulariteit waardering'!$K$6,40%,IF(N26='1. Circulariteit waardering'!$L$6,30%,IF(N26='1. Circulariteit waardering'!$M$6,20%,IF(N26='1. Circulariteit waardering'!$N$6,10%,IF(N26='1. Circulariteit waardering'!$O$6,0%)))))))))))</f>
        <v>0</v>
      </c>
      <c r="P26" s="38"/>
      <c r="Q26" s="60"/>
      <c r="R26" s="80" t="b">
        <f>IF(Q26='1. Circulariteit waardering'!$E$6,100%,IF(Q26='1. Circulariteit waardering'!$F$6,85%,IF(Q26='1. Circulariteit waardering'!$G$6,85%,IF(Q26='1. Circulariteit waardering'!$H$6,70%,IF(Q26='1. Circulariteit waardering'!$I$6,65%,IF(Q26='1. Circulariteit waardering'!$J$6,55%,IF(Q26='1. Circulariteit waardering'!$K$6,40%,IF(Q26='1. Circulariteit waardering'!$L$6,30%,IF(Q26='1. Circulariteit waardering'!$M$6,20%,IF(Q26='1. Circulariteit waardering'!$N$6,10%,IF(Q26='1. Circulariteit waardering'!$O$6,0%)))))))))))</f>
        <v>0</v>
      </c>
      <c r="S26" s="38"/>
      <c r="T26" s="60"/>
      <c r="U26" s="80" t="b">
        <f>IF(T26='1. Circulariteit waardering'!$E$6,100%,IF(T26='1. Circulariteit waardering'!$F$6,85%,IF(T26='1. Circulariteit waardering'!$G$6,85%,IF(T26='1. Circulariteit waardering'!$H$6,70%,IF(T26='1. Circulariteit waardering'!$I$6,65%,IF(T26='1. Circulariteit waardering'!$J$6,55%,IF(T26='1. Circulariteit waardering'!$K$6,40%,IF(T26='1. Circulariteit waardering'!$L$6,30%,IF(T26='1. Circulariteit waardering'!$M$6,20%,IF(T26='1. Circulariteit waardering'!$N$6,10%,IF(T26='1. Circulariteit waardering'!$O$6,0%)))))))))))</f>
        <v>0</v>
      </c>
      <c r="V26" s="32">
        <f t="shared" si="1"/>
        <v>0</v>
      </c>
    </row>
    <row r="27" spans="2:22" ht="15" customHeight="1" x14ac:dyDescent="0.35">
      <c r="B27" s="24" t="s">
        <v>69</v>
      </c>
      <c r="C27" s="50"/>
      <c r="D27" s="22" t="s">
        <v>85</v>
      </c>
      <c r="E27" s="45">
        <v>597</v>
      </c>
      <c r="F27" s="25">
        <f t="shared" si="0"/>
        <v>33365.802248339292</v>
      </c>
      <c r="G27" s="38"/>
      <c r="H27" s="60"/>
      <c r="I27" s="63" t="b">
        <f>IF(H27='1. Circulariteit waardering'!$E$6,100%,IF(H27='1. Circulariteit waardering'!$F$6,85%,IF(H27='1. Circulariteit waardering'!$G$6,85%,IF(H27='1. Circulariteit waardering'!$H$6,70%,IF(H27='1. Circulariteit waardering'!$I$6,65%,IF(H27='1. Circulariteit waardering'!$J$6,55%,IF(H27='1. Circulariteit waardering'!$K$6,40%,IF(H27='1. Circulariteit waardering'!$L$6,30%,IF(H27='1. Circulariteit waardering'!$M$6,20%,IF(H27='1. Circulariteit waardering'!$N$6,10%,IF(H27='1. Circulariteit waardering'!$O$6,0%)))))))))))</f>
        <v>0</v>
      </c>
      <c r="J27" s="38"/>
      <c r="K27" s="60"/>
      <c r="L27" s="63" t="b">
        <f>IF(K27='1. Circulariteit waardering'!$E$6,100%,IF(K27='1. Circulariteit waardering'!$F$6,85%,IF(K27='1. Circulariteit waardering'!$G$6,85%,IF(K27='1. Circulariteit waardering'!$H$6,70%,IF(K27='1. Circulariteit waardering'!$I$6,65%,IF(K27='1. Circulariteit waardering'!$J$6,55%,IF(K27='1. Circulariteit waardering'!$K$6,40%,IF(K27='1. Circulariteit waardering'!$L$6,30%,IF(K27='1. Circulariteit waardering'!$M$6,20%,IF(K27='1. Circulariteit waardering'!$N$6,10%,IF(K27='1. Circulariteit waardering'!$O$6,0%)))))))))))</f>
        <v>0</v>
      </c>
      <c r="M27" s="38"/>
      <c r="N27" s="60"/>
      <c r="O27" s="63" t="b">
        <f>IF(N27='1. Circulariteit waardering'!$E$6,100%,IF(N27='1. Circulariteit waardering'!$F$6,85%,IF(N27='1. Circulariteit waardering'!$G$6,85%,IF(N27='1. Circulariteit waardering'!$H$6,70%,IF(N27='1. Circulariteit waardering'!$I$6,65%,IF(N27='1. Circulariteit waardering'!$J$6,55%,IF(N27='1. Circulariteit waardering'!$K$6,40%,IF(N27='1. Circulariteit waardering'!$L$6,30%,IF(N27='1. Circulariteit waardering'!$M$6,20%,IF(N27='1. Circulariteit waardering'!$N$6,10%,IF(N27='1. Circulariteit waardering'!$O$6,0%)))))))))))</f>
        <v>0</v>
      </c>
      <c r="P27" s="38"/>
      <c r="Q27" s="60"/>
      <c r="R27" s="80" t="b">
        <f>IF(Q27='1. Circulariteit waardering'!$E$6,100%,IF(Q27='1. Circulariteit waardering'!$F$6,85%,IF(Q27='1. Circulariteit waardering'!$G$6,85%,IF(Q27='1. Circulariteit waardering'!$H$6,70%,IF(Q27='1. Circulariteit waardering'!$I$6,65%,IF(Q27='1. Circulariteit waardering'!$J$6,55%,IF(Q27='1. Circulariteit waardering'!$K$6,40%,IF(Q27='1. Circulariteit waardering'!$L$6,30%,IF(Q27='1. Circulariteit waardering'!$M$6,20%,IF(Q27='1. Circulariteit waardering'!$N$6,10%,IF(Q27='1. Circulariteit waardering'!$O$6,0%)))))))))))</f>
        <v>0</v>
      </c>
      <c r="S27" s="38"/>
      <c r="T27" s="60"/>
      <c r="U27" s="80" t="b">
        <f>IF(T27='1. Circulariteit waardering'!$E$6,100%,IF(T27='1. Circulariteit waardering'!$F$6,85%,IF(T27='1. Circulariteit waardering'!$G$6,85%,IF(T27='1. Circulariteit waardering'!$H$6,70%,IF(T27='1. Circulariteit waardering'!$I$6,65%,IF(T27='1. Circulariteit waardering'!$J$6,55%,IF(T27='1. Circulariteit waardering'!$K$6,40%,IF(T27='1. Circulariteit waardering'!$L$6,30%,IF(T27='1. Circulariteit waardering'!$M$6,20%,IF(T27='1. Circulariteit waardering'!$N$6,10%,IF(T27='1. Circulariteit waardering'!$O$6,0%)))))))))))</f>
        <v>0</v>
      </c>
      <c r="V27" s="32">
        <f t="shared" si="1"/>
        <v>0</v>
      </c>
    </row>
    <row r="28" spans="2:22" ht="15" customHeight="1" x14ac:dyDescent="0.35">
      <c r="B28" s="24" t="s">
        <v>70</v>
      </c>
      <c r="C28" s="50"/>
      <c r="D28" s="22" t="s">
        <v>86</v>
      </c>
      <c r="E28" s="45">
        <v>1338</v>
      </c>
      <c r="F28" s="25">
        <f t="shared" si="0"/>
        <v>74779.637199795601</v>
      </c>
      <c r="G28" s="38"/>
      <c r="H28" s="60"/>
      <c r="I28" s="63" t="b">
        <f>IF(H28='1. Circulariteit waardering'!$E$6,100%,IF(H28='1. Circulariteit waardering'!$F$6,85%,IF(H28='1. Circulariteit waardering'!$G$6,85%,IF(H28='1. Circulariteit waardering'!$H$6,70%,IF(H28='1. Circulariteit waardering'!$I$6,65%,IF(H28='1. Circulariteit waardering'!$J$6,55%,IF(H28='1. Circulariteit waardering'!$K$6,40%,IF(H28='1. Circulariteit waardering'!$L$6,30%,IF(H28='1. Circulariteit waardering'!$M$6,20%,IF(H28='1. Circulariteit waardering'!$N$6,10%,IF(H28='1. Circulariteit waardering'!$O$6,0%)))))))))))</f>
        <v>0</v>
      </c>
      <c r="J28" s="38"/>
      <c r="K28" s="60"/>
      <c r="L28" s="63" t="b">
        <f>IF(K28='1. Circulariteit waardering'!$E$6,100%,IF(K28='1. Circulariteit waardering'!$F$6,85%,IF(K28='1. Circulariteit waardering'!$G$6,85%,IF(K28='1. Circulariteit waardering'!$H$6,70%,IF(K28='1. Circulariteit waardering'!$I$6,65%,IF(K28='1. Circulariteit waardering'!$J$6,55%,IF(K28='1. Circulariteit waardering'!$K$6,40%,IF(K28='1. Circulariteit waardering'!$L$6,30%,IF(K28='1. Circulariteit waardering'!$M$6,20%,IF(K28='1. Circulariteit waardering'!$N$6,10%,IF(K28='1. Circulariteit waardering'!$O$6,0%)))))))))))</f>
        <v>0</v>
      </c>
      <c r="M28" s="38"/>
      <c r="N28" s="60"/>
      <c r="O28" s="63" t="b">
        <f>IF(N28='1. Circulariteit waardering'!$E$6,100%,IF(N28='1. Circulariteit waardering'!$F$6,85%,IF(N28='1. Circulariteit waardering'!$G$6,85%,IF(N28='1. Circulariteit waardering'!$H$6,70%,IF(N28='1. Circulariteit waardering'!$I$6,65%,IF(N28='1. Circulariteit waardering'!$J$6,55%,IF(N28='1. Circulariteit waardering'!$K$6,40%,IF(N28='1. Circulariteit waardering'!$L$6,30%,IF(N28='1. Circulariteit waardering'!$M$6,20%,IF(N28='1. Circulariteit waardering'!$N$6,10%,IF(N28='1. Circulariteit waardering'!$O$6,0%)))))))))))</f>
        <v>0</v>
      </c>
      <c r="P28" s="38"/>
      <c r="Q28" s="60"/>
      <c r="R28" s="80" t="b">
        <f>IF(Q28='1. Circulariteit waardering'!$E$6,100%,IF(Q28='1. Circulariteit waardering'!$F$6,85%,IF(Q28='1. Circulariteit waardering'!$G$6,85%,IF(Q28='1. Circulariteit waardering'!$H$6,70%,IF(Q28='1. Circulariteit waardering'!$I$6,65%,IF(Q28='1. Circulariteit waardering'!$J$6,55%,IF(Q28='1. Circulariteit waardering'!$K$6,40%,IF(Q28='1. Circulariteit waardering'!$L$6,30%,IF(Q28='1. Circulariteit waardering'!$M$6,20%,IF(Q28='1. Circulariteit waardering'!$N$6,10%,IF(Q28='1. Circulariteit waardering'!$O$6,0%)))))))))))</f>
        <v>0</v>
      </c>
      <c r="S28" s="38"/>
      <c r="T28" s="60"/>
      <c r="U28" s="80" t="b">
        <f>IF(T28='1. Circulariteit waardering'!$E$6,100%,IF(T28='1. Circulariteit waardering'!$F$6,85%,IF(T28='1. Circulariteit waardering'!$G$6,85%,IF(T28='1. Circulariteit waardering'!$H$6,70%,IF(T28='1. Circulariteit waardering'!$I$6,65%,IF(T28='1. Circulariteit waardering'!$J$6,55%,IF(T28='1. Circulariteit waardering'!$K$6,40%,IF(T28='1. Circulariteit waardering'!$L$6,30%,IF(T28='1. Circulariteit waardering'!$M$6,20%,IF(T28='1. Circulariteit waardering'!$N$6,10%,IF(T28='1. Circulariteit waardering'!$O$6,0%)))))))))))</f>
        <v>0</v>
      </c>
      <c r="V28" s="32">
        <f t="shared" si="1"/>
        <v>0</v>
      </c>
    </row>
    <row r="29" spans="2:22" ht="15" customHeight="1" x14ac:dyDescent="0.35">
      <c r="B29" s="24" t="s">
        <v>71</v>
      </c>
      <c r="C29" s="50"/>
      <c r="D29" s="22" t="s">
        <v>87</v>
      </c>
      <c r="E29" s="45">
        <v>90</v>
      </c>
      <c r="F29" s="25">
        <f t="shared" si="0"/>
        <v>5030.0204394481352</v>
      </c>
      <c r="G29" s="38"/>
      <c r="H29" s="60"/>
      <c r="I29" s="63" t="b">
        <f>IF(H29='1. Circulariteit waardering'!$E$6,100%,IF(H29='1. Circulariteit waardering'!$F$6,85%,IF(H29='1. Circulariteit waardering'!$G$6,85%,IF(H29='1. Circulariteit waardering'!$H$6,70%,IF(H29='1. Circulariteit waardering'!$I$6,65%,IF(H29='1. Circulariteit waardering'!$J$6,55%,IF(H29='1. Circulariteit waardering'!$K$6,40%,IF(H29='1. Circulariteit waardering'!$L$6,30%,IF(H29='1. Circulariteit waardering'!$M$6,20%,IF(H29='1. Circulariteit waardering'!$N$6,10%,IF(H29='1. Circulariteit waardering'!$O$6,0%)))))))))))</f>
        <v>0</v>
      </c>
      <c r="J29" s="38"/>
      <c r="K29" s="60"/>
      <c r="L29" s="63" t="b">
        <f>IF(K29='1. Circulariteit waardering'!$E$6,100%,IF(K29='1. Circulariteit waardering'!$F$6,85%,IF(K29='1. Circulariteit waardering'!$G$6,85%,IF(K29='1. Circulariteit waardering'!$H$6,70%,IF(K29='1. Circulariteit waardering'!$I$6,65%,IF(K29='1. Circulariteit waardering'!$J$6,55%,IF(K29='1. Circulariteit waardering'!$K$6,40%,IF(K29='1. Circulariteit waardering'!$L$6,30%,IF(K29='1. Circulariteit waardering'!$M$6,20%,IF(K29='1. Circulariteit waardering'!$N$6,10%,IF(K29='1. Circulariteit waardering'!$O$6,0%)))))))))))</f>
        <v>0</v>
      </c>
      <c r="M29" s="38"/>
      <c r="N29" s="60"/>
      <c r="O29" s="63" t="b">
        <f>IF(N29='1. Circulariteit waardering'!$E$6,100%,IF(N29='1. Circulariteit waardering'!$F$6,85%,IF(N29='1. Circulariteit waardering'!$G$6,85%,IF(N29='1. Circulariteit waardering'!$H$6,70%,IF(N29='1. Circulariteit waardering'!$I$6,65%,IF(N29='1. Circulariteit waardering'!$J$6,55%,IF(N29='1. Circulariteit waardering'!$K$6,40%,IF(N29='1. Circulariteit waardering'!$L$6,30%,IF(N29='1. Circulariteit waardering'!$M$6,20%,IF(N29='1. Circulariteit waardering'!$N$6,10%,IF(N29='1. Circulariteit waardering'!$O$6,0%)))))))))))</f>
        <v>0</v>
      </c>
      <c r="P29" s="38"/>
      <c r="Q29" s="60"/>
      <c r="R29" s="80" t="b">
        <f>IF(Q29='1. Circulariteit waardering'!$E$6,100%,IF(Q29='1. Circulariteit waardering'!$F$6,85%,IF(Q29='1. Circulariteit waardering'!$G$6,85%,IF(Q29='1. Circulariteit waardering'!$H$6,70%,IF(Q29='1. Circulariteit waardering'!$I$6,65%,IF(Q29='1. Circulariteit waardering'!$J$6,55%,IF(Q29='1. Circulariteit waardering'!$K$6,40%,IF(Q29='1. Circulariteit waardering'!$L$6,30%,IF(Q29='1. Circulariteit waardering'!$M$6,20%,IF(Q29='1. Circulariteit waardering'!$N$6,10%,IF(Q29='1. Circulariteit waardering'!$O$6,0%)))))))))))</f>
        <v>0</v>
      </c>
      <c r="S29" s="38"/>
      <c r="T29" s="60"/>
      <c r="U29" s="80" t="b">
        <f>IF(T29='1. Circulariteit waardering'!$E$6,100%,IF(T29='1. Circulariteit waardering'!$F$6,85%,IF(T29='1. Circulariteit waardering'!$G$6,85%,IF(T29='1. Circulariteit waardering'!$H$6,70%,IF(T29='1. Circulariteit waardering'!$I$6,65%,IF(T29='1. Circulariteit waardering'!$J$6,55%,IF(T29='1. Circulariteit waardering'!$K$6,40%,IF(T29='1. Circulariteit waardering'!$L$6,30%,IF(T29='1. Circulariteit waardering'!$M$6,20%,IF(T29='1. Circulariteit waardering'!$N$6,10%,IF(T29='1. Circulariteit waardering'!$O$6,0%)))))))))))</f>
        <v>0</v>
      </c>
      <c r="V29" s="32">
        <f t="shared" si="1"/>
        <v>0</v>
      </c>
    </row>
    <row r="30" spans="2:22" ht="15" customHeight="1" x14ac:dyDescent="0.35">
      <c r="B30" s="24" t="s">
        <v>72</v>
      </c>
      <c r="C30" s="50"/>
      <c r="D30" s="22" t="s">
        <v>88</v>
      </c>
      <c r="E30" s="45">
        <v>45</v>
      </c>
      <c r="F30" s="25">
        <f t="shared" si="0"/>
        <v>2515.0102197240676</v>
      </c>
      <c r="G30" s="38"/>
      <c r="H30" s="60"/>
      <c r="I30" s="63" t="b">
        <f>IF(H30='1. Circulariteit waardering'!$E$6,100%,IF(H30='1. Circulariteit waardering'!$F$6,85%,IF(H30='1. Circulariteit waardering'!$G$6,85%,IF(H30='1. Circulariteit waardering'!$H$6,70%,IF(H30='1. Circulariteit waardering'!$I$6,65%,IF(H30='1. Circulariteit waardering'!$J$6,55%,IF(H30='1. Circulariteit waardering'!$K$6,40%,IF(H30='1. Circulariteit waardering'!$L$6,30%,IF(H30='1. Circulariteit waardering'!$M$6,20%,IF(H30='1. Circulariteit waardering'!$N$6,10%,IF(H30='1. Circulariteit waardering'!$O$6,0%)))))))))))</f>
        <v>0</v>
      </c>
      <c r="J30" s="38"/>
      <c r="K30" s="60"/>
      <c r="L30" s="63" t="b">
        <f>IF(K30='1. Circulariteit waardering'!$E$6,100%,IF(K30='1. Circulariteit waardering'!$F$6,85%,IF(K30='1. Circulariteit waardering'!$G$6,85%,IF(K30='1. Circulariteit waardering'!$H$6,70%,IF(K30='1. Circulariteit waardering'!$I$6,65%,IF(K30='1. Circulariteit waardering'!$J$6,55%,IF(K30='1. Circulariteit waardering'!$K$6,40%,IF(K30='1. Circulariteit waardering'!$L$6,30%,IF(K30='1. Circulariteit waardering'!$M$6,20%,IF(K30='1. Circulariteit waardering'!$N$6,10%,IF(K30='1. Circulariteit waardering'!$O$6,0%)))))))))))</f>
        <v>0</v>
      </c>
      <c r="M30" s="38"/>
      <c r="N30" s="60"/>
      <c r="O30" s="63" t="b">
        <f>IF(N30='1. Circulariteit waardering'!$E$6,100%,IF(N30='1. Circulariteit waardering'!$F$6,85%,IF(N30='1. Circulariteit waardering'!$G$6,85%,IF(N30='1. Circulariteit waardering'!$H$6,70%,IF(N30='1. Circulariteit waardering'!$I$6,65%,IF(N30='1. Circulariteit waardering'!$J$6,55%,IF(N30='1. Circulariteit waardering'!$K$6,40%,IF(N30='1. Circulariteit waardering'!$L$6,30%,IF(N30='1. Circulariteit waardering'!$M$6,20%,IF(N30='1. Circulariteit waardering'!$N$6,10%,IF(N30='1. Circulariteit waardering'!$O$6,0%)))))))))))</f>
        <v>0</v>
      </c>
      <c r="P30" s="38"/>
      <c r="Q30" s="60"/>
      <c r="R30" s="80" t="b">
        <f>IF(Q30='1. Circulariteit waardering'!$E$6,100%,IF(Q30='1. Circulariteit waardering'!$F$6,85%,IF(Q30='1. Circulariteit waardering'!$G$6,85%,IF(Q30='1. Circulariteit waardering'!$H$6,70%,IF(Q30='1. Circulariteit waardering'!$I$6,65%,IF(Q30='1. Circulariteit waardering'!$J$6,55%,IF(Q30='1. Circulariteit waardering'!$K$6,40%,IF(Q30='1. Circulariteit waardering'!$L$6,30%,IF(Q30='1. Circulariteit waardering'!$M$6,20%,IF(Q30='1. Circulariteit waardering'!$N$6,10%,IF(Q30='1. Circulariteit waardering'!$O$6,0%)))))))))))</f>
        <v>0</v>
      </c>
      <c r="S30" s="38"/>
      <c r="T30" s="60"/>
      <c r="U30" s="80" t="b">
        <f>IF(T30='1. Circulariteit waardering'!$E$6,100%,IF(T30='1. Circulariteit waardering'!$F$6,85%,IF(T30='1. Circulariteit waardering'!$G$6,85%,IF(T30='1. Circulariteit waardering'!$H$6,70%,IF(T30='1. Circulariteit waardering'!$I$6,65%,IF(T30='1. Circulariteit waardering'!$J$6,55%,IF(T30='1. Circulariteit waardering'!$K$6,40%,IF(T30='1. Circulariteit waardering'!$L$6,30%,IF(T30='1. Circulariteit waardering'!$M$6,20%,IF(T30='1. Circulariteit waardering'!$N$6,10%,IF(T30='1. Circulariteit waardering'!$O$6,0%)))))))))))</f>
        <v>0</v>
      </c>
      <c r="V30" s="32">
        <f t="shared" si="1"/>
        <v>0</v>
      </c>
    </row>
    <row r="31" spans="2:22" ht="15" customHeight="1" x14ac:dyDescent="0.35">
      <c r="B31" s="24" t="s">
        <v>73</v>
      </c>
      <c r="C31" s="50"/>
      <c r="D31" s="22" t="s">
        <v>87</v>
      </c>
      <c r="E31" s="45">
        <v>153</v>
      </c>
      <c r="F31" s="25">
        <f t="shared" si="0"/>
        <v>8551.034747061829</v>
      </c>
      <c r="G31" s="38"/>
      <c r="H31" s="60"/>
      <c r="I31" s="63" t="b">
        <f>IF(H31='1. Circulariteit waardering'!$E$6,100%,IF(H31='1. Circulariteit waardering'!$F$6,85%,IF(H31='1. Circulariteit waardering'!$G$6,85%,IF(H31='1. Circulariteit waardering'!$H$6,70%,IF(H31='1. Circulariteit waardering'!$I$6,65%,IF(H31='1. Circulariteit waardering'!$J$6,55%,IF(H31='1. Circulariteit waardering'!$K$6,40%,IF(H31='1. Circulariteit waardering'!$L$6,30%,IF(H31='1. Circulariteit waardering'!$M$6,20%,IF(H31='1. Circulariteit waardering'!$N$6,10%,IF(H31='1. Circulariteit waardering'!$O$6,0%)))))))))))</f>
        <v>0</v>
      </c>
      <c r="J31" s="38"/>
      <c r="K31" s="60"/>
      <c r="L31" s="63" t="b">
        <f>IF(K31='1. Circulariteit waardering'!$E$6,100%,IF(K31='1. Circulariteit waardering'!$F$6,85%,IF(K31='1. Circulariteit waardering'!$G$6,85%,IF(K31='1. Circulariteit waardering'!$H$6,70%,IF(K31='1. Circulariteit waardering'!$I$6,65%,IF(K31='1. Circulariteit waardering'!$J$6,55%,IF(K31='1. Circulariteit waardering'!$K$6,40%,IF(K31='1. Circulariteit waardering'!$L$6,30%,IF(K31='1. Circulariteit waardering'!$M$6,20%,IF(K31='1. Circulariteit waardering'!$N$6,10%,IF(K31='1. Circulariteit waardering'!$O$6,0%)))))))))))</f>
        <v>0</v>
      </c>
      <c r="M31" s="38"/>
      <c r="N31" s="60"/>
      <c r="O31" s="63" t="b">
        <f>IF(N31='1. Circulariteit waardering'!$E$6,100%,IF(N31='1. Circulariteit waardering'!$F$6,85%,IF(N31='1. Circulariteit waardering'!$G$6,85%,IF(N31='1. Circulariteit waardering'!$H$6,70%,IF(N31='1. Circulariteit waardering'!$I$6,65%,IF(N31='1. Circulariteit waardering'!$J$6,55%,IF(N31='1. Circulariteit waardering'!$K$6,40%,IF(N31='1. Circulariteit waardering'!$L$6,30%,IF(N31='1. Circulariteit waardering'!$M$6,20%,IF(N31='1. Circulariteit waardering'!$N$6,10%,IF(N31='1. Circulariteit waardering'!$O$6,0%)))))))))))</f>
        <v>0</v>
      </c>
      <c r="P31" s="38"/>
      <c r="Q31" s="60"/>
      <c r="R31" s="80" t="b">
        <f>IF(Q31='1. Circulariteit waardering'!$E$6,100%,IF(Q31='1. Circulariteit waardering'!$F$6,85%,IF(Q31='1. Circulariteit waardering'!$G$6,85%,IF(Q31='1. Circulariteit waardering'!$H$6,70%,IF(Q31='1. Circulariteit waardering'!$I$6,65%,IF(Q31='1. Circulariteit waardering'!$J$6,55%,IF(Q31='1. Circulariteit waardering'!$K$6,40%,IF(Q31='1. Circulariteit waardering'!$L$6,30%,IF(Q31='1. Circulariteit waardering'!$M$6,20%,IF(Q31='1. Circulariteit waardering'!$N$6,10%,IF(Q31='1. Circulariteit waardering'!$O$6,0%)))))))))))</f>
        <v>0</v>
      </c>
      <c r="S31" s="38"/>
      <c r="T31" s="60"/>
      <c r="U31" s="80" t="b">
        <f>IF(T31='1. Circulariteit waardering'!$E$6,100%,IF(T31='1. Circulariteit waardering'!$F$6,85%,IF(T31='1. Circulariteit waardering'!$G$6,85%,IF(T31='1. Circulariteit waardering'!$H$6,70%,IF(T31='1. Circulariteit waardering'!$I$6,65%,IF(T31='1. Circulariteit waardering'!$J$6,55%,IF(T31='1. Circulariteit waardering'!$K$6,40%,IF(T31='1. Circulariteit waardering'!$L$6,30%,IF(T31='1. Circulariteit waardering'!$M$6,20%,IF(T31='1. Circulariteit waardering'!$N$6,10%,IF(T31='1. Circulariteit waardering'!$O$6,0%)))))))))))</f>
        <v>0</v>
      </c>
      <c r="V31" s="32">
        <f t="shared" si="1"/>
        <v>0</v>
      </c>
    </row>
    <row r="32" spans="2:22" ht="15" customHeight="1" x14ac:dyDescent="0.35">
      <c r="B32" s="24" t="s">
        <v>74</v>
      </c>
      <c r="C32" s="50"/>
      <c r="D32" s="22" t="s">
        <v>89</v>
      </c>
      <c r="E32" s="45">
        <v>32</v>
      </c>
      <c r="F32" s="25">
        <f t="shared" si="0"/>
        <v>1788.4517118037816</v>
      </c>
      <c r="G32" s="38"/>
      <c r="H32" s="60"/>
      <c r="I32" s="63" t="b">
        <f>IF(H32='1. Circulariteit waardering'!$E$6,100%,IF(H32='1. Circulariteit waardering'!$F$6,85%,IF(H32='1. Circulariteit waardering'!$G$6,85%,IF(H32='1. Circulariteit waardering'!$H$6,70%,IF(H32='1. Circulariteit waardering'!$I$6,65%,IF(H32='1. Circulariteit waardering'!$J$6,55%,IF(H32='1. Circulariteit waardering'!$K$6,40%,IF(H32='1. Circulariteit waardering'!$L$6,30%,IF(H32='1. Circulariteit waardering'!$M$6,20%,IF(H32='1. Circulariteit waardering'!$N$6,10%,IF(H32='1. Circulariteit waardering'!$O$6,0%)))))))))))</f>
        <v>0</v>
      </c>
      <c r="J32" s="38"/>
      <c r="K32" s="60"/>
      <c r="L32" s="63" t="b">
        <f>IF(K32='1. Circulariteit waardering'!$E$6,100%,IF(K32='1. Circulariteit waardering'!$F$6,85%,IF(K32='1. Circulariteit waardering'!$G$6,85%,IF(K32='1. Circulariteit waardering'!$H$6,70%,IF(K32='1. Circulariteit waardering'!$I$6,65%,IF(K32='1. Circulariteit waardering'!$J$6,55%,IF(K32='1. Circulariteit waardering'!$K$6,40%,IF(K32='1. Circulariteit waardering'!$L$6,30%,IF(K32='1. Circulariteit waardering'!$M$6,20%,IF(K32='1. Circulariteit waardering'!$N$6,10%,IF(K32='1. Circulariteit waardering'!$O$6,0%)))))))))))</f>
        <v>0</v>
      </c>
      <c r="M32" s="38"/>
      <c r="N32" s="60"/>
      <c r="O32" s="63" t="b">
        <f>IF(N32='1. Circulariteit waardering'!$E$6,100%,IF(N32='1. Circulariteit waardering'!$F$6,85%,IF(N32='1. Circulariteit waardering'!$G$6,85%,IF(N32='1. Circulariteit waardering'!$H$6,70%,IF(N32='1. Circulariteit waardering'!$I$6,65%,IF(N32='1. Circulariteit waardering'!$J$6,55%,IF(N32='1. Circulariteit waardering'!$K$6,40%,IF(N32='1. Circulariteit waardering'!$L$6,30%,IF(N32='1. Circulariteit waardering'!$M$6,20%,IF(N32='1. Circulariteit waardering'!$N$6,10%,IF(N32='1. Circulariteit waardering'!$O$6,0%)))))))))))</f>
        <v>0</v>
      </c>
      <c r="P32" s="38"/>
      <c r="Q32" s="60"/>
      <c r="R32" s="80" t="b">
        <f>IF(Q32='1. Circulariteit waardering'!$E$6,100%,IF(Q32='1. Circulariteit waardering'!$F$6,85%,IF(Q32='1. Circulariteit waardering'!$G$6,85%,IF(Q32='1. Circulariteit waardering'!$H$6,70%,IF(Q32='1. Circulariteit waardering'!$I$6,65%,IF(Q32='1. Circulariteit waardering'!$J$6,55%,IF(Q32='1. Circulariteit waardering'!$K$6,40%,IF(Q32='1. Circulariteit waardering'!$L$6,30%,IF(Q32='1. Circulariteit waardering'!$M$6,20%,IF(Q32='1. Circulariteit waardering'!$N$6,10%,IF(Q32='1. Circulariteit waardering'!$O$6,0%)))))))))))</f>
        <v>0</v>
      </c>
      <c r="S32" s="38"/>
      <c r="T32" s="60"/>
      <c r="U32" s="80" t="b">
        <f>IF(T32='1. Circulariteit waardering'!$E$6,100%,IF(T32='1. Circulariteit waardering'!$F$6,85%,IF(T32='1. Circulariteit waardering'!$G$6,85%,IF(T32='1. Circulariteit waardering'!$H$6,70%,IF(T32='1. Circulariteit waardering'!$I$6,65%,IF(T32='1. Circulariteit waardering'!$J$6,55%,IF(T32='1. Circulariteit waardering'!$K$6,40%,IF(T32='1. Circulariteit waardering'!$L$6,30%,IF(T32='1. Circulariteit waardering'!$M$6,20%,IF(T32='1. Circulariteit waardering'!$N$6,10%,IF(T32='1. Circulariteit waardering'!$O$6,0%)))))))))))</f>
        <v>0</v>
      </c>
      <c r="V32" s="32">
        <f t="shared" si="1"/>
        <v>0</v>
      </c>
    </row>
    <row r="33" spans="2:22" ht="15" customHeight="1" x14ac:dyDescent="0.35">
      <c r="B33" s="24" t="s">
        <v>75</v>
      </c>
      <c r="C33" s="50"/>
      <c r="D33" s="22" t="s">
        <v>88</v>
      </c>
      <c r="E33" s="45">
        <v>77</v>
      </c>
      <c r="F33" s="25">
        <f t="shared" si="0"/>
        <v>4303.4619315278487</v>
      </c>
      <c r="G33" s="38"/>
      <c r="H33" s="60"/>
      <c r="I33" s="63" t="b">
        <f>IF(H33='1. Circulariteit waardering'!$E$6,100%,IF(H33='1. Circulariteit waardering'!$F$6,85%,IF(H33='1. Circulariteit waardering'!$G$6,85%,IF(H33='1. Circulariteit waardering'!$H$6,70%,IF(H33='1. Circulariteit waardering'!$I$6,65%,IF(H33='1. Circulariteit waardering'!$J$6,55%,IF(H33='1. Circulariteit waardering'!$K$6,40%,IF(H33='1. Circulariteit waardering'!$L$6,30%,IF(H33='1. Circulariteit waardering'!$M$6,20%,IF(H33='1. Circulariteit waardering'!$N$6,10%,IF(H33='1. Circulariteit waardering'!$O$6,0%)))))))))))</f>
        <v>0</v>
      </c>
      <c r="J33" s="38"/>
      <c r="K33" s="60"/>
      <c r="L33" s="63" t="b">
        <f>IF(K33='1. Circulariteit waardering'!$E$6,100%,IF(K33='1. Circulariteit waardering'!$F$6,85%,IF(K33='1. Circulariteit waardering'!$G$6,85%,IF(K33='1. Circulariteit waardering'!$H$6,70%,IF(K33='1. Circulariteit waardering'!$I$6,65%,IF(K33='1. Circulariteit waardering'!$J$6,55%,IF(K33='1. Circulariteit waardering'!$K$6,40%,IF(K33='1. Circulariteit waardering'!$L$6,30%,IF(K33='1. Circulariteit waardering'!$M$6,20%,IF(K33='1. Circulariteit waardering'!$N$6,10%,IF(K33='1. Circulariteit waardering'!$O$6,0%)))))))))))</f>
        <v>0</v>
      </c>
      <c r="M33" s="38"/>
      <c r="N33" s="60"/>
      <c r="O33" s="63" t="b">
        <f>IF(N33='1. Circulariteit waardering'!$E$6,100%,IF(N33='1. Circulariteit waardering'!$F$6,85%,IF(N33='1. Circulariteit waardering'!$G$6,85%,IF(N33='1. Circulariteit waardering'!$H$6,70%,IF(N33='1. Circulariteit waardering'!$I$6,65%,IF(N33='1. Circulariteit waardering'!$J$6,55%,IF(N33='1. Circulariteit waardering'!$K$6,40%,IF(N33='1. Circulariteit waardering'!$L$6,30%,IF(N33='1. Circulariteit waardering'!$M$6,20%,IF(N33='1. Circulariteit waardering'!$N$6,10%,IF(N33='1. Circulariteit waardering'!$O$6,0%)))))))))))</f>
        <v>0</v>
      </c>
      <c r="P33" s="38"/>
      <c r="Q33" s="60"/>
      <c r="R33" s="80" t="b">
        <f>IF(Q33='1. Circulariteit waardering'!$E$6,100%,IF(Q33='1. Circulariteit waardering'!$F$6,85%,IF(Q33='1. Circulariteit waardering'!$G$6,85%,IF(Q33='1. Circulariteit waardering'!$H$6,70%,IF(Q33='1. Circulariteit waardering'!$I$6,65%,IF(Q33='1. Circulariteit waardering'!$J$6,55%,IF(Q33='1. Circulariteit waardering'!$K$6,40%,IF(Q33='1. Circulariteit waardering'!$L$6,30%,IF(Q33='1. Circulariteit waardering'!$M$6,20%,IF(Q33='1. Circulariteit waardering'!$N$6,10%,IF(Q33='1. Circulariteit waardering'!$O$6,0%)))))))))))</f>
        <v>0</v>
      </c>
      <c r="S33" s="38"/>
      <c r="T33" s="60"/>
      <c r="U33" s="80" t="b">
        <f>IF(T33='1. Circulariteit waardering'!$E$6,100%,IF(T33='1. Circulariteit waardering'!$F$6,85%,IF(T33='1. Circulariteit waardering'!$G$6,85%,IF(T33='1. Circulariteit waardering'!$H$6,70%,IF(T33='1. Circulariteit waardering'!$I$6,65%,IF(T33='1. Circulariteit waardering'!$J$6,55%,IF(T33='1. Circulariteit waardering'!$K$6,40%,IF(T33='1. Circulariteit waardering'!$L$6,30%,IF(T33='1. Circulariteit waardering'!$M$6,20%,IF(T33='1. Circulariteit waardering'!$N$6,10%,IF(T33='1. Circulariteit waardering'!$O$6,0%)))))))))))</f>
        <v>0</v>
      </c>
      <c r="V33" s="32">
        <f t="shared" si="1"/>
        <v>0</v>
      </c>
    </row>
    <row r="34" spans="2:22" x14ac:dyDescent="0.35">
      <c r="B34" s="36"/>
      <c r="C34" s="51"/>
      <c r="D34" s="26"/>
      <c r="E34" s="77"/>
      <c r="F34" s="27"/>
      <c r="G34" s="40"/>
      <c r="H34" s="37"/>
      <c r="I34" s="36"/>
      <c r="J34" s="40"/>
      <c r="K34" s="9"/>
      <c r="L34" s="36"/>
      <c r="M34" s="40"/>
      <c r="N34" s="9"/>
      <c r="O34" s="42"/>
      <c r="P34" s="40"/>
      <c r="Q34" s="9"/>
      <c r="R34" s="42"/>
      <c r="S34" s="40"/>
      <c r="T34" s="9"/>
      <c r="U34" s="42"/>
      <c r="V34" s="33"/>
    </row>
    <row r="35" spans="2:22" x14ac:dyDescent="0.35">
      <c r="B35" s="28"/>
      <c r="C35" s="28"/>
      <c r="D35" s="28"/>
      <c r="E35" s="46">
        <f>SUM(E6:E34)</f>
        <v>15656</v>
      </c>
      <c r="F35" s="29">
        <f>SUM(F6:F34)</f>
        <v>875000</v>
      </c>
      <c r="G35" s="46">
        <f>SUM(G6:G34)</f>
        <v>0</v>
      </c>
      <c r="H35" s="28"/>
      <c r="I35" s="28"/>
      <c r="J35" s="46">
        <f>SUM(J6:J34)</f>
        <v>0</v>
      </c>
      <c r="K35" s="28"/>
      <c r="L35" s="28"/>
      <c r="M35" s="46">
        <f>SUM(M6:M34)</f>
        <v>0</v>
      </c>
      <c r="N35" s="28"/>
      <c r="O35" s="28"/>
      <c r="P35" s="46">
        <f>SUM(P6:P34)</f>
        <v>0</v>
      </c>
      <c r="Q35" s="28"/>
      <c r="R35" s="28"/>
      <c r="S35" s="46">
        <f>SUM(S6:S34)</f>
        <v>0</v>
      </c>
      <c r="T35" s="28"/>
      <c r="U35" s="28"/>
      <c r="V35" s="101">
        <f>SUM(V6:V34)</f>
        <v>0</v>
      </c>
    </row>
    <row r="36" spans="2:22" x14ac:dyDescent="0.35">
      <c r="B36" s="28"/>
      <c r="C36" s="28"/>
      <c r="D36" s="28"/>
      <c r="E36" s="47">
        <f>G35+J35+M35</f>
        <v>0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102"/>
    </row>
    <row r="40" spans="2:22" x14ac:dyDescent="0.35">
      <c r="O40" s="48"/>
      <c r="P40" s="48"/>
      <c r="Q40" s="48"/>
      <c r="R40" s="48"/>
      <c r="S40" s="48"/>
      <c r="T40" s="48"/>
      <c r="U40" s="48"/>
    </row>
  </sheetData>
  <sheetProtection algorithmName="SHA-512" hashValue="jUeLsPD7B4eilKLaIZ9jil3vyIWPz3RRjOFyHrnQ8+MJri8y00HuYofmbFvBTGmQzg77tfOfsWX4heDVzL4l/g==" saltValue="ancElkcjIyDLcwfh59EPTQ==" spinCount="100000" sheet="1" objects="1" scenarios="1"/>
  <protectedRanges>
    <protectedRange sqref="M6:N33 P6:Q33 S6:T33" name="Bereik3"/>
    <protectedRange sqref="J6:K33" name="Bereik2"/>
    <protectedRange sqref="G6:H33" name="Bereik1"/>
  </protectedRanges>
  <mergeCells count="2">
    <mergeCell ref="G3:N3"/>
    <mergeCell ref="V35:V3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'1. Circulariteit waardering'!$E$6:$O$6</xm:f>
          </x14:formula1>
          <xm:sqref>H6:H7 K6:K7 N6:N7 N9:N33 H9:H33 K9:K33 Q6:Q7 Q9:Q33 T6:T7 T9:T33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zoomScale="50" zoomScaleNormal="50" workbookViewId="0">
      <selection activeCell="I22" sqref="I22"/>
    </sheetView>
  </sheetViews>
  <sheetFormatPr defaultRowHeight="15" x14ac:dyDescent="0.35"/>
  <cols>
    <col min="2" max="3" width="7.08984375" customWidth="1"/>
    <col min="4" max="4" width="70.453125" bestFit="1" customWidth="1"/>
    <col min="5" max="5" width="9.26953125" style="75" bestFit="1" customWidth="1"/>
    <col min="6" max="6" width="13.7265625" customWidth="1"/>
    <col min="7" max="7" width="6.08984375" bestFit="1" customWidth="1"/>
    <col min="8" max="8" width="47" bestFit="1" customWidth="1"/>
    <col min="9" max="9" width="15" customWidth="1"/>
    <col min="10" max="10" width="5.453125" customWidth="1"/>
    <col min="11" max="11" width="47" customWidth="1"/>
    <col min="12" max="12" width="11.08984375" customWidth="1"/>
    <col min="13" max="13" width="5.453125" customWidth="1"/>
    <col min="14" max="14" width="47" customWidth="1"/>
    <col min="15" max="15" width="15" customWidth="1"/>
    <col min="16" max="16" width="20.6328125" customWidth="1"/>
  </cols>
  <sheetData>
    <row r="1" spans="2:16" x14ac:dyDescent="0.35">
      <c r="B1" t="s">
        <v>16</v>
      </c>
      <c r="D1" s="20">
        <v>850000</v>
      </c>
    </row>
    <row r="3" spans="2:16" ht="30" x14ac:dyDescent="0.35">
      <c r="B3" s="21"/>
      <c r="C3" s="49"/>
      <c r="D3" s="44" t="s">
        <v>8</v>
      </c>
      <c r="E3" s="76" t="s">
        <v>13</v>
      </c>
      <c r="F3" s="43" t="s">
        <v>11</v>
      </c>
      <c r="G3" s="98" t="s">
        <v>9</v>
      </c>
      <c r="H3" s="99"/>
      <c r="I3" s="99"/>
      <c r="J3" s="99"/>
      <c r="K3" s="99"/>
      <c r="L3" s="99"/>
      <c r="M3" s="99"/>
      <c r="N3" s="100"/>
      <c r="O3" s="41"/>
      <c r="P3" s="30" t="s">
        <v>10</v>
      </c>
    </row>
    <row r="4" spans="2:16" s="1" customFormat="1" x14ac:dyDescent="0.35">
      <c r="B4" s="24"/>
      <c r="C4" s="50"/>
      <c r="D4" s="22"/>
      <c r="E4" s="45"/>
      <c r="F4" s="24"/>
      <c r="G4" s="23" t="s">
        <v>13</v>
      </c>
      <c r="H4" s="34"/>
      <c r="I4" s="34"/>
      <c r="J4" s="23" t="s">
        <v>13</v>
      </c>
      <c r="K4" s="34"/>
      <c r="L4" s="34"/>
      <c r="M4" s="23" t="s">
        <v>13</v>
      </c>
      <c r="N4" s="34"/>
      <c r="O4" s="34"/>
      <c r="P4" s="31"/>
    </row>
    <row r="5" spans="2:16" ht="16.2" x14ac:dyDescent="0.4">
      <c r="B5" s="74" t="s">
        <v>14</v>
      </c>
      <c r="C5" s="50"/>
      <c r="D5" s="22"/>
      <c r="E5" s="45"/>
      <c r="F5" s="24"/>
      <c r="G5" s="45"/>
      <c r="H5" s="34"/>
      <c r="I5" s="34"/>
      <c r="J5" s="45"/>
      <c r="K5" s="34"/>
      <c r="L5" s="34"/>
      <c r="M5" s="45"/>
      <c r="N5" s="34"/>
      <c r="O5" s="34"/>
      <c r="P5" s="31"/>
    </row>
    <row r="6" spans="2:16" s="71" customFormat="1" ht="30" x14ac:dyDescent="0.35">
      <c r="B6" s="64" t="s">
        <v>47</v>
      </c>
      <c r="C6" s="65"/>
      <c r="D6" s="66" t="s">
        <v>49</v>
      </c>
      <c r="E6" s="78">
        <v>2865</v>
      </c>
      <c r="F6" s="67">
        <f>(E6/$E$35)*$D$1</f>
        <v>155547.39397036278</v>
      </c>
      <c r="G6" s="68">
        <v>2000</v>
      </c>
      <c r="H6" s="61" t="s">
        <v>37</v>
      </c>
      <c r="I6" s="69">
        <f>IF(H6='1. Circulariteit waardering'!$E$6,100%,IF(H6='1. Circulariteit waardering'!$F$6,85%,IF(H6='1. Circulariteit waardering'!$G$6,85%,IF(H6='1. Circulariteit waardering'!$H$6,70%,IF(H6='1. Circulariteit waardering'!$I$6,65%,IF(H6='1. Circulariteit waardering'!$J$6,55%,IF(H6='1. Circulariteit waardering'!$K$6,40%,IF(H6='1. Circulariteit waardering'!$L$6,30%,IF(H6='1. Circulariteit waardering'!$M$6,20%,IF(H6='1. Circulariteit waardering'!$N$6,10%,IF(H6='1. Circulariteit waardering'!$O$6,0%)))))))))))</f>
        <v>0.85</v>
      </c>
      <c r="J6" s="68">
        <v>800</v>
      </c>
      <c r="K6" s="61" t="s">
        <v>42</v>
      </c>
      <c r="L6" s="69">
        <f>IF(K6='1. Circulariteit waardering'!$E$6,100%,IF(K6='1. Circulariteit waardering'!$F$6,85%,IF(K6='1. Circulariteit waardering'!$G$6,85%,IF(K6='1. Circulariteit waardering'!$H$6,70%,IF(K6='1. Circulariteit waardering'!$I$6,65%,IF(K6='1. Circulariteit waardering'!$J$6,55%,IF(K6='1. Circulariteit waardering'!$K$6,40%,IF(K6='1. Circulariteit waardering'!$L$6,30%,IF(K6='1. Circulariteit waardering'!$M$6,20%,IF(K6='1. Circulariteit waardering'!$N$6,10%,IF(K6='1. Circulariteit waardering'!$O$6,0%)))))))))))</f>
        <v>0.3</v>
      </c>
      <c r="M6" s="68">
        <v>65</v>
      </c>
      <c r="N6" s="61" t="s">
        <v>17</v>
      </c>
      <c r="O6" s="69">
        <f>IF(N6='1. Circulariteit waardering'!$E$6,100%,IF(N6='1. Circulariteit waardering'!$F$6,85%,IF(N6='1. Circulariteit waardering'!$G$6,85%,IF(N6='1. Circulariteit waardering'!$H$6,70%,IF(N6='1. Circulariteit waardering'!$I$6,65%,IF(N6='1. Circulariteit waardering'!$J$6,55%,IF(N6='1. Circulariteit waardering'!$K$6,40%,IF(N6='1. Circulariteit waardering'!$L$6,30%,IF(N6='1. Circulariteit waardering'!$M$6,20%,IF(N6='1. Circulariteit waardering'!$N$6,10%,IF(N6='1. Circulariteit waardering'!$O$6,0%)))))))))))</f>
        <v>0</v>
      </c>
      <c r="P6" s="32">
        <f>IF(G6+J6+M6=E6,((G6/E6)*F6*I6)+((J6/E6)*F6*L6)+((M6/E6)*F6*O6),0)</f>
        <v>105327.03117015839</v>
      </c>
    </row>
    <row r="7" spans="2:16" s="71" customFormat="1" ht="30" x14ac:dyDescent="0.35">
      <c r="B7" s="64" t="s">
        <v>48</v>
      </c>
      <c r="C7" s="65"/>
      <c r="D7" s="66" t="s">
        <v>50</v>
      </c>
      <c r="E7" s="78">
        <v>7</v>
      </c>
      <c r="F7" s="67">
        <f>(E7/$E$35)*$D$1</f>
        <v>380.04598875830351</v>
      </c>
      <c r="G7" s="68">
        <v>7</v>
      </c>
      <c r="H7" s="61" t="s">
        <v>37</v>
      </c>
      <c r="I7" s="69">
        <f>IF(H7='1. Circulariteit waardering'!$E$6,100%,IF(H7='1. Circulariteit waardering'!$F$6,85%,IF(H7='1. Circulariteit waardering'!$G$6,85%,IF(H7='1. Circulariteit waardering'!$H$6,70%,IF(H7='1. Circulariteit waardering'!$I$6,65%,IF(H7='1. Circulariteit waardering'!$J$6,55%,IF(H7='1. Circulariteit waardering'!$K$6,40%,IF(H7='1. Circulariteit waardering'!$L$6,30%,IF(H7='1. Circulariteit waardering'!$M$6,20%,IF(H7='1. Circulariteit waardering'!$N$6,10%,IF(H7='1. Circulariteit waardering'!$O$6,0%)))))))))))</f>
        <v>0.85</v>
      </c>
      <c r="J7" s="68">
        <v>0</v>
      </c>
      <c r="K7" s="61" t="s">
        <v>17</v>
      </c>
      <c r="L7" s="69">
        <f>IF(K7='1. Circulariteit waardering'!$E$6,100%,IF(K7='1. Circulariteit waardering'!$F$6,85%,IF(K7='1. Circulariteit waardering'!$G$6,85%,IF(K7='1. Circulariteit waardering'!$H$6,70%,IF(K7='1. Circulariteit waardering'!$I$6,65%,IF(K7='1. Circulariteit waardering'!$J$6,55%,IF(K7='1. Circulariteit waardering'!$K$6,40%,IF(K7='1. Circulariteit waardering'!$L$6,30%,IF(K7='1. Circulariteit waardering'!$M$6,20%,IF(K7='1. Circulariteit waardering'!$N$6,10%,IF(K7='1. Circulariteit waardering'!$O$6,0%)))))))))))</f>
        <v>0</v>
      </c>
      <c r="M7" s="68">
        <v>0</v>
      </c>
      <c r="N7" s="61" t="s">
        <v>17</v>
      </c>
      <c r="O7" s="69">
        <f>IF(N7='1. Circulariteit waardering'!$E$6,100%,IF(N7='1. Circulariteit waardering'!$F$6,85%,IF(N7='1. Circulariteit waardering'!$G$6,85%,IF(N7='1. Circulariteit waardering'!$H$6,70%,IF(N7='1. Circulariteit waardering'!$I$6,65%,IF(N7='1. Circulariteit waardering'!$J$6,55%,IF(N7='1. Circulariteit waardering'!$K$6,40%,IF(N7='1. Circulariteit waardering'!$L$6,30%,IF(N7='1. Circulariteit waardering'!$M$6,20%,IF(N7='1. Circulariteit waardering'!$N$6,10%,IF(N7='1. Circulariteit waardering'!$O$6,0%)))))))))))</f>
        <v>0</v>
      </c>
      <c r="P7" s="70">
        <f>((G7/E7)*F7*I7)+((J7/E7)*F7*L7)+((M7/E7)*F7*O7)</f>
        <v>323.03909044455798</v>
      </c>
    </row>
    <row r="8" spans="2:16" s="71" customFormat="1" ht="16.2" x14ac:dyDescent="0.35">
      <c r="B8" s="73" t="s">
        <v>15</v>
      </c>
      <c r="C8" s="65"/>
      <c r="D8" s="66"/>
      <c r="E8" s="78"/>
      <c r="F8" s="67"/>
      <c r="G8" s="68"/>
      <c r="H8" s="61"/>
      <c r="I8" s="69"/>
      <c r="J8" s="68"/>
      <c r="K8" s="57"/>
      <c r="L8" s="69"/>
      <c r="M8" s="68"/>
      <c r="N8" s="57"/>
      <c r="O8" s="69"/>
      <c r="P8" s="70"/>
    </row>
    <row r="9" spans="2:16" s="71" customFormat="1" ht="15" customHeight="1" x14ac:dyDescent="0.35">
      <c r="B9" s="64" t="s">
        <v>51</v>
      </c>
      <c r="C9" s="65"/>
      <c r="D9" s="66" t="s">
        <v>76</v>
      </c>
      <c r="E9" s="78">
        <v>396</v>
      </c>
      <c r="F9" s="67">
        <f t="shared" ref="F9:F33" si="0">(E9/$E$35)*$D$1</f>
        <v>21499.744506898314</v>
      </c>
      <c r="G9" s="72">
        <v>300</v>
      </c>
      <c r="H9" s="61" t="s">
        <v>45</v>
      </c>
      <c r="I9" s="69">
        <f>IF(H9='1. Circulariteit waardering'!$E$6,100%,IF(H9='1. Circulariteit waardering'!$F$6,85%,IF(H9='1. Circulariteit waardering'!$G$6,85%,IF(H9='1. Circulariteit waardering'!$H$6,70%,IF(H9='1. Circulariteit waardering'!$I$6,65%,IF(H9='1. Circulariteit waardering'!$J$6,55%,IF(H9='1. Circulariteit waardering'!$K$6,40%,IF(H9='1. Circulariteit waardering'!$L$6,30%,IF(H9='1. Circulariteit waardering'!$M$6,20%,IF(H9='1. Circulariteit waardering'!$N$6,10%,IF(H9='1. Circulariteit waardering'!$O$6,0%)))))))))))</f>
        <v>1</v>
      </c>
      <c r="J9" s="72">
        <v>96</v>
      </c>
      <c r="K9" s="61" t="s">
        <v>40</v>
      </c>
      <c r="L9" s="69">
        <f>IF(K9='1. Circulariteit waardering'!$E$6,100%,IF(K9='1. Circulariteit waardering'!$F$6,85%,IF(K9='1. Circulariteit waardering'!$G$6,85%,IF(K9='1. Circulariteit waardering'!$H$6,70%,IF(K9='1. Circulariteit waardering'!$I$6,65%,IF(K9='1. Circulariteit waardering'!$J$6,55%,IF(K9='1. Circulariteit waardering'!$K$6,40%,IF(K9='1. Circulariteit waardering'!$L$6,30%,IF(K9='1. Circulariteit waardering'!$M$6,20%,IF(K9='1. Circulariteit waardering'!$N$6,10%,IF(K9='1. Circulariteit waardering'!$O$6,0%)))))))))))</f>
        <v>0.55000000000000004</v>
      </c>
      <c r="M9" s="72">
        <v>0</v>
      </c>
      <c r="N9" s="61" t="s">
        <v>17</v>
      </c>
      <c r="O9" s="69">
        <f>IF(N9='1. Circulariteit waardering'!$E$6,100%,IF(N9='1. Circulariteit waardering'!$F$6,85%,IF(N9='1. Circulariteit waardering'!$G$6,85%,IF(N9='1. Circulariteit waardering'!$H$6,70%,IF(N9='1. Circulariteit waardering'!$I$6,65%,IF(N9='1. Circulariteit waardering'!$J$6,55%,IF(N9='1. Circulariteit waardering'!$K$6,40%,IF(N9='1. Circulariteit waardering'!$L$6,30%,IF(N9='1. Circulariteit waardering'!$M$6,20%,IF(N9='1. Circulariteit waardering'!$N$6,10%,IF(N9='1. Circulariteit waardering'!$O$6,0%)))))))))))</f>
        <v>0</v>
      </c>
      <c r="P9" s="70">
        <f>((G9/E9)*F9*I9)+((J9/E9)*F9*L9)+((M9/E9)*F9*O9)</f>
        <v>19154.3178334185</v>
      </c>
    </row>
    <row r="10" spans="2:16" s="71" customFormat="1" ht="30" x14ac:dyDescent="0.35">
      <c r="B10" s="64" t="s">
        <v>52</v>
      </c>
      <c r="C10" s="65"/>
      <c r="D10" s="66" t="s">
        <v>77</v>
      </c>
      <c r="E10" s="78">
        <v>2607</v>
      </c>
      <c r="F10" s="67">
        <f t="shared" si="0"/>
        <v>141539.98467041389</v>
      </c>
      <c r="G10" s="72">
        <v>2500</v>
      </c>
      <c r="H10" s="61" t="s">
        <v>37</v>
      </c>
      <c r="I10" s="69">
        <f>IF(H10='1. Circulariteit waardering'!$E$6,100%,IF(H10='1. Circulariteit waardering'!$F$6,85%,IF(H10='1. Circulariteit waardering'!$G$6,85%,IF(H10='1. Circulariteit waardering'!$H$6,70%,IF(H10='1. Circulariteit waardering'!$I$6,65%,IF(H10='1. Circulariteit waardering'!$J$6,55%,IF(H10='1. Circulariteit waardering'!$K$6,40%,IF(H10='1. Circulariteit waardering'!$L$6,30%,IF(H10='1. Circulariteit waardering'!$M$6,20%,IF(H10='1. Circulariteit waardering'!$N$6,10%,IF(H10='1. Circulariteit waardering'!$O$6,0%)))))))))))</f>
        <v>0.85</v>
      </c>
      <c r="J10" s="72">
        <v>107</v>
      </c>
      <c r="K10" s="61" t="s">
        <v>38</v>
      </c>
      <c r="L10" s="69">
        <f>IF(K10='1. Circulariteit waardering'!$E$6,100%,IF(K10='1. Circulariteit waardering'!$F$6,85%,IF(K10='1. Circulariteit waardering'!$G$6,85%,IF(K10='1. Circulariteit waardering'!$H$6,70%,IF(K10='1. Circulariteit waardering'!$I$6,65%,IF(K10='1. Circulariteit waardering'!$J$6,55%,IF(K10='1. Circulariteit waardering'!$K$6,40%,IF(K10='1. Circulariteit waardering'!$L$6,30%,IF(K10='1. Circulariteit waardering'!$M$6,20%,IF(K10='1. Circulariteit waardering'!$N$6,10%,IF(K10='1. Circulariteit waardering'!$O$6,0%)))))))))))</f>
        <v>0.7</v>
      </c>
      <c r="M10" s="72">
        <v>0</v>
      </c>
      <c r="N10" s="61" t="s">
        <v>17</v>
      </c>
      <c r="O10" s="69">
        <f>IF(N10='1. Circulariteit waardering'!$E$6,100%,IF(N10='1. Circulariteit waardering'!$F$6,85%,IF(N10='1. Circulariteit waardering'!$G$6,85%,IF(N10='1. Circulariteit waardering'!$H$6,70%,IF(N10='1. Circulariteit waardering'!$I$6,65%,IF(N10='1. Circulariteit waardering'!$J$6,55%,IF(N10='1. Circulariteit waardering'!$K$6,40%,IF(N10='1. Circulariteit waardering'!$L$6,30%,IF(N10='1. Circulariteit waardering'!$M$6,20%,IF(N10='1. Circulariteit waardering'!$N$6,10%,IF(N10='1. Circulariteit waardering'!$O$6,0%)))))))))))</f>
        <v>0</v>
      </c>
      <c r="P10" s="70">
        <f t="shared" ref="P10:P33" si="1">((G10/E10)*F10*I10)+((J10/E10)*F10*L10)+((M10/E10)*F10*O10)</f>
        <v>119437.59580991312</v>
      </c>
    </row>
    <row r="11" spans="2:16" s="71" customFormat="1" ht="15" customHeight="1" x14ac:dyDescent="0.35">
      <c r="B11" s="64" t="s">
        <v>53</v>
      </c>
      <c r="C11" s="65"/>
      <c r="D11" s="66" t="s">
        <v>78</v>
      </c>
      <c r="E11" s="78">
        <v>849</v>
      </c>
      <c r="F11" s="67">
        <f t="shared" si="0"/>
        <v>46094.149207971386</v>
      </c>
      <c r="G11" s="72">
        <v>400</v>
      </c>
      <c r="H11" s="61" t="s">
        <v>44</v>
      </c>
      <c r="I11" s="69">
        <f>IF(H11='1. Circulariteit waardering'!$E$6,100%,IF(H11='1. Circulariteit waardering'!$F$6,85%,IF(H11='1. Circulariteit waardering'!$G$6,85%,IF(H11='1. Circulariteit waardering'!$H$6,70%,IF(H11='1. Circulariteit waardering'!$I$6,65%,IF(H11='1. Circulariteit waardering'!$J$6,55%,IF(H11='1. Circulariteit waardering'!$K$6,40%,IF(H11='1. Circulariteit waardering'!$L$6,30%,IF(H11='1. Circulariteit waardering'!$M$6,20%,IF(H11='1. Circulariteit waardering'!$N$6,10%,IF(H11='1. Circulariteit waardering'!$O$6,0%)))))))))))</f>
        <v>0.1</v>
      </c>
      <c r="J11" s="72">
        <v>248.8</v>
      </c>
      <c r="K11" s="61" t="s">
        <v>38</v>
      </c>
      <c r="L11" s="69">
        <f>IF(K11='1. Circulariteit waardering'!$E$6,100%,IF(K11='1. Circulariteit waardering'!$F$6,85%,IF(K11='1. Circulariteit waardering'!$G$6,85%,IF(K11='1. Circulariteit waardering'!$H$6,70%,IF(K11='1. Circulariteit waardering'!$I$6,65%,IF(K11='1. Circulariteit waardering'!$J$6,55%,IF(K11='1. Circulariteit waardering'!$K$6,40%,IF(K11='1. Circulariteit waardering'!$L$6,30%,IF(K11='1. Circulariteit waardering'!$M$6,20%,IF(K11='1. Circulariteit waardering'!$N$6,10%,IF(K11='1. Circulariteit waardering'!$O$6,0%)))))))))))</f>
        <v>0.7</v>
      </c>
      <c r="M11" s="72">
        <v>200</v>
      </c>
      <c r="N11" s="61" t="s">
        <v>39</v>
      </c>
      <c r="O11" s="69">
        <f>IF(N11='1. Circulariteit waardering'!$E$6,100%,IF(N11='1. Circulariteit waardering'!$F$6,85%,IF(N11='1. Circulariteit waardering'!$G$6,85%,IF(N11='1. Circulariteit waardering'!$H$6,70%,IF(N11='1. Circulariteit waardering'!$I$6,65%,IF(N11='1. Circulariteit waardering'!$J$6,55%,IF(N11='1. Circulariteit waardering'!$K$6,40%,IF(N11='1. Circulariteit waardering'!$L$6,30%,IF(N11='1. Circulariteit waardering'!$M$6,20%,IF(N11='1. Circulariteit waardering'!$N$6,10%,IF(N11='1. Circulariteit waardering'!$O$6,0%)))))))))))</f>
        <v>0.65</v>
      </c>
      <c r="P11" s="70">
        <f t="shared" si="1"/>
        <v>18685.232498722537</v>
      </c>
    </row>
    <row r="12" spans="2:16" s="71" customFormat="1" ht="30" x14ac:dyDescent="0.35">
      <c r="B12" s="64" t="s">
        <v>54</v>
      </c>
      <c r="C12" s="65"/>
      <c r="D12" s="66" t="s">
        <v>79</v>
      </c>
      <c r="E12" s="78">
        <v>1000</v>
      </c>
      <c r="F12" s="67">
        <f t="shared" si="0"/>
        <v>54292.284108329084</v>
      </c>
      <c r="G12" s="72">
        <v>1000</v>
      </c>
      <c r="H12" s="61" t="s">
        <v>46</v>
      </c>
      <c r="I12" s="69">
        <f>IF(H12='1. Circulariteit waardering'!$E$6,100%,IF(H12='1. Circulariteit waardering'!$F$6,85%,IF(H12='1. Circulariteit waardering'!$G$6,85%,IF(H12='1. Circulariteit waardering'!$H$6,70%,IF(H12='1. Circulariteit waardering'!$I$6,65%,IF(H12='1. Circulariteit waardering'!$J$6,55%,IF(H12='1. Circulariteit waardering'!$K$6,40%,IF(H12='1. Circulariteit waardering'!$L$6,30%,IF(H12='1. Circulariteit waardering'!$M$6,20%,IF(H12='1. Circulariteit waardering'!$N$6,10%,IF(H12='1. Circulariteit waardering'!$O$6,0%)))))))))))</f>
        <v>0.85</v>
      </c>
      <c r="J12" s="72">
        <v>0</v>
      </c>
      <c r="K12" s="61" t="s">
        <v>17</v>
      </c>
      <c r="L12" s="69">
        <f>IF(K12='1. Circulariteit waardering'!$E$6,100%,IF(K12='1. Circulariteit waardering'!$F$6,85%,IF(K12='1. Circulariteit waardering'!$G$6,85%,IF(K12='1. Circulariteit waardering'!$H$6,70%,IF(K12='1. Circulariteit waardering'!$I$6,65%,IF(K12='1. Circulariteit waardering'!$J$6,55%,IF(K12='1. Circulariteit waardering'!$K$6,40%,IF(K12='1. Circulariteit waardering'!$L$6,30%,IF(K12='1. Circulariteit waardering'!$M$6,20%,IF(K12='1. Circulariteit waardering'!$N$6,10%,IF(K12='1. Circulariteit waardering'!$O$6,0%)))))))))))</f>
        <v>0</v>
      </c>
      <c r="M12" s="72">
        <v>0</v>
      </c>
      <c r="N12" s="61" t="s">
        <v>17</v>
      </c>
      <c r="O12" s="69">
        <f>IF(N12='1. Circulariteit waardering'!$E$6,100%,IF(N12='1. Circulariteit waardering'!$F$6,85%,IF(N12='1. Circulariteit waardering'!$G$6,85%,IF(N12='1. Circulariteit waardering'!$H$6,70%,IF(N12='1. Circulariteit waardering'!$I$6,65%,IF(N12='1. Circulariteit waardering'!$J$6,55%,IF(N12='1. Circulariteit waardering'!$K$6,40%,IF(N12='1. Circulariteit waardering'!$L$6,30%,IF(N12='1. Circulariteit waardering'!$M$6,20%,IF(N12='1. Circulariteit waardering'!$N$6,10%,IF(N12='1. Circulariteit waardering'!$O$6,0%)))))))))))</f>
        <v>0</v>
      </c>
      <c r="P12" s="70">
        <f t="shared" si="1"/>
        <v>46148.441492079721</v>
      </c>
    </row>
    <row r="13" spans="2:16" s="71" customFormat="1" ht="15" customHeight="1" x14ac:dyDescent="0.35">
      <c r="B13" s="64" t="s">
        <v>55</v>
      </c>
      <c r="C13" s="65"/>
      <c r="D13" s="66" t="s">
        <v>80</v>
      </c>
      <c r="E13" s="78">
        <v>787</v>
      </c>
      <c r="F13" s="67">
        <f t="shared" si="0"/>
        <v>42728.027593254985</v>
      </c>
      <c r="G13" s="72">
        <v>600</v>
      </c>
      <c r="H13" s="61" t="s">
        <v>40</v>
      </c>
      <c r="I13" s="69">
        <f>IF(H13='1. Circulariteit waardering'!$E$6,100%,IF(H13='1. Circulariteit waardering'!$F$6,85%,IF(H13='1. Circulariteit waardering'!$G$6,85%,IF(H13='1. Circulariteit waardering'!$H$6,70%,IF(H13='1. Circulariteit waardering'!$I$6,65%,IF(H13='1. Circulariteit waardering'!$J$6,55%,IF(H13='1. Circulariteit waardering'!$K$6,40%,IF(H13='1. Circulariteit waardering'!$L$6,30%,IF(H13='1. Circulariteit waardering'!$M$6,20%,IF(H13='1. Circulariteit waardering'!$N$6,10%,IF(H13='1. Circulariteit waardering'!$O$6,0%)))))))))))</f>
        <v>0.55000000000000004</v>
      </c>
      <c r="J13" s="72">
        <v>187</v>
      </c>
      <c r="K13" s="61" t="s">
        <v>38</v>
      </c>
      <c r="L13" s="69">
        <f>IF(K13='1. Circulariteit waardering'!$E$6,100%,IF(K13='1. Circulariteit waardering'!$F$6,85%,IF(K13='1. Circulariteit waardering'!$G$6,85%,IF(K13='1. Circulariteit waardering'!$H$6,70%,IF(K13='1. Circulariteit waardering'!$I$6,65%,IF(K13='1. Circulariteit waardering'!$J$6,55%,IF(K13='1. Circulariteit waardering'!$K$6,40%,IF(K13='1. Circulariteit waardering'!$L$6,30%,IF(K13='1. Circulariteit waardering'!$M$6,20%,IF(K13='1. Circulariteit waardering'!$N$6,10%,IF(K13='1. Circulariteit waardering'!$O$6,0%)))))))))))</f>
        <v>0.7</v>
      </c>
      <c r="M13" s="72">
        <v>0</v>
      </c>
      <c r="N13" s="61" t="s">
        <v>17</v>
      </c>
      <c r="O13" s="69">
        <f>IF(N13='1. Circulariteit waardering'!$E$6,100%,IF(N13='1. Circulariteit waardering'!$F$6,85%,IF(N13='1. Circulariteit waardering'!$G$6,85%,IF(N13='1. Circulariteit waardering'!$H$6,70%,IF(N13='1. Circulariteit waardering'!$I$6,65%,IF(N13='1. Circulariteit waardering'!$J$6,55%,IF(N13='1. Circulariteit waardering'!$K$6,40%,IF(N13='1. Circulariteit waardering'!$L$6,30%,IF(N13='1. Circulariteit waardering'!$M$6,20%,IF(N13='1. Circulariteit waardering'!$N$6,10%,IF(N13='1. Circulariteit waardering'!$O$6,0%)))))))))))</f>
        <v>0</v>
      </c>
      <c r="P13" s="70">
        <f t="shared" si="1"/>
        <v>25023.313745528874</v>
      </c>
    </row>
    <row r="14" spans="2:16" s="71" customFormat="1" ht="15" customHeight="1" x14ac:dyDescent="0.35">
      <c r="B14" s="64" t="s">
        <v>56</v>
      </c>
      <c r="C14" s="65"/>
      <c r="D14" s="66" t="s">
        <v>78</v>
      </c>
      <c r="E14" s="78">
        <v>539</v>
      </c>
      <c r="F14" s="67">
        <f t="shared" si="0"/>
        <v>29263.541134389368</v>
      </c>
      <c r="G14" s="72">
        <v>250</v>
      </c>
      <c r="H14" s="61" t="s">
        <v>42</v>
      </c>
      <c r="I14" s="69">
        <f>IF(H14='1. Circulariteit waardering'!$E$6,100%,IF(H14='1. Circulariteit waardering'!$F$6,85%,IF(H14='1. Circulariteit waardering'!$G$6,85%,IF(H14='1. Circulariteit waardering'!$H$6,70%,IF(H14='1. Circulariteit waardering'!$I$6,65%,IF(H14='1. Circulariteit waardering'!$J$6,55%,IF(H14='1. Circulariteit waardering'!$K$6,40%,IF(H14='1. Circulariteit waardering'!$L$6,30%,IF(H14='1. Circulariteit waardering'!$M$6,20%,IF(H14='1. Circulariteit waardering'!$N$6,10%,IF(H14='1. Circulariteit waardering'!$O$6,0%)))))))))))</f>
        <v>0.3</v>
      </c>
      <c r="J14" s="72">
        <v>250</v>
      </c>
      <c r="K14" s="61" t="s">
        <v>43</v>
      </c>
      <c r="L14" s="69">
        <f>IF(K14='1. Circulariteit waardering'!$E$6,100%,IF(K14='1. Circulariteit waardering'!$F$6,85%,IF(K14='1. Circulariteit waardering'!$G$6,85%,IF(K14='1. Circulariteit waardering'!$H$6,70%,IF(K14='1. Circulariteit waardering'!$I$6,65%,IF(K14='1. Circulariteit waardering'!$J$6,55%,IF(K14='1. Circulariteit waardering'!$K$6,40%,IF(K14='1. Circulariteit waardering'!$L$6,30%,IF(K14='1. Circulariteit waardering'!$M$6,20%,IF(K14='1. Circulariteit waardering'!$N$6,10%,IF(K14='1. Circulariteit waardering'!$O$6,0%)))))))))))</f>
        <v>0.2</v>
      </c>
      <c r="M14" s="72">
        <v>39</v>
      </c>
      <c r="N14" s="61" t="s">
        <v>44</v>
      </c>
      <c r="O14" s="69">
        <f>IF(N14='1. Circulariteit waardering'!$E$6,100%,IF(N14='1. Circulariteit waardering'!$F$6,85%,IF(N14='1. Circulariteit waardering'!$G$6,85%,IF(N14='1. Circulariteit waardering'!$H$6,70%,IF(N14='1. Circulariteit waardering'!$I$6,65%,IF(N14='1. Circulariteit waardering'!$J$6,55%,IF(N14='1. Circulariteit waardering'!$K$6,40%,IF(N14='1. Circulariteit waardering'!$L$6,30%,IF(N14='1. Circulariteit waardering'!$M$6,20%,IF(N14='1. Circulariteit waardering'!$N$6,10%,IF(N14='1. Circulariteit waardering'!$O$6,0%)))))))))))</f>
        <v>0.1</v>
      </c>
      <c r="P14" s="70">
        <f t="shared" si="1"/>
        <v>6998.2754215636169</v>
      </c>
    </row>
    <row r="15" spans="2:16" s="71" customFormat="1" ht="30" x14ac:dyDescent="0.35">
      <c r="B15" s="64" t="s">
        <v>57</v>
      </c>
      <c r="C15" s="65"/>
      <c r="D15" s="66" t="s">
        <v>78</v>
      </c>
      <c r="E15" s="78">
        <v>34</v>
      </c>
      <c r="F15" s="67">
        <f t="shared" si="0"/>
        <v>1845.9376596831885</v>
      </c>
      <c r="G15" s="72">
        <v>34</v>
      </c>
      <c r="H15" s="61" t="s">
        <v>45</v>
      </c>
      <c r="I15" s="69">
        <f>IF(H15='1. Circulariteit waardering'!$E$6,100%,IF(H15='1. Circulariteit waardering'!$F$6,85%,IF(H15='1. Circulariteit waardering'!$G$6,85%,IF(H15='1. Circulariteit waardering'!$H$6,70%,IF(H15='1. Circulariteit waardering'!$I$6,65%,IF(H15='1. Circulariteit waardering'!$J$6,55%,IF(H15='1. Circulariteit waardering'!$K$6,40%,IF(H15='1. Circulariteit waardering'!$L$6,30%,IF(H15='1. Circulariteit waardering'!$M$6,20%,IF(H15='1. Circulariteit waardering'!$N$6,10%,IF(H15='1. Circulariteit waardering'!$O$6,0%)))))))))))</f>
        <v>1</v>
      </c>
      <c r="J15" s="72">
        <v>0</v>
      </c>
      <c r="K15" s="61" t="s">
        <v>17</v>
      </c>
      <c r="L15" s="69">
        <f>IF(K15='1. Circulariteit waardering'!$E$6,100%,IF(K15='1. Circulariteit waardering'!$F$6,85%,IF(K15='1. Circulariteit waardering'!$G$6,85%,IF(K15='1. Circulariteit waardering'!$H$6,70%,IF(K15='1. Circulariteit waardering'!$I$6,65%,IF(K15='1. Circulariteit waardering'!$J$6,55%,IF(K15='1. Circulariteit waardering'!$K$6,40%,IF(K15='1. Circulariteit waardering'!$L$6,30%,IF(K15='1. Circulariteit waardering'!$M$6,20%,IF(K15='1. Circulariteit waardering'!$N$6,10%,IF(K15='1. Circulariteit waardering'!$O$6,0%)))))))))))</f>
        <v>0</v>
      </c>
      <c r="M15" s="72">
        <v>0</v>
      </c>
      <c r="N15" s="61" t="s">
        <v>17</v>
      </c>
      <c r="O15" s="69">
        <f>IF(N15='1. Circulariteit waardering'!$E$6,100%,IF(N15='1. Circulariteit waardering'!$F$6,85%,IF(N15='1. Circulariteit waardering'!$G$6,85%,IF(N15='1. Circulariteit waardering'!$H$6,70%,IF(N15='1. Circulariteit waardering'!$I$6,65%,IF(N15='1. Circulariteit waardering'!$J$6,55%,IF(N15='1. Circulariteit waardering'!$K$6,40%,IF(N15='1. Circulariteit waardering'!$L$6,30%,IF(N15='1. Circulariteit waardering'!$M$6,20%,IF(N15='1. Circulariteit waardering'!$N$6,10%,IF(N15='1. Circulariteit waardering'!$O$6,0%)))))))))))</f>
        <v>0</v>
      </c>
      <c r="P15" s="70">
        <f t="shared" si="1"/>
        <v>1845.9376596831885</v>
      </c>
    </row>
    <row r="16" spans="2:16" s="71" customFormat="1" ht="15" customHeight="1" x14ac:dyDescent="0.35">
      <c r="B16" s="64" t="s">
        <v>58</v>
      </c>
      <c r="C16" s="65"/>
      <c r="D16" s="66" t="s">
        <v>81</v>
      </c>
      <c r="E16" s="78">
        <v>238</v>
      </c>
      <c r="F16" s="67">
        <f t="shared" si="0"/>
        <v>12921.56361778232</v>
      </c>
      <c r="G16" s="72">
        <v>238</v>
      </c>
      <c r="H16" s="61" t="s">
        <v>37</v>
      </c>
      <c r="I16" s="69">
        <f>IF(H16='1. Circulariteit waardering'!$E$6,100%,IF(H16='1. Circulariteit waardering'!$F$6,85%,IF(H16='1. Circulariteit waardering'!$G$6,85%,IF(H16='1. Circulariteit waardering'!$H$6,70%,IF(H16='1. Circulariteit waardering'!$I$6,65%,IF(H16='1. Circulariteit waardering'!$J$6,55%,IF(H16='1. Circulariteit waardering'!$K$6,40%,IF(H16='1. Circulariteit waardering'!$L$6,30%,IF(H16='1. Circulariteit waardering'!$M$6,20%,IF(H16='1. Circulariteit waardering'!$N$6,10%,IF(H16='1. Circulariteit waardering'!$O$6,0%)))))))))))</f>
        <v>0.85</v>
      </c>
      <c r="J16" s="72">
        <v>0</v>
      </c>
      <c r="K16" s="61" t="s">
        <v>17</v>
      </c>
      <c r="L16" s="69">
        <f>IF(K16='1. Circulariteit waardering'!$E$6,100%,IF(K16='1. Circulariteit waardering'!$F$6,85%,IF(K16='1. Circulariteit waardering'!$G$6,85%,IF(K16='1. Circulariteit waardering'!$H$6,70%,IF(K16='1. Circulariteit waardering'!$I$6,65%,IF(K16='1. Circulariteit waardering'!$J$6,55%,IF(K16='1. Circulariteit waardering'!$K$6,40%,IF(K16='1. Circulariteit waardering'!$L$6,30%,IF(K16='1. Circulariteit waardering'!$M$6,20%,IF(K16='1. Circulariteit waardering'!$N$6,10%,IF(K16='1. Circulariteit waardering'!$O$6,0%)))))))))))</f>
        <v>0</v>
      </c>
      <c r="M16" s="72">
        <v>0</v>
      </c>
      <c r="N16" s="61" t="s">
        <v>17</v>
      </c>
      <c r="O16" s="69">
        <f>IF(N16='1. Circulariteit waardering'!$E$6,100%,IF(N16='1. Circulariteit waardering'!$F$6,85%,IF(N16='1. Circulariteit waardering'!$G$6,85%,IF(N16='1. Circulariteit waardering'!$H$6,70%,IF(N16='1. Circulariteit waardering'!$I$6,65%,IF(N16='1. Circulariteit waardering'!$J$6,55%,IF(N16='1. Circulariteit waardering'!$K$6,40%,IF(N16='1. Circulariteit waardering'!$L$6,30%,IF(N16='1. Circulariteit waardering'!$M$6,20%,IF(N16='1. Circulariteit waardering'!$N$6,10%,IF(N16='1. Circulariteit waardering'!$O$6,0%)))))))))))</f>
        <v>0</v>
      </c>
      <c r="P16" s="70">
        <f t="shared" si="1"/>
        <v>10983.329075114971</v>
      </c>
    </row>
    <row r="17" spans="2:16" s="71" customFormat="1" ht="15" customHeight="1" x14ac:dyDescent="0.35">
      <c r="B17" s="64" t="s">
        <v>59</v>
      </c>
      <c r="C17" s="65"/>
      <c r="D17" s="66" t="s">
        <v>78</v>
      </c>
      <c r="E17" s="78">
        <v>185</v>
      </c>
      <c r="F17" s="67">
        <f t="shared" si="0"/>
        <v>10044.072560040879</v>
      </c>
      <c r="G17" s="72">
        <v>185</v>
      </c>
      <c r="H17" s="61" t="s">
        <v>43</v>
      </c>
      <c r="I17" s="69">
        <f>IF(H17='1. Circulariteit waardering'!$E$6,100%,IF(H17='1. Circulariteit waardering'!$F$6,85%,IF(H17='1. Circulariteit waardering'!$G$6,85%,IF(H17='1. Circulariteit waardering'!$H$6,70%,IF(H17='1. Circulariteit waardering'!$I$6,65%,IF(H17='1. Circulariteit waardering'!$J$6,55%,IF(H17='1. Circulariteit waardering'!$K$6,40%,IF(H17='1. Circulariteit waardering'!$L$6,30%,IF(H17='1. Circulariteit waardering'!$M$6,20%,IF(H17='1. Circulariteit waardering'!$N$6,10%,IF(H17='1. Circulariteit waardering'!$O$6,0%)))))))))))</f>
        <v>0.2</v>
      </c>
      <c r="J17" s="72">
        <v>0</v>
      </c>
      <c r="K17" s="61" t="s">
        <v>17</v>
      </c>
      <c r="L17" s="69">
        <f>IF(K17='1. Circulariteit waardering'!$E$6,100%,IF(K17='1. Circulariteit waardering'!$F$6,85%,IF(K17='1. Circulariteit waardering'!$G$6,85%,IF(K17='1. Circulariteit waardering'!$H$6,70%,IF(K17='1. Circulariteit waardering'!$I$6,65%,IF(K17='1. Circulariteit waardering'!$J$6,55%,IF(K17='1. Circulariteit waardering'!$K$6,40%,IF(K17='1. Circulariteit waardering'!$L$6,30%,IF(K17='1. Circulariteit waardering'!$M$6,20%,IF(K17='1. Circulariteit waardering'!$N$6,10%,IF(K17='1. Circulariteit waardering'!$O$6,0%)))))))))))</f>
        <v>0</v>
      </c>
      <c r="M17" s="72">
        <v>0</v>
      </c>
      <c r="N17" s="61" t="s">
        <v>17</v>
      </c>
      <c r="O17" s="69">
        <f>IF(N17='1. Circulariteit waardering'!$E$6,100%,IF(N17='1. Circulariteit waardering'!$F$6,85%,IF(N17='1. Circulariteit waardering'!$G$6,85%,IF(N17='1. Circulariteit waardering'!$H$6,70%,IF(N17='1. Circulariteit waardering'!$I$6,65%,IF(N17='1. Circulariteit waardering'!$J$6,55%,IF(N17='1. Circulariteit waardering'!$K$6,40%,IF(N17='1. Circulariteit waardering'!$L$6,30%,IF(N17='1. Circulariteit waardering'!$M$6,20%,IF(N17='1. Circulariteit waardering'!$N$6,10%,IF(N17='1. Circulariteit waardering'!$O$6,0%)))))))))))</f>
        <v>0</v>
      </c>
      <c r="P17" s="70">
        <f t="shared" si="1"/>
        <v>2008.8145120081758</v>
      </c>
    </row>
    <row r="18" spans="2:16" s="71" customFormat="1" ht="15" customHeight="1" x14ac:dyDescent="0.35">
      <c r="B18" s="64" t="s">
        <v>60</v>
      </c>
      <c r="C18" s="65"/>
      <c r="D18" s="66" t="s">
        <v>82</v>
      </c>
      <c r="E18" s="78">
        <v>166</v>
      </c>
      <c r="F18" s="67">
        <f t="shared" si="0"/>
        <v>9012.5191619826255</v>
      </c>
      <c r="G18" s="72">
        <v>166</v>
      </c>
      <c r="H18" s="61" t="s">
        <v>39</v>
      </c>
      <c r="I18" s="69">
        <f>IF(H18='1. Circulariteit waardering'!$E$6,100%,IF(H18='1. Circulariteit waardering'!$F$6,85%,IF(H18='1. Circulariteit waardering'!$G$6,85%,IF(H18='1. Circulariteit waardering'!$H$6,70%,IF(H18='1. Circulariteit waardering'!$I$6,65%,IF(H18='1. Circulariteit waardering'!$J$6,55%,IF(H18='1. Circulariteit waardering'!$K$6,40%,IF(H18='1. Circulariteit waardering'!$L$6,30%,IF(H18='1. Circulariteit waardering'!$M$6,20%,IF(H18='1. Circulariteit waardering'!$N$6,10%,IF(H18='1. Circulariteit waardering'!$O$6,0%)))))))))))</f>
        <v>0.65</v>
      </c>
      <c r="J18" s="72">
        <v>0</v>
      </c>
      <c r="K18" s="61" t="s">
        <v>17</v>
      </c>
      <c r="L18" s="69">
        <f>IF(K18='1. Circulariteit waardering'!$E$6,100%,IF(K18='1. Circulariteit waardering'!$F$6,85%,IF(K18='1. Circulariteit waardering'!$G$6,85%,IF(K18='1. Circulariteit waardering'!$H$6,70%,IF(K18='1. Circulariteit waardering'!$I$6,65%,IF(K18='1. Circulariteit waardering'!$J$6,55%,IF(K18='1. Circulariteit waardering'!$K$6,40%,IF(K18='1. Circulariteit waardering'!$L$6,30%,IF(K18='1. Circulariteit waardering'!$M$6,20%,IF(K18='1. Circulariteit waardering'!$N$6,10%,IF(K18='1. Circulariteit waardering'!$O$6,0%)))))))))))</f>
        <v>0</v>
      </c>
      <c r="M18" s="72">
        <v>0</v>
      </c>
      <c r="N18" s="61" t="s">
        <v>17</v>
      </c>
      <c r="O18" s="69">
        <f>IF(N18='1. Circulariteit waardering'!$E$6,100%,IF(N18='1. Circulariteit waardering'!$F$6,85%,IF(N18='1. Circulariteit waardering'!$G$6,85%,IF(N18='1. Circulariteit waardering'!$H$6,70%,IF(N18='1. Circulariteit waardering'!$I$6,65%,IF(N18='1. Circulariteit waardering'!$J$6,55%,IF(N18='1. Circulariteit waardering'!$K$6,40%,IF(N18='1. Circulariteit waardering'!$L$6,30%,IF(N18='1. Circulariteit waardering'!$M$6,20%,IF(N18='1. Circulariteit waardering'!$N$6,10%,IF(N18='1. Circulariteit waardering'!$O$6,0%)))))))))))</f>
        <v>0</v>
      </c>
      <c r="P18" s="70">
        <f t="shared" si="1"/>
        <v>5858.1374552887064</v>
      </c>
    </row>
    <row r="19" spans="2:16" s="71" customFormat="1" ht="15" customHeight="1" x14ac:dyDescent="0.35">
      <c r="B19" s="64" t="s">
        <v>61</v>
      </c>
      <c r="C19" s="65"/>
      <c r="D19" s="66" t="s">
        <v>80</v>
      </c>
      <c r="E19" s="78">
        <v>664</v>
      </c>
      <c r="F19" s="67">
        <f t="shared" si="0"/>
        <v>36050.076647930502</v>
      </c>
      <c r="G19" s="72">
        <v>500</v>
      </c>
      <c r="H19" s="61" t="s">
        <v>37</v>
      </c>
      <c r="I19" s="69">
        <f>IF(H19='1. Circulariteit waardering'!$E$6,100%,IF(H19='1. Circulariteit waardering'!$F$6,85%,IF(H19='1. Circulariteit waardering'!$G$6,85%,IF(H19='1. Circulariteit waardering'!$H$6,70%,IF(H19='1. Circulariteit waardering'!$I$6,65%,IF(H19='1. Circulariteit waardering'!$J$6,55%,IF(H19='1. Circulariteit waardering'!$K$6,40%,IF(H19='1. Circulariteit waardering'!$L$6,30%,IF(H19='1. Circulariteit waardering'!$M$6,20%,IF(H19='1. Circulariteit waardering'!$N$6,10%,IF(H19='1. Circulariteit waardering'!$O$6,0%)))))))))))</f>
        <v>0.85</v>
      </c>
      <c r="J19" s="72">
        <v>164</v>
      </c>
      <c r="K19" s="61" t="s">
        <v>43</v>
      </c>
      <c r="L19" s="69">
        <f>IF(K19='1. Circulariteit waardering'!$E$6,100%,IF(K19='1. Circulariteit waardering'!$F$6,85%,IF(K19='1. Circulariteit waardering'!$G$6,85%,IF(K19='1. Circulariteit waardering'!$H$6,70%,IF(K19='1. Circulariteit waardering'!$I$6,65%,IF(K19='1. Circulariteit waardering'!$J$6,55%,IF(K19='1. Circulariteit waardering'!$K$6,40%,IF(K19='1. Circulariteit waardering'!$L$6,30%,IF(K19='1. Circulariteit waardering'!$M$6,20%,IF(K19='1. Circulariteit waardering'!$N$6,10%,IF(K19='1. Circulariteit waardering'!$O$6,0%)))))))))))</f>
        <v>0.2</v>
      </c>
      <c r="M19" s="72">
        <v>0</v>
      </c>
      <c r="N19" s="61" t="s">
        <v>17</v>
      </c>
      <c r="O19" s="69">
        <f>IF(N19='1. Circulariteit waardering'!$E$6,100%,IF(N19='1. Circulariteit waardering'!$F$6,85%,IF(N19='1. Circulariteit waardering'!$G$6,85%,IF(N19='1. Circulariteit waardering'!$H$6,70%,IF(N19='1. Circulariteit waardering'!$I$6,65%,IF(N19='1. Circulariteit waardering'!$J$6,55%,IF(N19='1. Circulariteit waardering'!$K$6,40%,IF(N19='1. Circulariteit waardering'!$L$6,30%,IF(N19='1. Circulariteit waardering'!$M$6,20%,IF(N19='1. Circulariteit waardering'!$N$6,10%,IF(N19='1. Circulariteit waardering'!$O$6,0%)))))))))))</f>
        <v>0</v>
      </c>
      <c r="P19" s="70">
        <f t="shared" si="1"/>
        <v>24855.007664793047</v>
      </c>
    </row>
    <row r="20" spans="2:16" s="71" customFormat="1" ht="15" customHeight="1" x14ac:dyDescent="0.35">
      <c r="B20" s="64" t="s">
        <v>62</v>
      </c>
      <c r="C20" s="65"/>
      <c r="D20" s="66" t="s">
        <v>83</v>
      </c>
      <c r="E20" s="78">
        <v>465</v>
      </c>
      <c r="F20" s="67">
        <f t="shared" si="0"/>
        <v>25245.912110373018</v>
      </c>
      <c r="G20" s="72">
        <v>300</v>
      </c>
      <c r="H20" s="61" t="s">
        <v>46</v>
      </c>
      <c r="I20" s="69">
        <f>IF(H20='1. Circulariteit waardering'!$E$6,100%,IF(H20='1. Circulariteit waardering'!$F$6,85%,IF(H20='1. Circulariteit waardering'!$G$6,85%,IF(H20='1. Circulariteit waardering'!$H$6,70%,IF(H20='1. Circulariteit waardering'!$I$6,65%,IF(H20='1. Circulariteit waardering'!$J$6,55%,IF(H20='1. Circulariteit waardering'!$K$6,40%,IF(H20='1. Circulariteit waardering'!$L$6,30%,IF(H20='1. Circulariteit waardering'!$M$6,20%,IF(H20='1. Circulariteit waardering'!$N$6,10%,IF(H20='1. Circulariteit waardering'!$O$6,0%)))))))))))</f>
        <v>0.85</v>
      </c>
      <c r="J20" s="72">
        <v>165</v>
      </c>
      <c r="K20" s="61" t="s">
        <v>39</v>
      </c>
      <c r="L20" s="69">
        <f>IF(K20='1. Circulariteit waardering'!$E$6,100%,IF(K20='1. Circulariteit waardering'!$F$6,85%,IF(K20='1. Circulariteit waardering'!$G$6,85%,IF(K20='1. Circulariteit waardering'!$H$6,70%,IF(K20='1. Circulariteit waardering'!$I$6,65%,IF(K20='1. Circulariteit waardering'!$J$6,55%,IF(K20='1. Circulariteit waardering'!$K$6,40%,IF(K20='1. Circulariteit waardering'!$L$6,30%,IF(K20='1. Circulariteit waardering'!$M$6,20%,IF(K20='1. Circulariteit waardering'!$N$6,10%,IF(K20='1. Circulariteit waardering'!$O$6,0%)))))))))))</f>
        <v>0.65</v>
      </c>
      <c r="M20" s="72">
        <v>0</v>
      </c>
      <c r="N20" s="61" t="s">
        <v>17</v>
      </c>
      <c r="O20" s="69">
        <f>IF(N20='1. Circulariteit waardering'!$E$6,100%,IF(N20='1. Circulariteit waardering'!$F$6,85%,IF(N20='1. Circulariteit waardering'!$G$6,85%,IF(N20='1. Circulariteit waardering'!$H$6,70%,IF(N20='1. Circulariteit waardering'!$I$6,65%,IF(N20='1. Circulariteit waardering'!$J$6,55%,IF(N20='1. Circulariteit waardering'!$K$6,40%,IF(N20='1. Circulariteit waardering'!$L$6,30%,IF(N20='1. Circulariteit waardering'!$M$6,20%,IF(N20='1. Circulariteit waardering'!$N$6,10%,IF(N20='1. Circulariteit waardering'!$O$6,0%)))))))))))</f>
        <v>0</v>
      </c>
      <c r="P20" s="70">
        <f t="shared" si="1"/>
        <v>19667.379918242208</v>
      </c>
    </row>
    <row r="21" spans="2:16" s="71" customFormat="1" ht="15" customHeight="1" x14ac:dyDescent="0.35">
      <c r="B21" s="64" t="s">
        <v>63</v>
      </c>
      <c r="C21" s="65"/>
      <c r="D21" s="66" t="s">
        <v>76</v>
      </c>
      <c r="E21" s="78">
        <v>68</v>
      </c>
      <c r="F21" s="67">
        <f t="shared" si="0"/>
        <v>3691.875319366377</v>
      </c>
      <c r="G21" s="72">
        <v>68</v>
      </c>
      <c r="H21" s="61" t="s">
        <v>45</v>
      </c>
      <c r="I21" s="69">
        <f>IF(H21='1. Circulariteit waardering'!$E$6,100%,IF(H21='1. Circulariteit waardering'!$F$6,85%,IF(H21='1. Circulariteit waardering'!$G$6,85%,IF(H21='1. Circulariteit waardering'!$H$6,70%,IF(H21='1. Circulariteit waardering'!$I$6,65%,IF(H21='1. Circulariteit waardering'!$J$6,55%,IF(H21='1. Circulariteit waardering'!$K$6,40%,IF(H21='1. Circulariteit waardering'!$L$6,30%,IF(H21='1. Circulariteit waardering'!$M$6,20%,IF(H21='1. Circulariteit waardering'!$N$6,10%,IF(H21='1. Circulariteit waardering'!$O$6,0%)))))))))))</f>
        <v>1</v>
      </c>
      <c r="J21" s="72">
        <v>0</v>
      </c>
      <c r="K21" s="61" t="s">
        <v>17</v>
      </c>
      <c r="L21" s="69">
        <f>IF(K21='1. Circulariteit waardering'!$E$6,100%,IF(K21='1. Circulariteit waardering'!$F$6,85%,IF(K21='1. Circulariteit waardering'!$G$6,85%,IF(K21='1. Circulariteit waardering'!$H$6,70%,IF(K21='1. Circulariteit waardering'!$I$6,65%,IF(K21='1. Circulariteit waardering'!$J$6,55%,IF(K21='1. Circulariteit waardering'!$K$6,40%,IF(K21='1. Circulariteit waardering'!$L$6,30%,IF(K21='1. Circulariteit waardering'!$M$6,20%,IF(K21='1. Circulariteit waardering'!$N$6,10%,IF(K21='1. Circulariteit waardering'!$O$6,0%)))))))))))</f>
        <v>0</v>
      </c>
      <c r="M21" s="72">
        <v>0</v>
      </c>
      <c r="N21" s="61" t="s">
        <v>17</v>
      </c>
      <c r="O21" s="69">
        <f>IF(N21='1. Circulariteit waardering'!$E$6,100%,IF(N21='1. Circulariteit waardering'!$F$6,85%,IF(N21='1. Circulariteit waardering'!$G$6,85%,IF(N21='1. Circulariteit waardering'!$H$6,70%,IF(N21='1. Circulariteit waardering'!$I$6,65%,IF(N21='1. Circulariteit waardering'!$J$6,55%,IF(N21='1. Circulariteit waardering'!$K$6,40%,IF(N21='1. Circulariteit waardering'!$L$6,30%,IF(N21='1. Circulariteit waardering'!$M$6,20%,IF(N21='1. Circulariteit waardering'!$N$6,10%,IF(N21='1. Circulariteit waardering'!$O$6,0%)))))))))))</f>
        <v>0</v>
      </c>
      <c r="P21" s="70">
        <f t="shared" si="1"/>
        <v>3691.875319366377</v>
      </c>
    </row>
    <row r="22" spans="2:16" s="71" customFormat="1" ht="15" customHeight="1" x14ac:dyDescent="0.35">
      <c r="B22" s="64" t="s">
        <v>64</v>
      </c>
      <c r="C22" s="65"/>
      <c r="D22" s="66" t="s">
        <v>81</v>
      </c>
      <c r="E22" s="78">
        <v>1488</v>
      </c>
      <c r="F22" s="67">
        <f t="shared" si="0"/>
        <v>80786.918753193662</v>
      </c>
      <c r="G22" s="72">
        <v>1000</v>
      </c>
      <c r="H22" s="61" t="s">
        <v>39</v>
      </c>
      <c r="I22" s="69">
        <f>IF(H22='1. Circulariteit waardering'!$E$6,100%,IF(H22='1. Circulariteit waardering'!$F$6,85%,IF(H22='1. Circulariteit waardering'!$G$6,85%,IF(H22='1. Circulariteit waardering'!$H$6,70%,IF(H22='1. Circulariteit waardering'!$I$6,65%,IF(H22='1. Circulariteit waardering'!$J$6,55%,IF(H22='1. Circulariteit waardering'!$K$6,40%,IF(H22='1. Circulariteit waardering'!$L$6,30%,IF(H22='1. Circulariteit waardering'!$M$6,20%,IF(H22='1. Circulariteit waardering'!$N$6,10%,IF(H22='1. Circulariteit waardering'!$O$6,0%)))))))))))</f>
        <v>0.65</v>
      </c>
      <c r="J22" s="72">
        <v>488</v>
      </c>
      <c r="K22" s="61" t="s">
        <v>44</v>
      </c>
      <c r="L22" s="69">
        <f>IF(K22='1. Circulariteit waardering'!$E$6,100%,IF(K22='1. Circulariteit waardering'!$F$6,85%,IF(K22='1. Circulariteit waardering'!$G$6,85%,IF(K22='1. Circulariteit waardering'!$H$6,70%,IF(K22='1. Circulariteit waardering'!$I$6,65%,IF(K22='1. Circulariteit waardering'!$J$6,55%,IF(K22='1. Circulariteit waardering'!$K$6,40%,IF(K22='1. Circulariteit waardering'!$L$6,30%,IF(K22='1. Circulariteit waardering'!$M$6,20%,IF(K22='1. Circulariteit waardering'!$N$6,10%,IF(K22='1. Circulariteit waardering'!$O$6,0%)))))))))))</f>
        <v>0.1</v>
      </c>
      <c r="M22" s="72">
        <v>0</v>
      </c>
      <c r="N22" s="61" t="s">
        <v>17</v>
      </c>
      <c r="O22" s="69">
        <f>IF(N22='1. Circulariteit waardering'!$E$6,100%,IF(N22='1. Circulariteit waardering'!$F$6,85%,IF(N22='1. Circulariteit waardering'!$G$6,85%,IF(N22='1. Circulariteit waardering'!$H$6,70%,IF(N22='1. Circulariteit waardering'!$I$6,65%,IF(N22='1. Circulariteit waardering'!$J$6,55%,IF(N22='1. Circulariteit waardering'!$K$6,40%,IF(N22='1. Circulariteit waardering'!$L$6,30%,IF(N22='1. Circulariteit waardering'!$M$6,20%,IF(N22='1. Circulariteit waardering'!$N$6,10%,IF(N22='1. Circulariteit waardering'!$O$6,0%)))))))))))</f>
        <v>0</v>
      </c>
      <c r="P22" s="70">
        <f t="shared" si="1"/>
        <v>37939.448134900354</v>
      </c>
    </row>
    <row r="23" spans="2:16" s="71" customFormat="1" ht="15" customHeight="1" x14ac:dyDescent="0.35">
      <c r="B23" s="64" t="s">
        <v>65</v>
      </c>
      <c r="C23" s="65"/>
      <c r="D23" s="66" t="s">
        <v>84</v>
      </c>
      <c r="E23" s="78">
        <v>828</v>
      </c>
      <c r="F23" s="67">
        <f t="shared" si="0"/>
        <v>44954.011241696477</v>
      </c>
      <c r="G23" s="72">
        <v>428</v>
      </c>
      <c r="H23" s="61" t="s">
        <v>42</v>
      </c>
      <c r="I23" s="69">
        <f>IF(H23='1. Circulariteit waardering'!$E$6,100%,IF(H23='1. Circulariteit waardering'!$F$6,85%,IF(H23='1. Circulariteit waardering'!$G$6,85%,IF(H23='1. Circulariteit waardering'!$H$6,70%,IF(H23='1. Circulariteit waardering'!$I$6,65%,IF(H23='1. Circulariteit waardering'!$J$6,55%,IF(H23='1. Circulariteit waardering'!$K$6,40%,IF(H23='1. Circulariteit waardering'!$L$6,30%,IF(H23='1. Circulariteit waardering'!$M$6,20%,IF(H23='1. Circulariteit waardering'!$N$6,10%,IF(H23='1. Circulariteit waardering'!$O$6,0%)))))))))))</f>
        <v>0.3</v>
      </c>
      <c r="J23" s="72">
        <v>400</v>
      </c>
      <c r="K23" s="61" t="s">
        <v>37</v>
      </c>
      <c r="L23" s="69">
        <f>IF(K23='1. Circulariteit waardering'!$E$6,100%,IF(K23='1. Circulariteit waardering'!$F$6,85%,IF(K23='1. Circulariteit waardering'!$G$6,85%,IF(K23='1. Circulariteit waardering'!$H$6,70%,IF(K23='1. Circulariteit waardering'!$I$6,65%,IF(K23='1. Circulariteit waardering'!$J$6,55%,IF(K23='1. Circulariteit waardering'!$K$6,40%,IF(K23='1. Circulariteit waardering'!$L$6,30%,IF(K23='1. Circulariteit waardering'!$M$6,20%,IF(K23='1. Circulariteit waardering'!$N$6,10%,IF(K23='1. Circulariteit waardering'!$O$6,0%)))))))))))</f>
        <v>0.85</v>
      </c>
      <c r="M23" s="72">
        <v>0</v>
      </c>
      <c r="N23" s="61" t="s">
        <v>17</v>
      </c>
      <c r="O23" s="69">
        <f>IF(N23='1. Circulariteit waardering'!$E$6,100%,IF(N23='1. Circulariteit waardering'!$F$6,85%,IF(N23='1. Circulariteit waardering'!$G$6,85%,IF(N23='1. Circulariteit waardering'!$H$6,70%,IF(N23='1. Circulariteit waardering'!$I$6,65%,IF(N23='1. Circulariteit waardering'!$J$6,55%,IF(N23='1. Circulariteit waardering'!$K$6,40%,IF(N23='1. Circulariteit waardering'!$L$6,30%,IF(N23='1. Circulariteit waardering'!$M$6,20%,IF(N23='1. Circulariteit waardering'!$N$6,10%,IF(N23='1. Circulariteit waardering'!$O$6,0%)))))))))))</f>
        <v>0</v>
      </c>
      <c r="P23" s="70">
        <f t="shared" si="1"/>
        <v>25430.505876341336</v>
      </c>
    </row>
    <row r="24" spans="2:16" s="71" customFormat="1" ht="15" customHeight="1" x14ac:dyDescent="0.35">
      <c r="B24" s="64" t="s">
        <v>66</v>
      </c>
      <c r="C24" s="65"/>
      <c r="D24" s="66" t="s">
        <v>79</v>
      </c>
      <c r="E24" s="78">
        <v>66</v>
      </c>
      <c r="F24" s="67">
        <f t="shared" si="0"/>
        <v>3583.2907511497192</v>
      </c>
      <c r="G24" s="72">
        <v>66</v>
      </c>
      <c r="H24" s="61" t="s">
        <v>41</v>
      </c>
      <c r="I24" s="69">
        <f>IF(H24='1. Circulariteit waardering'!$E$6,100%,IF(H24='1. Circulariteit waardering'!$F$6,85%,IF(H24='1. Circulariteit waardering'!$G$6,85%,IF(H24='1. Circulariteit waardering'!$H$6,70%,IF(H24='1. Circulariteit waardering'!$I$6,65%,IF(H24='1. Circulariteit waardering'!$J$6,55%,IF(H24='1. Circulariteit waardering'!$K$6,40%,IF(H24='1. Circulariteit waardering'!$L$6,30%,IF(H24='1. Circulariteit waardering'!$M$6,20%,IF(H24='1. Circulariteit waardering'!$N$6,10%,IF(H24='1. Circulariteit waardering'!$O$6,0%)))))))))))</f>
        <v>0.4</v>
      </c>
      <c r="J24" s="72">
        <v>0</v>
      </c>
      <c r="K24" s="61" t="s">
        <v>17</v>
      </c>
      <c r="L24" s="69">
        <f>IF(K24='1. Circulariteit waardering'!$E$6,100%,IF(K24='1. Circulariteit waardering'!$F$6,85%,IF(K24='1. Circulariteit waardering'!$G$6,85%,IF(K24='1. Circulariteit waardering'!$H$6,70%,IF(K24='1. Circulariteit waardering'!$I$6,65%,IF(K24='1. Circulariteit waardering'!$J$6,55%,IF(K24='1. Circulariteit waardering'!$K$6,40%,IF(K24='1. Circulariteit waardering'!$L$6,30%,IF(K24='1. Circulariteit waardering'!$M$6,20%,IF(K24='1. Circulariteit waardering'!$N$6,10%,IF(K24='1. Circulariteit waardering'!$O$6,0%)))))))))))</f>
        <v>0</v>
      </c>
      <c r="M24" s="72">
        <v>0</v>
      </c>
      <c r="N24" s="61" t="s">
        <v>17</v>
      </c>
      <c r="O24" s="69">
        <f>IF(N24='1. Circulariteit waardering'!$E$6,100%,IF(N24='1. Circulariteit waardering'!$F$6,85%,IF(N24='1. Circulariteit waardering'!$G$6,85%,IF(N24='1. Circulariteit waardering'!$H$6,70%,IF(N24='1. Circulariteit waardering'!$I$6,65%,IF(N24='1. Circulariteit waardering'!$J$6,55%,IF(N24='1. Circulariteit waardering'!$K$6,40%,IF(N24='1. Circulariteit waardering'!$L$6,30%,IF(N24='1. Circulariteit waardering'!$M$6,20%,IF(N24='1. Circulariteit waardering'!$N$6,10%,IF(N24='1. Circulariteit waardering'!$O$6,0%)))))))))))</f>
        <v>0</v>
      </c>
      <c r="P24" s="70">
        <f t="shared" si="1"/>
        <v>1433.3163004598878</v>
      </c>
    </row>
    <row r="25" spans="2:16" s="71" customFormat="1" ht="15" customHeight="1" x14ac:dyDescent="0.35">
      <c r="B25" s="64" t="s">
        <v>67</v>
      </c>
      <c r="C25" s="65"/>
      <c r="D25" s="66" t="s">
        <v>81</v>
      </c>
      <c r="E25" s="78">
        <v>46</v>
      </c>
      <c r="F25" s="67">
        <f t="shared" si="0"/>
        <v>2497.4450689831374</v>
      </c>
      <c r="G25" s="72">
        <v>46</v>
      </c>
      <c r="H25" s="61" t="s">
        <v>44</v>
      </c>
      <c r="I25" s="69">
        <f>IF(H25='1. Circulariteit waardering'!$E$6,100%,IF(H25='1. Circulariteit waardering'!$F$6,85%,IF(H25='1. Circulariteit waardering'!$G$6,85%,IF(H25='1. Circulariteit waardering'!$H$6,70%,IF(H25='1. Circulariteit waardering'!$I$6,65%,IF(H25='1. Circulariteit waardering'!$J$6,55%,IF(H25='1. Circulariteit waardering'!$K$6,40%,IF(H25='1. Circulariteit waardering'!$L$6,30%,IF(H25='1. Circulariteit waardering'!$M$6,20%,IF(H25='1. Circulariteit waardering'!$N$6,10%,IF(H25='1. Circulariteit waardering'!$O$6,0%)))))))))))</f>
        <v>0.1</v>
      </c>
      <c r="J25" s="72">
        <v>0</v>
      </c>
      <c r="K25" s="61" t="s">
        <v>17</v>
      </c>
      <c r="L25" s="69">
        <f>IF(K25='1. Circulariteit waardering'!$E$6,100%,IF(K25='1. Circulariteit waardering'!$F$6,85%,IF(K25='1. Circulariteit waardering'!$G$6,85%,IF(K25='1. Circulariteit waardering'!$H$6,70%,IF(K25='1. Circulariteit waardering'!$I$6,65%,IF(K25='1. Circulariteit waardering'!$J$6,55%,IF(K25='1. Circulariteit waardering'!$K$6,40%,IF(K25='1. Circulariteit waardering'!$L$6,30%,IF(K25='1. Circulariteit waardering'!$M$6,20%,IF(K25='1. Circulariteit waardering'!$N$6,10%,IF(K25='1. Circulariteit waardering'!$O$6,0%)))))))))))</f>
        <v>0</v>
      </c>
      <c r="M25" s="72">
        <v>0</v>
      </c>
      <c r="N25" s="61" t="s">
        <v>17</v>
      </c>
      <c r="O25" s="69">
        <f>IF(N25='1. Circulariteit waardering'!$E$6,100%,IF(N25='1. Circulariteit waardering'!$F$6,85%,IF(N25='1. Circulariteit waardering'!$G$6,85%,IF(N25='1. Circulariteit waardering'!$H$6,70%,IF(N25='1. Circulariteit waardering'!$I$6,65%,IF(N25='1. Circulariteit waardering'!$J$6,55%,IF(N25='1. Circulariteit waardering'!$K$6,40%,IF(N25='1. Circulariteit waardering'!$L$6,30%,IF(N25='1. Circulariteit waardering'!$M$6,20%,IF(N25='1. Circulariteit waardering'!$N$6,10%,IF(N25='1. Circulariteit waardering'!$O$6,0%)))))))))))</f>
        <v>0</v>
      </c>
      <c r="P25" s="70">
        <f t="shared" si="1"/>
        <v>249.74450689831374</v>
      </c>
    </row>
    <row r="26" spans="2:16" s="71" customFormat="1" ht="15" customHeight="1" x14ac:dyDescent="0.35">
      <c r="B26" s="64" t="s">
        <v>68</v>
      </c>
      <c r="C26" s="65"/>
      <c r="D26" s="66" t="s">
        <v>84</v>
      </c>
      <c r="E26" s="78">
        <v>26</v>
      </c>
      <c r="F26" s="67">
        <f t="shared" si="0"/>
        <v>1411.599386816556</v>
      </c>
      <c r="G26" s="72">
        <v>26</v>
      </c>
      <c r="H26" s="61" t="s">
        <v>43</v>
      </c>
      <c r="I26" s="69">
        <f>IF(H26='1. Circulariteit waardering'!$E$6,100%,IF(H26='1. Circulariteit waardering'!$F$6,85%,IF(H26='1. Circulariteit waardering'!$G$6,85%,IF(H26='1. Circulariteit waardering'!$H$6,70%,IF(H26='1. Circulariteit waardering'!$I$6,65%,IF(H26='1. Circulariteit waardering'!$J$6,55%,IF(H26='1. Circulariteit waardering'!$K$6,40%,IF(H26='1. Circulariteit waardering'!$L$6,30%,IF(H26='1. Circulariteit waardering'!$M$6,20%,IF(H26='1. Circulariteit waardering'!$N$6,10%,IF(H26='1. Circulariteit waardering'!$O$6,0%)))))))))))</f>
        <v>0.2</v>
      </c>
      <c r="J26" s="72">
        <v>0</v>
      </c>
      <c r="K26" s="61" t="s">
        <v>17</v>
      </c>
      <c r="L26" s="69">
        <f>IF(K26='1. Circulariteit waardering'!$E$6,100%,IF(K26='1. Circulariteit waardering'!$F$6,85%,IF(K26='1. Circulariteit waardering'!$G$6,85%,IF(K26='1. Circulariteit waardering'!$H$6,70%,IF(K26='1. Circulariteit waardering'!$I$6,65%,IF(K26='1. Circulariteit waardering'!$J$6,55%,IF(K26='1. Circulariteit waardering'!$K$6,40%,IF(K26='1. Circulariteit waardering'!$L$6,30%,IF(K26='1. Circulariteit waardering'!$M$6,20%,IF(K26='1. Circulariteit waardering'!$N$6,10%,IF(K26='1. Circulariteit waardering'!$O$6,0%)))))))))))</f>
        <v>0</v>
      </c>
      <c r="M26" s="72">
        <v>0</v>
      </c>
      <c r="N26" s="61" t="s">
        <v>17</v>
      </c>
      <c r="O26" s="69">
        <f>IF(N26='1. Circulariteit waardering'!$E$6,100%,IF(N26='1. Circulariteit waardering'!$F$6,85%,IF(N26='1. Circulariteit waardering'!$G$6,85%,IF(N26='1. Circulariteit waardering'!$H$6,70%,IF(N26='1. Circulariteit waardering'!$I$6,65%,IF(N26='1. Circulariteit waardering'!$J$6,55%,IF(N26='1. Circulariteit waardering'!$K$6,40%,IF(N26='1. Circulariteit waardering'!$L$6,30%,IF(N26='1. Circulariteit waardering'!$M$6,20%,IF(N26='1. Circulariteit waardering'!$N$6,10%,IF(N26='1. Circulariteit waardering'!$O$6,0%)))))))))))</f>
        <v>0</v>
      </c>
      <c r="P26" s="70">
        <f t="shared" si="1"/>
        <v>282.31987736331121</v>
      </c>
    </row>
    <row r="27" spans="2:16" s="71" customFormat="1" ht="15" customHeight="1" x14ac:dyDescent="0.35">
      <c r="B27" s="64" t="s">
        <v>69</v>
      </c>
      <c r="C27" s="65"/>
      <c r="D27" s="66" t="s">
        <v>85</v>
      </c>
      <c r="E27" s="78">
        <v>597</v>
      </c>
      <c r="F27" s="67">
        <f t="shared" si="0"/>
        <v>32412.493612672457</v>
      </c>
      <c r="G27" s="72">
        <v>397</v>
      </c>
      <c r="H27" s="61" t="s">
        <v>41</v>
      </c>
      <c r="I27" s="69">
        <f>IF(H27='1. Circulariteit waardering'!$E$6,100%,IF(H27='1. Circulariteit waardering'!$F$6,85%,IF(H27='1. Circulariteit waardering'!$G$6,85%,IF(H27='1. Circulariteit waardering'!$H$6,70%,IF(H27='1. Circulariteit waardering'!$I$6,65%,IF(H27='1. Circulariteit waardering'!$J$6,55%,IF(H27='1. Circulariteit waardering'!$K$6,40%,IF(H27='1. Circulariteit waardering'!$L$6,30%,IF(H27='1. Circulariteit waardering'!$M$6,20%,IF(H27='1. Circulariteit waardering'!$N$6,10%,IF(H27='1. Circulariteit waardering'!$O$6,0%)))))))))))</f>
        <v>0.4</v>
      </c>
      <c r="J27" s="72">
        <v>200</v>
      </c>
      <c r="K27" s="61" t="s">
        <v>41</v>
      </c>
      <c r="L27" s="69">
        <f>IF(K27='1. Circulariteit waardering'!$E$6,100%,IF(K27='1. Circulariteit waardering'!$F$6,85%,IF(K27='1. Circulariteit waardering'!$G$6,85%,IF(K27='1. Circulariteit waardering'!$H$6,70%,IF(K27='1. Circulariteit waardering'!$I$6,65%,IF(K27='1. Circulariteit waardering'!$J$6,55%,IF(K27='1. Circulariteit waardering'!$K$6,40%,IF(K27='1. Circulariteit waardering'!$L$6,30%,IF(K27='1. Circulariteit waardering'!$M$6,20%,IF(K27='1. Circulariteit waardering'!$N$6,10%,IF(K27='1. Circulariteit waardering'!$O$6,0%)))))))))))</f>
        <v>0.4</v>
      </c>
      <c r="M27" s="72">
        <v>0</v>
      </c>
      <c r="N27" s="61" t="s">
        <v>17</v>
      </c>
      <c r="O27" s="69">
        <f>IF(N27='1. Circulariteit waardering'!$E$6,100%,IF(N27='1. Circulariteit waardering'!$F$6,85%,IF(N27='1. Circulariteit waardering'!$G$6,85%,IF(N27='1. Circulariteit waardering'!$H$6,70%,IF(N27='1. Circulariteit waardering'!$I$6,65%,IF(N27='1. Circulariteit waardering'!$J$6,55%,IF(N27='1. Circulariteit waardering'!$K$6,40%,IF(N27='1. Circulariteit waardering'!$L$6,30%,IF(N27='1. Circulariteit waardering'!$M$6,20%,IF(N27='1. Circulariteit waardering'!$N$6,10%,IF(N27='1. Circulariteit waardering'!$O$6,0%)))))))))))</f>
        <v>0</v>
      </c>
      <c r="P27" s="70">
        <f t="shared" si="1"/>
        <v>12964.997445068984</v>
      </c>
    </row>
    <row r="28" spans="2:16" s="71" customFormat="1" ht="15" customHeight="1" x14ac:dyDescent="0.35">
      <c r="B28" s="64" t="s">
        <v>70</v>
      </c>
      <c r="C28" s="65"/>
      <c r="D28" s="66" t="s">
        <v>86</v>
      </c>
      <c r="E28" s="78">
        <v>1338</v>
      </c>
      <c r="F28" s="67">
        <f t="shared" si="0"/>
        <v>72643.076136944306</v>
      </c>
      <c r="G28" s="72">
        <v>1000</v>
      </c>
      <c r="H28" s="61" t="s">
        <v>46</v>
      </c>
      <c r="I28" s="69">
        <f>IF(H28='1. Circulariteit waardering'!$E$6,100%,IF(H28='1. Circulariteit waardering'!$F$6,85%,IF(H28='1. Circulariteit waardering'!$G$6,85%,IF(H28='1. Circulariteit waardering'!$H$6,70%,IF(H28='1. Circulariteit waardering'!$I$6,65%,IF(H28='1. Circulariteit waardering'!$J$6,55%,IF(H28='1. Circulariteit waardering'!$K$6,40%,IF(H28='1. Circulariteit waardering'!$L$6,30%,IF(H28='1. Circulariteit waardering'!$M$6,20%,IF(H28='1. Circulariteit waardering'!$N$6,10%,IF(H28='1. Circulariteit waardering'!$O$6,0%)))))))))))</f>
        <v>0.85</v>
      </c>
      <c r="J28" s="72">
        <v>338</v>
      </c>
      <c r="K28" s="61" t="s">
        <v>45</v>
      </c>
      <c r="L28" s="69">
        <f>IF(K28='1. Circulariteit waardering'!$E$6,100%,IF(K28='1. Circulariteit waardering'!$F$6,85%,IF(K28='1. Circulariteit waardering'!$G$6,85%,IF(K28='1. Circulariteit waardering'!$H$6,70%,IF(K28='1. Circulariteit waardering'!$I$6,65%,IF(K28='1. Circulariteit waardering'!$J$6,55%,IF(K28='1. Circulariteit waardering'!$K$6,40%,IF(K28='1. Circulariteit waardering'!$L$6,30%,IF(K28='1. Circulariteit waardering'!$M$6,20%,IF(K28='1. Circulariteit waardering'!$N$6,10%,IF(K28='1. Circulariteit waardering'!$O$6,0%)))))))))))</f>
        <v>1</v>
      </c>
      <c r="M28" s="72">
        <v>0</v>
      </c>
      <c r="N28" s="61" t="s">
        <v>17</v>
      </c>
      <c r="O28" s="69">
        <f>IF(N28='1. Circulariteit waardering'!$E$6,100%,IF(N28='1. Circulariteit waardering'!$F$6,85%,IF(N28='1. Circulariteit waardering'!$G$6,85%,IF(N28='1. Circulariteit waardering'!$H$6,70%,IF(N28='1. Circulariteit waardering'!$I$6,65%,IF(N28='1. Circulariteit waardering'!$J$6,55%,IF(N28='1. Circulariteit waardering'!$K$6,40%,IF(N28='1. Circulariteit waardering'!$L$6,30%,IF(N28='1. Circulariteit waardering'!$M$6,20%,IF(N28='1. Circulariteit waardering'!$N$6,10%,IF(N28='1. Circulariteit waardering'!$O$6,0%)))))))))))</f>
        <v>0</v>
      </c>
      <c r="P28" s="70">
        <f t="shared" si="1"/>
        <v>64499.233520694943</v>
      </c>
    </row>
    <row r="29" spans="2:16" s="71" customFormat="1" ht="15" customHeight="1" x14ac:dyDescent="0.35">
      <c r="B29" s="64" t="s">
        <v>71</v>
      </c>
      <c r="C29" s="65"/>
      <c r="D29" s="66" t="s">
        <v>87</v>
      </c>
      <c r="E29" s="78">
        <v>90</v>
      </c>
      <c r="F29" s="67">
        <f t="shared" si="0"/>
        <v>4886.3055697496166</v>
      </c>
      <c r="G29" s="72">
        <v>90</v>
      </c>
      <c r="H29" s="61" t="s">
        <v>40</v>
      </c>
      <c r="I29" s="69">
        <f>IF(H29='1. Circulariteit waardering'!$E$6,100%,IF(H29='1. Circulariteit waardering'!$F$6,85%,IF(H29='1. Circulariteit waardering'!$G$6,85%,IF(H29='1. Circulariteit waardering'!$H$6,70%,IF(H29='1. Circulariteit waardering'!$I$6,65%,IF(H29='1. Circulariteit waardering'!$J$6,55%,IF(H29='1. Circulariteit waardering'!$K$6,40%,IF(H29='1. Circulariteit waardering'!$L$6,30%,IF(H29='1. Circulariteit waardering'!$M$6,20%,IF(H29='1. Circulariteit waardering'!$N$6,10%,IF(H29='1. Circulariteit waardering'!$O$6,0%)))))))))))</f>
        <v>0.55000000000000004</v>
      </c>
      <c r="J29" s="72">
        <v>0</v>
      </c>
      <c r="K29" s="61" t="s">
        <v>17</v>
      </c>
      <c r="L29" s="69">
        <f>IF(K29='1. Circulariteit waardering'!$E$6,100%,IF(K29='1. Circulariteit waardering'!$F$6,85%,IF(K29='1. Circulariteit waardering'!$G$6,85%,IF(K29='1. Circulariteit waardering'!$H$6,70%,IF(K29='1. Circulariteit waardering'!$I$6,65%,IF(K29='1. Circulariteit waardering'!$J$6,55%,IF(K29='1. Circulariteit waardering'!$K$6,40%,IF(K29='1. Circulariteit waardering'!$L$6,30%,IF(K29='1. Circulariteit waardering'!$M$6,20%,IF(K29='1. Circulariteit waardering'!$N$6,10%,IF(K29='1. Circulariteit waardering'!$O$6,0%)))))))))))</f>
        <v>0</v>
      </c>
      <c r="M29" s="72">
        <v>0</v>
      </c>
      <c r="N29" s="61" t="s">
        <v>17</v>
      </c>
      <c r="O29" s="69">
        <f>IF(N29='1. Circulariteit waardering'!$E$6,100%,IF(N29='1. Circulariteit waardering'!$F$6,85%,IF(N29='1. Circulariteit waardering'!$G$6,85%,IF(N29='1. Circulariteit waardering'!$H$6,70%,IF(N29='1. Circulariteit waardering'!$I$6,65%,IF(N29='1. Circulariteit waardering'!$J$6,55%,IF(N29='1. Circulariteit waardering'!$K$6,40%,IF(N29='1. Circulariteit waardering'!$L$6,30%,IF(N29='1. Circulariteit waardering'!$M$6,20%,IF(N29='1. Circulariteit waardering'!$N$6,10%,IF(N29='1. Circulariteit waardering'!$O$6,0%)))))))))))</f>
        <v>0</v>
      </c>
      <c r="P29" s="70">
        <f t="shared" si="1"/>
        <v>2687.4680633622893</v>
      </c>
    </row>
    <row r="30" spans="2:16" s="71" customFormat="1" ht="15" customHeight="1" x14ac:dyDescent="0.35">
      <c r="B30" s="64" t="s">
        <v>72</v>
      </c>
      <c r="C30" s="65"/>
      <c r="D30" s="66" t="s">
        <v>88</v>
      </c>
      <c r="E30" s="78">
        <v>45</v>
      </c>
      <c r="F30" s="67">
        <f t="shared" si="0"/>
        <v>2443.1527848748083</v>
      </c>
      <c r="G30" s="72">
        <v>45</v>
      </c>
      <c r="H30" s="61" t="s">
        <v>43</v>
      </c>
      <c r="I30" s="69">
        <f>IF(H30='1. Circulariteit waardering'!$E$6,100%,IF(H30='1. Circulariteit waardering'!$F$6,85%,IF(H30='1. Circulariteit waardering'!$G$6,85%,IF(H30='1. Circulariteit waardering'!$H$6,70%,IF(H30='1. Circulariteit waardering'!$I$6,65%,IF(H30='1. Circulariteit waardering'!$J$6,55%,IF(H30='1. Circulariteit waardering'!$K$6,40%,IF(H30='1. Circulariteit waardering'!$L$6,30%,IF(H30='1. Circulariteit waardering'!$M$6,20%,IF(H30='1. Circulariteit waardering'!$N$6,10%,IF(H30='1. Circulariteit waardering'!$O$6,0%)))))))))))</f>
        <v>0.2</v>
      </c>
      <c r="J30" s="72">
        <v>0</v>
      </c>
      <c r="K30" s="61" t="s">
        <v>17</v>
      </c>
      <c r="L30" s="69">
        <f>IF(K30='1. Circulariteit waardering'!$E$6,100%,IF(K30='1. Circulariteit waardering'!$F$6,85%,IF(K30='1. Circulariteit waardering'!$G$6,85%,IF(K30='1. Circulariteit waardering'!$H$6,70%,IF(K30='1. Circulariteit waardering'!$I$6,65%,IF(K30='1. Circulariteit waardering'!$J$6,55%,IF(K30='1. Circulariteit waardering'!$K$6,40%,IF(K30='1. Circulariteit waardering'!$L$6,30%,IF(K30='1. Circulariteit waardering'!$M$6,20%,IF(K30='1. Circulariteit waardering'!$N$6,10%,IF(K30='1. Circulariteit waardering'!$O$6,0%)))))))))))</f>
        <v>0</v>
      </c>
      <c r="M30" s="72">
        <v>0</v>
      </c>
      <c r="N30" s="61" t="s">
        <v>17</v>
      </c>
      <c r="O30" s="69">
        <f>IF(N30='1. Circulariteit waardering'!$E$6,100%,IF(N30='1. Circulariteit waardering'!$F$6,85%,IF(N30='1. Circulariteit waardering'!$G$6,85%,IF(N30='1. Circulariteit waardering'!$H$6,70%,IF(N30='1. Circulariteit waardering'!$I$6,65%,IF(N30='1. Circulariteit waardering'!$J$6,55%,IF(N30='1. Circulariteit waardering'!$K$6,40%,IF(N30='1. Circulariteit waardering'!$L$6,30%,IF(N30='1. Circulariteit waardering'!$M$6,20%,IF(N30='1. Circulariteit waardering'!$N$6,10%,IF(N30='1. Circulariteit waardering'!$O$6,0%)))))))))))</f>
        <v>0</v>
      </c>
      <c r="P30" s="70">
        <f t="shared" si="1"/>
        <v>488.63055697496168</v>
      </c>
    </row>
    <row r="31" spans="2:16" s="71" customFormat="1" ht="15" customHeight="1" x14ac:dyDescent="0.35">
      <c r="B31" s="64" t="s">
        <v>73</v>
      </c>
      <c r="C31" s="65"/>
      <c r="D31" s="66" t="s">
        <v>87</v>
      </c>
      <c r="E31" s="78">
        <v>153</v>
      </c>
      <c r="F31" s="67">
        <f t="shared" si="0"/>
        <v>8306.7194685743489</v>
      </c>
      <c r="G31" s="72">
        <v>153</v>
      </c>
      <c r="H31" s="61" t="s">
        <v>37</v>
      </c>
      <c r="I31" s="69">
        <f>IF(H31='1. Circulariteit waardering'!$E$6,100%,IF(H31='1. Circulariteit waardering'!$F$6,85%,IF(H31='1. Circulariteit waardering'!$G$6,85%,IF(H31='1. Circulariteit waardering'!$H$6,70%,IF(H31='1. Circulariteit waardering'!$I$6,65%,IF(H31='1. Circulariteit waardering'!$J$6,55%,IF(H31='1. Circulariteit waardering'!$K$6,40%,IF(H31='1. Circulariteit waardering'!$L$6,30%,IF(H31='1. Circulariteit waardering'!$M$6,20%,IF(H31='1. Circulariteit waardering'!$N$6,10%,IF(H31='1. Circulariteit waardering'!$O$6,0%)))))))))))</f>
        <v>0.85</v>
      </c>
      <c r="J31" s="72">
        <v>0</v>
      </c>
      <c r="K31" s="61" t="s">
        <v>17</v>
      </c>
      <c r="L31" s="69">
        <f>IF(K31='1. Circulariteit waardering'!$E$6,100%,IF(K31='1. Circulariteit waardering'!$F$6,85%,IF(K31='1. Circulariteit waardering'!$G$6,85%,IF(K31='1. Circulariteit waardering'!$H$6,70%,IF(K31='1. Circulariteit waardering'!$I$6,65%,IF(K31='1. Circulariteit waardering'!$J$6,55%,IF(K31='1. Circulariteit waardering'!$K$6,40%,IF(K31='1. Circulariteit waardering'!$L$6,30%,IF(K31='1. Circulariteit waardering'!$M$6,20%,IF(K31='1. Circulariteit waardering'!$N$6,10%,IF(K31='1. Circulariteit waardering'!$O$6,0%)))))))))))</f>
        <v>0</v>
      </c>
      <c r="M31" s="72">
        <v>0</v>
      </c>
      <c r="N31" s="61" t="s">
        <v>17</v>
      </c>
      <c r="O31" s="69">
        <f>IF(N31='1. Circulariteit waardering'!$E$6,100%,IF(N31='1. Circulariteit waardering'!$F$6,85%,IF(N31='1. Circulariteit waardering'!$G$6,85%,IF(N31='1. Circulariteit waardering'!$H$6,70%,IF(N31='1. Circulariteit waardering'!$I$6,65%,IF(N31='1. Circulariteit waardering'!$J$6,55%,IF(N31='1. Circulariteit waardering'!$K$6,40%,IF(N31='1. Circulariteit waardering'!$L$6,30%,IF(N31='1. Circulariteit waardering'!$M$6,20%,IF(N31='1. Circulariteit waardering'!$N$6,10%,IF(N31='1. Circulariteit waardering'!$O$6,0%)))))))))))</f>
        <v>0</v>
      </c>
      <c r="P31" s="70">
        <f t="shared" si="1"/>
        <v>7060.7115482881964</v>
      </c>
    </row>
    <row r="32" spans="2:16" s="71" customFormat="1" ht="15" customHeight="1" x14ac:dyDescent="0.35">
      <c r="B32" s="64" t="s">
        <v>74</v>
      </c>
      <c r="C32" s="65"/>
      <c r="D32" s="66" t="s">
        <v>89</v>
      </c>
      <c r="E32" s="78">
        <v>32</v>
      </c>
      <c r="F32" s="67">
        <f t="shared" si="0"/>
        <v>1737.3530914665305</v>
      </c>
      <c r="G32" s="72">
        <v>32</v>
      </c>
      <c r="H32" s="61" t="s">
        <v>38</v>
      </c>
      <c r="I32" s="69">
        <f>IF(H32='1. Circulariteit waardering'!$E$6,100%,IF(H32='1. Circulariteit waardering'!$F$6,85%,IF(H32='1. Circulariteit waardering'!$G$6,85%,IF(H32='1. Circulariteit waardering'!$H$6,70%,IF(H32='1. Circulariteit waardering'!$I$6,65%,IF(H32='1. Circulariteit waardering'!$J$6,55%,IF(H32='1. Circulariteit waardering'!$K$6,40%,IF(H32='1. Circulariteit waardering'!$L$6,30%,IF(H32='1. Circulariteit waardering'!$M$6,20%,IF(H32='1. Circulariteit waardering'!$N$6,10%,IF(H32='1. Circulariteit waardering'!$O$6,0%)))))))))))</f>
        <v>0.7</v>
      </c>
      <c r="J32" s="72">
        <v>0</v>
      </c>
      <c r="K32" s="61" t="s">
        <v>17</v>
      </c>
      <c r="L32" s="69">
        <f>IF(K32='1. Circulariteit waardering'!$E$6,100%,IF(K32='1. Circulariteit waardering'!$F$6,85%,IF(K32='1. Circulariteit waardering'!$G$6,85%,IF(K32='1. Circulariteit waardering'!$H$6,70%,IF(K32='1. Circulariteit waardering'!$I$6,65%,IF(K32='1. Circulariteit waardering'!$J$6,55%,IF(K32='1. Circulariteit waardering'!$K$6,40%,IF(K32='1. Circulariteit waardering'!$L$6,30%,IF(K32='1. Circulariteit waardering'!$M$6,20%,IF(K32='1. Circulariteit waardering'!$N$6,10%,IF(K32='1. Circulariteit waardering'!$O$6,0%)))))))))))</f>
        <v>0</v>
      </c>
      <c r="M32" s="72">
        <v>0</v>
      </c>
      <c r="N32" s="61" t="s">
        <v>17</v>
      </c>
      <c r="O32" s="69">
        <f>IF(N32='1. Circulariteit waardering'!$E$6,100%,IF(N32='1. Circulariteit waardering'!$F$6,85%,IF(N32='1. Circulariteit waardering'!$G$6,85%,IF(N32='1. Circulariteit waardering'!$H$6,70%,IF(N32='1. Circulariteit waardering'!$I$6,65%,IF(N32='1. Circulariteit waardering'!$J$6,55%,IF(N32='1. Circulariteit waardering'!$K$6,40%,IF(N32='1. Circulariteit waardering'!$L$6,30%,IF(N32='1. Circulariteit waardering'!$M$6,20%,IF(N32='1. Circulariteit waardering'!$N$6,10%,IF(N32='1. Circulariteit waardering'!$O$6,0%)))))))))))</f>
        <v>0</v>
      </c>
      <c r="P32" s="70">
        <f t="shared" si="1"/>
        <v>1216.1471640265713</v>
      </c>
    </row>
    <row r="33" spans="2:16" s="71" customFormat="1" ht="15" customHeight="1" x14ac:dyDescent="0.35">
      <c r="B33" s="64" t="s">
        <v>75</v>
      </c>
      <c r="C33" s="65"/>
      <c r="D33" s="66" t="s">
        <v>88</v>
      </c>
      <c r="E33" s="78">
        <v>77</v>
      </c>
      <c r="F33" s="67">
        <f t="shared" si="0"/>
        <v>4180.505876341339</v>
      </c>
      <c r="G33" s="72">
        <v>77</v>
      </c>
      <c r="H33" s="61" t="s">
        <v>44</v>
      </c>
      <c r="I33" s="69">
        <f>IF(H33='1. Circulariteit waardering'!$E$6,100%,IF(H33='1. Circulariteit waardering'!$F$6,85%,IF(H33='1. Circulariteit waardering'!$G$6,85%,IF(H33='1. Circulariteit waardering'!$H$6,70%,IF(H33='1. Circulariteit waardering'!$I$6,65%,IF(H33='1. Circulariteit waardering'!$J$6,55%,IF(H33='1. Circulariteit waardering'!$K$6,40%,IF(H33='1. Circulariteit waardering'!$L$6,30%,IF(H33='1. Circulariteit waardering'!$M$6,20%,IF(H33='1. Circulariteit waardering'!$N$6,10%,IF(H33='1. Circulariteit waardering'!$O$6,0%)))))))))))</f>
        <v>0.1</v>
      </c>
      <c r="J33" s="72">
        <v>0</v>
      </c>
      <c r="K33" s="61" t="s">
        <v>17</v>
      </c>
      <c r="L33" s="69">
        <f>IF(K33='1. Circulariteit waardering'!$E$6,100%,IF(K33='1. Circulariteit waardering'!$F$6,85%,IF(K33='1. Circulariteit waardering'!$G$6,85%,IF(K33='1. Circulariteit waardering'!$H$6,70%,IF(K33='1. Circulariteit waardering'!$I$6,65%,IF(K33='1. Circulariteit waardering'!$J$6,55%,IF(K33='1. Circulariteit waardering'!$K$6,40%,IF(K33='1. Circulariteit waardering'!$L$6,30%,IF(K33='1. Circulariteit waardering'!$M$6,20%,IF(K33='1. Circulariteit waardering'!$N$6,10%,IF(K33='1. Circulariteit waardering'!$O$6,0%)))))))))))</f>
        <v>0</v>
      </c>
      <c r="M33" s="72">
        <v>0</v>
      </c>
      <c r="N33" s="61" t="s">
        <v>17</v>
      </c>
      <c r="O33" s="69">
        <f>IF(N33='1. Circulariteit waardering'!$E$6,100%,IF(N33='1. Circulariteit waardering'!$F$6,85%,IF(N33='1. Circulariteit waardering'!$G$6,85%,IF(N33='1. Circulariteit waardering'!$H$6,70%,IF(N33='1. Circulariteit waardering'!$I$6,65%,IF(N33='1. Circulariteit waardering'!$J$6,55%,IF(N33='1. Circulariteit waardering'!$K$6,40%,IF(N33='1. Circulariteit waardering'!$L$6,30%,IF(N33='1. Circulariteit waardering'!$M$6,20%,IF(N33='1. Circulariteit waardering'!$N$6,10%,IF(N33='1. Circulariteit waardering'!$O$6,0%)))))))))))</f>
        <v>0</v>
      </c>
      <c r="P33" s="70">
        <f t="shared" si="1"/>
        <v>418.05058763413393</v>
      </c>
    </row>
    <row r="34" spans="2:16" x14ac:dyDescent="0.35">
      <c r="B34" s="36"/>
      <c r="C34" s="51"/>
      <c r="D34" s="26"/>
      <c r="E34" s="77"/>
      <c r="F34" s="27"/>
      <c r="G34" s="40"/>
      <c r="H34" s="37"/>
      <c r="I34" s="36"/>
      <c r="J34" s="40"/>
      <c r="K34" s="9"/>
      <c r="L34" s="36"/>
      <c r="M34" s="40"/>
      <c r="N34" s="9"/>
      <c r="O34" s="42"/>
      <c r="P34" s="33"/>
    </row>
    <row r="35" spans="2:16" x14ac:dyDescent="0.35">
      <c r="B35" s="28"/>
      <c r="C35" s="28"/>
      <c r="D35" s="28"/>
      <c r="E35" s="46">
        <f>SUM(E6:E34)</f>
        <v>15656</v>
      </c>
      <c r="F35" s="29">
        <f>SUM(F6:F34)</f>
        <v>850000</v>
      </c>
      <c r="G35" s="46">
        <f>SUM(G6:G34)</f>
        <v>11908</v>
      </c>
      <c r="H35" s="28"/>
      <c r="I35" s="28"/>
      <c r="J35" s="46">
        <f>SUM(J6:J34)</f>
        <v>3443.8</v>
      </c>
      <c r="K35" s="28"/>
      <c r="L35" s="28"/>
      <c r="M35" s="46">
        <f>SUM(M6:M34)</f>
        <v>304</v>
      </c>
      <c r="N35" s="28"/>
      <c r="O35" s="28"/>
      <c r="P35" s="101">
        <f>SUM(P6:P34)</f>
        <v>564678.30224833929</v>
      </c>
    </row>
    <row r="36" spans="2:16" x14ac:dyDescent="0.35">
      <c r="B36" s="28"/>
      <c r="C36" s="28"/>
      <c r="D36" s="28"/>
      <c r="E36" s="47">
        <f>G35+J35+M35</f>
        <v>15655.8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102"/>
    </row>
    <row r="40" spans="2:16" x14ac:dyDescent="0.35">
      <c r="O40" s="48"/>
    </row>
  </sheetData>
  <sheetProtection algorithmName="SHA-512" hashValue="816NHhj15DCpSXyxXy65Y5oOtcpkCiZ3/5VWsRGpWPRdys91bRoWzMqVZ54XYV1Z4CGS9b/oKDN+Isg8Jiv7Qg==" saltValue="a+v6/57r3t4BRciHkbGe2A==" spinCount="100000" sheet="1" objects="1" scenarios="1"/>
  <mergeCells count="2">
    <mergeCell ref="G3:N3"/>
    <mergeCell ref="P35:P3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'1. Circulariteit waardering'!$E$6:$O$6</xm:f>
          </x14:formula1>
          <xm:sqref>N9:N33 H6:H7 N6:N7 K6:K7 H9:H33 K9:K33</xm:sqref>
        </x14:dataValidation>
        <x14:dataValidation type="list" allowBlank="1" showInputMessage="1" showErrorMessage="1">
          <x14:formula1>
            <xm:f>'1. Circulariteit waardering'!$E$6:$N$6</xm:f>
          </x14:formula1>
          <xm:sqref>H8 K8 N8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53C44737EA44B97AB6ADE0E6947D2" ma:contentTypeVersion="12" ma:contentTypeDescription="Een nieuw document maken." ma:contentTypeScope="" ma:versionID="503c2ca4cf2eca5b2e7c68fef3885061">
  <xsd:schema xmlns:xsd="http://www.w3.org/2001/XMLSchema" xmlns:xs="http://www.w3.org/2001/XMLSchema" xmlns:p="http://schemas.microsoft.com/office/2006/metadata/properties" xmlns:ns3="a7981b00-9628-466f-b4cc-aec37a78c1b6" xmlns:ns4="6d836d8c-e690-4a70-93ec-11f4213d88f3" targetNamespace="http://schemas.microsoft.com/office/2006/metadata/properties" ma:root="true" ma:fieldsID="2c9a37f7b8fd12e281188c19d0a1bf26" ns3:_="" ns4:_="">
    <xsd:import namespace="a7981b00-9628-466f-b4cc-aec37a78c1b6"/>
    <xsd:import namespace="6d836d8c-e690-4a70-93ec-11f4213d88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81b00-9628-466f-b4cc-aec37a78c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36d8c-e690-4a70-93ec-11f4213d88f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48529B-9E3C-40EF-AD4C-AD1094496E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993D50-FFD7-47FF-A9D4-D0364610A792}">
  <ds:schemaRefs>
    <ds:schemaRef ds:uri="http://purl.org/dc/elements/1.1/"/>
    <ds:schemaRef ds:uri="http://schemas.microsoft.com/office/2006/metadata/properties"/>
    <ds:schemaRef ds:uri="a7981b00-9628-466f-b4cc-aec37a78c1b6"/>
    <ds:schemaRef ds:uri="http://purl.org/dc/terms/"/>
    <ds:schemaRef ds:uri="6d836d8c-e690-4a70-93ec-11f4213d8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81CAA7-AD36-4589-A915-B822F80CB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981b00-9628-466f-b4cc-aec37a78c1b6"/>
    <ds:schemaRef ds:uri="6d836d8c-e690-4a70-93ec-11f4213d8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Circulariteit waardering</vt:lpstr>
      <vt:lpstr>2. Circulariteit invulblad BPKV</vt:lpstr>
      <vt:lpstr>2. Voorbeeld invulblad BPKV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Latta</dc:creator>
  <cp:lastModifiedBy>Pierre Latta</cp:lastModifiedBy>
  <dcterms:created xsi:type="dcterms:W3CDTF">2022-04-08T16:09:54Z</dcterms:created>
  <dcterms:modified xsi:type="dcterms:W3CDTF">2023-05-25T07:11:15Z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0x0101009D253C44737EA44B97AB6ADE0E6947D2</vt:lpwstr>
  </property>
</Properties>
</file>