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SA/Schoonmaak 2023/5. Documenten/Ruimtestaten en plattegronden/"/>
    </mc:Choice>
  </mc:AlternateContent>
  <xr:revisionPtr revIDLastSave="0" documentId="8_{4C082203-6AB4-4F51-BBE6-F536630067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G" sheetId="1" r:id="rId1"/>
    <sheet name="etage 1" sheetId="2" r:id="rId2"/>
    <sheet name="etage 2" sheetId="4" r:id="rId3"/>
    <sheet name="totaal per ruimte soort" sheetId="3" r:id="rId4"/>
  </sheets>
  <definedNames>
    <definedName name="_xlnm._FilterDatabase" localSheetId="0" hidden="1">BG!$A$1:$G$43</definedName>
    <definedName name="_xlnm._FilterDatabase" localSheetId="1" hidden="1">'etage 1'!$A$1:$G$40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/>
  <c r="H15" i="3"/>
  <c r="H5" i="3"/>
  <c r="F15" i="3"/>
  <c r="F5" i="3"/>
  <c r="E4" i="3"/>
  <c r="C15" i="3"/>
  <c r="C5" i="3"/>
  <c r="D5" i="3"/>
  <c r="H14" i="3"/>
  <c r="H4" i="3"/>
  <c r="F14" i="3"/>
  <c r="F4" i="3"/>
  <c r="E14" i="3"/>
  <c r="D4" i="3"/>
  <c r="C14" i="3"/>
  <c r="C4" i="3"/>
  <c r="G14" i="3"/>
  <c r="G4" i="3"/>
  <c r="D15" i="3"/>
  <c r="H16" i="3" l="1"/>
  <c r="G16" i="3"/>
  <c r="F16" i="3"/>
  <c r="E16" i="3"/>
  <c r="D16" i="3"/>
  <c r="C16" i="3"/>
  <c r="E15" i="3"/>
  <c r="H6" i="3"/>
  <c r="G6" i="3"/>
  <c r="F6" i="3"/>
  <c r="E6" i="3"/>
  <c r="E5" i="3"/>
  <c r="D6" i="3"/>
  <c r="C6" i="3"/>
  <c r="F15" i="4"/>
  <c r="E15" i="4"/>
  <c r="F30" i="2"/>
  <c r="E30" i="2"/>
  <c r="F43" i="1"/>
  <c r="E43" i="1"/>
  <c r="D9" i="3" l="1"/>
  <c r="F19" i="3"/>
  <c r="G9" i="3"/>
  <c r="H19" i="3"/>
  <c r="G19" i="3"/>
  <c r="D19" i="3"/>
  <c r="E19" i="3"/>
  <c r="C19" i="3"/>
  <c r="H9" i="3"/>
  <c r="F9" i="3"/>
  <c r="E9" i="3"/>
  <c r="C9" i="3"/>
  <c r="J9" i="3" l="1"/>
  <c r="J19" i="3"/>
  <c r="J2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Arjen de Graaf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Arjen de Graaf:</t>
        </r>
        <r>
          <rPr>
            <sz val="9"/>
            <color indexed="81"/>
            <rFont val="Tahoma"/>
            <charset val="1"/>
          </rPr>
          <t xml:space="preserve">
deel naast 0.18 heeft inloopmat, want uitgang naar binnenplaats</t>
        </r>
      </text>
    </comment>
  </commentList>
</comments>
</file>

<file path=xl/sharedStrings.xml><?xml version="1.0" encoding="utf-8"?>
<sst xmlns="http://schemas.openxmlformats.org/spreadsheetml/2006/main" count="378" uniqueCount="159">
  <si>
    <t>etage BG</t>
  </si>
  <si>
    <t>Ruimte nummer</t>
  </si>
  <si>
    <t>Soort ruimte</t>
  </si>
  <si>
    <t>0.01</t>
  </si>
  <si>
    <t>Hal</t>
  </si>
  <si>
    <t>0.02</t>
  </si>
  <si>
    <t>0.03</t>
  </si>
  <si>
    <t>naam ruimte</t>
  </si>
  <si>
    <t>verkeersruimte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</si>
  <si>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</si>
  <si>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</si>
  <si>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</si>
  <si>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</si>
  <si>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</si>
  <si>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</si>
  <si>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</si>
  <si>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</si>
  <si>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</si>
  <si>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</si>
  <si>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</si>
  <si>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</si>
  <si>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</si>
  <si>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</si>
  <si>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</si>
  <si>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</si>
  <si>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</si>
  <si>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</si>
  <si>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</si>
  <si>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</si>
  <si>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</si>
  <si>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</si>
  <si>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</si>
  <si>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0.27</t>
  </si>
  <si>
    <t>0.28</t>
  </si>
  <si>
    <t>0.29</t>
  </si>
  <si>
    <t>0.30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</si>
  <si>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</si>
  <si>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</si>
  <si>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</si>
  <si>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</si>
  <si>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</si>
  <si>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</si>
  <si>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</si>
  <si>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</si>
  <si>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</si>
  <si>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lesruimte</t>
  </si>
  <si>
    <t>sanitaire ruimte</t>
  </si>
  <si>
    <t>kantoorruimte</t>
  </si>
  <si>
    <t>Vloersoort</t>
  </si>
  <si>
    <t>0.40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</si>
  <si>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</si>
  <si>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</si>
  <si>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</si>
  <si>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</si>
  <si>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</si>
  <si>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</si>
  <si>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</si>
  <si>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</si>
  <si>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</si>
  <si>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</si>
  <si>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</si>
  <si>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</si>
  <si>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</si>
  <si>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</si>
  <si>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</si>
  <si>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</si>
  <si>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</si>
  <si>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</si>
  <si>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</si>
  <si>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</si>
  <si>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</si>
  <si>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</si>
  <si>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</si>
  <si>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</si>
  <si>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</si>
  <si>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</si>
  <si>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</si>
  <si>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,</t>
  </si>
  <si>
    <t>1e etage</t>
  </si>
  <si>
    <t>2e etage</t>
  </si>
  <si>
    <t>inloopmat</t>
  </si>
  <si>
    <t>Hal/trapportaal</t>
  </si>
  <si>
    <t>lino</t>
  </si>
  <si>
    <t>Toilet</t>
  </si>
  <si>
    <t>gietvloer steen</t>
  </si>
  <si>
    <t>technische ruimte</t>
  </si>
  <si>
    <t>beton</t>
  </si>
  <si>
    <t>Toilet jongens</t>
  </si>
  <si>
    <t>LBK/ stoppenkast</t>
  </si>
  <si>
    <t>Lokaal R1-9k</t>
  </si>
  <si>
    <t>Lokaal R1-10k</t>
  </si>
  <si>
    <t>Centrale hal boven</t>
  </si>
  <si>
    <t>Douche</t>
  </si>
  <si>
    <t>steen/tegel</t>
  </si>
  <si>
    <t>Toilet Docenten</t>
  </si>
  <si>
    <t xml:space="preserve">Toilet meisjes </t>
  </si>
  <si>
    <t>Server ruimte</t>
  </si>
  <si>
    <t>Gang oost</t>
  </si>
  <si>
    <t>Schoonmaakkast boven</t>
  </si>
  <si>
    <t>Opslag ruimte</t>
  </si>
  <si>
    <r>
      <t>Opp BVO in m</t>
    </r>
    <r>
      <rPr>
        <b/>
        <sz val="14"/>
        <color theme="1"/>
        <rFont val="Calibri"/>
        <family val="2"/>
      </rPr>
      <t>² NIET in werkprog.</t>
    </r>
  </si>
  <si>
    <r>
      <t>Opp BVO in m</t>
    </r>
    <r>
      <rPr>
        <b/>
        <sz val="14"/>
        <color theme="1"/>
        <rFont val="Calibri"/>
        <family val="2"/>
      </rPr>
      <t>² WEL in werkprog.</t>
    </r>
  </si>
  <si>
    <t>Docentenruimte/pantry</t>
  </si>
  <si>
    <t>Kantoor teamleider</t>
  </si>
  <si>
    <t>Gang west</t>
  </si>
  <si>
    <t>Lokaal R1-1</t>
  </si>
  <si>
    <t>Lokaal R1-2</t>
  </si>
  <si>
    <t>Lokaal R1-3</t>
  </si>
  <si>
    <t>Lokaal R1-4</t>
  </si>
  <si>
    <t>Lokaal R1-5</t>
  </si>
  <si>
    <t>Lokaal R1-6</t>
  </si>
  <si>
    <t>laminaat</t>
  </si>
  <si>
    <t>Lokaal R1-7</t>
  </si>
  <si>
    <t>Lokaal R1-8</t>
  </si>
  <si>
    <t>lino trap = hout</t>
  </si>
  <si>
    <t>lino/trap = hout</t>
  </si>
  <si>
    <t>Gang Centraal</t>
  </si>
  <si>
    <t>Lokaal R0-1</t>
  </si>
  <si>
    <t>Lokaal R0-2</t>
  </si>
  <si>
    <t>Lokaal R0-3</t>
  </si>
  <si>
    <t xml:space="preserve">Technische ruimte </t>
  </si>
  <si>
    <t>?</t>
  </si>
  <si>
    <t>Lokaal</t>
  </si>
  <si>
    <t>Kinderopvangzaal</t>
  </si>
  <si>
    <t>Opslag?</t>
  </si>
  <si>
    <t>Hal/Trapportaal</t>
  </si>
  <si>
    <t>lino/ Trap = hout</t>
  </si>
  <si>
    <t>Toilet kleuters</t>
  </si>
  <si>
    <t>Gemengd Toilet</t>
  </si>
  <si>
    <t>Schoonmaakkast beneden</t>
  </si>
  <si>
    <t>Toilet MIVA</t>
  </si>
  <si>
    <t>Gasmeter</t>
  </si>
  <si>
    <t>Opslag</t>
  </si>
  <si>
    <t>Trapportaal</t>
  </si>
  <si>
    <t>hout</t>
  </si>
  <si>
    <t>2e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</si>
  <si>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</si>
  <si>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</si>
  <si>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</si>
  <si>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</si>
  <si>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</si>
  <si>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</si>
  <si>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</si>
  <si>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</si>
  <si>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</si>
  <si>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</si>
  <si>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</si>
  <si>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</si>
  <si>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BG</t>
  </si>
  <si>
    <t>1e</t>
  </si>
  <si>
    <t>totaal</t>
  </si>
  <si>
    <t>Ruimtesoort</t>
  </si>
  <si>
    <t>Lesruimte</t>
  </si>
  <si>
    <t>WEL in werkprogramma</t>
  </si>
  <si>
    <t>Niet in werkprogramma</t>
  </si>
  <si>
    <t>sportruimte</t>
  </si>
  <si>
    <t>Sportruimte</t>
  </si>
  <si>
    <t>Opp BVO in m² WEL in werkprog.</t>
  </si>
  <si>
    <t>Opp BVO in m² NIET in werkprog.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</si>
</sst>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" fillId="0" borderId="5" xfId="0" applyFont="1" applyBorder="1"/>
    <xf numFmtId="0" fontId="8" fillId="0" borderId="0" xfId="0" applyFont="1"/>
    <xf numFmtId="0" fontId="9" fillId="0" borderId="7" xfId="0" applyFont="1" applyBorder="1"/>
    <xf numFmtId="0" fontId="8" fillId="0" borderId="8" xfId="0" applyFont="1" applyBorder="1"/>
    <xf numFmtId="0" fontId="5" fillId="0" borderId="16" xfId="0" applyFont="1" applyBorder="1" applyAlignment="1">
      <alignment horizontal="center"/>
    </xf>
    <xf numFmtId="0" fontId="0" fillId="0" borderId="10" xfId="0" applyBorder="1"/>
    <xf numFmtId="1" fontId="0" fillId="0" borderId="1" xfId="0" applyNumberFormat="1" applyBorder="1"/>
    <xf numFmtId="1" fontId="0" fillId="0" borderId="10" xfId="0" applyNumberFormat="1" applyBorder="1"/>
    <xf numFmtId="1" fontId="0" fillId="0" borderId="6" xfId="0" applyNumberFormat="1" applyBorder="1"/>
    <xf numFmtId="1" fontId="8" fillId="0" borderId="0" xfId="0" applyNumberFormat="1" applyFont="1"/>
    <xf numFmtId="0" fontId="4" fillId="0" borderId="0" xfId="0" applyFont="1"/>
    <xf numFmtId="0" fontId="10" fillId="0" borderId="0" xfId="0" applyFont="1"/>
    <xf numFmtId="1" fontId="5" fillId="0" borderId="0" xfId="0" applyNumberFormat="1" applyFont="1"/>
    <xf numFmtId="1" fontId="8" fillId="0" borderId="8" xfId="0" applyNumberFormat="1" applyFont="1" applyBorder="1"/>
    <xf numFmtId="1" fontId="8" fillId="0" borderId="9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26</xdr:row>
      <xdr:rowOff>190500</xdr:rowOff>
    </xdr:from>
    <xdr:to>
      <xdr:col>2</xdr:col>
      <xdr:colOff>1981200</xdr:colOff>
      <xdr:row>35</xdr:row>
      <xdr:rowOff>104775</xdr:rowOff>
    </xdr:to>
    <xdr:sp macro="" textlink="">
      <xdr:nvSpPr>
        <xdr:cNvPr id="2" name="Accolad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28850" y="6858000"/>
          <a:ext cx="1819275" cy="2057400"/>
        </a:xfrm>
        <a:prstGeom prst="brace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Gymnastiek, voor PO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zoomScale="98" zoomScaleNormal="98" workbookViewId="0">
      <pane ySplit="1" topLeftCell="A20" activePane="bottomLeft" state="frozen"/>
      <selection pane="bottomLeft" activeCell="F2" sqref="F2"/>
    </sheetView>
  </sheetViews>
  <sheetFormatPr defaultColWidth="9.109375" defaultRowHeight="18" x14ac:dyDescent="0.35"/>
  <cols>
    <col min="1" max="1" width="11" style="1" bestFit="1" customWidth="1"/>
    <col min="2" max="2" width="20" style="1" bestFit="1" customWidth="1"/>
    <col min="3" max="3" width="32" style="1" customWidth="1"/>
    <col min="4" max="4" width="35" style="1" customWidth="1"/>
    <col min="5" max="5" width="18.109375" style="1" bestFit="1" customWidth="1"/>
    <col min="6" max="6" width="18.109375" style="1" customWidth="1"/>
    <col min="7" max="7" width="44.6640625" style="1" customWidth="1"/>
    <col min="8" max="16384" width="9.109375" style="1"/>
  </cols>
  <sheetData>
    <row r="1" spans="1:7" s="19" customFormat="1" ht="54" x14ac:dyDescent="0.35">
      <c r="A1" s="18"/>
      <c r="B1" s="20" t="s">
        <v>1</v>
      </c>
      <c r="C1" s="20" t="s">
        <v>7</v>
      </c>
      <c r="D1" s="20" t="s">
        <v>2</v>
      </c>
      <c r="E1" s="20" t="s">
        <v>157</v>
      </c>
      <c r="F1" s="20" t="s">
        <v>158</v>
      </c>
      <c r="G1" s="21" t="s">
        <v>48</v>
      </c>
    </row>
    <row r="2" spans="1:7" x14ac:dyDescent="0.35">
      <c r="A2" s="5" t="s">
        <v>0</v>
      </c>
      <c r="B2" s="3" t="s">
        <v>3</v>
      </c>
      <c r="C2" s="2" t="s">
        <v>4</v>
      </c>
      <c r="D2" s="2" t="s">
        <v>8</v>
      </c>
      <c r="E2" s="2">
        <v>8.86</v>
      </c>
      <c r="F2" s="2"/>
      <c r="G2" s="6" t="s">
        <v>80</v>
      </c>
    </row>
    <row r="3" spans="1:7" x14ac:dyDescent="0.35">
      <c r="A3" s="5" t="s">
        <v>0</v>
      </c>
      <c r="B3" s="3" t="s">
        <v>5</v>
      </c>
      <c r="C3" s="2" t="s">
        <v>97</v>
      </c>
      <c r="D3" s="2" t="s">
        <v>8</v>
      </c>
      <c r="E3" s="2">
        <v>79.569999999999993</v>
      </c>
      <c r="F3" s="2"/>
      <c r="G3" s="6" t="s">
        <v>82</v>
      </c>
    </row>
    <row r="4" spans="1:7" x14ac:dyDescent="0.35">
      <c r="A4" s="5" t="s">
        <v>0</v>
      </c>
      <c r="B4" s="3" t="s">
        <v>6</v>
      </c>
      <c r="C4" s="2" t="s">
        <v>116</v>
      </c>
      <c r="D4" s="2" t="s">
        <v>8</v>
      </c>
      <c r="E4" s="2"/>
      <c r="F4" s="2">
        <v>80.040000000000006</v>
      </c>
      <c r="G4" s="6" t="s">
        <v>82</v>
      </c>
    </row>
    <row r="5" spans="1:7" x14ac:dyDescent="0.35">
      <c r="A5" s="5" t="s">
        <v>0</v>
      </c>
      <c r="B5" s="3" t="s">
        <v>9</v>
      </c>
      <c r="C5" s="2" t="s">
        <v>117</v>
      </c>
      <c r="D5" s="2" t="s">
        <v>45</v>
      </c>
      <c r="E5" s="2"/>
      <c r="F5" s="2">
        <v>57.24</v>
      </c>
      <c r="G5" s="6" t="s">
        <v>82</v>
      </c>
    </row>
    <row r="6" spans="1:7" x14ac:dyDescent="0.35">
      <c r="A6" s="5" t="s">
        <v>0</v>
      </c>
      <c r="B6" s="3" t="s">
        <v>10</v>
      </c>
      <c r="C6" s="2" t="s">
        <v>118</v>
      </c>
      <c r="D6" s="2" t="s">
        <v>45</v>
      </c>
      <c r="E6" s="2"/>
      <c r="F6" s="2">
        <v>56.67</v>
      </c>
      <c r="G6" s="6" t="s">
        <v>82</v>
      </c>
    </row>
    <row r="7" spans="1:7" x14ac:dyDescent="0.35">
      <c r="A7" s="5" t="s">
        <v>0</v>
      </c>
      <c r="B7" s="3" t="s">
        <v>11</v>
      </c>
      <c r="C7" s="2" t="s">
        <v>119</v>
      </c>
      <c r="D7" s="2" t="s">
        <v>45</v>
      </c>
      <c r="E7" s="2"/>
      <c r="F7" s="2">
        <v>62.89</v>
      </c>
      <c r="G7" s="6" t="s">
        <v>111</v>
      </c>
    </row>
    <row r="8" spans="1:7" x14ac:dyDescent="0.35">
      <c r="A8" s="5" t="s">
        <v>0</v>
      </c>
      <c r="B8" s="4" t="s">
        <v>12</v>
      </c>
      <c r="C8" s="2" t="s">
        <v>120</v>
      </c>
      <c r="D8" s="2" t="s">
        <v>85</v>
      </c>
      <c r="E8" s="2"/>
      <c r="F8" s="11">
        <v>6.62</v>
      </c>
      <c r="G8" s="6" t="s">
        <v>121</v>
      </c>
    </row>
    <row r="9" spans="1:7" x14ac:dyDescent="0.35">
      <c r="A9" s="5" t="s">
        <v>0</v>
      </c>
      <c r="B9" s="4" t="s">
        <v>13</v>
      </c>
      <c r="C9" s="2" t="s">
        <v>122</v>
      </c>
      <c r="D9" s="2" t="s">
        <v>45</v>
      </c>
      <c r="E9" s="2"/>
      <c r="F9" s="2">
        <v>62.97</v>
      </c>
      <c r="G9" s="6" t="s">
        <v>82</v>
      </c>
    </row>
    <row r="10" spans="1:7" x14ac:dyDescent="0.35">
      <c r="A10" s="5" t="s">
        <v>0</v>
      </c>
      <c r="B10" s="4" t="s">
        <v>14</v>
      </c>
      <c r="C10" s="2" t="s">
        <v>83</v>
      </c>
      <c r="D10" s="2" t="s">
        <v>46</v>
      </c>
      <c r="E10" s="2"/>
      <c r="F10" s="2">
        <v>6.24</v>
      </c>
      <c r="G10" s="6" t="s">
        <v>84</v>
      </c>
    </row>
    <row r="11" spans="1:7" x14ac:dyDescent="0.35">
      <c r="A11" s="5" t="s">
        <v>0</v>
      </c>
      <c r="B11" s="4" t="s">
        <v>15</v>
      </c>
      <c r="C11" s="2" t="s">
        <v>122</v>
      </c>
      <c r="D11" s="2" t="s">
        <v>45</v>
      </c>
      <c r="E11" s="2"/>
      <c r="F11" s="2">
        <v>64.56</v>
      </c>
      <c r="G11" s="6" t="s">
        <v>82</v>
      </c>
    </row>
    <row r="12" spans="1:7" x14ac:dyDescent="0.35">
      <c r="A12" s="5" t="s">
        <v>0</v>
      </c>
      <c r="B12" s="4" t="s">
        <v>16</v>
      </c>
      <c r="C12" s="2" t="s">
        <v>83</v>
      </c>
      <c r="D12" s="2" t="s">
        <v>46</v>
      </c>
      <c r="E12" s="2"/>
      <c r="F12" s="2">
        <v>6.25</v>
      </c>
      <c r="G12" s="6" t="s">
        <v>84</v>
      </c>
    </row>
    <row r="13" spans="1:7" x14ac:dyDescent="0.35">
      <c r="A13" s="5" t="s">
        <v>0</v>
      </c>
      <c r="B13" s="4" t="s">
        <v>17</v>
      </c>
      <c r="C13" s="2" t="s">
        <v>121</v>
      </c>
      <c r="D13" s="2" t="s">
        <v>47</v>
      </c>
      <c r="E13" s="2"/>
      <c r="F13" s="2">
        <v>20.41</v>
      </c>
      <c r="G13" s="6" t="s">
        <v>82</v>
      </c>
    </row>
    <row r="14" spans="1:7" x14ac:dyDescent="0.35">
      <c r="A14" s="5" t="s">
        <v>0</v>
      </c>
      <c r="B14" s="4" t="s">
        <v>18</v>
      </c>
      <c r="C14" s="2" t="s">
        <v>104</v>
      </c>
      <c r="D14" s="2" t="s">
        <v>8</v>
      </c>
      <c r="E14" s="2"/>
      <c r="F14" s="2">
        <v>50.21</v>
      </c>
      <c r="G14" s="6" t="s">
        <v>82</v>
      </c>
    </row>
    <row r="15" spans="1:7" x14ac:dyDescent="0.35">
      <c r="A15" s="5" t="s">
        <v>0</v>
      </c>
      <c r="B15" s="4" t="s">
        <v>19</v>
      </c>
      <c r="C15" s="2" t="s">
        <v>121</v>
      </c>
      <c r="D15" s="2" t="s">
        <v>47</v>
      </c>
      <c r="E15" s="2"/>
      <c r="F15" s="2">
        <v>15.01</v>
      </c>
      <c r="G15" s="6" t="s">
        <v>82</v>
      </c>
    </row>
    <row r="16" spans="1:7" x14ac:dyDescent="0.35">
      <c r="A16" s="5" t="s">
        <v>0</v>
      </c>
      <c r="B16" s="4" t="s">
        <v>20</v>
      </c>
      <c r="C16" s="2" t="s">
        <v>124</v>
      </c>
      <c r="D16" s="2" t="s">
        <v>85</v>
      </c>
      <c r="E16" s="2"/>
      <c r="F16" s="2">
        <v>7.89</v>
      </c>
      <c r="G16" s="6"/>
    </row>
    <row r="17" spans="1:7" x14ac:dyDescent="0.35">
      <c r="A17" s="5" t="s">
        <v>0</v>
      </c>
      <c r="B17" s="4" t="s">
        <v>21</v>
      </c>
      <c r="C17" s="2" t="s">
        <v>121</v>
      </c>
      <c r="D17" s="2"/>
      <c r="E17" s="2"/>
      <c r="F17" s="2"/>
      <c r="G17" s="6"/>
    </row>
    <row r="18" spans="1:7" x14ac:dyDescent="0.35">
      <c r="A18" s="5" t="s">
        <v>0</v>
      </c>
      <c r="B18" s="4" t="s">
        <v>22</v>
      </c>
      <c r="C18" s="2" t="s">
        <v>123</v>
      </c>
      <c r="D18" s="2" t="s">
        <v>45</v>
      </c>
      <c r="E18" s="2"/>
      <c r="F18" s="2">
        <v>85.97</v>
      </c>
      <c r="G18" s="6" t="s">
        <v>82</v>
      </c>
    </row>
    <row r="19" spans="1:7" x14ac:dyDescent="0.35">
      <c r="A19" s="5" t="s">
        <v>0</v>
      </c>
      <c r="B19" s="4" t="s">
        <v>23</v>
      </c>
      <c r="C19" s="2" t="s">
        <v>125</v>
      </c>
      <c r="D19" s="2" t="s">
        <v>8</v>
      </c>
      <c r="F19" s="2">
        <v>16.89</v>
      </c>
      <c r="G19" s="6" t="s">
        <v>126</v>
      </c>
    </row>
    <row r="20" spans="1:7" x14ac:dyDescent="0.35">
      <c r="A20" s="5" t="s">
        <v>0</v>
      </c>
      <c r="B20" s="4" t="s">
        <v>24</v>
      </c>
      <c r="C20" s="2" t="s">
        <v>120</v>
      </c>
      <c r="D20" s="2" t="s">
        <v>85</v>
      </c>
      <c r="E20" s="2"/>
      <c r="F20" s="11">
        <v>12.25</v>
      </c>
      <c r="G20" s="6" t="s">
        <v>121</v>
      </c>
    </row>
    <row r="21" spans="1:7" x14ac:dyDescent="0.35">
      <c r="A21" s="5" t="s">
        <v>0</v>
      </c>
      <c r="B21" s="4" t="s">
        <v>25</v>
      </c>
      <c r="C21" s="2" t="s">
        <v>124</v>
      </c>
      <c r="D21" s="2" t="s">
        <v>85</v>
      </c>
      <c r="E21" s="2"/>
      <c r="F21" s="11">
        <v>8.2799999999999994</v>
      </c>
      <c r="G21" s="6" t="s">
        <v>121</v>
      </c>
    </row>
    <row r="22" spans="1:7" x14ac:dyDescent="0.35">
      <c r="A22" s="5" t="s">
        <v>0</v>
      </c>
      <c r="B22" s="4" t="s">
        <v>26</v>
      </c>
      <c r="C22" s="2" t="s">
        <v>127</v>
      </c>
      <c r="D22" s="2" t="s">
        <v>46</v>
      </c>
      <c r="E22" s="2"/>
      <c r="F22" s="11">
        <v>6.45</v>
      </c>
      <c r="G22" s="6" t="s">
        <v>84</v>
      </c>
    </row>
    <row r="23" spans="1:7" x14ac:dyDescent="0.35">
      <c r="A23" s="5" t="s">
        <v>0</v>
      </c>
      <c r="B23" s="4" t="s">
        <v>27</v>
      </c>
      <c r="C23" s="2" t="s">
        <v>128</v>
      </c>
      <c r="D23" s="2" t="s">
        <v>46</v>
      </c>
      <c r="E23" s="2"/>
      <c r="F23" s="11">
        <v>6.41</v>
      </c>
      <c r="G23" s="6" t="s">
        <v>84</v>
      </c>
    </row>
    <row r="24" spans="1:7" x14ac:dyDescent="0.35">
      <c r="A24" s="5" t="s">
        <v>0</v>
      </c>
      <c r="B24" s="4" t="s">
        <v>28</v>
      </c>
      <c r="C24" s="2" t="s">
        <v>129</v>
      </c>
      <c r="D24" s="2" t="s">
        <v>85</v>
      </c>
      <c r="E24" s="2"/>
      <c r="F24" s="11">
        <v>1.83</v>
      </c>
      <c r="G24" s="6" t="s">
        <v>93</v>
      </c>
    </row>
    <row r="25" spans="1:7" x14ac:dyDescent="0.35">
      <c r="A25" s="5" t="s">
        <v>0</v>
      </c>
      <c r="B25" s="4" t="s">
        <v>29</v>
      </c>
      <c r="C25" s="2" t="s">
        <v>130</v>
      </c>
      <c r="D25" s="2" t="s">
        <v>46</v>
      </c>
      <c r="E25" s="2"/>
      <c r="F25" s="11">
        <v>3.06</v>
      </c>
      <c r="G25" s="6" t="s">
        <v>84</v>
      </c>
    </row>
    <row r="26" spans="1:7" x14ac:dyDescent="0.35">
      <c r="A26" s="5" t="s">
        <v>0</v>
      </c>
      <c r="B26" s="4" t="s">
        <v>30</v>
      </c>
      <c r="C26" s="2" t="s">
        <v>120</v>
      </c>
      <c r="D26" s="2" t="s">
        <v>85</v>
      </c>
      <c r="E26" s="2"/>
      <c r="F26" s="11">
        <v>2.11</v>
      </c>
      <c r="G26" s="6" t="s">
        <v>121</v>
      </c>
    </row>
    <row r="27" spans="1:7" x14ac:dyDescent="0.35">
      <c r="A27" s="5" t="s">
        <v>0</v>
      </c>
      <c r="B27" s="4" t="s">
        <v>31</v>
      </c>
      <c r="C27" s="42"/>
      <c r="D27" s="2" t="s">
        <v>155</v>
      </c>
      <c r="E27" s="2"/>
      <c r="F27" s="2">
        <v>1.51</v>
      </c>
      <c r="G27" s="6"/>
    </row>
    <row r="28" spans="1:7" x14ac:dyDescent="0.35">
      <c r="A28" s="5" t="s">
        <v>0</v>
      </c>
      <c r="B28" s="4" t="s">
        <v>32</v>
      </c>
      <c r="C28" s="43"/>
      <c r="D28" s="2" t="s">
        <v>155</v>
      </c>
      <c r="E28" s="2"/>
      <c r="F28" s="2">
        <v>7.52</v>
      </c>
      <c r="G28" s="6"/>
    </row>
    <row r="29" spans="1:7" x14ac:dyDescent="0.35">
      <c r="A29" s="5" t="s">
        <v>0</v>
      </c>
      <c r="B29" s="4" t="s">
        <v>33</v>
      </c>
      <c r="C29" s="43"/>
      <c r="D29" s="2" t="s">
        <v>155</v>
      </c>
      <c r="E29" s="2"/>
      <c r="F29" s="2">
        <v>27.59</v>
      </c>
      <c r="G29" s="6"/>
    </row>
    <row r="30" spans="1:7" x14ac:dyDescent="0.35">
      <c r="A30" s="5" t="s">
        <v>0</v>
      </c>
      <c r="B30" s="4" t="s">
        <v>34</v>
      </c>
      <c r="C30" s="43"/>
      <c r="D30" s="2" t="s">
        <v>155</v>
      </c>
      <c r="E30" s="2"/>
      <c r="F30" s="2">
        <v>1.1399999999999999</v>
      </c>
      <c r="G30" s="6"/>
    </row>
    <row r="31" spans="1:7" x14ac:dyDescent="0.35">
      <c r="A31" s="5" t="s">
        <v>0</v>
      </c>
      <c r="B31" s="4" t="s">
        <v>35</v>
      </c>
      <c r="C31" s="43"/>
      <c r="D31" s="2"/>
      <c r="E31" s="2"/>
      <c r="F31" s="2"/>
      <c r="G31" s="6"/>
    </row>
    <row r="32" spans="1:7" x14ac:dyDescent="0.35">
      <c r="A32" s="5" t="s">
        <v>0</v>
      </c>
      <c r="B32" s="4" t="s">
        <v>36</v>
      </c>
      <c r="C32" s="43"/>
      <c r="D32" s="2" t="s">
        <v>155</v>
      </c>
      <c r="E32" s="2"/>
      <c r="F32" s="2">
        <v>16.850000000000001</v>
      </c>
      <c r="G32" s="6"/>
    </row>
    <row r="33" spans="1:7" x14ac:dyDescent="0.35">
      <c r="A33" s="5" t="s">
        <v>0</v>
      </c>
      <c r="B33" s="4" t="s">
        <v>37</v>
      </c>
      <c r="C33" s="43"/>
      <c r="D33" s="2" t="s">
        <v>155</v>
      </c>
      <c r="E33" s="2"/>
      <c r="F33" s="2">
        <v>16.88</v>
      </c>
      <c r="G33" s="6"/>
    </row>
    <row r="34" spans="1:7" x14ac:dyDescent="0.35">
      <c r="A34" s="5" t="s">
        <v>0</v>
      </c>
      <c r="B34" s="4" t="s">
        <v>38</v>
      </c>
      <c r="C34" s="43"/>
      <c r="D34" s="2" t="s">
        <v>155</v>
      </c>
      <c r="E34" s="2"/>
      <c r="F34" s="2">
        <v>42.03</v>
      </c>
      <c r="G34" s="6"/>
    </row>
    <row r="35" spans="1:7" x14ac:dyDescent="0.35">
      <c r="A35" s="5" t="s">
        <v>0</v>
      </c>
      <c r="B35" s="4" t="s">
        <v>39</v>
      </c>
      <c r="C35" s="43"/>
      <c r="D35" s="2" t="s">
        <v>155</v>
      </c>
      <c r="E35" s="2"/>
      <c r="F35" s="2">
        <v>26.87</v>
      </c>
      <c r="G35" s="6"/>
    </row>
    <row r="36" spans="1:7" x14ac:dyDescent="0.35">
      <c r="A36" s="5" t="s">
        <v>0</v>
      </c>
      <c r="B36" s="4" t="s">
        <v>40</v>
      </c>
      <c r="C36" s="44"/>
      <c r="D36" s="2" t="s">
        <v>155</v>
      </c>
      <c r="E36" s="2"/>
      <c r="F36" s="2">
        <v>1.1499999999999999</v>
      </c>
      <c r="G36" s="6"/>
    </row>
    <row r="37" spans="1:7" x14ac:dyDescent="0.35">
      <c r="A37" s="5" t="s">
        <v>0</v>
      </c>
      <c r="B37" s="3" t="s">
        <v>41</v>
      </c>
      <c r="C37" s="2" t="s">
        <v>4</v>
      </c>
      <c r="D37" s="2" t="s">
        <v>8</v>
      </c>
      <c r="E37" s="2">
        <v>3.68</v>
      </c>
      <c r="F37" s="11"/>
      <c r="G37" s="6" t="s">
        <v>82</v>
      </c>
    </row>
    <row r="38" spans="1:7" x14ac:dyDescent="0.35">
      <c r="A38" s="5" t="s">
        <v>0</v>
      </c>
      <c r="B38" s="4" t="s">
        <v>42</v>
      </c>
      <c r="C38" s="2" t="s">
        <v>131</v>
      </c>
      <c r="D38" s="2" t="s">
        <v>85</v>
      </c>
      <c r="E38" s="2"/>
      <c r="F38" s="11">
        <v>2.37</v>
      </c>
      <c r="G38" s="6" t="s">
        <v>86</v>
      </c>
    </row>
    <row r="39" spans="1:7" x14ac:dyDescent="0.35">
      <c r="A39" s="5" t="s">
        <v>0</v>
      </c>
      <c r="B39" s="4" t="s">
        <v>43</v>
      </c>
      <c r="C39" s="2" t="s">
        <v>132</v>
      </c>
      <c r="D39" s="2" t="s">
        <v>85</v>
      </c>
      <c r="E39" s="2"/>
      <c r="F39" s="11">
        <v>2.1</v>
      </c>
      <c r="G39" s="6" t="s">
        <v>82</v>
      </c>
    </row>
    <row r="40" spans="1:7" x14ac:dyDescent="0.35">
      <c r="A40" s="5" t="s">
        <v>0</v>
      </c>
      <c r="B40" s="3" t="s">
        <v>44</v>
      </c>
      <c r="C40" s="2" t="s">
        <v>133</v>
      </c>
      <c r="D40" s="2" t="s">
        <v>8</v>
      </c>
      <c r="E40" s="2">
        <v>9.18</v>
      </c>
      <c r="F40" s="11"/>
      <c r="G40" s="6" t="s">
        <v>134</v>
      </c>
    </row>
    <row r="41" spans="1:7" ht="18.600000000000001" thickBot="1" x14ac:dyDescent="0.4">
      <c r="A41" s="7" t="s">
        <v>0</v>
      </c>
      <c r="B41" s="8" t="s">
        <v>49</v>
      </c>
      <c r="C41" s="9"/>
      <c r="D41" s="9" t="s">
        <v>155</v>
      </c>
      <c r="E41" s="9"/>
      <c r="F41" s="9">
        <v>258.39</v>
      </c>
      <c r="G41" s="10"/>
    </row>
    <row r="43" spans="1:7" x14ac:dyDescent="0.35">
      <c r="E43" s="1">
        <f>SUM(E2:E41)</f>
        <v>101.28999999999999</v>
      </c>
      <c r="F43" s="1">
        <f>SUM(F2:F41)</f>
        <v>1044.6499999999999</v>
      </c>
    </row>
  </sheetData>
  <autoFilter ref="A1:G43" xr:uid="{00000000-0009-0000-0000-000000000000}"/>
  <mergeCells count="1">
    <mergeCell ref="C27:C36"/>
  </mergeCells>
  <pageMargins left="0.70866141732283472" right="0.70866141732283472" top="0.55118110236220474" bottom="0.55118110236220474" header="0.31496062992125984" footer="0.31496062992125984"/>
  <pageSetup paperSize="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showGridLines="0" zoomScale="96" zoomScaleNormal="96" workbookViewId="0">
      <pane ySplit="1" topLeftCell="A20" activePane="bottomLeft" state="frozen"/>
      <selection pane="bottomLeft" activeCell="D33" sqref="D33"/>
    </sheetView>
  </sheetViews>
  <sheetFormatPr defaultColWidth="9.109375" defaultRowHeight="18" x14ac:dyDescent="0.35"/>
  <cols>
    <col min="1" max="1" width="11" style="1" bestFit="1" customWidth="1"/>
    <col min="2" max="2" width="20" style="1" bestFit="1" customWidth="1"/>
    <col min="3" max="3" width="27.88671875" style="1" customWidth="1"/>
    <col min="4" max="4" width="21.109375" style="1" bestFit="1" customWidth="1"/>
    <col min="5" max="5" width="18.109375" style="1" bestFit="1" customWidth="1"/>
    <col min="6" max="6" width="18.109375" style="1" customWidth="1"/>
    <col min="7" max="7" width="44.6640625" style="1" customWidth="1"/>
    <col min="8" max="16384" width="9.109375" style="1"/>
  </cols>
  <sheetData>
    <row r="1" spans="1:7" s="19" customFormat="1" ht="54" x14ac:dyDescent="0.35">
      <c r="A1" s="18"/>
      <c r="B1" s="20" t="s">
        <v>1</v>
      </c>
      <c r="C1" s="20" t="s">
        <v>7</v>
      </c>
      <c r="D1" s="20" t="s">
        <v>2</v>
      </c>
      <c r="E1" s="20" t="s">
        <v>101</v>
      </c>
      <c r="F1" s="20" t="s">
        <v>100</v>
      </c>
      <c r="G1" s="21" t="s">
        <v>48</v>
      </c>
    </row>
    <row r="2" spans="1:7" s="17" customFormat="1" x14ac:dyDescent="0.35">
      <c r="A2" s="12" t="s">
        <v>78</v>
      </c>
      <c r="B2" s="13" t="s">
        <v>50</v>
      </c>
      <c r="C2" s="14" t="s">
        <v>81</v>
      </c>
      <c r="D2" s="14" t="s">
        <v>8</v>
      </c>
      <c r="E2" s="14">
        <v>15.35</v>
      </c>
      <c r="F2" s="15"/>
      <c r="G2" s="16" t="s">
        <v>115</v>
      </c>
    </row>
    <row r="3" spans="1:7" x14ac:dyDescent="0.35">
      <c r="A3" s="5" t="s">
        <v>78</v>
      </c>
      <c r="B3" s="3" t="s">
        <v>51</v>
      </c>
      <c r="C3" s="2" t="s">
        <v>91</v>
      </c>
      <c r="D3" s="2" t="s">
        <v>8</v>
      </c>
      <c r="E3" s="2">
        <v>103.73</v>
      </c>
      <c r="F3" s="11"/>
      <c r="G3" s="6" t="s">
        <v>82</v>
      </c>
    </row>
    <row r="4" spans="1:7" x14ac:dyDescent="0.35">
      <c r="A4" s="5" t="s">
        <v>78</v>
      </c>
      <c r="B4" s="3" t="s">
        <v>52</v>
      </c>
      <c r="C4" s="2" t="s">
        <v>83</v>
      </c>
      <c r="D4" s="2" t="s">
        <v>46</v>
      </c>
      <c r="E4" s="2">
        <v>2.85</v>
      </c>
      <c r="F4" s="11"/>
      <c r="G4" s="6" t="s">
        <v>84</v>
      </c>
    </row>
    <row r="5" spans="1:7" x14ac:dyDescent="0.35">
      <c r="A5" s="5" t="s">
        <v>78</v>
      </c>
      <c r="B5" s="4" t="s">
        <v>53</v>
      </c>
      <c r="C5" s="2" t="s">
        <v>98</v>
      </c>
      <c r="D5" s="2" t="s">
        <v>85</v>
      </c>
      <c r="E5" s="2"/>
      <c r="F5" s="11">
        <v>2.85</v>
      </c>
      <c r="G5" s="6" t="s">
        <v>86</v>
      </c>
    </row>
    <row r="6" spans="1:7" x14ac:dyDescent="0.35">
      <c r="A6" s="5" t="s">
        <v>78</v>
      </c>
      <c r="B6" s="3" t="s">
        <v>54</v>
      </c>
      <c r="C6" s="2" t="s">
        <v>87</v>
      </c>
      <c r="D6" s="2" t="s">
        <v>46</v>
      </c>
      <c r="E6" s="2">
        <v>8.73</v>
      </c>
      <c r="F6" s="11"/>
      <c r="G6" s="6" t="s">
        <v>84</v>
      </c>
    </row>
    <row r="7" spans="1:7" x14ac:dyDescent="0.35">
      <c r="A7" s="5" t="s">
        <v>78</v>
      </c>
      <c r="B7" s="3" t="s">
        <v>55</v>
      </c>
      <c r="C7" s="2" t="s">
        <v>95</v>
      </c>
      <c r="D7" s="2" t="s">
        <v>46</v>
      </c>
      <c r="E7" s="2">
        <v>8.7200000000000006</v>
      </c>
      <c r="F7" s="11"/>
      <c r="G7" s="6" t="s">
        <v>84</v>
      </c>
    </row>
    <row r="8" spans="1:7" x14ac:dyDescent="0.35">
      <c r="A8" s="5" t="s">
        <v>78</v>
      </c>
      <c r="B8" s="4" t="s">
        <v>56</v>
      </c>
      <c r="C8" s="2" t="s">
        <v>88</v>
      </c>
      <c r="D8" s="2" t="s">
        <v>85</v>
      </c>
      <c r="E8" s="2"/>
      <c r="F8" s="11">
        <v>8.1999999999999993</v>
      </c>
      <c r="G8" s="6" t="s">
        <v>82</v>
      </c>
    </row>
    <row r="9" spans="1:7" x14ac:dyDescent="0.35">
      <c r="A9" s="5" t="s">
        <v>78</v>
      </c>
      <c r="B9" s="4" t="s">
        <v>57</v>
      </c>
      <c r="C9" s="2" t="s">
        <v>96</v>
      </c>
      <c r="D9" s="2" t="s">
        <v>85</v>
      </c>
      <c r="E9" s="2"/>
      <c r="F9" s="1">
        <v>8.57</v>
      </c>
      <c r="G9" s="6" t="s">
        <v>82</v>
      </c>
    </row>
    <row r="10" spans="1:7" x14ac:dyDescent="0.35">
      <c r="A10" s="5" t="s">
        <v>78</v>
      </c>
      <c r="B10" s="4" t="s">
        <v>58</v>
      </c>
      <c r="C10" s="2" t="s">
        <v>89</v>
      </c>
      <c r="D10" s="2" t="s">
        <v>45</v>
      </c>
      <c r="F10" s="2">
        <v>24.98</v>
      </c>
      <c r="G10" s="6" t="s">
        <v>82</v>
      </c>
    </row>
    <row r="11" spans="1:7" x14ac:dyDescent="0.35">
      <c r="A11" s="5" t="s">
        <v>78</v>
      </c>
      <c r="B11" s="3" t="s">
        <v>59</v>
      </c>
      <c r="C11" s="2" t="s">
        <v>90</v>
      </c>
      <c r="D11" s="2" t="s">
        <v>47</v>
      </c>
      <c r="E11" s="2">
        <v>13.19</v>
      </c>
      <c r="F11" s="11"/>
      <c r="G11" s="6" t="s">
        <v>82</v>
      </c>
    </row>
    <row r="12" spans="1:7" x14ac:dyDescent="0.35">
      <c r="A12" s="5" t="s">
        <v>78</v>
      </c>
      <c r="B12" s="3" t="s">
        <v>60</v>
      </c>
      <c r="C12" s="2" t="s">
        <v>97</v>
      </c>
      <c r="D12" s="2" t="s">
        <v>8</v>
      </c>
      <c r="E12" s="2">
        <v>25.12</v>
      </c>
      <c r="F12" s="11"/>
      <c r="G12" s="6" t="s">
        <v>82</v>
      </c>
    </row>
    <row r="13" spans="1:7" x14ac:dyDescent="0.35">
      <c r="A13" s="5" t="s">
        <v>78</v>
      </c>
      <c r="B13" s="4" t="s">
        <v>61</v>
      </c>
      <c r="C13" s="2" t="s">
        <v>92</v>
      </c>
      <c r="D13" s="2" t="s">
        <v>46</v>
      </c>
      <c r="E13" s="2"/>
      <c r="F13" s="11">
        <v>3.68</v>
      </c>
      <c r="G13" s="6" t="s">
        <v>93</v>
      </c>
    </row>
    <row r="14" spans="1:7" x14ac:dyDescent="0.35">
      <c r="A14" s="5" t="s">
        <v>78</v>
      </c>
      <c r="B14" s="3" t="s">
        <v>62</v>
      </c>
      <c r="C14" s="2" t="s">
        <v>94</v>
      </c>
      <c r="D14" s="2" t="s">
        <v>46</v>
      </c>
      <c r="E14" s="2">
        <v>3.72</v>
      </c>
      <c r="F14" s="11"/>
      <c r="G14" s="6" t="s">
        <v>84</v>
      </c>
    </row>
    <row r="15" spans="1:7" x14ac:dyDescent="0.35">
      <c r="A15" s="5" t="s">
        <v>78</v>
      </c>
      <c r="B15" s="4" t="s">
        <v>63</v>
      </c>
      <c r="C15" s="2" t="s">
        <v>99</v>
      </c>
      <c r="D15" s="2" t="s">
        <v>85</v>
      </c>
      <c r="E15" s="2"/>
      <c r="F15" s="11">
        <v>7.4</v>
      </c>
      <c r="G15" s="6"/>
    </row>
    <row r="16" spans="1:7" x14ac:dyDescent="0.35">
      <c r="A16" s="5" t="s">
        <v>78</v>
      </c>
      <c r="B16" s="3" t="s">
        <v>64</v>
      </c>
      <c r="C16" s="2" t="s">
        <v>102</v>
      </c>
      <c r="D16" s="2" t="s">
        <v>47</v>
      </c>
      <c r="E16" s="2">
        <v>25.84</v>
      </c>
      <c r="F16" s="11"/>
      <c r="G16" s="6" t="s">
        <v>82</v>
      </c>
    </row>
    <row r="17" spans="1:7" x14ac:dyDescent="0.35">
      <c r="A17" s="5" t="s">
        <v>78</v>
      </c>
      <c r="B17" s="3" t="s">
        <v>65</v>
      </c>
      <c r="C17" s="2" t="s">
        <v>103</v>
      </c>
      <c r="D17" s="2" t="s">
        <v>47</v>
      </c>
      <c r="E17" s="2">
        <v>10.18</v>
      </c>
      <c r="F17" s="11"/>
      <c r="G17" s="6" t="s">
        <v>82</v>
      </c>
    </row>
    <row r="18" spans="1:7" x14ac:dyDescent="0.35">
      <c r="A18" s="5" t="s">
        <v>78</v>
      </c>
      <c r="B18" s="3" t="s">
        <v>66</v>
      </c>
      <c r="C18" s="2" t="s">
        <v>104</v>
      </c>
      <c r="D18" s="2" t="s">
        <v>8</v>
      </c>
      <c r="E18" s="2">
        <v>174.35</v>
      </c>
      <c r="F18" s="11"/>
      <c r="G18" s="6" t="s">
        <v>82</v>
      </c>
    </row>
    <row r="19" spans="1:7" x14ac:dyDescent="0.35">
      <c r="A19" s="5" t="s">
        <v>78</v>
      </c>
      <c r="B19" s="3" t="s">
        <v>67</v>
      </c>
      <c r="C19" s="2" t="s">
        <v>105</v>
      </c>
      <c r="D19" s="2" t="s">
        <v>45</v>
      </c>
      <c r="E19" s="2">
        <v>57.13</v>
      </c>
      <c r="F19" s="11"/>
      <c r="G19" s="6" t="s">
        <v>82</v>
      </c>
    </row>
    <row r="20" spans="1:7" x14ac:dyDescent="0.35">
      <c r="A20" s="5" t="s">
        <v>78</v>
      </c>
      <c r="B20" s="3" t="s">
        <v>68</v>
      </c>
      <c r="C20" s="2" t="s">
        <v>106</v>
      </c>
      <c r="D20" s="2" t="s">
        <v>45</v>
      </c>
      <c r="E20" s="2">
        <v>56.67</v>
      </c>
      <c r="F20" s="11"/>
      <c r="G20" s="6" t="s">
        <v>82</v>
      </c>
    </row>
    <row r="21" spans="1:7" x14ac:dyDescent="0.35">
      <c r="A21" s="5" t="s">
        <v>78</v>
      </c>
      <c r="B21" s="3" t="s">
        <v>69</v>
      </c>
      <c r="C21" s="2" t="s">
        <v>107</v>
      </c>
      <c r="D21" s="2" t="s">
        <v>45</v>
      </c>
      <c r="E21" s="2">
        <v>57.16</v>
      </c>
      <c r="F21" s="11"/>
      <c r="G21" s="6" t="s">
        <v>82</v>
      </c>
    </row>
    <row r="22" spans="1:7" x14ac:dyDescent="0.35">
      <c r="A22" s="5" t="s">
        <v>78</v>
      </c>
      <c r="B22" s="3" t="s">
        <v>70</v>
      </c>
      <c r="C22" s="2" t="s">
        <v>108</v>
      </c>
      <c r="D22" s="2" t="s">
        <v>45</v>
      </c>
      <c r="E22" s="2">
        <v>57.87</v>
      </c>
      <c r="F22" s="11"/>
      <c r="G22" s="6" t="s">
        <v>82</v>
      </c>
    </row>
    <row r="23" spans="1:7" x14ac:dyDescent="0.35">
      <c r="A23" s="5" t="s">
        <v>78</v>
      </c>
      <c r="B23" s="3" t="s">
        <v>71</v>
      </c>
      <c r="C23" s="2" t="s">
        <v>109</v>
      </c>
      <c r="D23" s="2" t="s">
        <v>45</v>
      </c>
      <c r="E23" s="2">
        <v>55.18</v>
      </c>
      <c r="F23" s="11"/>
      <c r="G23" s="6" t="s">
        <v>82</v>
      </c>
    </row>
    <row r="24" spans="1:7" x14ac:dyDescent="0.35">
      <c r="A24" s="5" t="s">
        <v>78</v>
      </c>
      <c r="B24" s="3" t="s">
        <v>72</v>
      </c>
      <c r="C24" s="2" t="s">
        <v>110</v>
      </c>
      <c r="D24" s="2" t="s">
        <v>45</v>
      </c>
      <c r="E24" s="2">
        <v>56.04</v>
      </c>
      <c r="F24" s="11"/>
      <c r="G24" s="6" t="s">
        <v>111</v>
      </c>
    </row>
    <row r="25" spans="1:7" x14ac:dyDescent="0.35">
      <c r="A25" s="5" t="s">
        <v>78</v>
      </c>
      <c r="B25" s="4" t="s">
        <v>73</v>
      </c>
      <c r="C25" s="2"/>
      <c r="D25" s="2"/>
      <c r="E25" s="2"/>
      <c r="F25" s="11"/>
      <c r="G25" s="6"/>
    </row>
    <row r="26" spans="1:7" x14ac:dyDescent="0.35">
      <c r="A26" s="5" t="s">
        <v>78</v>
      </c>
      <c r="B26" s="3" t="s">
        <v>74</v>
      </c>
      <c r="C26" s="2" t="s">
        <v>112</v>
      </c>
      <c r="D26" s="2" t="s">
        <v>45</v>
      </c>
      <c r="E26" s="2">
        <v>65</v>
      </c>
      <c r="F26" s="11"/>
      <c r="G26" s="6" t="s">
        <v>82</v>
      </c>
    </row>
    <row r="27" spans="1:7" x14ac:dyDescent="0.35">
      <c r="A27" s="5" t="s">
        <v>78</v>
      </c>
      <c r="B27" s="3" t="s">
        <v>75</v>
      </c>
      <c r="C27" s="2" t="s">
        <v>113</v>
      </c>
      <c r="D27" s="2" t="s">
        <v>45</v>
      </c>
      <c r="E27" s="2">
        <v>53.51</v>
      </c>
      <c r="F27" s="11"/>
      <c r="G27" s="6" t="s">
        <v>111</v>
      </c>
    </row>
    <row r="28" spans="1:7" x14ac:dyDescent="0.35">
      <c r="A28" s="5" t="s">
        <v>78</v>
      </c>
      <c r="B28" s="3" t="s">
        <v>76</v>
      </c>
      <c r="C28" s="2" t="s">
        <v>81</v>
      </c>
      <c r="D28" s="2" t="s">
        <v>8</v>
      </c>
      <c r="E28" s="2">
        <v>16.89</v>
      </c>
      <c r="F28" s="11"/>
      <c r="G28" s="6" t="s">
        <v>114</v>
      </c>
    </row>
    <row r="30" spans="1:7" x14ac:dyDescent="0.35">
      <c r="E30" s="1">
        <f>SUM(E2:E28)</f>
        <v>867.2299999999999</v>
      </c>
      <c r="F30" s="1">
        <f>SUM(F2:F28)</f>
        <v>55.679999999999993</v>
      </c>
    </row>
    <row r="40" spans="5:5" x14ac:dyDescent="0.35">
      <c r="E40" s="1" t="s">
        <v>77</v>
      </c>
    </row>
  </sheetData>
  <autoFilter ref="A1:G40" xr:uid="{00000000-0009-0000-0000-000001000000}"/>
  <pageMargins left="0.70866141732283472" right="0.70866141732283472" top="0.55118110236220474" bottom="0.35433070866141736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showGridLines="0" workbookViewId="0">
      <pane ySplit="1" topLeftCell="A2" activePane="bottomLeft" state="frozen"/>
      <selection pane="bottomLeft" activeCell="D21" sqref="D21"/>
    </sheetView>
  </sheetViews>
  <sheetFormatPr defaultColWidth="9.109375" defaultRowHeight="18" x14ac:dyDescent="0.35"/>
  <cols>
    <col min="1" max="1" width="11" style="1" bestFit="1" customWidth="1"/>
    <col min="2" max="2" width="20" style="1" bestFit="1" customWidth="1"/>
    <col min="3" max="3" width="27.88671875" style="1" customWidth="1"/>
    <col min="4" max="4" width="21.109375" style="1" bestFit="1" customWidth="1"/>
    <col min="5" max="5" width="18.109375" style="1" bestFit="1" customWidth="1"/>
    <col min="6" max="6" width="18.109375" style="1" customWidth="1"/>
    <col min="7" max="7" width="44.6640625" style="1" customWidth="1"/>
    <col min="8" max="16384" width="9.109375" style="1"/>
  </cols>
  <sheetData>
    <row r="1" spans="1:7" s="19" customFormat="1" ht="54" x14ac:dyDescent="0.35">
      <c r="A1" s="18"/>
      <c r="B1" s="20" t="s">
        <v>1</v>
      </c>
      <c r="C1" s="20" t="s">
        <v>7</v>
      </c>
      <c r="D1" s="20" t="s">
        <v>2</v>
      </c>
      <c r="E1" s="20" t="s">
        <v>101</v>
      </c>
      <c r="F1" s="20" t="s">
        <v>100</v>
      </c>
      <c r="G1" s="21" t="s">
        <v>48</v>
      </c>
    </row>
    <row r="2" spans="1:7" s="17" customFormat="1" x14ac:dyDescent="0.35">
      <c r="A2" s="12" t="s">
        <v>79</v>
      </c>
      <c r="B2" s="13" t="s">
        <v>136</v>
      </c>
      <c r="C2" s="14"/>
      <c r="D2" s="14" t="s">
        <v>8</v>
      </c>
      <c r="E2" s="14"/>
      <c r="F2" s="15"/>
      <c r="G2" s="16"/>
    </row>
    <row r="3" spans="1:7" x14ac:dyDescent="0.35">
      <c r="A3" s="5" t="s">
        <v>79</v>
      </c>
      <c r="B3" s="13" t="s">
        <v>137</v>
      </c>
      <c r="C3" s="2"/>
      <c r="D3" s="2"/>
      <c r="E3" s="2"/>
      <c r="F3" s="11"/>
      <c r="G3" s="6"/>
    </row>
    <row r="4" spans="1:7" x14ac:dyDescent="0.35">
      <c r="A4" s="12" t="s">
        <v>79</v>
      </c>
      <c r="B4" s="13" t="s">
        <v>138</v>
      </c>
      <c r="C4" s="2"/>
      <c r="D4" s="2"/>
      <c r="E4" s="2"/>
      <c r="F4" s="11"/>
      <c r="G4" s="6"/>
    </row>
    <row r="5" spans="1:7" x14ac:dyDescent="0.35">
      <c r="A5" s="5" t="s">
        <v>79</v>
      </c>
      <c r="B5" s="13" t="s">
        <v>139</v>
      </c>
      <c r="C5" s="2"/>
      <c r="D5" s="2" t="s">
        <v>47</v>
      </c>
      <c r="E5" s="2"/>
      <c r="F5" s="11"/>
      <c r="G5" s="6"/>
    </row>
    <row r="6" spans="1:7" x14ac:dyDescent="0.35">
      <c r="A6" s="12" t="s">
        <v>79</v>
      </c>
      <c r="B6" s="13" t="s">
        <v>140</v>
      </c>
      <c r="C6" s="2"/>
      <c r="D6" s="2" t="s">
        <v>45</v>
      </c>
      <c r="E6" s="2"/>
      <c r="F6" s="11"/>
      <c r="G6" s="6"/>
    </row>
    <row r="7" spans="1:7" x14ac:dyDescent="0.35">
      <c r="A7" s="5" t="s">
        <v>79</v>
      </c>
      <c r="B7" s="13" t="s">
        <v>141</v>
      </c>
      <c r="C7" s="2"/>
      <c r="D7" s="2"/>
      <c r="E7" s="2"/>
      <c r="F7" s="11"/>
      <c r="G7" s="6"/>
    </row>
    <row r="8" spans="1:7" x14ac:dyDescent="0.35">
      <c r="A8" s="12" t="s">
        <v>79</v>
      </c>
      <c r="B8" s="13" t="s">
        <v>142</v>
      </c>
      <c r="C8" s="2"/>
      <c r="D8" s="2" t="s">
        <v>85</v>
      </c>
      <c r="E8" s="2"/>
      <c r="F8" s="11"/>
      <c r="G8" s="6"/>
    </row>
    <row r="9" spans="1:7" x14ac:dyDescent="0.35">
      <c r="A9" s="5" t="s">
        <v>79</v>
      </c>
      <c r="B9" s="13" t="s">
        <v>143</v>
      </c>
      <c r="C9" s="2"/>
      <c r="D9" s="2"/>
      <c r="E9" s="2"/>
      <c r="G9" s="6"/>
    </row>
    <row r="10" spans="1:7" x14ac:dyDescent="0.35">
      <c r="A10" s="12" t="s">
        <v>79</v>
      </c>
      <c r="B10" s="13" t="s">
        <v>144</v>
      </c>
      <c r="C10" s="2"/>
      <c r="D10" s="2"/>
      <c r="E10" s="2"/>
      <c r="F10" s="11"/>
      <c r="G10" s="6"/>
    </row>
    <row r="11" spans="1:7" x14ac:dyDescent="0.35">
      <c r="A11" s="5" t="s">
        <v>79</v>
      </c>
      <c r="B11" s="13" t="s">
        <v>145</v>
      </c>
      <c r="C11" s="2"/>
      <c r="D11" s="2" t="s">
        <v>46</v>
      </c>
      <c r="E11" s="2"/>
      <c r="F11" s="11"/>
      <c r="G11" s="6"/>
    </row>
    <row r="12" spans="1:7" x14ac:dyDescent="0.35">
      <c r="A12" s="12" t="s">
        <v>79</v>
      </c>
      <c r="B12" s="13" t="s">
        <v>146</v>
      </c>
      <c r="C12" s="2"/>
      <c r="D12" s="2"/>
      <c r="E12" s="2"/>
      <c r="F12" s="11"/>
      <c r="G12" s="6"/>
    </row>
    <row r="13" spans="1:7" x14ac:dyDescent="0.35">
      <c r="A13" s="5" t="s">
        <v>79</v>
      </c>
      <c r="B13" s="13" t="s">
        <v>147</v>
      </c>
      <c r="C13" s="2"/>
      <c r="D13" s="2" t="s">
        <v>156</v>
      </c>
      <c r="E13" s="2"/>
      <c r="F13" s="11"/>
      <c r="G13" s="6"/>
    </row>
    <row r="15" spans="1:7" x14ac:dyDescent="0.35">
      <c r="E15" s="1">
        <f>SUM(E2:E13)</f>
        <v>0</v>
      </c>
      <c r="F15" s="1">
        <f>SUM(F2:F13)</f>
        <v>0</v>
      </c>
    </row>
    <row r="25" spans="5:5" x14ac:dyDescent="0.35">
      <c r="E25" s="1" t="s">
        <v>77</v>
      </c>
    </row>
  </sheetData>
  <pageMargins left="0.70866141732283472" right="0.70866141732283472" top="0.55118110236220474" bottom="0.35433070866141736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22"/>
  <sheetViews>
    <sheetView workbookViewId="0">
      <selection activeCell="K14" sqref="K14"/>
    </sheetView>
  </sheetViews>
  <sheetFormatPr defaultRowHeight="14.4" x14ac:dyDescent="0.3"/>
  <cols>
    <col min="1" max="1" width="22.44140625" bestFit="1" customWidth="1"/>
    <col min="2" max="2" width="8" bestFit="1" customWidth="1"/>
    <col min="3" max="3" width="9.88671875" bestFit="1" customWidth="1"/>
    <col min="4" max="4" width="14" bestFit="1" customWidth="1"/>
    <col min="5" max="5" width="15.33203125" bestFit="1" customWidth="1"/>
    <col min="6" max="6" width="14.88671875" bestFit="1" customWidth="1"/>
    <col min="7" max="7" width="14.88671875" customWidth="1"/>
    <col min="8" max="8" width="17.33203125" bestFit="1" customWidth="1"/>
  </cols>
  <sheetData>
    <row r="2" spans="1:10" ht="18.600000000000001" thickBot="1" x14ac:dyDescent="0.4">
      <c r="A2" s="38" t="s">
        <v>153</v>
      </c>
      <c r="C2" s="45" t="s">
        <v>151</v>
      </c>
      <c r="D2" s="45"/>
      <c r="E2" s="45"/>
      <c r="F2" s="45"/>
      <c r="G2" s="45"/>
      <c r="H2" s="45"/>
    </row>
    <row r="3" spans="1:10" ht="15" thickBot="1" x14ac:dyDescent="0.35">
      <c r="B3" s="23"/>
      <c r="C3" s="25" t="s">
        <v>152</v>
      </c>
      <c r="D3" s="25" t="s">
        <v>47</v>
      </c>
      <c r="E3" s="25" t="s">
        <v>46</v>
      </c>
      <c r="F3" s="25" t="s">
        <v>8</v>
      </c>
      <c r="G3" s="31" t="s">
        <v>155</v>
      </c>
      <c r="H3" s="26" t="s">
        <v>85</v>
      </c>
    </row>
    <row r="4" spans="1:10" ht="18.600000000000001" thickTop="1" x14ac:dyDescent="0.35">
      <c r="B4" s="27" t="s">
        <v>148</v>
      </c>
      <c r="C4" s="33">
        <f>BG!E5+BG!E6+BG!E7+BG!E9+BG!E11+BG!E18</f>
        <v>0</v>
      </c>
      <c r="D4" s="33">
        <f>BG!E13+BG!E15</f>
        <v>0</v>
      </c>
      <c r="E4" s="33">
        <f>BG!E10+BG!E12+BG!E22+BG!E23+BG!E25</f>
        <v>0</v>
      </c>
      <c r="F4" s="33">
        <f>BG!E2+BG!E3+BG!E4+BG!E14+BG!E19+BG!E37+BG!E40</f>
        <v>101.28999999999999</v>
      </c>
      <c r="G4" s="34">
        <f>BG!E27+BG!E28+BG!E29+BG!E30+BG!E32+BG!E33+BG!E34+BG!E35+BG!E36+BG!E41</f>
        <v>0</v>
      </c>
      <c r="H4" s="35">
        <f>BG!E8+BG!E16+BG!E20+BG!E21+BG!E24+BG!E26+BG!E38+BG!E39</f>
        <v>0</v>
      </c>
    </row>
    <row r="5" spans="1:10" ht="18" x14ac:dyDescent="0.35">
      <c r="B5" s="27" t="s">
        <v>149</v>
      </c>
      <c r="C5" s="33">
        <f>'etage 1'!E10+'etage 1'!E19+'etage 1'!E20+'etage 1'!E21+'etage 1'!E22+'etage 1'!E23+'etage 1'!E24+'etage 1'!E26+'etage 1'!E27</f>
        <v>458.56</v>
      </c>
      <c r="D5" s="33">
        <f>'etage 1'!E11+'etage 1'!E16+'etage 1'!E17</f>
        <v>49.21</v>
      </c>
      <c r="E5" s="33">
        <f>'etage 1'!E4+'etage 1'!E6+'etage 1'!E7+'etage 1'!E13+'etage 1'!E14</f>
        <v>24.02</v>
      </c>
      <c r="F5" s="33">
        <f>'etage 1'!E2+'etage 1'!E3+'etage 1'!E12+'etage 1'!E18+'etage 1'!E28</f>
        <v>335.43999999999994</v>
      </c>
      <c r="G5" s="34">
        <v>0</v>
      </c>
      <c r="H5" s="35">
        <f>'etage 1'!E5+'etage 1'!E8+'etage 1'!E9+'etage 1'!E15</f>
        <v>0</v>
      </c>
    </row>
    <row r="6" spans="1:10" ht="18" x14ac:dyDescent="0.35">
      <c r="B6" s="27" t="s">
        <v>135</v>
      </c>
      <c r="C6" s="33">
        <f>'etage 2'!E6</f>
        <v>0</v>
      </c>
      <c r="D6" s="33">
        <f>'etage 2'!E5</f>
        <v>0</v>
      </c>
      <c r="E6" s="33">
        <f>'etage 2'!E11</f>
        <v>0</v>
      </c>
      <c r="F6" s="33">
        <f>'etage 2'!E2</f>
        <v>0</v>
      </c>
      <c r="G6" s="34">
        <f>0</f>
        <v>0</v>
      </c>
      <c r="H6" s="35">
        <f>'etage 2'!E8</f>
        <v>0</v>
      </c>
    </row>
    <row r="7" spans="1:10" ht="18" x14ac:dyDescent="0.35">
      <c r="B7" s="27"/>
      <c r="C7" s="33"/>
      <c r="D7" s="33"/>
      <c r="E7" s="33"/>
      <c r="F7" s="33"/>
      <c r="G7" s="34"/>
      <c r="H7" s="35"/>
    </row>
    <row r="8" spans="1:10" ht="18" x14ac:dyDescent="0.35">
      <c r="B8" s="27"/>
      <c r="C8" s="33"/>
      <c r="D8" s="33"/>
      <c r="E8" s="33"/>
      <c r="F8" s="33"/>
      <c r="G8" s="34"/>
      <c r="H8" s="35"/>
    </row>
    <row r="9" spans="1:10" s="28" customFormat="1" ht="16.2" thickBot="1" x14ac:dyDescent="0.35">
      <c r="B9" s="29" t="s">
        <v>150</v>
      </c>
      <c r="C9" s="40">
        <f>SUM(C4:C6)</f>
        <v>458.56</v>
      </c>
      <c r="D9" s="40">
        <f t="shared" ref="D9:H9" si="0">SUM(D4:D6)</f>
        <v>49.21</v>
      </c>
      <c r="E9" s="40">
        <f t="shared" si="0"/>
        <v>24.02</v>
      </c>
      <c r="F9" s="40">
        <f t="shared" si="0"/>
        <v>436.7299999999999</v>
      </c>
      <c r="G9" s="40">
        <f t="shared" si="0"/>
        <v>0</v>
      </c>
      <c r="H9" s="41">
        <f t="shared" si="0"/>
        <v>0</v>
      </c>
      <c r="J9" s="36">
        <f>SUM(C9:I9)</f>
        <v>968.51999999999987</v>
      </c>
    </row>
    <row r="11" spans="1:10" ht="13.2" customHeight="1" x14ac:dyDescent="0.3"/>
    <row r="12" spans="1:10" ht="15" thickBot="1" x14ac:dyDescent="0.35">
      <c r="A12" s="37" t="s">
        <v>154</v>
      </c>
    </row>
    <row r="13" spans="1:10" ht="15" thickBot="1" x14ac:dyDescent="0.35">
      <c r="B13" s="23"/>
      <c r="C13" s="25" t="s">
        <v>152</v>
      </c>
      <c r="D13" s="25" t="s">
        <v>47</v>
      </c>
      <c r="E13" s="25" t="s">
        <v>46</v>
      </c>
      <c r="F13" s="25" t="s">
        <v>8</v>
      </c>
      <c r="G13" s="31" t="s">
        <v>155</v>
      </c>
      <c r="H13" s="26" t="s">
        <v>85</v>
      </c>
    </row>
    <row r="14" spans="1:10" ht="18.600000000000001" thickTop="1" x14ac:dyDescent="0.35">
      <c r="B14" s="27" t="s">
        <v>148</v>
      </c>
      <c r="C14" s="33">
        <f>BG!F5+BG!F6+BG!F7+BG!F9+BG!F11+BG!F18</f>
        <v>390.30000000000007</v>
      </c>
      <c r="D14" s="33">
        <f>BG!F13+BG!F15</f>
        <v>35.42</v>
      </c>
      <c r="E14" s="33">
        <f>BG!F10+BG!F12+BG!F22+BG!F23+BG!F25</f>
        <v>28.41</v>
      </c>
      <c r="F14" s="33">
        <f>BG!F2+BG!F3+BG!F4+BG!F14+BG!F19+BG!F37+BG!F40</f>
        <v>147.13999999999999</v>
      </c>
      <c r="G14" s="34">
        <f>BG!F27+BG!F28+BG!F29+BG!F30+BG!F32+BG!F33+BG!F34+BG!F35+BG!F36+BG!F41</f>
        <v>399.92999999999995</v>
      </c>
      <c r="H14" s="35">
        <f>BG!F8+BG!F16+BG!F20+BG!F21+BG!F24+BG!F26+BG!F38+BG!F39</f>
        <v>43.449999999999996</v>
      </c>
    </row>
    <row r="15" spans="1:10" ht="18" x14ac:dyDescent="0.35">
      <c r="B15" s="27" t="s">
        <v>149</v>
      </c>
      <c r="C15" s="33">
        <f>'etage 1'!F10+'etage 1'!F19+'etage 1'!F20+'etage 1'!F21+'etage 1'!F22+'etage 1'!F23+'etage 1'!F24+'etage 1'!F26+'etage 1'!F27</f>
        <v>24.98</v>
      </c>
      <c r="D15" s="33">
        <f>'etage 1'!F11+'etage 1'!F16+'etage 1'!F17</f>
        <v>0</v>
      </c>
      <c r="E15" s="33">
        <f>'etage 1'!F4+'etage 1'!F6+'etage 1'!F7+'etage 1'!F13+'etage 1'!F14</f>
        <v>3.68</v>
      </c>
      <c r="F15" s="33">
        <f>'etage 1'!F2+'etage 1'!F3+'etage 1'!F12+'etage 1'!F18+'etage 1'!F28</f>
        <v>0</v>
      </c>
      <c r="G15" s="34">
        <v>0</v>
      </c>
      <c r="H15" s="35">
        <f>'etage 1'!F5+'etage 1'!F8+'etage 1'!F9+'etage 1'!F15</f>
        <v>27.019999999999996</v>
      </c>
    </row>
    <row r="16" spans="1:10" ht="18" x14ac:dyDescent="0.35">
      <c r="B16" s="27" t="s">
        <v>135</v>
      </c>
      <c r="C16" s="33">
        <f>'etage 2'!F6</f>
        <v>0</v>
      </c>
      <c r="D16" s="33">
        <f>'etage 2'!F5</f>
        <v>0</v>
      </c>
      <c r="E16" s="33">
        <f>'etage 2'!F11</f>
        <v>0</v>
      </c>
      <c r="F16" s="33">
        <f>'etage 2'!F2</f>
        <v>0</v>
      </c>
      <c r="G16" s="34">
        <f>'etage 2'!F13</f>
        <v>0</v>
      </c>
      <c r="H16" s="35">
        <f>'etage 2'!F8</f>
        <v>0</v>
      </c>
    </row>
    <row r="17" spans="2:10" ht="18" x14ac:dyDescent="0.35">
      <c r="B17" s="27"/>
      <c r="C17" s="22"/>
      <c r="D17" s="22"/>
      <c r="E17" s="22"/>
      <c r="F17" s="22"/>
      <c r="G17" s="32"/>
      <c r="H17" s="24"/>
    </row>
    <row r="18" spans="2:10" ht="18" x14ac:dyDescent="0.35">
      <c r="B18" s="27"/>
      <c r="C18" s="22"/>
      <c r="D18" s="22"/>
      <c r="E18" s="22"/>
      <c r="F18" s="22"/>
      <c r="G18" s="32"/>
      <c r="H18" s="24"/>
    </row>
    <row r="19" spans="2:10" s="28" customFormat="1" ht="16.2" thickBot="1" x14ac:dyDescent="0.35">
      <c r="B19" s="29" t="s">
        <v>150</v>
      </c>
      <c r="C19" s="30">
        <f>SUM(C14:C16)</f>
        <v>415.28000000000009</v>
      </c>
      <c r="D19" s="30">
        <f t="shared" ref="D19:H19" si="1">SUM(D14:D16)</f>
        <v>35.42</v>
      </c>
      <c r="E19" s="30">
        <f t="shared" si="1"/>
        <v>32.090000000000003</v>
      </c>
      <c r="F19" s="30">
        <f t="shared" si="1"/>
        <v>147.13999999999999</v>
      </c>
      <c r="G19" s="30">
        <f t="shared" si="1"/>
        <v>399.92999999999995</v>
      </c>
      <c r="H19" s="30">
        <f t="shared" si="1"/>
        <v>70.47</v>
      </c>
      <c r="J19" s="28">
        <f>SUM(C19:I19)</f>
        <v>1100.3300000000002</v>
      </c>
    </row>
    <row r="22" spans="2:10" x14ac:dyDescent="0.3">
      <c r="J22" s="39">
        <f>SUM(J9:J19)</f>
        <v>2068.85</v>
      </c>
    </row>
  </sheetData>
  <mergeCells count="1">
    <mergeCell ref="C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ED1E4E-D2D8-4A93-A8F7-A9CEF9E2224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46BA932-2C77-4497-A4C0-428C27D37D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3F192A-E654-4279-96C2-116CB5C97921}">
  <ds:schemaRefs>
    <ds:schemaRef ds:uri="acb3b980-739c-402b-9d57-40d00707bd7c"/>
    <ds:schemaRef ds:uri="http://purl.org/dc/terms/"/>
    <ds:schemaRef ds:uri="http://purl.org/dc/dcmitype/"/>
    <ds:schemaRef ds:uri="d65c1474-5acf-44bb-8ee5-5146eb7ce7a5"/>
    <ds:schemaRef ds:uri="25b3652f-631c-4938-9cdd-f4886d4259f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16F9C68D-F54C-4D84-BBFC-69157B727C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BG</vt:lpstr>
      <vt:lpstr>etage 1</vt:lpstr>
      <vt:lpstr>etage 2</vt:lpstr>
      <vt:lpstr>totaal per ruimte soort</vt:lpstr>
    </vt:vector>
  </TitlesOfParts>
  <Company>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de Graaf</dc:creator>
  <cp:lastModifiedBy>Cheryl</cp:lastModifiedBy>
  <cp:lastPrinted>2021-03-23T16:52:13Z</cp:lastPrinted>
  <dcterms:created xsi:type="dcterms:W3CDTF">2021-03-23T16:18:02Z</dcterms:created>
  <dcterms:modified xsi:type="dcterms:W3CDTF">2023-04-14T09:06:38Z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_dlc_DocIdItemGuid">
    <vt:lpwstr>c81a3990-6b18-4ece-8495-140d76a371db</vt:lpwstr>
  </property>
  <property fmtid="{D5CDD505-2E9C-101B-9397-08002B2CF9AE}" pid="4" name="MediaServiceImageTags">
    <vt:lpwstr/>
  </property>
</Properties>
</file>