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KCA/Nota van Inlichtingen I/"/>
    </mc:Choice>
  </mc:AlternateContent>
  <xr:revisionPtr revIDLastSave="1" documentId="8_{73D50849-48A4-4782-BED7-E7ED982AD140}" xr6:coauthVersionLast="47" xr6:coauthVersionMax="47" xr10:uidLastSave="{7149E923-E887-4340-B733-C68F64951413}"/>
  <workbookProtection workbookAlgorithmName="SHA-512" workbookHashValue="JM4gOiwS4NBEJWapOLiUjux9OYCTFv09Z7IkQJNf7B6jU+8DDrY0UcuJEaWcGkOUguPykvBmX5a1001hP2GX2Q==" workbookSaltValue="01TdAJm4yTaoctjWtY73qA==" workbookSpinCount="100000" lockStructure="1"/>
  <bookViews>
    <workbookView xWindow="-120" yWindow="-120" windowWidth="29040" windowHeight="15720" xr2:uid="{DC485473-101B-43E1-A84A-01C71462700F}"/>
  </bookViews>
  <sheets>
    <sheet name="Instructie" sheetId="3" r:id="rId1"/>
    <sheet name="Inschrijfformulier Circulus" sheetId="9" r:id="rId2"/>
    <sheet name="Inschrijfformulier ROVA Acht" sheetId="13" r:id="rId3"/>
    <sheet name="Inschrijfformulier ROVA A'foort" sheetId="14" r:id="rId4"/>
    <sheet name="Inschrijfformulier ROVA Overig" sheetId="15" r:id="rId5"/>
    <sheet name="Inschrijfformulier TM" sheetId="16" r:id="rId6"/>
    <sheet name="Inschrijfformulier ROVA Combi" sheetId="17" r:id="rId7"/>
  </sheets>
  <externalReferences>
    <externalReference r:id="rId8"/>
    <externalReference r:id="rId9"/>
    <externalReference r:id="rId10"/>
  </externalReferences>
  <definedNames>
    <definedName name="_xlnm.Print_Area" localSheetId="1">'Inschrijfformulier Circulus'!$A$1:$I$86</definedName>
    <definedName name="_xlnm.Print_Area" localSheetId="2">'Inschrijfformulier ROVA Acht'!$A$1:$I$71</definedName>
    <definedName name="_xlnm.Print_Area" localSheetId="3">'Inschrijfformulier ROVA A''foort'!$A$1:$I$76</definedName>
    <definedName name="_xlnm.Print_Area" localSheetId="6">'Inschrijfformulier ROVA Combi'!$A$1:$I$119</definedName>
    <definedName name="_xlnm.Print_Area" localSheetId="4">'Inschrijfformulier ROVA Overig'!$A$1:$I$86</definedName>
    <definedName name="_xlnm.Print_Area" localSheetId="5">'Inschrijfformulier TM'!$A$1:$I$95</definedName>
    <definedName name="_xlnm.Print_Area" localSheetId="0">Instructie!$A$1:$E$16</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17" l="1"/>
  <c r="G49" i="17"/>
  <c r="G48" i="17"/>
  <c r="G34" i="17"/>
  <c r="G33" i="17"/>
  <c r="G22" i="17"/>
  <c r="G41" i="16"/>
  <c r="G40" i="16"/>
  <c r="G39" i="16"/>
  <c r="G22" i="16"/>
  <c r="G35" i="15"/>
  <c r="G36" i="15"/>
  <c r="G34" i="15"/>
  <c r="G22" i="15"/>
  <c r="G21" i="15"/>
  <c r="G34" i="14"/>
  <c r="G23" i="14"/>
  <c r="G32" i="13"/>
  <c r="G31" i="13"/>
  <c r="G20" i="13"/>
  <c r="G41" i="9" l="1"/>
  <c r="G40" i="9"/>
  <c r="G24" i="9"/>
  <c r="G23" i="9"/>
  <c r="G42" i="9"/>
  <c r="G74" i="14" l="1"/>
  <c r="G69" i="13"/>
  <c r="F42" i="9"/>
  <c r="E69" i="9" l="1"/>
  <c r="G69" i="9" s="1"/>
  <c r="E70" i="9"/>
  <c r="G70" i="9" s="1"/>
  <c r="E71" i="9"/>
  <c r="G71" i="9" s="1"/>
  <c r="E72" i="9"/>
  <c r="G72" i="9" s="1"/>
  <c r="E73" i="9"/>
  <c r="G73" i="9" s="1"/>
  <c r="E74" i="9"/>
  <c r="E75" i="9"/>
  <c r="G75" i="9" s="1"/>
  <c r="E76" i="9"/>
  <c r="G76" i="9" s="1"/>
  <c r="E77" i="9"/>
  <c r="G77" i="9" s="1"/>
  <c r="E78" i="9"/>
  <c r="G78" i="9" s="1"/>
  <c r="E79" i="9"/>
  <c r="G79" i="9" s="1"/>
  <c r="E80" i="9"/>
  <c r="G80" i="9" s="1"/>
  <c r="E81" i="9"/>
  <c r="G81" i="9" s="1"/>
  <c r="E82" i="9"/>
  <c r="G82" i="9" s="1"/>
  <c r="E83" i="9"/>
  <c r="G83" i="9" s="1"/>
  <c r="E68" i="9"/>
  <c r="G68" i="9" s="1"/>
  <c r="G74" i="9"/>
  <c r="E54" i="13"/>
  <c r="E55" i="13"/>
  <c r="G55" i="13" s="1"/>
  <c r="E56" i="13"/>
  <c r="E57" i="13"/>
  <c r="G57" i="13" s="1"/>
  <c r="E58" i="13"/>
  <c r="E59" i="13"/>
  <c r="G59" i="13" s="1"/>
  <c r="E60" i="13"/>
  <c r="G60" i="13" s="1"/>
  <c r="E61" i="13"/>
  <c r="G61" i="13" s="1"/>
  <c r="E62" i="13"/>
  <c r="E63" i="13"/>
  <c r="G63" i="13" s="1"/>
  <c r="E64" i="13"/>
  <c r="E65" i="13"/>
  <c r="G65" i="13" s="1"/>
  <c r="E66" i="13"/>
  <c r="E67" i="13"/>
  <c r="G67" i="13" s="1"/>
  <c r="E68" i="13"/>
  <c r="G68" i="13" s="1"/>
  <c r="E53" i="13"/>
  <c r="G53" i="13" s="1"/>
  <c r="G66" i="13"/>
  <c r="G64" i="13"/>
  <c r="G62" i="13"/>
  <c r="G58" i="13"/>
  <c r="G56" i="13"/>
  <c r="G54" i="13"/>
  <c r="E59" i="14"/>
  <c r="G59" i="14" s="1"/>
  <c r="E60" i="14"/>
  <c r="G60" i="14" s="1"/>
  <c r="E61" i="14"/>
  <c r="G61" i="14" s="1"/>
  <c r="E62" i="14"/>
  <c r="G62" i="14" s="1"/>
  <c r="E63" i="14"/>
  <c r="G63" i="14" s="1"/>
  <c r="E64" i="14"/>
  <c r="G64" i="14" s="1"/>
  <c r="E65" i="14"/>
  <c r="G65" i="14" s="1"/>
  <c r="E66" i="14"/>
  <c r="G66" i="14" s="1"/>
  <c r="E67" i="14"/>
  <c r="G67" i="14" s="1"/>
  <c r="E68" i="14"/>
  <c r="G68" i="14" s="1"/>
  <c r="E69" i="14"/>
  <c r="G69" i="14" s="1"/>
  <c r="E70" i="14"/>
  <c r="G70" i="14" s="1"/>
  <c r="E71" i="14"/>
  <c r="G71" i="14" s="1"/>
  <c r="E72" i="14"/>
  <c r="G72" i="14" s="1"/>
  <c r="E73" i="14"/>
  <c r="G73" i="14" s="1"/>
  <c r="E58" i="14"/>
  <c r="G58" i="14" s="1"/>
  <c r="E69" i="15"/>
  <c r="G69" i="15" s="1"/>
  <c r="E70" i="15"/>
  <c r="G70" i="15" s="1"/>
  <c r="E71" i="15"/>
  <c r="E72" i="15"/>
  <c r="E73" i="15"/>
  <c r="E74" i="15"/>
  <c r="E75" i="15"/>
  <c r="E76" i="15"/>
  <c r="G76" i="15" s="1"/>
  <c r="E77" i="15"/>
  <c r="G77" i="15" s="1"/>
  <c r="E78" i="15"/>
  <c r="G78" i="15" s="1"/>
  <c r="E79" i="15"/>
  <c r="E80" i="15"/>
  <c r="E81" i="15"/>
  <c r="G81" i="15" s="1"/>
  <c r="E82" i="15"/>
  <c r="G82" i="15" s="1"/>
  <c r="E83" i="15"/>
  <c r="E68" i="15"/>
  <c r="G68" i="15" s="1"/>
  <c r="G83" i="15"/>
  <c r="G80" i="15"/>
  <c r="G79" i="15"/>
  <c r="G75" i="15"/>
  <c r="G74" i="15"/>
  <c r="G73" i="15"/>
  <c r="G72" i="15"/>
  <c r="G71" i="15"/>
  <c r="E78" i="16"/>
  <c r="G78" i="16" s="1"/>
  <c r="E79" i="16"/>
  <c r="G79" i="16" s="1"/>
  <c r="E80" i="16"/>
  <c r="G80" i="16" s="1"/>
  <c r="E81" i="16"/>
  <c r="G81" i="16" s="1"/>
  <c r="E82" i="16"/>
  <c r="G82" i="16" s="1"/>
  <c r="E83" i="16"/>
  <c r="G83" i="16" s="1"/>
  <c r="E84" i="16"/>
  <c r="G84" i="16" s="1"/>
  <c r="E85" i="16"/>
  <c r="G85" i="16" s="1"/>
  <c r="E86" i="16"/>
  <c r="G86" i="16" s="1"/>
  <c r="E87" i="16"/>
  <c r="G87" i="16" s="1"/>
  <c r="E88" i="16"/>
  <c r="G88" i="16" s="1"/>
  <c r="E89" i="16"/>
  <c r="G89" i="16" s="1"/>
  <c r="E90" i="16"/>
  <c r="G90" i="16" s="1"/>
  <c r="E91" i="16"/>
  <c r="G91" i="16" s="1"/>
  <c r="E92" i="16"/>
  <c r="G92" i="16" s="1"/>
  <c r="E77" i="16"/>
  <c r="G77" i="16" s="1"/>
  <c r="G84" i="15" l="1"/>
  <c r="G84" i="9"/>
  <c r="G93" i="16"/>
  <c r="E108" i="17"/>
  <c r="G108" i="17" s="1"/>
  <c r="E109" i="17"/>
  <c r="G109" i="17" s="1"/>
  <c r="E102" i="17"/>
  <c r="G102" i="17" s="1"/>
  <c r="E103" i="17"/>
  <c r="G103" i="17" s="1"/>
  <c r="E104" i="17"/>
  <c r="G104" i="17" s="1"/>
  <c r="E105" i="17"/>
  <c r="G105" i="17" s="1"/>
  <c r="E106" i="17"/>
  <c r="G106" i="17" s="1"/>
  <c r="E107" i="17"/>
  <c r="G107" i="17" s="1"/>
  <c r="E110" i="17"/>
  <c r="G110" i="17" s="1"/>
  <c r="E111" i="17"/>
  <c r="G111" i="17" s="1"/>
  <c r="E112" i="17"/>
  <c r="G112" i="17" s="1"/>
  <c r="E113" i="17"/>
  <c r="G113" i="17" s="1"/>
  <c r="E114" i="17"/>
  <c r="G114" i="17" s="1"/>
  <c r="E115" i="17"/>
  <c r="G115" i="17" s="1"/>
  <c r="E116" i="17"/>
  <c r="G116" i="17" s="1"/>
  <c r="E101" i="17"/>
  <c r="G101" i="17" s="1"/>
  <c r="G117" i="17" l="1"/>
  <c r="F36" i="16" l="1"/>
  <c r="F37" i="16"/>
  <c r="F38" i="16"/>
  <c r="F39" i="16"/>
  <c r="F40" i="16"/>
  <c r="F41" i="16"/>
  <c r="F42" i="16"/>
  <c r="F43" i="16"/>
  <c r="F44" i="16"/>
  <c r="F45" i="16"/>
  <c r="F46" i="16"/>
  <c r="F47" i="16"/>
  <c r="F48" i="16"/>
  <c r="F49" i="16"/>
  <c r="F50" i="16"/>
  <c r="F51" i="16"/>
  <c r="F52" i="16"/>
  <c r="F53" i="16"/>
  <c r="F54" i="16"/>
  <c r="F55" i="16"/>
  <c r="F56" i="16"/>
  <c r="F57" i="16"/>
  <c r="F58" i="16"/>
  <c r="F59" i="16"/>
  <c r="F60" i="16"/>
  <c r="D18" i="17"/>
  <c r="D19" i="17"/>
  <c r="D20" i="17"/>
  <c r="D21" i="17"/>
  <c r="D22" i="17"/>
  <c r="D23" i="17"/>
  <c r="D24" i="17"/>
  <c r="D25" i="17"/>
  <c r="D26" i="17"/>
  <c r="D27" i="17"/>
  <c r="D28" i="17"/>
  <c r="D29" i="17"/>
  <c r="D30" i="17"/>
  <c r="D31" i="17"/>
  <c r="D32" i="17"/>
  <c r="D33" i="17"/>
  <c r="D34" i="17"/>
  <c r="D35" i="17"/>
  <c r="D36" i="17"/>
  <c r="D37" i="17"/>
  <c r="D38" i="17"/>
  <c r="D39" i="17"/>
  <c r="D40" i="17"/>
  <c r="D41" i="17"/>
  <c r="D43" i="17"/>
  <c r="D44" i="17"/>
  <c r="D45" i="17"/>
  <c r="D46" i="17"/>
  <c r="D47" i="17"/>
  <c r="D48" i="17"/>
  <c r="D49" i="17"/>
  <c r="D50" i="17"/>
  <c r="D51" i="17"/>
  <c r="D52" i="17"/>
  <c r="F52" i="17" s="1"/>
  <c r="D53" i="17"/>
  <c r="F53" i="17" s="1"/>
  <c r="D54" i="17"/>
  <c r="F54" i="17" s="1"/>
  <c r="D55" i="17"/>
  <c r="F55" i="17" s="1"/>
  <c r="D56" i="17"/>
  <c r="F56" i="17" s="1"/>
  <c r="D57" i="17"/>
  <c r="F57" i="17" s="1"/>
  <c r="D58" i="17"/>
  <c r="F58" i="17" s="1"/>
  <c r="D59" i="17"/>
  <c r="F59" i="17" s="1"/>
  <c r="D60" i="17"/>
  <c r="F60" i="17" s="1"/>
  <c r="D61" i="17"/>
  <c r="F61" i="17" s="1"/>
  <c r="D62" i="17"/>
  <c r="F62" i="17" s="1"/>
  <c r="D63" i="17"/>
  <c r="F63" i="17" s="1"/>
  <c r="D64" i="17"/>
  <c r="F64" i="17" s="1"/>
  <c r="D65" i="17"/>
  <c r="F65" i="17" s="1"/>
  <c r="D66" i="17"/>
  <c r="F66" i="17" s="1"/>
  <c r="D67" i="17"/>
  <c r="F67" i="17" s="1"/>
  <c r="D68" i="17"/>
  <c r="F68" i="17" s="1"/>
  <c r="D69" i="17"/>
  <c r="F69" i="17" s="1"/>
  <c r="D70" i="17"/>
  <c r="F70" i="17" s="1"/>
  <c r="D71" i="17"/>
  <c r="F71" i="17" s="1"/>
  <c r="D72" i="17"/>
  <c r="F72" i="17" s="1"/>
  <c r="D73" i="17"/>
  <c r="F73" i="17" s="1"/>
  <c r="D74" i="17"/>
  <c r="F74" i="17" s="1"/>
  <c r="D75" i="17"/>
  <c r="F75" i="17" s="1"/>
  <c r="D76" i="17"/>
  <c r="F76" i="17" s="1"/>
  <c r="D77" i="17"/>
  <c r="F77" i="17" s="1"/>
  <c r="D78" i="17"/>
  <c r="F78" i="17" s="1"/>
  <c r="D79" i="17"/>
  <c r="F79" i="17" s="1"/>
  <c r="D80" i="17"/>
  <c r="D81" i="17"/>
  <c r="D82" i="17"/>
  <c r="D17" i="17"/>
  <c r="D83" i="17" l="1"/>
  <c r="F82" i="17"/>
  <c r="F81" i="17"/>
  <c r="F80"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35" i="16"/>
  <c r="F34" i="16"/>
  <c r="F33" i="16"/>
  <c r="F32" i="16"/>
  <c r="F30" i="16"/>
  <c r="F29" i="16"/>
  <c r="F28" i="16"/>
  <c r="F27" i="16"/>
  <c r="F26" i="16"/>
  <c r="F25" i="16"/>
  <c r="F24" i="16"/>
  <c r="F23" i="16"/>
  <c r="F22" i="16"/>
  <c r="F21" i="16"/>
  <c r="F20" i="16"/>
  <c r="F19" i="16"/>
  <c r="F18" i="16"/>
  <c r="F17" i="16"/>
  <c r="D52" i="15"/>
  <c r="D47" i="14"/>
  <c r="D42" i="13"/>
  <c r="D57" i="9"/>
  <c r="F46" i="14"/>
  <c r="F45" i="14"/>
  <c r="F44" i="14"/>
  <c r="F43" i="14"/>
  <c r="F42" i="14"/>
  <c r="F41" i="14"/>
  <c r="F40" i="14"/>
  <c r="F39" i="14"/>
  <c r="F38" i="14"/>
  <c r="F37" i="14"/>
  <c r="F36" i="14"/>
  <c r="F35" i="14"/>
  <c r="F34" i="14"/>
  <c r="F33" i="14"/>
  <c r="F32" i="14"/>
  <c r="F31" i="14"/>
  <c r="F30" i="14"/>
  <c r="F29" i="14"/>
  <c r="F28" i="14"/>
  <c r="F27" i="14"/>
  <c r="F26" i="14"/>
  <c r="F25" i="14"/>
  <c r="F24" i="14"/>
  <c r="F23" i="14"/>
  <c r="F22" i="14"/>
  <c r="F21" i="14"/>
  <c r="F20" i="14"/>
  <c r="F19" i="14"/>
  <c r="F18" i="14"/>
  <c r="F17" i="14"/>
  <c r="F83" i="17" l="1"/>
  <c r="F52" i="15"/>
  <c r="F47" i="14"/>
  <c r="F41" i="13" l="1"/>
  <c r="F40" i="13"/>
  <c r="F39" i="13"/>
  <c r="F38" i="13"/>
  <c r="F37" i="13"/>
  <c r="F36" i="13"/>
  <c r="F35" i="13"/>
  <c r="F34" i="13"/>
  <c r="F33" i="13"/>
  <c r="F32" i="13"/>
  <c r="F31" i="13"/>
  <c r="F30" i="13"/>
  <c r="F29" i="13"/>
  <c r="F28" i="13"/>
  <c r="F27" i="13"/>
  <c r="F26" i="13"/>
  <c r="F25" i="13"/>
  <c r="F24" i="13"/>
  <c r="F23" i="13"/>
  <c r="F22" i="13"/>
  <c r="F21" i="13"/>
  <c r="F20" i="13"/>
  <c r="F19" i="13"/>
  <c r="F18" i="13"/>
  <c r="F17" i="13"/>
  <c r="F42" i="13" l="1"/>
  <c r="F17" i="9"/>
  <c r="F18" i="9"/>
  <c r="F19" i="9"/>
  <c r="F20" i="9"/>
  <c r="F21" i="9"/>
  <c r="F22" i="9"/>
  <c r="F23" i="9"/>
  <c r="F24" i="9"/>
  <c r="F25" i="9"/>
  <c r="F26" i="9"/>
  <c r="F27" i="9"/>
  <c r="F28" i="9"/>
  <c r="F29" i="9"/>
  <c r="F30" i="9"/>
  <c r="F31" i="9"/>
  <c r="F32" i="9"/>
  <c r="F33" i="9"/>
  <c r="F34" i="9"/>
  <c r="F35" i="9"/>
  <c r="F36" i="9"/>
  <c r="F37" i="9"/>
  <c r="F38" i="9"/>
  <c r="F39" i="9"/>
  <c r="F40" i="9"/>
  <c r="F41" i="9"/>
  <c r="F43" i="9"/>
  <c r="F44" i="9"/>
  <c r="F45" i="9"/>
  <c r="F46" i="9"/>
  <c r="F47" i="9"/>
  <c r="F48" i="9"/>
  <c r="F49" i="9"/>
  <c r="F50" i="9"/>
  <c r="F51" i="9"/>
  <c r="F52" i="9"/>
  <c r="F53" i="9"/>
  <c r="F54" i="9"/>
  <c r="F55" i="9"/>
  <c r="F56" i="9"/>
  <c r="F57" i="9" l="1"/>
  <c r="F31" i="16"/>
  <c r="F61" i="16" s="1"/>
  <c r="D61" i="16"/>
</calcChain>
</file>

<file path=xl/sharedStrings.xml><?xml version="1.0" encoding="utf-8"?>
<sst xmlns="http://schemas.openxmlformats.org/spreadsheetml/2006/main" count="530" uniqueCount="161">
  <si>
    <t>Omschrijving</t>
  </si>
  <si>
    <t xml:space="preserve">Inschrijver is verantwoordelijk voor een zorgvuldige invulling van alle relevante invulvelden (licht rood gearceerd).  </t>
  </si>
  <si>
    <t>Instructies voor het invullen van inschrijfformulier:</t>
  </si>
  <si>
    <t>1. U dient het tabblad in te vullen van het perceel waarop u inschrijft. Deze dient u vervolgens te printen en rechtsgeldig te ondertekenen, en vervolgens gescand als pdf in te dienen.</t>
  </si>
  <si>
    <t>Naam inschrijver:</t>
  </si>
  <si>
    <t>&lt;NAAM INSCHRIJVER&gt;</t>
  </si>
  <si>
    <t>Inschrijver</t>
  </si>
  <si>
    <t>Naam en functie ondergetekende:</t>
  </si>
  <si>
    <t>&lt;NAAM EN FUNCTIE ONDERGETEKENDE&gt;</t>
  </si>
  <si>
    <t>Datum:</t>
  </si>
  <si>
    <t>&lt;DATUM&gt;</t>
  </si>
  <si>
    <t>Handtekening:</t>
  </si>
  <si>
    <t>&lt;HANDTEKENING&gt;</t>
  </si>
  <si>
    <t>Aanbesteding Transporteren en verwerken KCA Circulus, ROVA en Twente Milieu: Instructies invullen inschrijfformulier</t>
  </si>
  <si>
    <t>Onderhavig document betreft het inschrijfformulier behorende bij de aanbesteding transporten en verwerken KCA afkomstig van Circulus, ROVA en Twente Milieu.</t>
  </si>
  <si>
    <t xml:space="preserve">Inschrijver past, op straffe van uitsluiting, alleen de licht rood gearceerde cellen aan. Inschrijver dient alle licht rood gearceerde cellen correct en ondubbelzinnig invullen. </t>
  </si>
  <si>
    <t xml:space="preserve">De eenheidsprijzen zijn conform alle voorwaarden uit het programma van eisen en alle overige aanbestedingsdocumenten (waaronder de kwalitatieve gunningscriteria). </t>
  </si>
  <si>
    <t>Aan de genoemde hoeveelheden kunnen geen rechten worden ontleend. De vaste prijzen per eenheid (zoals in dit formulier aangegeven) zijn tijdens de uitvoering van de opdracht van toepassing, ongeacht de daadwerkelijke hoeveelheden.</t>
  </si>
  <si>
    <t>Hoeveelheid (in kg) per jaar</t>
  </si>
  <si>
    <t>Tarief verwerken substromen KCA (in € per kg)</t>
  </si>
  <si>
    <t xml:space="preserve">KCA bestaat uit de volgende substromen: </t>
  </si>
  <si>
    <t>Inz. van Afgewerkte (afval)olie (kvp)</t>
  </si>
  <si>
    <t>Inz. van Afgewerkte olie</t>
  </si>
  <si>
    <t>Inz. van Afgewerkte olie (kvp)</t>
  </si>
  <si>
    <t>Inz. van Afvalolie (kvp)</t>
  </si>
  <si>
    <t>Inz. van Anorganische basen</t>
  </si>
  <si>
    <t>Inz. van Anorganische zuren</t>
  </si>
  <si>
    <t>Inz. van Batterijen (droog)</t>
  </si>
  <si>
    <t>Inz. van Batterijen, lithium-</t>
  </si>
  <si>
    <t>Inz. van Bitumen, tectyl, vet, teer &gt;25l</t>
  </si>
  <si>
    <t>Inz. van Bitumen,tectyl,vet,teer (kvp)</t>
  </si>
  <si>
    <t>Inz. van Brandblussers, halon</t>
  </si>
  <si>
    <t>Inz. van Brandblussers, mix (geen halon)</t>
  </si>
  <si>
    <t>Inz. van Brandblussers, poeder</t>
  </si>
  <si>
    <t>Inz. van Brandstofresten (geen accijns)</t>
  </si>
  <si>
    <t>Inz. van Fixeer/ontwikkelaar mengsel</t>
  </si>
  <si>
    <t>Inz. van Injectienaalden</t>
  </si>
  <si>
    <t>Inz. van Kantoorafval KGA</t>
  </si>
  <si>
    <t>Inz. van Koelvloeistof</t>
  </si>
  <si>
    <t>Inz. van Koelvloeistof, monoethyleenglyc</t>
  </si>
  <si>
    <t>Inz. van Kwikhoudend afval</t>
  </si>
  <si>
    <t>Inz. van Laagcal. vloeistof (geen kvp)</t>
  </si>
  <si>
    <t>Inz. van Lampen, ongesorteerd</t>
  </si>
  <si>
    <t>Inz. van Latex (kvp)</t>
  </si>
  <si>
    <t>Inz. van Lijm/hars/kit vast/past. (kvp)</t>
  </si>
  <si>
    <t>Inz. van Lithium-ion-batterijen (&lt;3kg)</t>
  </si>
  <si>
    <t>Inz. van Lithium-ion-batterijen 1-3 kg</t>
  </si>
  <si>
    <t>Inz. van Medicijnen NGA</t>
  </si>
  <si>
    <t>Inz. van Medicijnen/cosmetica</t>
  </si>
  <si>
    <t>Inz. van Oliefilters</t>
  </si>
  <si>
    <t>Inz. van Oliehoudend afval (gem.)</t>
  </si>
  <si>
    <t>Inz. van Oplosmidd. halog.arm (geen kvp)</t>
  </si>
  <si>
    <t>Inz. van Oplosmiddelen halogeenarm (kvp)</t>
  </si>
  <si>
    <t>Inz. van Pesticiden vast</t>
  </si>
  <si>
    <t>Inz. van Pesticiden, vloeibaar</t>
  </si>
  <si>
    <t>Inz. van Reinigingsmiddelen obv oplosmid</t>
  </si>
  <si>
    <t>Inz. van RMA/Specifiek Ziekenhuis Afval</t>
  </si>
  <si>
    <t>Inz. van Smeervetten (kvp)</t>
  </si>
  <si>
    <t>Inz. van Spuitbussen</t>
  </si>
  <si>
    <t>Inz. van TL-lampen, rechte</t>
  </si>
  <si>
    <t>Inz. van Verf/inkt vast/pasteus (kvp)</t>
  </si>
  <si>
    <t>Inz. van Bitumen, tectyl, teer, vet</t>
  </si>
  <si>
    <t>Inz. van Brandblussers, schuim</t>
  </si>
  <si>
    <t>Inz. van Laagcalorische vloeist. (kvp)</t>
  </si>
  <si>
    <t>Inz. van Lithium-ion-batterijen (&gt;3kg)</t>
  </si>
  <si>
    <t>Inz. van Loodaccu's</t>
  </si>
  <si>
    <t>Inz. van Oplosmiddel halogeenrijk (kvp)</t>
  </si>
  <si>
    <t>Inz. van Reinigingsmiddelen obv loog</t>
  </si>
  <si>
    <t>Inz. van Risicoh. med.afval/spec. ziek.</t>
  </si>
  <si>
    <t>ABC-poederblussers</t>
  </si>
  <si>
    <t>PUR spuitbussen</t>
  </si>
  <si>
    <t>Absorbentia, filtermateriaal</t>
  </si>
  <si>
    <t>Afgewerkte olie</t>
  </si>
  <si>
    <t>Afvalolie, PCB/PCT vrij</t>
  </si>
  <si>
    <t>Alkalische anorganische stoffen in oplossing</t>
  </si>
  <si>
    <t>Batterijen (&lt;1kg/stuk)</t>
  </si>
  <si>
    <t>Bedrijfsafval, algemeen</t>
  </si>
  <si>
    <t>Bestrijdingsmiddelen, vast</t>
  </si>
  <si>
    <t>Blikken of emmers met verfresten</t>
  </si>
  <si>
    <t>Diverse TL-lampen</t>
  </si>
  <si>
    <t>Diverse laboratoriumchemicaliën</t>
  </si>
  <si>
    <t>Halogeenvrij oplosmiddel (&lt; 0,1% chloor)</t>
  </si>
  <si>
    <t xml:space="preserve">Kantoorafval </t>
  </si>
  <si>
    <t>Lagedruk gasontladingslampen</t>
  </si>
  <si>
    <t>Latex verfafval</t>
  </si>
  <si>
    <t>Lijm-, kit- en harsafval</t>
  </si>
  <si>
    <t>Loodaccu's, inclusief accuzuur</t>
  </si>
  <si>
    <t>Medicijnen en cosmetica</t>
  </si>
  <si>
    <t>Mineraal vetafval</t>
  </si>
  <si>
    <t>Oliefilters</t>
  </si>
  <si>
    <t>Ontwikkelaar, activator</t>
  </si>
  <si>
    <t>Organisch verontreinigde vloeistof (1% chloor)</t>
  </si>
  <si>
    <t>Specifiek ziekenhuisafval</t>
  </si>
  <si>
    <t>Spuitbussen</t>
  </si>
  <si>
    <t>Teerafval (bitumen)</t>
  </si>
  <si>
    <t>Vast oliehoudend afval</t>
  </si>
  <si>
    <t>Vaste pasteuze organische resten</t>
  </si>
  <si>
    <t>Verontreinigde emballage</t>
  </si>
  <si>
    <t>Zure anorganische stoffen in oplossing</t>
  </si>
  <si>
    <t>Inz. van Afvalolie (geen afgew. olie)</t>
  </si>
  <si>
    <t>Inz. van Batterij-pack alkaline</t>
  </si>
  <si>
    <t>Inz. van Brandblussers, koolzuur</t>
  </si>
  <si>
    <t>Inz. van Fixeer</t>
  </si>
  <si>
    <t>Inz. van Nikkel-Cadmium accu's</t>
  </si>
  <si>
    <t>Inz. van Waterstofperoxide 20-50% (kvp)</t>
  </si>
  <si>
    <t>Inz. van Zuren, organische, vloeibaar</t>
  </si>
  <si>
    <t xml:space="preserve">Aanbesteding Transporteren en verwerken KCA Circulus, ROVA en Twente Milieu: 
Inschrijfformulier combinatieperceel VI ROVA </t>
  </si>
  <si>
    <t>Aanbesteding Transporteren en verwerken KCA Circulus, ROVA en Twente Milieu: 
Inschrijfformulier perceel I Circulus</t>
  </si>
  <si>
    <t>Aanbesteding Transporteren en verwerken KCA Circulus, ROVA en Twente Milieu: 
Inschrijfformulier perceel II ROVA Achterhoek</t>
  </si>
  <si>
    <t>Aanbesteding Transporteren en verwerken KCA Circulus, ROVA en Twente Milieu: 
Inschrijfformulier perceel III ROVA Amersfoort</t>
  </si>
  <si>
    <t>Aanbesteding Transporteren en verwerken KCA Circulus, ROVA en Twente Milieu: 
Inschrijfformulier perceel IV ROVA Overig</t>
  </si>
  <si>
    <t>Aanbesteding Transporteren en verwerken KCA Circulus, ROVA en Twente Milieu: 
Inschrijfformulier perceel V Twente Milieu</t>
  </si>
  <si>
    <t>Inz. van Labchemicalien</t>
  </si>
  <si>
    <t>Inz. van Lithium-ion-batterijen</t>
  </si>
  <si>
    <t>Inz. van Olie/water</t>
  </si>
  <si>
    <t>Inz. van Ontwikkelaar, film</t>
  </si>
  <si>
    <t>Inz. van Pesticiden vloeibaar, kvp</t>
  </si>
  <si>
    <t>Inz. van Spuitbussen S88</t>
  </si>
  <si>
    <t>Inz. van Spuitbussen, PU</t>
  </si>
  <si>
    <t>Inz. van TL-lampen, overig</t>
  </si>
  <si>
    <t>Ficitieve jaarlijkse opdrachtsom</t>
  </si>
  <si>
    <t>Adres ontvangstlocatie inschrijver</t>
  </si>
  <si>
    <t>Postcode</t>
  </si>
  <si>
    <t>Plaats</t>
  </si>
  <si>
    <t>Totale fictieve jaarlijkse opdrachtsom</t>
  </si>
  <si>
    <t>Straat</t>
  </si>
  <si>
    <t>Gunningscritierum Prijs</t>
  </si>
  <si>
    <t>Opmerking totale hoeveelheid KCA</t>
  </si>
  <si>
    <t>Gunningscritierum Prijs (max. 75 punten)</t>
  </si>
  <si>
    <t>Duurzaamheid transport (max. 10 punten)</t>
  </si>
  <si>
    <t>Type Voertuig</t>
  </si>
  <si>
    <t>Elektrisch (groen-grijs mix)</t>
  </si>
  <si>
    <t>Punten</t>
  </si>
  <si>
    <t>Mate van inzet</t>
  </si>
  <si>
    <t>Totaal punten</t>
  </si>
  <si>
    <r>
      <t>CO</t>
    </r>
    <r>
      <rPr>
        <vertAlign val="subscript"/>
        <sz val="10"/>
        <color theme="0"/>
        <rFont val="Calibri"/>
        <family val="2"/>
        <scheme val="minor"/>
      </rPr>
      <t>2</t>
    </r>
    <r>
      <rPr>
        <sz val="10"/>
        <color theme="0"/>
        <rFont val="Calibri"/>
        <family val="2"/>
        <scheme val="minor"/>
      </rPr>
      <t xml:space="preserve"> kengetal</t>
    </r>
  </si>
  <si>
    <t>Diesel</t>
  </si>
  <si>
    <t>GTL</t>
  </si>
  <si>
    <t>LNG</t>
  </si>
  <si>
    <t xml:space="preserve">Biodiesel, B30 </t>
  </si>
  <si>
    <t>Waterstof, aardgas SMR</t>
  </si>
  <si>
    <t>Biodiesel, B50</t>
  </si>
  <si>
    <t>Bio-LNG</t>
  </si>
  <si>
    <t>Bio-CNG</t>
  </si>
  <si>
    <t>Waterstof, aardgas SMR + CCS</t>
  </si>
  <si>
    <t>Biodiesel, B100</t>
  </si>
  <si>
    <t>Waterstof, groengas [stortgas] SMR + CCS</t>
  </si>
  <si>
    <t>Waterstof, groene stroom</t>
  </si>
  <si>
    <t>Elektrisch, groen</t>
  </si>
  <si>
    <t>CNG</t>
  </si>
  <si>
    <t>Waterstof, groengas [covergisting] SMR +CCS</t>
  </si>
  <si>
    <t>Totaalscore duurzaamheid transport</t>
  </si>
  <si>
    <t>&lt;ADRES ONTVANGSTLOCATIE INSCHRIJVER&gt;</t>
  </si>
  <si>
    <t xml:space="preserve"> - KCA gemeente Westerveld. De totale hoeveelheid KCA van het perceel ROVA Overig in bovenstaand overzicht à 628.130 kg is exclusief de hoeveelheid KCA afkomstig van MBS Havelte. De onderverdeling in substromen van het KCA afkomstig van gemeente Westerveld is onbekend. De totale hoeveelheid KCA afkomstig van gemeente Westerveld bedroeg in 2022 circa 58.500 kg.</t>
  </si>
  <si>
    <t xml:space="preserve"> - KCA gemeente Westerveld. De totale hoeveelheid KCA van het perceel ROVA Overig in bovenstaand overzicht à 944.186 kg is exclusief de hoeveelheid KCA afkomstig van MBS Havelte. De onderverdeling in substromen van het KCA afkomstig van gemeente Westerveld is onbekend. De totale hoeveelheid KCA afkomstig van gemeente Westerveld bedroeg in 2022 circa 58.500 kg.</t>
  </si>
  <si>
    <t>ROVA Overig</t>
  </si>
  <si>
    <t>ROVA Achterhoek</t>
  </si>
  <si>
    <t>ROVA Amersfoort</t>
  </si>
  <si>
    <t xml:space="preserve"> - KCA gemeente Hellendoorn. De totale hoeveelheid KCA van het perceel Twente Milieu in bovenstaand overzicht à 596.259 kg is exclusief de hoeveelheid KCA afkomstig van gemeente Hellendoorn. De onderverdeling in substromen van het KCA afkomstig van gemeente Hellendoorn is onbekend. De totale hoeveelheid KCA afkomstig van gemeente Hellendoorn bedroeg in 2022 circa 51.000 kg.</t>
  </si>
  <si>
    <t>Inz. van Bitumen, tectyl, vet, teer (kvp)</t>
  </si>
  <si>
    <t>2. Inschrijver vult in het inschrijfformulier een tarief voor het verwerken van KCA (inclusief transport), zijnde een bedrag per eenheid in euro's (€) per kilogram (kg), waarbij een negatief bedrag (-) een opbrengst betekent. De genoemde tarieven zijn exclusief BTW en inclusief WBM en alle overige kosten ten behoeve van de dienstverlening, waaronder bijvoorbeeld het leveren van emballage.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</si>
</sst>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quot;€&quot;\ #,##0_-\ &quot; per jaar&quot;"/>
    <numFmt numFmtId="165" formatCode="&quot;€&quot;\ #,##0.00"/>
    <numFmt numFmtId="166" formatCode="_-&quot;€&quot;\ * #,##0.00_-;_-&quot;€&quot;\ * #,##0.00\-;_-&quot;€&quot;\ * &quot;-&quot;??_-;_-@_-"/>
    <numFmt numFmtId="167" formatCode="&quot;€&quot;\ #,##0"/>
    <numFmt numFmtId="168" formatCode="#,##0&quot; kg&quot;"/>
    <numFmt numFmtId="169" formatCode="&quot;€&quot;\ 0.00&quot; per kg&quot;"/>
    <numFmt numFmtId="170" formatCode="0.0"/>
    <numFmt numFmtId="171" formatCode="0.0000"/>
  </numFmts>
  <fonts count="36" x14ac:knownFonts="1">
    <font>
      <sz val="11"/>
      <color theme="1"/>
      <name val="Calibri"/>
      <family val="2"/>
      <scheme val="minor"/>
    </font>
    <font>
      <sz val="11"/>
      <color theme="1"/>
      <name val="Calibri"/>
      <family val="2"/>
      <scheme val="minor"/>
    </font>
    <font>
      <sz val="10"/>
      <color theme="1"/>
      <name val="Calibri"/>
      <family val="2"/>
      <scheme val="minor"/>
    </font>
    <font>
      <sz val="16"/>
      <color rgb="FFFFFFFF"/>
      <name val="Calibri"/>
      <family val="2"/>
      <scheme val="minor"/>
    </font>
    <font>
      <b/>
      <sz val="10"/>
      <color theme="1"/>
      <name val="Calibri"/>
      <family val="2"/>
      <scheme val="minor"/>
    </font>
    <font>
      <sz val="10"/>
      <name val="Arial"/>
      <family val="2"/>
    </font>
    <font>
      <sz val="10"/>
      <color theme="1"/>
      <name val="Century Gothic"/>
      <family val="2"/>
    </font>
    <font>
      <sz val="10"/>
      <color theme="1"/>
      <name val="Arial"/>
      <family val="2"/>
    </font>
    <font>
      <sz val="10"/>
      <color theme="0"/>
      <name val="Calibri"/>
      <family val="2"/>
      <scheme val="minor"/>
    </font>
    <font>
      <b/>
      <sz val="10"/>
      <color theme="0"/>
      <name val="Calibri"/>
      <family val="2"/>
      <scheme val="minor"/>
    </font>
    <font>
      <sz val="10"/>
      <color rgb="FF000000"/>
      <name val="Calibri"/>
      <family val="2"/>
      <scheme val="minor"/>
    </font>
    <font>
      <b/>
      <sz val="10"/>
      <color rgb="FF000000"/>
      <name val="Calibri"/>
      <family val="2"/>
      <scheme val="minor"/>
    </font>
    <font>
      <b/>
      <i/>
      <sz val="10"/>
      <color rgb="FFFF0000"/>
      <name val="Calibri"/>
      <family val="2"/>
      <scheme val="minor"/>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alibri"/>
      <family val="2"/>
      <scheme val="minor"/>
    </font>
    <font>
      <sz val="10"/>
      <name val="Calibri"/>
      <family val="2"/>
      <scheme val="minor"/>
    </font>
    <font>
      <sz val="14"/>
      <color rgb="FFFFFFFF"/>
      <name val="Calibri"/>
      <family val="2"/>
      <scheme val="minor"/>
    </font>
    <font>
      <u/>
      <sz val="10"/>
      <color indexed="12"/>
      <name val="Arial"/>
      <family val="2"/>
    </font>
    <font>
      <vertAlign val="subscript"/>
      <sz val="10"/>
      <color theme="0"/>
      <name val="Calibri"/>
      <family val="2"/>
      <scheme val="minor"/>
    </font>
    <font>
      <b/>
      <sz val="10"/>
      <color rgb="FFFF0000"/>
      <name val="Calibri"/>
      <family val="2"/>
      <scheme val="minor"/>
    </font>
  </fonts>
  <fills count="2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indexed="64"/>
      </right>
      <top/>
      <bottom style="medium">
        <color indexed="64"/>
      </bottom>
      <diagonal/>
    </border>
  </borders>
  <cellStyleXfs count="663">
    <xf numFmtId="0" fontId="0" fillId="0" borderId="0"/>
    <xf numFmtId="166"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6" fillId="0" borderId="0"/>
    <xf numFmtId="0" fontId="5" fillId="0" borderId="0"/>
    <xf numFmtId="0" fontId="1" fillId="0" borderId="0"/>
    <xf numFmtId="0" fontId="5" fillId="0" borderId="0"/>
    <xf numFmtId="0" fontId="5" fillId="0" borderId="0"/>
    <xf numFmtId="0" fontId="5" fillId="0" borderId="0"/>
    <xf numFmtId="0" fontId="5" fillId="0" borderId="0"/>
    <xf numFmtId="0" fontId="7" fillId="0" borderId="0"/>
    <xf numFmtId="0" fontId="5" fillId="0" borderId="0"/>
    <xf numFmtId="44" fontId="1" fillId="0" borderId="0" applyFont="0" applyFill="0" applyBorder="0" applyAlignment="0" applyProtection="0"/>
    <xf numFmtId="44" fontId="5" fillId="0" borderId="0" applyFont="0" applyFill="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5" fillId="24" borderId="8"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0" fontId="16" fillId="25" borderId="9" applyNumberFormat="0" applyAlignment="0" applyProtection="0"/>
    <xf numFmtId="166" fontId="5" fillId="0" borderId="0" applyFont="0" applyFill="0" applyBorder="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19" fillId="11" borderId="8" applyNumberFormat="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0" fillId="0" borderId="11"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1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5" fillId="27" borderId="14" applyNumberFormat="0" applyFont="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6"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6" fillId="0" borderId="15" applyNumberFormat="0" applyFill="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0" fontId="27" fillId="24" borderId="16" applyNumberFormat="0" applyAlignment="0" applyProtection="0"/>
    <xf numFmtId="44" fontId="5" fillId="0" borderId="0" applyFont="0" applyFill="0" applyBorder="0" applyAlignment="0" applyProtection="0"/>
    <xf numFmtId="166" fontId="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3" fillId="0" borderId="0" applyNumberFormat="0" applyFill="0" applyBorder="0" applyAlignment="0" applyProtection="0">
      <alignment vertical="top"/>
      <protection locked="0"/>
    </xf>
    <xf numFmtId="44" fontId="5"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2" fillId="0" borderId="0" xfId="0" applyFont="1"/>
    <xf numFmtId="0" fontId="2" fillId="2" borderId="2" xfId="0" applyFont="1" applyFill="1" applyBorder="1" applyAlignment="1">
      <alignment vertical="top" wrapText="1"/>
    </xf>
    <xf numFmtId="0" fontId="2" fillId="2" borderId="3" xfId="0" applyFont="1" applyFill="1" applyBorder="1" applyAlignment="1">
      <alignment vertical="center" wrapText="1"/>
    </xf>
    <xf numFmtId="0" fontId="2" fillId="2" borderId="3" xfId="0" applyFont="1" applyFill="1" applyBorder="1" applyAlignment="1">
      <alignment vertical="center"/>
    </xf>
    <xf numFmtId="0" fontId="4" fillId="2" borderId="3" xfId="0" applyFont="1" applyFill="1" applyBorder="1" applyAlignment="1">
      <alignment wrapText="1"/>
    </xf>
    <xf numFmtId="0" fontId="2" fillId="0" borderId="0" xfId="0" applyFont="1" applyAlignment="1">
      <alignment vertical="center"/>
    </xf>
    <xf numFmtId="0" fontId="2" fillId="4" borderId="7" xfId="0" applyFont="1" applyFill="1" applyBorder="1" applyProtection="1">
      <protection locked="0"/>
    </xf>
    <xf numFmtId="0" fontId="30" fillId="0" borderId="0" xfId="0" applyFont="1"/>
    <xf numFmtId="0" fontId="2" fillId="5" borderId="0" xfId="0" applyFont="1" applyFill="1"/>
    <xf numFmtId="0" fontId="2" fillId="2" borderId="3" xfId="0" applyFont="1" applyFill="1" applyBorder="1" applyAlignment="1">
      <alignment vertical="top" wrapText="1"/>
    </xf>
    <xf numFmtId="169" fontId="2" fillId="4" borderId="1" xfId="0" applyNumberFormat="1" applyFont="1" applyFill="1" applyBorder="1" applyAlignment="1" applyProtection="1">
      <alignment horizontal="right" vertical="center"/>
      <protection locked="0"/>
    </xf>
    <xf numFmtId="170" fontId="2" fillId="4" borderId="7" xfId="0" applyNumberFormat="1" applyFont="1" applyFill="1" applyBorder="1" applyAlignment="1" applyProtection="1">
      <alignment horizontal="right" vertical="center"/>
      <protection locked="0"/>
    </xf>
    <xf numFmtId="170" fontId="2" fillId="4" borderId="6" xfId="0" applyNumberFormat="1" applyFont="1" applyFill="1" applyBorder="1" applyAlignment="1" applyProtection="1">
      <alignment horizontal="center" vertical="center"/>
      <protection locked="0"/>
    </xf>
    <xf numFmtId="0" fontId="3" fillId="3" borderId="1" xfId="0" applyFont="1" applyFill="1" applyBorder="1" applyAlignment="1">
      <alignment horizontal="center" vertical="center" wrapText="1"/>
    </xf>
    <xf numFmtId="0" fontId="31" fillId="2" borderId="4" xfId="0" applyFont="1" applyFill="1" applyBorder="1" applyAlignment="1">
      <alignment vertical="top" wrapText="1"/>
    </xf>
    <xf numFmtId="0" fontId="10" fillId="0" borderId="0" xfId="0" applyFont="1" applyAlignment="1">
      <alignment vertical="center"/>
    </xf>
    <xf numFmtId="170" fontId="2" fillId="4" borderId="6" xfId="0" applyNumberFormat="1" applyFont="1" applyFill="1" applyBorder="1" applyAlignment="1" applyProtection="1">
      <alignment horizontal="right" vertical="center"/>
      <protection locked="0"/>
    </xf>
    <xf numFmtId="0" fontId="8" fillId="3" borderId="5" xfId="0" applyFont="1" applyFill="1" applyBorder="1" applyAlignment="1">
      <alignment vertical="center"/>
    </xf>
    <xf numFmtId="0" fontId="8" fillId="3" borderId="6" xfId="0" applyFont="1" applyFill="1" applyBorder="1" applyAlignment="1">
      <alignment vertical="center"/>
    </xf>
    <xf numFmtId="0" fontId="8" fillId="3" borderId="7" xfId="0" applyFont="1" applyFill="1" applyBorder="1" applyAlignment="1">
      <alignment vertical="center"/>
    </xf>
    <xf numFmtId="0" fontId="8" fillId="3" borderId="5" xfId="0" applyFont="1" applyFill="1" applyBorder="1" applyAlignment="1">
      <alignment horizontal="left" vertical="center"/>
    </xf>
    <xf numFmtId="0" fontId="4" fillId="0" borderId="0" xfId="0" applyFont="1" applyAlignment="1">
      <alignment vertical="center"/>
    </xf>
    <xf numFmtId="0" fontId="4" fillId="0" borderId="0" xfId="0" applyFont="1" applyAlignment="1">
      <alignment horizontal="right" vertical="center"/>
    </xf>
    <xf numFmtId="0" fontId="9" fillId="3" borderId="6" xfId="0" applyFont="1" applyFill="1" applyBorder="1" applyAlignment="1">
      <alignment vertical="center"/>
    </xf>
    <xf numFmtId="0" fontId="9" fillId="3" borderId="7" xfId="0" applyFont="1" applyFill="1" applyBorder="1" applyAlignment="1">
      <alignment vertical="center"/>
    </xf>
    <xf numFmtId="0" fontId="8" fillId="3" borderId="5" xfId="0" applyFont="1" applyFill="1" applyBorder="1" applyAlignment="1">
      <alignment horizontal="justify" vertical="center"/>
    </xf>
    <xf numFmtId="0" fontId="8" fillId="3" borderId="1" xfId="0" applyFont="1" applyFill="1" applyBorder="1" applyAlignment="1">
      <alignment horizontal="right" vertical="center" wrapText="1"/>
    </xf>
    <xf numFmtId="0" fontId="8" fillId="3" borderId="1" xfId="0" applyFont="1" applyFill="1" applyBorder="1" applyAlignment="1">
      <alignment horizontal="center" vertical="center" wrapText="1"/>
    </xf>
    <xf numFmtId="0" fontId="31" fillId="2" borderId="5" xfId="0" applyFont="1" applyFill="1" applyBorder="1" applyAlignment="1">
      <alignment vertical="center" wrapText="1"/>
    </xf>
    <xf numFmtId="0" fontId="31" fillId="2" borderId="6" xfId="0" applyFont="1" applyFill="1" applyBorder="1" applyAlignment="1">
      <alignment vertical="center" wrapText="1"/>
    </xf>
    <xf numFmtId="0" fontId="31" fillId="2" borderId="7" xfId="0" applyFont="1" applyFill="1" applyBorder="1" applyAlignment="1">
      <alignment vertical="center" wrapText="1"/>
    </xf>
    <xf numFmtId="0" fontId="10" fillId="0" borderId="5" xfId="0" applyFont="1" applyBorder="1" applyAlignment="1">
      <alignment vertical="center"/>
    </xf>
    <xf numFmtId="168" fontId="2" fillId="0" borderId="1" xfId="0" applyNumberFormat="1" applyFont="1" applyBorder="1" applyAlignment="1">
      <alignment horizontal="right" vertical="center"/>
    </xf>
    <xf numFmtId="167" fontId="2" fillId="0" borderId="1" xfId="0" applyNumberFormat="1" applyFont="1" applyBorder="1" applyAlignment="1">
      <alignment horizontal="right" vertical="center"/>
    </xf>
    <xf numFmtId="0" fontId="2" fillId="0" borderId="5" xfId="0" applyFont="1" applyBorder="1"/>
    <xf numFmtId="168" fontId="8" fillId="3" borderId="1" xfId="0" applyNumberFormat="1" applyFont="1" applyFill="1" applyBorder="1" applyAlignment="1">
      <alignment horizontal="left" vertical="center"/>
    </xf>
    <xf numFmtId="168" fontId="8" fillId="3" borderId="7" xfId="0" applyNumberFormat="1" applyFont="1" applyFill="1" applyBorder="1" applyAlignment="1">
      <alignment horizontal="right" vertical="center"/>
    </xf>
    <xf numFmtId="165" fontId="8" fillId="3" borderId="7" xfId="0" applyNumberFormat="1" applyFont="1" applyFill="1" applyBorder="1" applyAlignment="1">
      <alignment horizontal="right" vertical="center" wrapText="1"/>
    </xf>
    <xf numFmtId="0" fontId="12" fillId="0" borderId="0" xfId="0" quotePrefix="1" applyFont="1" applyAlignment="1">
      <alignment vertical="center" wrapText="1"/>
    </xf>
    <xf numFmtId="0" fontId="11" fillId="0" borderId="0" xfId="0" applyFont="1" applyAlignment="1">
      <alignment vertical="center" wrapText="1"/>
    </xf>
    <xf numFmtId="164" fontId="2" fillId="0" borderId="0" xfId="0" applyNumberFormat="1" applyFont="1" applyAlignment="1">
      <alignment horizontal="right" vertical="center" wrapText="1"/>
    </xf>
    <xf numFmtId="0" fontId="8" fillId="3" borderId="5" xfId="0" quotePrefix="1" applyFont="1" applyFill="1" applyBorder="1" applyAlignment="1">
      <alignment vertical="center" wrapText="1"/>
    </xf>
    <xf numFmtId="0" fontId="8" fillId="3" borderId="6" xfId="0" applyFont="1" applyFill="1" applyBorder="1" applyAlignment="1">
      <alignment vertical="center" wrapText="1"/>
    </xf>
    <xf numFmtId="164" fontId="8" fillId="3" borderId="6" xfId="0" applyNumberFormat="1" applyFont="1" applyFill="1" applyBorder="1" applyAlignment="1">
      <alignment horizontal="right" vertical="center" wrapText="1"/>
    </xf>
    <xf numFmtId="0" fontId="8" fillId="3" borderId="7" xfId="0" applyFont="1" applyFill="1" applyBorder="1"/>
    <xf numFmtId="0" fontId="8" fillId="3" borderId="5" xfId="0" applyFont="1" applyFill="1" applyBorder="1" applyAlignment="1">
      <alignment vertical="top" wrapText="1"/>
    </xf>
    <xf numFmtId="0" fontId="8" fillId="3" borderId="6" xfId="0" applyFont="1" applyFill="1" applyBorder="1" applyAlignment="1">
      <alignment vertical="top" wrapText="1"/>
    </xf>
    <xf numFmtId="0" fontId="8" fillId="3" borderId="7" xfId="0" applyFont="1" applyFill="1" applyBorder="1" applyAlignment="1">
      <alignment vertical="top" wrapText="1"/>
    </xf>
    <xf numFmtId="0" fontId="8" fillId="3" borderId="5" xfId="0" applyFont="1" applyFill="1" applyBorder="1" applyAlignment="1">
      <alignment vertical="center" wrapText="1"/>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8" fillId="3" borderId="4" xfId="0" applyFont="1" applyFill="1" applyBorder="1" applyAlignment="1">
      <alignment vertical="center"/>
    </xf>
    <xf numFmtId="0" fontId="8" fillId="3" borderId="1" xfId="0" applyFont="1" applyFill="1" applyBorder="1"/>
    <xf numFmtId="0" fontId="10" fillId="2" borderId="1" xfId="0" applyFont="1" applyFill="1" applyBorder="1" applyAlignment="1">
      <alignment vertical="center"/>
    </xf>
    <xf numFmtId="0" fontId="31" fillId="0" borderId="1" xfId="0" applyFont="1" applyBorder="1" applyAlignment="1">
      <alignment vertical="center"/>
    </xf>
    <xf numFmtId="0" fontId="8" fillId="3" borderId="5" xfId="0" applyFont="1" applyFill="1" applyBorder="1"/>
    <xf numFmtId="164" fontId="8" fillId="3" borderId="7" xfId="0" applyNumberFormat="1" applyFont="1" applyFill="1" applyBorder="1" applyAlignment="1">
      <alignment horizontal="right" vertical="center" wrapText="1"/>
    </xf>
    <xf numFmtId="0" fontId="8" fillId="3" borderId="6" xfId="0" applyFont="1" applyFill="1" applyBorder="1"/>
    <xf numFmtId="0" fontId="8" fillId="3" borderId="19" xfId="0" applyFont="1" applyFill="1" applyBorder="1"/>
    <xf numFmtId="0" fontId="8" fillId="3" borderId="20" xfId="0" applyFont="1" applyFill="1" applyBorder="1"/>
    <xf numFmtId="171" fontId="10" fillId="2" borderId="7" xfId="0" applyNumberFormat="1" applyFont="1" applyFill="1" applyBorder="1" applyAlignment="1">
      <alignment vertical="center"/>
    </xf>
    <xf numFmtId="170" fontId="10" fillId="0" borderId="1" xfId="0" applyNumberFormat="1" applyFont="1" applyBorder="1" applyAlignment="1">
      <alignment vertical="center"/>
    </xf>
    <xf numFmtId="0" fontId="2" fillId="2" borderId="1" xfId="0" applyFont="1" applyFill="1" applyBorder="1"/>
    <xf numFmtId="0" fontId="31" fillId="2" borderId="1" xfId="0" applyFont="1" applyFill="1" applyBorder="1" applyAlignment="1">
      <alignment vertical="center"/>
    </xf>
    <xf numFmtId="171" fontId="10" fillId="2" borderId="1" xfId="0" applyNumberFormat="1" applyFont="1" applyFill="1" applyBorder="1" applyAlignment="1">
      <alignment vertical="center"/>
    </xf>
    <xf numFmtId="170" fontId="8" fillId="3" borderId="5" xfId="0" applyNumberFormat="1" applyFont="1" applyFill="1" applyBorder="1" applyAlignment="1">
      <alignment horizontal="left" vertical="center" wrapText="1"/>
    </xf>
    <xf numFmtId="170" fontId="9" fillId="3" borderId="6" xfId="0" applyNumberFormat="1" applyFont="1" applyFill="1" applyBorder="1" applyAlignment="1">
      <alignment horizontal="right" vertical="center" wrapText="1"/>
    </xf>
    <xf numFmtId="170" fontId="8" fillId="3" borderId="6" xfId="0" applyNumberFormat="1" applyFont="1" applyFill="1" applyBorder="1" applyAlignment="1">
      <alignment horizontal="right" vertical="center" wrapText="1"/>
    </xf>
    <xf numFmtId="0" fontId="2" fillId="4" borderId="5" xfId="0" applyFont="1" applyFill="1" applyBorder="1" applyProtection="1">
      <protection locked="0"/>
    </xf>
    <xf numFmtId="10" fontId="2" fillId="4" borderId="1" xfId="662" applyNumberFormat="1" applyFont="1" applyFill="1" applyBorder="1" applyProtection="1">
      <protection locked="0"/>
    </xf>
    <xf numFmtId="168" fontId="2" fillId="0" borderId="0" xfId="0" applyNumberFormat="1" applyFont="1"/>
    <xf numFmtId="170" fontId="8" fillId="3" borderId="7" xfId="0" applyNumberFormat="1" applyFont="1" applyFill="1" applyBorder="1" applyAlignment="1">
      <alignment horizontal="right" vertical="center" wrapText="1"/>
    </xf>
    <xf numFmtId="0" fontId="10" fillId="0" borderId="1" xfId="0" applyFont="1" applyBorder="1" applyAlignment="1">
      <alignment vertical="center"/>
    </xf>
    <xf numFmtId="168" fontId="2" fillId="0" borderId="7" xfId="0" applyNumberFormat="1" applyFont="1" applyBorder="1" applyAlignment="1">
      <alignment horizontal="right" vertical="center"/>
    </xf>
    <xf numFmtId="167" fontId="2" fillId="0" borderId="0" xfId="0" applyNumberFormat="1" applyFont="1" applyAlignment="1">
      <alignment horizontal="right" vertical="center"/>
    </xf>
    <xf numFmtId="0" fontId="35" fillId="0" borderId="0" xfId="0" applyFont="1"/>
    <xf numFmtId="167" fontId="35" fillId="0" borderId="0" xfId="0" applyNumberFormat="1" applyFont="1" applyAlignment="1">
      <alignment horizontal="right" vertical="center"/>
    </xf>
    <xf numFmtId="0" fontId="32" fillId="3" borderId="5"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17" xfId="0" applyFont="1" applyBorder="1" applyAlignment="1">
      <alignment horizontal="left" vertical="top" wrapText="1"/>
    </xf>
    <xf numFmtId="0" fontId="10" fillId="0" borderId="0" xfId="0" applyFont="1" applyAlignment="1">
      <alignment horizontal="left" vertical="top" wrapText="1"/>
    </xf>
    <xf numFmtId="0" fontId="10" fillId="0" borderId="18" xfId="0" applyFont="1" applyBorder="1" applyAlignment="1">
      <alignment horizontal="left" vertical="top" wrapText="1"/>
    </xf>
  </cellXfs>
  <cellStyles count="663">
    <cellStyle name="20% - Accent1 10" xfId="20" xr:uid="{00000000-0005-0000-0000-000000000000}"/>
    <cellStyle name="20% - Accent1 11" xfId="21" xr:uid="{00000000-0005-0000-0000-000001000000}"/>
    <cellStyle name="20% - Accent1 12" xfId="22" xr:uid="{00000000-0005-0000-0000-000002000000}"/>
    <cellStyle name="20% - Accent1 13" xfId="23" xr:uid="{00000000-0005-0000-0000-000003000000}"/>
    <cellStyle name="20% - Accent1 14" xfId="24" xr:uid="{00000000-0005-0000-0000-000004000000}"/>
    <cellStyle name="20% - Accent1 15" xfId="25" xr:uid="{00000000-0005-0000-0000-000005000000}"/>
    <cellStyle name="20% - Accent1 16" xfId="26" xr:uid="{00000000-0005-0000-0000-000006000000}"/>
    <cellStyle name="20% - Accent1 2" xfId="27" xr:uid="{00000000-0005-0000-0000-000007000000}"/>
    <cellStyle name="20% - Accent1 3" xfId="28" xr:uid="{00000000-0005-0000-0000-000008000000}"/>
    <cellStyle name="20% - Accent1 4" xfId="29" xr:uid="{00000000-0005-0000-0000-000009000000}"/>
    <cellStyle name="20% - Accent1 5" xfId="30" xr:uid="{00000000-0005-0000-0000-00000A000000}"/>
    <cellStyle name="20% - Accent1 6" xfId="31" xr:uid="{00000000-0005-0000-0000-00000B000000}"/>
    <cellStyle name="20% - Accent1 7" xfId="32" xr:uid="{00000000-0005-0000-0000-00000C000000}"/>
    <cellStyle name="20% - Accent1 8" xfId="33" xr:uid="{00000000-0005-0000-0000-00000D000000}"/>
    <cellStyle name="20% - Accent1 9" xfId="34" xr:uid="{00000000-0005-0000-0000-00000E000000}"/>
    <cellStyle name="20% - Accent2 10" xfId="35" xr:uid="{00000000-0005-0000-0000-00000F000000}"/>
    <cellStyle name="20% - Accent2 11" xfId="36" xr:uid="{00000000-0005-0000-0000-000010000000}"/>
    <cellStyle name="20% - Accent2 12" xfId="37" xr:uid="{00000000-0005-0000-0000-000011000000}"/>
    <cellStyle name="20% - Accent2 13" xfId="38" xr:uid="{00000000-0005-0000-0000-000012000000}"/>
    <cellStyle name="20% - Accent2 14" xfId="39" xr:uid="{00000000-0005-0000-0000-000013000000}"/>
    <cellStyle name="20% - Accent2 15" xfId="40" xr:uid="{00000000-0005-0000-0000-000014000000}"/>
    <cellStyle name="20% - Accent2 16" xfId="41" xr:uid="{00000000-0005-0000-0000-000015000000}"/>
    <cellStyle name="20% - Accent2 2" xfId="42" xr:uid="{00000000-0005-0000-0000-000016000000}"/>
    <cellStyle name="20% - Accent2 3" xfId="43" xr:uid="{00000000-0005-0000-0000-000017000000}"/>
    <cellStyle name="20% - Accent2 4" xfId="44" xr:uid="{00000000-0005-0000-0000-000018000000}"/>
    <cellStyle name="20% - Accent2 5" xfId="45" xr:uid="{00000000-0005-0000-0000-000019000000}"/>
    <cellStyle name="20% - Accent2 6" xfId="46" xr:uid="{00000000-0005-0000-0000-00001A000000}"/>
    <cellStyle name="20% - Accent2 7" xfId="47" xr:uid="{00000000-0005-0000-0000-00001B000000}"/>
    <cellStyle name="20% - Accent2 8" xfId="48" xr:uid="{00000000-0005-0000-0000-00001C000000}"/>
    <cellStyle name="20% - Accent2 9" xfId="49" xr:uid="{00000000-0005-0000-0000-00001D000000}"/>
    <cellStyle name="20% - Accent3 10" xfId="50" xr:uid="{00000000-0005-0000-0000-00001E000000}"/>
    <cellStyle name="20% - Accent3 11" xfId="51" xr:uid="{00000000-0005-0000-0000-00001F000000}"/>
    <cellStyle name="20% - Accent3 12" xfId="52" xr:uid="{00000000-0005-0000-0000-000020000000}"/>
    <cellStyle name="20% - Accent3 13" xfId="53" xr:uid="{00000000-0005-0000-0000-000021000000}"/>
    <cellStyle name="20% - Accent3 14" xfId="54" xr:uid="{00000000-0005-0000-0000-000022000000}"/>
    <cellStyle name="20% - Accent3 15" xfId="55" xr:uid="{00000000-0005-0000-0000-000023000000}"/>
    <cellStyle name="20% - Accent3 16" xfId="56" xr:uid="{00000000-0005-0000-0000-000024000000}"/>
    <cellStyle name="20% - Accent3 2" xfId="57" xr:uid="{00000000-0005-0000-0000-000025000000}"/>
    <cellStyle name="20% - Accent3 3" xfId="58" xr:uid="{00000000-0005-0000-0000-000026000000}"/>
    <cellStyle name="20% - Accent3 4" xfId="59" xr:uid="{00000000-0005-0000-0000-000027000000}"/>
    <cellStyle name="20% - Accent3 5" xfId="60" xr:uid="{00000000-0005-0000-0000-000028000000}"/>
    <cellStyle name="20% - Accent3 6" xfId="61" xr:uid="{00000000-0005-0000-0000-000029000000}"/>
    <cellStyle name="20% - Accent3 7" xfId="62" xr:uid="{00000000-0005-0000-0000-00002A000000}"/>
    <cellStyle name="20% - Accent3 8" xfId="63" xr:uid="{00000000-0005-0000-0000-00002B000000}"/>
    <cellStyle name="20% - Accent3 9" xfId="64" xr:uid="{00000000-0005-0000-0000-00002C000000}"/>
    <cellStyle name="20% - Accent4 10" xfId="65" xr:uid="{00000000-0005-0000-0000-00002D000000}"/>
    <cellStyle name="20% - Accent4 11" xfId="66" xr:uid="{00000000-0005-0000-0000-00002E000000}"/>
    <cellStyle name="20% - Accent4 12" xfId="67" xr:uid="{00000000-0005-0000-0000-00002F000000}"/>
    <cellStyle name="20% - Accent4 13" xfId="68" xr:uid="{00000000-0005-0000-0000-000030000000}"/>
    <cellStyle name="20% - Accent4 14" xfId="69" xr:uid="{00000000-0005-0000-0000-000031000000}"/>
    <cellStyle name="20% - Accent4 15" xfId="70" xr:uid="{00000000-0005-0000-0000-000032000000}"/>
    <cellStyle name="20% - Accent4 16" xfId="71" xr:uid="{00000000-0005-0000-0000-000033000000}"/>
    <cellStyle name="20% - Accent4 2" xfId="72" xr:uid="{00000000-0005-0000-0000-000034000000}"/>
    <cellStyle name="20% - Accent4 3" xfId="73" xr:uid="{00000000-0005-0000-0000-000035000000}"/>
    <cellStyle name="20% - Accent4 4" xfId="74" xr:uid="{00000000-0005-0000-0000-000036000000}"/>
    <cellStyle name="20% - Accent4 5" xfId="75" xr:uid="{00000000-0005-0000-0000-000037000000}"/>
    <cellStyle name="20% - Accent4 6" xfId="76" xr:uid="{00000000-0005-0000-0000-000038000000}"/>
    <cellStyle name="20% - Accent4 7" xfId="77" xr:uid="{00000000-0005-0000-0000-000039000000}"/>
    <cellStyle name="20% - Accent4 8" xfId="78" xr:uid="{00000000-0005-0000-0000-00003A000000}"/>
    <cellStyle name="20% - Accent4 9" xfId="79" xr:uid="{00000000-0005-0000-0000-00003B000000}"/>
    <cellStyle name="20% - Accent5 10" xfId="80" xr:uid="{00000000-0005-0000-0000-00003C000000}"/>
    <cellStyle name="20% - Accent5 11" xfId="81" xr:uid="{00000000-0005-0000-0000-00003D000000}"/>
    <cellStyle name="20% - Accent5 12" xfId="82" xr:uid="{00000000-0005-0000-0000-00003E000000}"/>
    <cellStyle name="20% - Accent5 13" xfId="83" xr:uid="{00000000-0005-0000-0000-00003F000000}"/>
    <cellStyle name="20% - Accent5 14" xfId="84" xr:uid="{00000000-0005-0000-0000-000040000000}"/>
    <cellStyle name="20% - Accent5 15" xfId="85" xr:uid="{00000000-0005-0000-0000-000041000000}"/>
    <cellStyle name="20% - Accent5 16" xfId="86" xr:uid="{00000000-0005-0000-0000-000042000000}"/>
    <cellStyle name="20% - Accent5 2" xfId="87" xr:uid="{00000000-0005-0000-0000-000043000000}"/>
    <cellStyle name="20% - Accent5 3" xfId="88" xr:uid="{00000000-0005-0000-0000-000044000000}"/>
    <cellStyle name="20% - Accent5 4" xfId="89" xr:uid="{00000000-0005-0000-0000-000045000000}"/>
    <cellStyle name="20% - Accent5 5" xfId="90" xr:uid="{00000000-0005-0000-0000-000046000000}"/>
    <cellStyle name="20% - Accent5 6" xfId="91" xr:uid="{00000000-0005-0000-0000-000047000000}"/>
    <cellStyle name="20% - Accent5 7" xfId="92" xr:uid="{00000000-0005-0000-0000-000048000000}"/>
    <cellStyle name="20% - Accent5 8" xfId="93" xr:uid="{00000000-0005-0000-0000-000049000000}"/>
    <cellStyle name="20% - Accent5 9" xfId="94" xr:uid="{00000000-0005-0000-0000-00004A000000}"/>
    <cellStyle name="20% - Accent6 10" xfId="95" xr:uid="{00000000-0005-0000-0000-00004B000000}"/>
    <cellStyle name="20% - Accent6 11" xfId="96" xr:uid="{00000000-0005-0000-0000-00004C000000}"/>
    <cellStyle name="20% - Accent6 12" xfId="97" xr:uid="{00000000-0005-0000-0000-00004D000000}"/>
    <cellStyle name="20% - Accent6 13" xfId="98" xr:uid="{00000000-0005-0000-0000-00004E000000}"/>
    <cellStyle name="20% - Accent6 14" xfId="99" xr:uid="{00000000-0005-0000-0000-00004F000000}"/>
    <cellStyle name="20% - Accent6 15" xfId="100" xr:uid="{00000000-0005-0000-0000-000050000000}"/>
    <cellStyle name="20% - Accent6 16" xfId="101" xr:uid="{00000000-0005-0000-0000-000051000000}"/>
    <cellStyle name="20% - Accent6 2" xfId="102" xr:uid="{00000000-0005-0000-0000-000052000000}"/>
    <cellStyle name="20% - Accent6 3" xfId="103" xr:uid="{00000000-0005-0000-0000-000053000000}"/>
    <cellStyle name="20% - Accent6 4" xfId="104" xr:uid="{00000000-0005-0000-0000-000054000000}"/>
    <cellStyle name="20% - Accent6 5" xfId="105" xr:uid="{00000000-0005-0000-0000-000055000000}"/>
    <cellStyle name="20% - Accent6 6" xfId="106" xr:uid="{00000000-0005-0000-0000-000056000000}"/>
    <cellStyle name="20% - Accent6 7" xfId="107" xr:uid="{00000000-0005-0000-0000-000057000000}"/>
    <cellStyle name="20% - Accent6 8" xfId="108" xr:uid="{00000000-0005-0000-0000-000058000000}"/>
    <cellStyle name="20% - Accent6 9" xfId="109" xr:uid="{00000000-0005-0000-0000-000059000000}"/>
    <cellStyle name="40% - Accent1 10" xfId="110" xr:uid="{00000000-0005-0000-0000-00005A000000}"/>
    <cellStyle name="40% - Accent1 11" xfId="111" xr:uid="{00000000-0005-0000-0000-00005B000000}"/>
    <cellStyle name="40% - Accent1 12" xfId="112" xr:uid="{00000000-0005-0000-0000-00005C000000}"/>
    <cellStyle name="40% - Accent1 13" xfId="113" xr:uid="{00000000-0005-0000-0000-00005D000000}"/>
    <cellStyle name="40% - Accent1 14" xfId="114" xr:uid="{00000000-0005-0000-0000-00005E000000}"/>
    <cellStyle name="40% - Accent1 15" xfId="115" xr:uid="{00000000-0005-0000-0000-00005F000000}"/>
    <cellStyle name="40% - Accent1 16" xfId="116" xr:uid="{00000000-0005-0000-0000-000060000000}"/>
    <cellStyle name="40% - Accent1 2" xfId="117" xr:uid="{00000000-0005-0000-0000-000061000000}"/>
    <cellStyle name="40% - Accent1 3" xfId="118" xr:uid="{00000000-0005-0000-0000-000062000000}"/>
    <cellStyle name="40% - Accent1 4" xfId="119" xr:uid="{00000000-0005-0000-0000-000063000000}"/>
    <cellStyle name="40% - Accent1 5" xfId="120" xr:uid="{00000000-0005-0000-0000-000064000000}"/>
    <cellStyle name="40% - Accent1 6" xfId="121" xr:uid="{00000000-0005-0000-0000-000065000000}"/>
    <cellStyle name="40% - Accent1 7" xfId="122" xr:uid="{00000000-0005-0000-0000-000066000000}"/>
    <cellStyle name="40% - Accent1 8" xfId="123" xr:uid="{00000000-0005-0000-0000-000067000000}"/>
    <cellStyle name="40% - Accent1 9" xfId="124" xr:uid="{00000000-0005-0000-0000-000068000000}"/>
    <cellStyle name="40% - Accent2 10" xfId="125" xr:uid="{00000000-0005-0000-0000-000069000000}"/>
    <cellStyle name="40% - Accent2 11" xfId="126" xr:uid="{00000000-0005-0000-0000-00006A000000}"/>
    <cellStyle name="40% - Accent2 12" xfId="127" xr:uid="{00000000-0005-0000-0000-00006B000000}"/>
    <cellStyle name="40% - Accent2 13" xfId="128" xr:uid="{00000000-0005-0000-0000-00006C000000}"/>
    <cellStyle name="40% - Accent2 14" xfId="129" xr:uid="{00000000-0005-0000-0000-00006D000000}"/>
    <cellStyle name="40% - Accent2 15" xfId="130" xr:uid="{00000000-0005-0000-0000-00006E000000}"/>
    <cellStyle name="40% - Accent2 16" xfId="131" xr:uid="{00000000-0005-0000-0000-00006F000000}"/>
    <cellStyle name="40% - Accent2 2" xfId="132" xr:uid="{00000000-0005-0000-0000-000070000000}"/>
    <cellStyle name="40% - Accent2 3" xfId="133" xr:uid="{00000000-0005-0000-0000-000071000000}"/>
    <cellStyle name="40% - Accent2 4" xfId="134" xr:uid="{00000000-0005-0000-0000-000072000000}"/>
    <cellStyle name="40% - Accent2 5" xfId="135" xr:uid="{00000000-0005-0000-0000-000073000000}"/>
    <cellStyle name="40% - Accent2 6" xfId="136" xr:uid="{00000000-0005-0000-0000-000074000000}"/>
    <cellStyle name="40% - Accent2 7" xfId="137" xr:uid="{00000000-0005-0000-0000-000075000000}"/>
    <cellStyle name="40% - Accent2 8" xfId="138" xr:uid="{00000000-0005-0000-0000-000076000000}"/>
    <cellStyle name="40% - Accent2 9" xfId="139" xr:uid="{00000000-0005-0000-0000-000077000000}"/>
    <cellStyle name="40% - Accent3 10" xfId="140" xr:uid="{00000000-0005-0000-0000-000078000000}"/>
    <cellStyle name="40% - Accent3 11" xfId="141" xr:uid="{00000000-0005-0000-0000-000079000000}"/>
    <cellStyle name="40% - Accent3 12" xfId="142" xr:uid="{00000000-0005-0000-0000-00007A000000}"/>
    <cellStyle name="40% - Accent3 13" xfId="143" xr:uid="{00000000-0005-0000-0000-00007B000000}"/>
    <cellStyle name="40% - Accent3 14" xfId="144" xr:uid="{00000000-0005-0000-0000-00007C000000}"/>
    <cellStyle name="40% - Accent3 15" xfId="145" xr:uid="{00000000-0005-0000-0000-00007D000000}"/>
    <cellStyle name="40% - Accent3 16" xfId="146" xr:uid="{00000000-0005-0000-0000-00007E000000}"/>
    <cellStyle name="40% - Accent3 2" xfId="147" xr:uid="{00000000-0005-0000-0000-00007F000000}"/>
    <cellStyle name="40% - Accent3 3" xfId="148" xr:uid="{00000000-0005-0000-0000-000080000000}"/>
    <cellStyle name="40% - Accent3 4" xfId="149" xr:uid="{00000000-0005-0000-0000-000081000000}"/>
    <cellStyle name="40% - Accent3 5" xfId="150" xr:uid="{00000000-0005-0000-0000-000082000000}"/>
    <cellStyle name="40% - Accent3 6" xfId="151" xr:uid="{00000000-0005-0000-0000-000083000000}"/>
    <cellStyle name="40% - Accent3 7" xfId="152" xr:uid="{00000000-0005-0000-0000-000084000000}"/>
    <cellStyle name="40% - Accent3 8" xfId="153" xr:uid="{00000000-0005-0000-0000-000085000000}"/>
    <cellStyle name="40% - Accent3 9" xfId="154" xr:uid="{00000000-0005-0000-0000-000086000000}"/>
    <cellStyle name="40% - Accent4 10" xfId="155" xr:uid="{00000000-0005-0000-0000-000087000000}"/>
    <cellStyle name="40% - Accent4 11" xfId="156" xr:uid="{00000000-0005-0000-0000-000088000000}"/>
    <cellStyle name="40% - Accent4 12" xfId="157" xr:uid="{00000000-0005-0000-0000-000089000000}"/>
    <cellStyle name="40% - Accent4 13" xfId="158" xr:uid="{00000000-0005-0000-0000-00008A000000}"/>
    <cellStyle name="40% - Accent4 14" xfId="159" xr:uid="{00000000-0005-0000-0000-00008B000000}"/>
    <cellStyle name="40% - Accent4 15" xfId="160" xr:uid="{00000000-0005-0000-0000-00008C000000}"/>
    <cellStyle name="40% - Accent4 16" xfId="161" xr:uid="{00000000-0005-0000-0000-00008D000000}"/>
    <cellStyle name="40% - Accent4 2" xfId="162" xr:uid="{00000000-0005-0000-0000-00008E000000}"/>
    <cellStyle name="40% - Accent4 3" xfId="163" xr:uid="{00000000-0005-0000-0000-00008F000000}"/>
    <cellStyle name="40% - Accent4 4" xfId="164" xr:uid="{00000000-0005-0000-0000-000090000000}"/>
    <cellStyle name="40% - Accent4 5" xfId="165" xr:uid="{00000000-0005-0000-0000-000091000000}"/>
    <cellStyle name="40% - Accent4 6" xfId="166" xr:uid="{00000000-0005-0000-0000-000092000000}"/>
    <cellStyle name="40% - Accent4 7" xfId="167" xr:uid="{00000000-0005-0000-0000-000093000000}"/>
    <cellStyle name="40% - Accent4 8" xfId="168" xr:uid="{00000000-0005-0000-0000-000094000000}"/>
    <cellStyle name="40% - Accent4 9" xfId="169" xr:uid="{00000000-0005-0000-0000-000095000000}"/>
    <cellStyle name="40% - Accent5 10" xfId="170" xr:uid="{00000000-0005-0000-0000-000096000000}"/>
    <cellStyle name="40% - Accent5 11" xfId="171" xr:uid="{00000000-0005-0000-0000-000097000000}"/>
    <cellStyle name="40% - Accent5 12" xfId="172" xr:uid="{00000000-0005-0000-0000-000098000000}"/>
    <cellStyle name="40% - Accent5 13" xfId="173" xr:uid="{00000000-0005-0000-0000-000099000000}"/>
    <cellStyle name="40% - Accent5 14" xfId="174" xr:uid="{00000000-0005-0000-0000-00009A000000}"/>
    <cellStyle name="40% - Accent5 15" xfId="175" xr:uid="{00000000-0005-0000-0000-00009B000000}"/>
    <cellStyle name="40% - Accent5 16" xfId="176" xr:uid="{00000000-0005-0000-0000-00009C000000}"/>
    <cellStyle name="40% - Accent5 2" xfId="177" xr:uid="{00000000-0005-0000-0000-00009D000000}"/>
    <cellStyle name="40% - Accent5 3" xfId="178" xr:uid="{00000000-0005-0000-0000-00009E000000}"/>
    <cellStyle name="40% - Accent5 4" xfId="179" xr:uid="{00000000-0005-0000-0000-00009F000000}"/>
    <cellStyle name="40% - Accent5 5" xfId="180" xr:uid="{00000000-0005-0000-0000-0000A0000000}"/>
    <cellStyle name="40% - Accent5 6" xfId="181" xr:uid="{00000000-0005-0000-0000-0000A1000000}"/>
    <cellStyle name="40% - Accent5 7" xfId="182" xr:uid="{00000000-0005-0000-0000-0000A2000000}"/>
    <cellStyle name="40% - Accent5 8" xfId="183" xr:uid="{00000000-0005-0000-0000-0000A3000000}"/>
    <cellStyle name="40% - Accent5 9" xfId="184" xr:uid="{00000000-0005-0000-0000-0000A4000000}"/>
    <cellStyle name="40% - Accent6 10" xfId="185" xr:uid="{00000000-0005-0000-0000-0000A5000000}"/>
    <cellStyle name="40% - Accent6 11" xfId="186" xr:uid="{00000000-0005-0000-0000-0000A6000000}"/>
    <cellStyle name="40% - Accent6 12" xfId="187" xr:uid="{00000000-0005-0000-0000-0000A7000000}"/>
    <cellStyle name="40% - Accent6 13" xfId="188" xr:uid="{00000000-0005-0000-0000-0000A8000000}"/>
    <cellStyle name="40% - Accent6 14" xfId="189" xr:uid="{00000000-0005-0000-0000-0000A9000000}"/>
    <cellStyle name="40% - Accent6 15" xfId="190" xr:uid="{00000000-0005-0000-0000-0000AA000000}"/>
    <cellStyle name="40% - Accent6 16" xfId="191" xr:uid="{00000000-0005-0000-0000-0000AB000000}"/>
    <cellStyle name="40% - Accent6 2" xfId="192" xr:uid="{00000000-0005-0000-0000-0000AC000000}"/>
    <cellStyle name="40% - Accent6 3" xfId="193" xr:uid="{00000000-0005-0000-0000-0000AD000000}"/>
    <cellStyle name="40% - Accent6 4" xfId="194" xr:uid="{00000000-0005-0000-0000-0000AE000000}"/>
    <cellStyle name="40% - Accent6 5" xfId="195" xr:uid="{00000000-0005-0000-0000-0000AF000000}"/>
    <cellStyle name="40% - Accent6 6" xfId="196" xr:uid="{00000000-0005-0000-0000-0000B0000000}"/>
    <cellStyle name="40% - Accent6 7" xfId="197" xr:uid="{00000000-0005-0000-0000-0000B1000000}"/>
    <cellStyle name="40% - Accent6 8" xfId="198" xr:uid="{00000000-0005-0000-0000-0000B2000000}"/>
    <cellStyle name="40% - Accent6 9" xfId="199" xr:uid="{00000000-0005-0000-0000-0000B3000000}"/>
    <cellStyle name="60% - Accent1 10" xfId="200" xr:uid="{00000000-0005-0000-0000-0000B4000000}"/>
    <cellStyle name="60% - Accent1 11" xfId="201" xr:uid="{00000000-0005-0000-0000-0000B5000000}"/>
    <cellStyle name="60% - Accent1 12" xfId="202" xr:uid="{00000000-0005-0000-0000-0000B6000000}"/>
    <cellStyle name="60% - Accent1 13" xfId="203" xr:uid="{00000000-0005-0000-0000-0000B7000000}"/>
    <cellStyle name="60% - Accent1 14" xfId="204" xr:uid="{00000000-0005-0000-0000-0000B8000000}"/>
    <cellStyle name="60% - Accent1 15" xfId="205" xr:uid="{00000000-0005-0000-0000-0000B9000000}"/>
    <cellStyle name="60% - Accent1 16" xfId="206" xr:uid="{00000000-0005-0000-0000-0000BA000000}"/>
    <cellStyle name="60% - Accent1 2" xfId="207" xr:uid="{00000000-0005-0000-0000-0000BB000000}"/>
    <cellStyle name="60% - Accent1 3" xfId="208" xr:uid="{00000000-0005-0000-0000-0000BC000000}"/>
    <cellStyle name="60% - Accent1 4" xfId="209" xr:uid="{00000000-0005-0000-0000-0000BD000000}"/>
    <cellStyle name="60% - Accent1 5" xfId="210" xr:uid="{00000000-0005-0000-0000-0000BE000000}"/>
    <cellStyle name="60% - Accent1 6" xfId="211" xr:uid="{00000000-0005-0000-0000-0000BF000000}"/>
    <cellStyle name="60% - Accent1 7" xfId="212" xr:uid="{00000000-0005-0000-0000-0000C0000000}"/>
    <cellStyle name="60% - Accent1 8" xfId="213" xr:uid="{00000000-0005-0000-0000-0000C1000000}"/>
    <cellStyle name="60% - Accent1 9" xfId="214" xr:uid="{00000000-0005-0000-0000-0000C2000000}"/>
    <cellStyle name="60% - Accent2 10" xfId="215" xr:uid="{00000000-0005-0000-0000-0000C3000000}"/>
    <cellStyle name="60% - Accent2 11" xfId="216" xr:uid="{00000000-0005-0000-0000-0000C4000000}"/>
    <cellStyle name="60% - Accent2 12" xfId="217" xr:uid="{00000000-0005-0000-0000-0000C5000000}"/>
    <cellStyle name="60% - Accent2 13" xfId="218" xr:uid="{00000000-0005-0000-0000-0000C6000000}"/>
    <cellStyle name="60% - Accent2 14" xfId="219" xr:uid="{00000000-0005-0000-0000-0000C7000000}"/>
    <cellStyle name="60% - Accent2 15" xfId="220" xr:uid="{00000000-0005-0000-0000-0000C8000000}"/>
    <cellStyle name="60% - Accent2 16" xfId="221" xr:uid="{00000000-0005-0000-0000-0000C9000000}"/>
    <cellStyle name="60% - Accent2 2" xfId="222" xr:uid="{00000000-0005-0000-0000-0000CA000000}"/>
    <cellStyle name="60% - Accent2 3" xfId="223" xr:uid="{00000000-0005-0000-0000-0000CB000000}"/>
    <cellStyle name="60% - Accent2 4" xfId="224" xr:uid="{00000000-0005-0000-0000-0000CC000000}"/>
    <cellStyle name="60% - Accent2 5" xfId="225" xr:uid="{00000000-0005-0000-0000-0000CD000000}"/>
    <cellStyle name="60% - Accent2 6" xfId="226" xr:uid="{00000000-0005-0000-0000-0000CE000000}"/>
    <cellStyle name="60% - Accent2 7" xfId="227" xr:uid="{00000000-0005-0000-0000-0000CF000000}"/>
    <cellStyle name="60% - Accent2 8" xfId="228" xr:uid="{00000000-0005-0000-0000-0000D0000000}"/>
    <cellStyle name="60% - Accent2 9" xfId="229" xr:uid="{00000000-0005-0000-0000-0000D1000000}"/>
    <cellStyle name="60% - Accent3 10" xfId="230" xr:uid="{00000000-0005-0000-0000-0000D2000000}"/>
    <cellStyle name="60% - Accent3 11" xfId="231" xr:uid="{00000000-0005-0000-0000-0000D3000000}"/>
    <cellStyle name="60% - Accent3 12" xfId="232" xr:uid="{00000000-0005-0000-0000-0000D4000000}"/>
    <cellStyle name="60% - Accent3 13" xfId="233" xr:uid="{00000000-0005-0000-0000-0000D5000000}"/>
    <cellStyle name="60% - Accent3 14" xfId="234" xr:uid="{00000000-0005-0000-0000-0000D6000000}"/>
    <cellStyle name="60% - Accent3 15" xfId="235" xr:uid="{00000000-0005-0000-0000-0000D7000000}"/>
    <cellStyle name="60% - Accent3 16" xfId="236" xr:uid="{00000000-0005-0000-0000-0000D8000000}"/>
    <cellStyle name="60% - Accent3 2" xfId="237" xr:uid="{00000000-0005-0000-0000-0000D9000000}"/>
    <cellStyle name="60% - Accent3 3" xfId="238" xr:uid="{00000000-0005-0000-0000-0000DA000000}"/>
    <cellStyle name="60% - Accent3 4" xfId="239" xr:uid="{00000000-0005-0000-0000-0000DB000000}"/>
    <cellStyle name="60% - Accent3 5" xfId="240" xr:uid="{00000000-0005-0000-0000-0000DC000000}"/>
    <cellStyle name="60% - Accent3 6" xfId="241" xr:uid="{00000000-0005-0000-0000-0000DD000000}"/>
    <cellStyle name="60% - Accent3 7" xfId="242" xr:uid="{00000000-0005-0000-0000-0000DE000000}"/>
    <cellStyle name="60% - Accent3 8" xfId="243" xr:uid="{00000000-0005-0000-0000-0000DF000000}"/>
    <cellStyle name="60% - Accent3 9" xfId="244" xr:uid="{00000000-0005-0000-0000-0000E0000000}"/>
    <cellStyle name="60% - Accent4 10" xfId="245" xr:uid="{00000000-0005-0000-0000-0000E1000000}"/>
    <cellStyle name="60% - Accent4 11" xfId="246" xr:uid="{00000000-0005-0000-0000-0000E2000000}"/>
    <cellStyle name="60% - Accent4 12" xfId="247" xr:uid="{00000000-0005-0000-0000-0000E3000000}"/>
    <cellStyle name="60% - Accent4 13" xfId="248" xr:uid="{00000000-0005-0000-0000-0000E4000000}"/>
    <cellStyle name="60% - Accent4 14" xfId="249" xr:uid="{00000000-0005-0000-0000-0000E5000000}"/>
    <cellStyle name="60% - Accent4 15" xfId="250" xr:uid="{00000000-0005-0000-0000-0000E6000000}"/>
    <cellStyle name="60% - Accent4 16" xfId="251" xr:uid="{00000000-0005-0000-0000-0000E7000000}"/>
    <cellStyle name="60% - Accent4 2" xfId="252" xr:uid="{00000000-0005-0000-0000-0000E8000000}"/>
    <cellStyle name="60% - Accent4 3" xfId="253" xr:uid="{00000000-0005-0000-0000-0000E9000000}"/>
    <cellStyle name="60% - Accent4 4" xfId="254" xr:uid="{00000000-0005-0000-0000-0000EA000000}"/>
    <cellStyle name="60% - Accent4 5" xfId="255" xr:uid="{00000000-0005-0000-0000-0000EB000000}"/>
    <cellStyle name="60% - Accent4 6" xfId="256" xr:uid="{00000000-0005-0000-0000-0000EC000000}"/>
    <cellStyle name="60% - Accent4 7" xfId="257" xr:uid="{00000000-0005-0000-0000-0000ED000000}"/>
    <cellStyle name="60% - Accent4 8" xfId="258" xr:uid="{00000000-0005-0000-0000-0000EE000000}"/>
    <cellStyle name="60% - Accent4 9" xfId="259" xr:uid="{00000000-0005-0000-0000-0000EF000000}"/>
    <cellStyle name="60% - Accent5 10" xfId="260" xr:uid="{00000000-0005-0000-0000-0000F0000000}"/>
    <cellStyle name="60% - Accent5 11" xfId="261" xr:uid="{00000000-0005-0000-0000-0000F1000000}"/>
    <cellStyle name="60% - Accent5 12" xfId="262" xr:uid="{00000000-0005-0000-0000-0000F2000000}"/>
    <cellStyle name="60% - Accent5 13" xfId="263" xr:uid="{00000000-0005-0000-0000-0000F3000000}"/>
    <cellStyle name="60% - Accent5 14" xfId="264" xr:uid="{00000000-0005-0000-0000-0000F4000000}"/>
    <cellStyle name="60% - Accent5 15" xfId="265" xr:uid="{00000000-0005-0000-0000-0000F5000000}"/>
    <cellStyle name="60% - Accent5 16" xfId="266" xr:uid="{00000000-0005-0000-0000-0000F6000000}"/>
    <cellStyle name="60% - Accent5 2" xfId="267" xr:uid="{00000000-0005-0000-0000-0000F7000000}"/>
    <cellStyle name="60% - Accent5 3" xfId="268" xr:uid="{00000000-0005-0000-0000-0000F8000000}"/>
    <cellStyle name="60% - Accent5 4" xfId="269" xr:uid="{00000000-0005-0000-0000-0000F9000000}"/>
    <cellStyle name="60% - Accent5 5" xfId="270" xr:uid="{00000000-0005-0000-0000-0000FA000000}"/>
    <cellStyle name="60% - Accent5 6" xfId="271" xr:uid="{00000000-0005-0000-0000-0000FB000000}"/>
    <cellStyle name="60% - Accent5 7" xfId="272" xr:uid="{00000000-0005-0000-0000-0000FC000000}"/>
    <cellStyle name="60% - Accent5 8" xfId="273" xr:uid="{00000000-0005-0000-0000-0000FD000000}"/>
    <cellStyle name="60% - Accent5 9" xfId="274" xr:uid="{00000000-0005-0000-0000-0000FE000000}"/>
    <cellStyle name="60% - Accent6 10" xfId="275" xr:uid="{00000000-0005-0000-0000-0000FF000000}"/>
    <cellStyle name="60% - Accent6 11" xfId="276" xr:uid="{00000000-0005-0000-0000-000000010000}"/>
    <cellStyle name="60% - Accent6 12" xfId="277" xr:uid="{00000000-0005-0000-0000-000001010000}"/>
    <cellStyle name="60% - Accent6 13" xfId="278" xr:uid="{00000000-0005-0000-0000-000002010000}"/>
    <cellStyle name="60% - Accent6 14" xfId="279" xr:uid="{00000000-0005-0000-0000-000003010000}"/>
    <cellStyle name="60% - Accent6 15" xfId="280" xr:uid="{00000000-0005-0000-0000-000004010000}"/>
    <cellStyle name="60% - Accent6 16" xfId="281" xr:uid="{00000000-0005-0000-0000-000005010000}"/>
    <cellStyle name="60% - Accent6 2" xfId="282" xr:uid="{00000000-0005-0000-0000-000006010000}"/>
    <cellStyle name="60% - Accent6 3" xfId="283" xr:uid="{00000000-0005-0000-0000-000007010000}"/>
    <cellStyle name="60% - Accent6 4" xfId="284" xr:uid="{00000000-0005-0000-0000-000008010000}"/>
    <cellStyle name="60% - Accent6 5" xfId="285" xr:uid="{00000000-0005-0000-0000-000009010000}"/>
    <cellStyle name="60% - Accent6 6" xfId="286" xr:uid="{00000000-0005-0000-0000-00000A010000}"/>
    <cellStyle name="60% - Accent6 7" xfId="287" xr:uid="{00000000-0005-0000-0000-00000B010000}"/>
    <cellStyle name="60% - Accent6 8" xfId="288" xr:uid="{00000000-0005-0000-0000-00000C010000}"/>
    <cellStyle name="60% - Accent6 9" xfId="289" xr:uid="{00000000-0005-0000-0000-00000D010000}"/>
    <cellStyle name="Accent1 10" xfId="290" xr:uid="{00000000-0005-0000-0000-00000E010000}"/>
    <cellStyle name="Accent1 11" xfId="291" xr:uid="{00000000-0005-0000-0000-00000F010000}"/>
    <cellStyle name="Accent1 12" xfId="292" xr:uid="{00000000-0005-0000-0000-000010010000}"/>
    <cellStyle name="Accent1 13" xfId="293" xr:uid="{00000000-0005-0000-0000-000011010000}"/>
    <cellStyle name="Accent1 14" xfId="294" xr:uid="{00000000-0005-0000-0000-000012010000}"/>
    <cellStyle name="Accent1 15" xfId="295" xr:uid="{00000000-0005-0000-0000-000013010000}"/>
    <cellStyle name="Accent1 16" xfId="296" xr:uid="{00000000-0005-0000-0000-000014010000}"/>
    <cellStyle name="Accent1 2" xfId="297" xr:uid="{00000000-0005-0000-0000-000015010000}"/>
    <cellStyle name="Accent1 3" xfId="298" xr:uid="{00000000-0005-0000-0000-000016010000}"/>
    <cellStyle name="Accent1 4" xfId="299" xr:uid="{00000000-0005-0000-0000-000017010000}"/>
    <cellStyle name="Accent1 5" xfId="300" xr:uid="{00000000-0005-0000-0000-000018010000}"/>
    <cellStyle name="Accent1 6" xfId="301" xr:uid="{00000000-0005-0000-0000-000019010000}"/>
    <cellStyle name="Accent1 7" xfId="302" xr:uid="{00000000-0005-0000-0000-00001A010000}"/>
    <cellStyle name="Accent1 8" xfId="303" xr:uid="{00000000-0005-0000-0000-00001B010000}"/>
    <cellStyle name="Accent1 9" xfId="304" xr:uid="{00000000-0005-0000-0000-00001C010000}"/>
    <cellStyle name="Accent2 10" xfId="305" xr:uid="{00000000-0005-0000-0000-00001D010000}"/>
    <cellStyle name="Accent2 11" xfId="306" xr:uid="{00000000-0005-0000-0000-00001E010000}"/>
    <cellStyle name="Accent2 12" xfId="307" xr:uid="{00000000-0005-0000-0000-00001F010000}"/>
    <cellStyle name="Accent2 13" xfId="308" xr:uid="{00000000-0005-0000-0000-000020010000}"/>
    <cellStyle name="Accent2 14" xfId="309" xr:uid="{00000000-0005-0000-0000-000021010000}"/>
    <cellStyle name="Accent2 15" xfId="310" xr:uid="{00000000-0005-0000-0000-000022010000}"/>
    <cellStyle name="Accent2 16" xfId="311" xr:uid="{00000000-0005-0000-0000-000023010000}"/>
    <cellStyle name="Accent2 2" xfId="312" xr:uid="{00000000-0005-0000-0000-000024010000}"/>
    <cellStyle name="Accent2 3" xfId="313" xr:uid="{00000000-0005-0000-0000-000025010000}"/>
    <cellStyle name="Accent2 4" xfId="314" xr:uid="{00000000-0005-0000-0000-000026010000}"/>
    <cellStyle name="Accent2 5" xfId="315" xr:uid="{00000000-0005-0000-0000-000027010000}"/>
    <cellStyle name="Accent2 6" xfId="316" xr:uid="{00000000-0005-0000-0000-000028010000}"/>
    <cellStyle name="Accent2 7" xfId="317" xr:uid="{00000000-0005-0000-0000-000029010000}"/>
    <cellStyle name="Accent2 8" xfId="318" xr:uid="{00000000-0005-0000-0000-00002A010000}"/>
    <cellStyle name="Accent2 9" xfId="319" xr:uid="{00000000-0005-0000-0000-00002B010000}"/>
    <cellStyle name="Accent3 10" xfId="320" xr:uid="{00000000-0005-0000-0000-00002C010000}"/>
    <cellStyle name="Accent3 11" xfId="321" xr:uid="{00000000-0005-0000-0000-00002D010000}"/>
    <cellStyle name="Accent3 12" xfId="322" xr:uid="{00000000-0005-0000-0000-00002E010000}"/>
    <cellStyle name="Accent3 13" xfId="323" xr:uid="{00000000-0005-0000-0000-00002F010000}"/>
    <cellStyle name="Accent3 14" xfId="324" xr:uid="{00000000-0005-0000-0000-000030010000}"/>
    <cellStyle name="Accent3 15" xfId="325" xr:uid="{00000000-0005-0000-0000-000031010000}"/>
    <cellStyle name="Accent3 16" xfId="326" xr:uid="{00000000-0005-0000-0000-000032010000}"/>
    <cellStyle name="Accent3 2" xfId="327" xr:uid="{00000000-0005-0000-0000-000033010000}"/>
    <cellStyle name="Accent3 3" xfId="328" xr:uid="{00000000-0005-0000-0000-000034010000}"/>
    <cellStyle name="Accent3 4" xfId="329" xr:uid="{00000000-0005-0000-0000-000035010000}"/>
    <cellStyle name="Accent3 5" xfId="330" xr:uid="{00000000-0005-0000-0000-000036010000}"/>
    <cellStyle name="Accent3 6" xfId="331" xr:uid="{00000000-0005-0000-0000-000037010000}"/>
    <cellStyle name="Accent3 7" xfId="332" xr:uid="{00000000-0005-0000-0000-000038010000}"/>
    <cellStyle name="Accent3 8" xfId="333" xr:uid="{00000000-0005-0000-0000-000039010000}"/>
    <cellStyle name="Accent3 9" xfId="334" xr:uid="{00000000-0005-0000-0000-00003A010000}"/>
    <cellStyle name="Accent4 10" xfId="335" xr:uid="{00000000-0005-0000-0000-00003B010000}"/>
    <cellStyle name="Accent4 11" xfId="336" xr:uid="{00000000-0005-0000-0000-00003C010000}"/>
    <cellStyle name="Accent4 12" xfId="337" xr:uid="{00000000-0005-0000-0000-00003D010000}"/>
    <cellStyle name="Accent4 13" xfId="338" xr:uid="{00000000-0005-0000-0000-00003E010000}"/>
    <cellStyle name="Accent4 14" xfId="339" xr:uid="{00000000-0005-0000-0000-00003F010000}"/>
    <cellStyle name="Accent4 15" xfId="340" xr:uid="{00000000-0005-0000-0000-000040010000}"/>
    <cellStyle name="Accent4 16" xfId="341" xr:uid="{00000000-0005-0000-0000-000041010000}"/>
    <cellStyle name="Accent4 2" xfId="342" xr:uid="{00000000-0005-0000-0000-000042010000}"/>
    <cellStyle name="Accent4 3" xfId="343" xr:uid="{00000000-0005-0000-0000-000043010000}"/>
    <cellStyle name="Accent4 4" xfId="344" xr:uid="{00000000-0005-0000-0000-000044010000}"/>
    <cellStyle name="Accent4 5" xfId="345" xr:uid="{00000000-0005-0000-0000-000045010000}"/>
    <cellStyle name="Accent4 6" xfId="346" xr:uid="{00000000-0005-0000-0000-000046010000}"/>
    <cellStyle name="Accent4 7" xfId="347" xr:uid="{00000000-0005-0000-0000-000047010000}"/>
    <cellStyle name="Accent4 8" xfId="348" xr:uid="{00000000-0005-0000-0000-000048010000}"/>
    <cellStyle name="Accent4 9" xfId="349" xr:uid="{00000000-0005-0000-0000-000049010000}"/>
    <cellStyle name="Accent5 10" xfId="350" xr:uid="{00000000-0005-0000-0000-00004A010000}"/>
    <cellStyle name="Accent5 11" xfId="351" xr:uid="{00000000-0005-0000-0000-00004B010000}"/>
    <cellStyle name="Accent5 12" xfId="352" xr:uid="{00000000-0005-0000-0000-00004C010000}"/>
    <cellStyle name="Accent5 13" xfId="353" xr:uid="{00000000-0005-0000-0000-00004D010000}"/>
    <cellStyle name="Accent5 14" xfId="354" xr:uid="{00000000-0005-0000-0000-00004E010000}"/>
    <cellStyle name="Accent5 15" xfId="355" xr:uid="{00000000-0005-0000-0000-00004F010000}"/>
    <cellStyle name="Accent5 16" xfId="356" xr:uid="{00000000-0005-0000-0000-000050010000}"/>
    <cellStyle name="Accent5 2" xfId="357" xr:uid="{00000000-0005-0000-0000-000051010000}"/>
    <cellStyle name="Accent5 3" xfId="358" xr:uid="{00000000-0005-0000-0000-000052010000}"/>
    <cellStyle name="Accent5 4" xfId="359" xr:uid="{00000000-0005-0000-0000-000053010000}"/>
    <cellStyle name="Accent5 5" xfId="360" xr:uid="{00000000-0005-0000-0000-000054010000}"/>
    <cellStyle name="Accent5 6" xfId="361" xr:uid="{00000000-0005-0000-0000-000055010000}"/>
    <cellStyle name="Accent5 7" xfId="362" xr:uid="{00000000-0005-0000-0000-000056010000}"/>
    <cellStyle name="Accent5 8" xfId="363" xr:uid="{00000000-0005-0000-0000-000057010000}"/>
    <cellStyle name="Accent5 9" xfId="364" xr:uid="{00000000-0005-0000-0000-000058010000}"/>
    <cellStyle name="Accent6 10" xfId="365" xr:uid="{00000000-0005-0000-0000-000059010000}"/>
    <cellStyle name="Accent6 11" xfId="366" xr:uid="{00000000-0005-0000-0000-00005A010000}"/>
    <cellStyle name="Accent6 12" xfId="367" xr:uid="{00000000-0005-0000-0000-00005B010000}"/>
    <cellStyle name="Accent6 13" xfId="368" xr:uid="{00000000-0005-0000-0000-00005C010000}"/>
    <cellStyle name="Accent6 14" xfId="369" xr:uid="{00000000-0005-0000-0000-00005D010000}"/>
    <cellStyle name="Accent6 15" xfId="370" xr:uid="{00000000-0005-0000-0000-00005E010000}"/>
    <cellStyle name="Accent6 16" xfId="371" xr:uid="{00000000-0005-0000-0000-00005F010000}"/>
    <cellStyle name="Accent6 2" xfId="372" xr:uid="{00000000-0005-0000-0000-000060010000}"/>
    <cellStyle name="Accent6 3" xfId="373" xr:uid="{00000000-0005-0000-0000-000061010000}"/>
    <cellStyle name="Accent6 4" xfId="374" xr:uid="{00000000-0005-0000-0000-000062010000}"/>
    <cellStyle name="Accent6 5" xfId="375" xr:uid="{00000000-0005-0000-0000-000063010000}"/>
    <cellStyle name="Accent6 6" xfId="376" xr:uid="{00000000-0005-0000-0000-000064010000}"/>
    <cellStyle name="Accent6 7" xfId="377" xr:uid="{00000000-0005-0000-0000-000065010000}"/>
    <cellStyle name="Accent6 8" xfId="378" xr:uid="{00000000-0005-0000-0000-000066010000}"/>
    <cellStyle name="Accent6 9" xfId="379" xr:uid="{00000000-0005-0000-0000-000067010000}"/>
    <cellStyle name="Berekening 10" xfId="380" xr:uid="{00000000-0005-0000-0000-000068010000}"/>
    <cellStyle name="Berekening 11" xfId="381" xr:uid="{00000000-0005-0000-0000-000069010000}"/>
    <cellStyle name="Berekening 12" xfId="382" xr:uid="{00000000-0005-0000-0000-00006A010000}"/>
    <cellStyle name="Berekening 13" xfId="383" xr:uid="{00000000-0005-0000-0000-00006B010000}"/>
    <cellStyle name="Berekening 14" xfId="384" xr:uid="{00000000-0005-0000-0000-00006C010000}"/>
    <cellStyle name="Berekening 15" xfId="385" xr:uid="{00000000-0005-0000-0000-00006D010000}"/>
    <cellStyle name="Berekening 16" xfId="386" xr:uid="{00000000-0005-0000-0000-00006E010000}"/>
    <cellStyle name="Berekening 2" xfId="387" xr:uid="{00000000-0005-0000-0000-00006F010000}"/>
    <cellStyle name="Berekening 3" xfId="388" xr:uid="{00000000-0005-0000-0000-000070010000}"/>
    <cellStyle name="Berekening 4" xfId="389" xr:uid="{00000000-0005-0000-0000-000071010000}"/>
    <cellStyle name="Berekening 5" xfId="390" xr:uid="{00000000-0005-0000-0000-000072010000}"/>
    <cellStyle name="Berekening 6" xfId="391" xr:uid="{00000000-0005-0000-0000-000073010000}"/>
    <cellStyle name="Berekening 7" xfId="392" xr:uid="{00000000-0005-0000-0000-000074010000}"/>
    <cellStyle name="Berekening 8" xfId="393" xr:uid="{00000000-0005-0000-0000-000075010000}"/>
    <cellStyle name="Berekening 9" xfId="394" xr:uid="{00000000-0005-0000-0000-000076010000}"/>
    <cellStyle name="Controlecel 10" xfId="395" xr:uid="{00000000-0005-0000-0000-000077010000}"/>
    <cellStyle name="Controlecel 11" xfId="396" xr:uid="{00000000-0005-0000-0000-000078010000}"/>
    <cellStyle name="Controlecel 12" xfId="397" xr:uid="{00000000-0005-0000-0000-000079010000}"/>
    <cellStyle name="Controlecel 13" xfId="398" xr:uid="{00000000-0005-0000-0000-00007A010000}"/>
    <cellStyle name="Controlecel 14" xfId="399" xr:uid="{00000000-0005-0000-0000-00007B010000}"/>
    <cellStyle name="Controlecel 15" xfId="400" xr:uid="{00000000-0005-0000-0000-00007C010000}"/>
    <cellStyle name="Controlecel 16" xfId="401" xr:uid="{00000000-0005-0000-0000-00007D010000}"/>
    <cellStyle name="Controlecel 2" xfId="402" xr:uid="{00000000-0005-0000-0000-00007E010000}"/>
    <cellStyle name="Controlecel 3" xfId="403" xr:uid="{00000000-0005-0000-0000-00007F010000}"/>
    <cellStyle name="Controlecel 4" xfId="404" xr:uid="{00000000-0005-0000-0000-000080010000}"/>
    <cellStyle name="Controlecel 5" xfId="405" xr:uid="{00000000-0005-0000-0000-000081010000}"/>
    <cellStyle name="Controlecel 6" xfId="406" xr:uid="{00000000-0005-0000-0000-000082010000}"/>
    <cellStyle name="Controlecel 7" xfId="407" xr:uid="{00000000-0005-0000-0000-000083010000}"/>
    <cellStyle name="Controlecel 8" xfId="408" xr:uid="{00000000-0005-0000-0000-000084010000}"/>
    <cellStyle name="Controlecel 9" xfId="409" xr:uid="{00000000-0005-0000-0000-000085010000}"/>
    <cellStyle name="Euro" xfId="410" xr:uid="{00000000-0005-0000-0000-000086010000}"/>
    <cellStyle name="Euro 3" xfId="1" xr:uid="{00000000-0005-0000-0000-000087010000}"/>
    <cellStyle name="Gekoppelde cel 10" xfId="411" xr:uid="{00000000-0005-0000-0000-000088010000}"/>
    <cellStyle name="Gekoppelde cel 11" xfId="412" xr:uid="{00000000-0005-0000-0000-000089010000}"/>
    <cellStyle name="Gekoppelde cel 12" xfId="413" xr:uid="{00000000-0005-0000-0000-00008A010000}"/>
    <cellStyle name="Gekoppelde cel 13" xfId="414" xr:uid="{00000000-0005-0000-0000-00008B010000}"/>
    <cellStyle name="Gekoppelde cel 14" xfId="415" xr:uid="{00000000-0005-0000-0000-00008C010000}"/>
    <cellStyle name="Gekoppelde cel 15" xfId="416" xr:uid="{00000000-0005-0000-0000-00008D010000}"/>
    <cellStyle name="Gekoppelde cel 16" xfId="417" xr:uid="{00000000-0005-0000-0000-00008E010000}"/>
    <cellStyle name="Gekoppelde cel 2" xfId="418" xr:uid="{00000000-0005-0000-0000-00008F010000}"/>
    <cellStyle name="Gekoppelde cel 3" xfId="419" xr:uid="{00000000-0005-0000-0000-000090010000}"/>
    <cellStyle name="Gekoppelde cel 4" xfId="420" xr:uid="{00000000-0005-0000-0000-000091010000}"/>
    <cellStyle name="Gekoppelde cel 5" xfId="421" xr:uid="{00000000-0005-0000-0000-000092010000}"/>
    <cellStyle name="Gekoppelde cel 6" xfId="422" xr:uid="{00000000-0005-0000-0000-000093010000}"/>
    <cellStyle name="Gekoppelde cel 7" xfId="423" xr:uid="{00000000-0005-0000-0000-000094010000}"/>
    <cellStyle name="Gekoppelde cel 8" xfId="424" xr:uid="{00000000-0005-0000-0000-000095010000}"/>
    <cellStyle name="Gekoppelde cel 9" xfId="425" xr:uid="{00000000-0005-0000-0000-000096010000}"/>
    <cellStyle name="Goed 10" xfId="426" xr:uid="{00000000-0005-0000-0000-000097010000}"/>
    <cellStyle name="Goed 11" xfId="427" xr:uid="{00000000-0005-0000-0000-000098010000}"/>
    <cellStyle name="Goed 12" xfId="428" xr:uid="{00000000-0005-0000-0000-000099010000}"/>
    <cellStyle name="Goed 13" xfId="429" xr:uid="{00000000-0005-0000-0000-00009A010000}"/>
    <cellStyle name="Goed 14" xfId="430" xr:uid="{00000000-0005-0000-0000-00009B010000}"/>
    <cellStyle name="Goed 15" xfId="431" xr:uid="{00000000-0005-0000-0000-00009C010000}"/>
    <cellStyle name="Goed 16" xfId="432" xr:uid="{00000000-0005-0000-0000-00009D010000}"/>
    <cellStyle name="Goed 2" xfId="433" xr:uid="{00000000-0005-0000-0000-00009E010000}"/>
    <cellStyle name="Goed 3" xfId="434" xr:uid="{00000000-0005-0000-0000-00009F010000}"/>
    <cellStyle name="Goed 4" xfId="435" xr:uid="{00000000-0005-0000-0000-0000A0010000}"/>
    <cellStyle name="Goed 5" xfId="436" xr:uid="{00000000-0005-0000-0000-0000A1010000}"/>
    <cellStyle name="Goed 6" xfId="437" xr:uid="{00000000-0005-0000-0000-0000A2010000}"/>
    <cellStyle name="Goed 7" xfId="438" xr:uid="{00000000-0005-0000-0000-0000A3010000}"/>
    <cellStyle name="Goed 8" xfId="439" xr:uid="{00000000-0005-0000-0000-0000A4010000}"/>
    <cellStyle name="Goed 9" xfId="440" xr:uid="{00000000-0005-0000-0000-0000A5010000}"/>
    <cellStyle name="Hyperlink 2" xfId="660" xr:uid="{00000000-0005-0000-0000-0000A6010000}"/>
    <cellStyle name="Invoer 10" xfId="441" xr:uid="{00000000-0005-0000-0000-0000A7010000}"/>
    <cellStyle name="Invoer 11" xfId="442" xr:uid="{00000000-0005-0000-0000-0000A8010000}"/>
    <cellStyle name="Invoer 12" xfId="443" xr:uid="{00000000-0005-0000-0000-0000A9010000}"/>
    <cellStyle name="Invoer 13" xfId="444" xr:uid="{00000000-0005-0000-0000-0000AA010000}"/>
    <cellStyle name="Invoer 14" xfId="445" xr:uid="{00000000-0005-0000-0000-0000AB010000}"/>
    <cellStyle name="Invoer 15" xfId="446" xr:uid="{00000000-0005-0000-0000-0000AC010000}"/>
    <cellStyle name="Invoer 16" xfId="447" xr:uid="{00000000-0005-0000-0000-0000AD010000}"/>
    <cellStyle name="Invoer 2" xfId="448" xr:uid="{00000000-0005-0000-0000-0000AE010000}"/>
    <cellStyle name="Invoer 3" xfId="449" xr:uid="{00000000-0005-0000-0000-0000AF010000}"/>
    <cellStyle name="Invoer 4" xfId="450" xr:uid="{00000000-0005-0000-0000-0000B0010000}"/>
    <cellStyle name="Invoer 5" xfId="451" xr:uid="{00000000-0005-0000-0000-0000B1010000}"/>
    <cellStyle name="Invoer 6" xfId="452" xr:uid="{00000000-0005-0000-0000-0000B2010000}"/>
    <cellStyle name="Invoer 7" xfId="453" xr:uid="{00000000-0005-0000-0000-0000B3010000}"/>
    <cellStyle name="Invoer 8" xfId="454" xr:uid="{00000000-0005-0000-0000-0000B4010000}"/>
    <cellStyle name="Invoer 9" xfId="455" xr:uid="{00000000-0005-0000-0000-0000B5010000}"/>
    <cellStyle name="Komma 2" xfId="2" xr:uid="{00000000-0005-0000-0000-0000B6010000}"/>
    <cellStyle name="Komma 2 2" xfId="3" xr:uid="{00000000-0005-0000-0000-0000B7010000}"/>
    <cellStyle name="Komma 3" xfId="4" xr:uid="{00000000-0005-0000-0000-0000B8010000}"/>
    <cellStyle name="Kop 1 10" xfId="456" xr:uid="{00000000-0005-0000-0000-0000B9010000}"/>
    <cellStyle name="Kop 1 11" xfId="457" xr:uid="{00000000-0005-0000-0000-0000BA010000}"/>
    <cellStyle name="Kop 1 12" xfId="458" xr:uid="{00000000-0005-0000-0000-0000BB010000}"/>
    <cellStyle name="Kop 1 13" xfId="459" xr:uid="{00000000-0005-0000-0000-0000BC010000}"/>
    <cellStyle name="Kop 1 14" xfId="460" xr:uid="{00000000-0005-0000-0000-0000BD010000}"/>
    <cellStyle name="Kop 1 15" xfId="461" xr:uid="{00000000-0005-0000-0000-0000BE010000}"/>
    <cellStyle name="Kop 1 16" xfId="462" xr:uid="{00000000-0005-0000-0000-0000BF010000}"/>
    <cellStyle name="Kop 1 2" xfId="463" xr:uid="{00000000-0005-0000-0000-0000C0010000}"/>
    <cellStyle name="Kop 1 3" xfId="464" xr:uid="{00000000-0005-0000-0000-0000C1010000}"/>
    <cellStyle name="Kop 1 4" xfId="465" xr:uid="{00000000-0005-0000-0000-0000C2010000}"/>
    <cellStyle name="Kop 1 5" xfId="466" xr:uid="{00000000-0005-0000-0000-0000C3010000}"/>
    <cellStyle name="Kop 1 6" xfId="467" xr:uid="{00000000-0005-0000-0000-0000C4010000}"/>
    <cellStyle name="Kop 1 7" xfId="468" xr:uid="{00000000-0005-0000-0000-0000C5010000}"/>
    <cellStyle name="Kop 1 8" xfId="469" xr:uid="{00000000-0005-0000-0000-0000C6010000}"/>
    <cellStyle name="Kop 1 9" xfId="470" xr:uid="{00000000-0005-0000-0000-0000C7010000}"/>
    <cellStyle name="Kop 2 10" xfId="471" xr:uid="{00000000-0005-0000-0000-0000C8010000}"/>
    <cellStyle name="Kop 2 11" xfId="472" xr:uid="{00000000-0005-0000-0000-0000C9010000}"/>
    <cellStyle name="Kop 2 12" xfId="473" xr:uid="{00000000-0005-0000-0000-0000CA010000}"/>
    <cellStyle name="Kop 2 13" xfId="474" xr:uid="{00000000-0005-0000-0000-0000CB010000}"/>
    <cellStyle name="Kop 2 14" xfId="475" xr:uid="{00000000-0005-0000-0000-0000CC010000}"/>
    <cellStyle name="Kop 2 15" xfId="476" xr:uid="{00000000-0005-0000-0000-0000CD010000}"/>
    <cellStyle name="Kop 2 16" xfId="477" xr:uid="{00000000-0005-0000-0000-0000CE010000}"/>
    <cellStyle name="Kop 2 2" xfId="478" xr:uid="{00000000-0005-0000-0000-0000CF010000}"/>
    <cellStyle name="Kop 2 3" xfId="479" xr:uid="{00000000-0005-0000-0000-0000D0010000}"/>
    <cellStyle name="Kop 2 4" xfId="480" xr:uid="{00000000-0005-0000-0000-0000D1010000}"/>
    <cellStyle name="Kop 2 5" xfId="481" xr:uid="{00000000-0005-0000-0000-0000D2010000}"/>
    <cellStyle name="Kop 2 6" xfId="482" xr:uid="{00000000-0005-0000-0000-0000D3010000}"/>
    <cellStyle name="Kop 2 7" xfId="483" xr:uid="{00000000-0005-0000-0000-0000D4010000}"/>
    <cellStyle name="Kop 2 8" xfId="484" xr:uid="{00000000-0005-0000-0000-0000D5010000}"/>
    <cellStyle name="Kop 2 9" xfId="485" xr:uid="{00000000-0005-0000-0000-0000D6010000}"/>
    <cellStyle name="Kop 3 10" xfId="486" xr:uid="{00000000-0005-0000-0000-0000D7010000}"/>
    <cellStyle name="Kop 3 11" xfId="487" xr:uid="{00000000-0005-0000-0000-0000D8010000}"/>
    <cellStyle name="Kop 3 12" xfId="488" xr:uid="{00000000-0005-0000-0000-0000D9010000}"/>
    <cellStyle name="Kop 3 13" xfId="489" xr:uid="{00000000-0005-0000-0000-0000DA010000}"/>
    <cellStyle name="Kop 3 14" xfId="490" xr:uid="{00000000-0005-0000-0000-0000DB010000}"/>
    <cellStyle name="Kop 3 15" xfId="491" xr:uid="{00000000-0005-0000-0000-0000DC010000}"/>
    <cellStyle name="Kop 3 16" xfId="492" xr:uid="{00000000-0005-0000-0000-0000DD010000}"/>
    <cellStyle name="Kop 3 2" xfId="493" xr:uid="{00000000-0005-0000-0000-0000DE010000}"/>
    <cellStyle name="Kop 3 3" xfId="494" xr:uid="{00000000-0005-0000-0000-0000DF010000}"/>
    <cellStyle name="Kop 3 4" xfId="495" xr:uid="{00000000-0005-0000-0000-0000E0010000}"/>
    <cellStyle name="Kop 3 5" xfId="496" xr:uid="{00000000-0005-0000-0000-0000E1010000}"/>
    <cellStyle name="Kop 3 6" xfId="497" xr:uid="{00000000-0005-0000-0000-0000E2010000}"/>
    <cellStyle name="Kop 3 7" xfId="498" xr:uid="{00000000-0005-0000-0000-0000E3010000}"/>
    <cellStyle name="Kop 3 8" xfId="499" xr:uid="{00000000-0005-0000-0000-0000E4010000}"/>
    <cellStyle name="Kop 3 9" xfId="500" xr:uid="{00000000-0005-0000-0000-0000E5010000}"/>
    <cellStyle name="Kop 4 10" xfId="501" xr:uid="{00000000-0005-0000-0000-0000E6010000}"/>
    <cellStyle name="Kop 4 11" xfId="502" xr:uid="{00000000-0005-0000-0000-0000E7010000}"/>
    <cellStyle name="Kop 4 12" xfId="503" xr:uid="{00000000-0005-0000-0000-0000E8010000}"/>
    <cellStyle name="Kop 4 13" xfId="504" xr:uid="{00000000-0005-0000-0000-0000E9010000}"/>
    <cellStyle name="Kop 4 14" xfId="505" xr:uid="{00000000-0005-0000-0000-0000EA010000}"/>
    <cellStyle name="Kop 4 15" xfId="506" xr:uid="{00000000-0005-0000-0000-0000EB010000}"/>
    <cellStyle name="Kop 4 16" xfId="507" xr:uid="{00000000-0005-0000-0000-0000EC010000}"/>
    <cellStyle name="Kop 4 2" xfId="508" xr:uid="{00000000-0005-0000-0000-0000ED010000}"/>
    <cellStyle name="Kop 4 3" xfId="509" xr:uid="{00000000-0005-0000-0000-0000EE010000}"/>
    <cellStyle name="Kop 4 4" xfId="510" xr:uid="{00000000-0005-0000-0000-0000EF010000}"/>
    <cellStyle name="Kop 4 5" xfId="511" xr:uid="{00000000-0005-0000-0000-0000F0010000}"/>
    <cellStyle name="Kop 4 6" xfId="512" xr:uid="{00000000-0005-0000-0000-0000F1010000}"/>
    <cellStyle name="Kop 4 7" xfId="513" xr:uid="{00000000-0005-0000-0000-0000F2010000}"/>
    <cellStyle name="Kop 4 8" xfId="514" xr:uid="{00000000-0005-0000-0000-0000F3010000}"/>
    <cellStyle name="Kop 4 9" xfId="515" xr:uid="{00000000-0005-0000-0000-0000F4010000}"/>
    <cellStyle name="Neutraal 10" xfId="516" xr:uid="{00000000-0005-0000-0000-0000F5010000}"/>
    <cellStyle name="Neutraal 11" xfId="517" xr:uid="{00000000-0005-0000-0000-0000F6010000}"/>
    <cellStyle name="Neutraal 12" xfId="518" xr:uid="{00000000-0005-0000-0000-0000F7010000}"/>
    <cellStyle name="Neutraal 13" xfId="519" xr:uid="{00000000-0005-0000-0000-0000F8010000}"/>
    <cellStyle name="Neutraal 14" xfId="520" xr:uid="{00000000-0005-0000-0000-0000F9010000}"/>
    <cellStyle name="Neutraal 15" xfId="521" xr:uid="{00000000-0005-0000-0000-0000FA010000}"/>
    <cellStyle name="Neutraal 16" xfId="522" xr:uid="{00000000-0005-0000-0000-0000FB010000}"/>
    <cellStyle name="Neutraal 2" xfId="523" xr:uid="{00000000-0005-0000-0000-0000FC010000}"/>
    <cellStyle name="Neutraal 3" xfId="524" xr:uid="{00000000-0005-0000-0000-0000FD010000}"/>
    <cellStyle name="Neutraal 4" xfId="525" xr:uid="{00000000-0005-0000-0000-0000FE010000}"/>
    <cellStyle name="Neutraal 5" xfId="526" xr:uid="{00000000-0005-0000-0000-0000FF010000}"/>
    <cellStyle name="Neutraal 6" xfId="527" xr:uid="{00000000-0005-0000-0000-000000020000}"/>
    <cellStyle name="Neutraal 7" xfId="528" xr:uid="{00000000-0005-0000-0000-000001020000}"/>
    <cellStyle name="Neutraal 8" xfId="529" xr:uid="{00000000-0005-0000-0000-000002020000}"/>
    <cellStyle name="Neutraal 9" xfId="530" xr:uid="{00000000-0005-0000-0000-000003020000}"/>
    <cellStyle name="Notitie 10" xfId="531" xr:uid="{00000000-0005-0000-0000-000004020000}"/>
    <cellStyle name="Notitie 11" xfId="532" xr:uid="{00000000-0005-0000-0000-000005020000}"/>
    <cellStyle name="Notitie 12" xfId="533" xr:uid="{00000000-0005-0000-0000-000006020000}"/>
    <cellStyle name="Notitie 13" xfId="534" xr:uid="{00000000-0005-0000-0000-000007020000}"/>
    <cellStyle name="Notitie 14" xfId="535" xr:uid="{00000000-0005-0000-0000-000008020000}"/>
    <cellStyle name="Notitie 15" xfId="536" xr:uid="{00000000-0005-0000-0000-000009020000}"/>
    <cellStyle name="Notitie 16" xfId="537" xr:uid="{00000000-0005-0000-0000-00000A020000}"/>
    <cellStyle name="Notitie 2" xfId="538" xr:uid="{00000000-0005-0000-0000-00000B020000}"/>
    <cellStyle name="Notitie 2 2" xfId="539" xr:uid="{00000000-0005-0000-0000-00000C020000}"/>
    <cellStyle name="Notitie 3" xfId="540" xr:uid="{00000000-0005-0000-0000-00000D020000}"/>
    <cellStyle name="Notitie 4" xfId="541" xr:uid="{00000000-0005-0000-0000-00000E020000}"/>
    <cellStyle name="Notitie 5" xfId="542" xr:uid="{00000000-0005-0000-0000-00000F020000}"/>
    <cellStyle name="Notitie 6" xfId="543" xr:uid="{00000000-0005-0000-0000-000010020000}"/>
    <cellStyle name="Notitie 7" xfId="544" xr:uid="{00000000-0005-0000-0000-000011020000}"/>
    <cellStyle name="Notitie 8" xfId="545" xr:uid="{00000000-0005-0000-0000-000012020000}"/>
    <cellStyle name="Notitie 9" xfId="546" xr:uid="{00000000-0005-0000-0000-000013020000}"/>
    <cellStyle name="Ongeldig 10" xfId="547" xr:uid="{00000000-0005-0000-0000-000014020000}"/>
    <cellStyle name="Ongeldig 11" xfId="548" xr:uid="{00000000-0005-0000-0000-000015020000}"/>
    <cellStyle name="Ongeldig 12" xfId="549" xr:uid="{00000000-0005-0000-0000-000016020000}"/>
    <cellStyle name="Ongeldig 13" xfId="550" xr:uid="{00000000-0005-0000-0000-000017020000}"/>
    <cellStyle name="Ongeldig 14" xfId="551" xr:uid="{00000000-0005-0000-0000-000018020000}"/>
    <cellStyle name="Ongeldig 15" xfId="552" xr:uid="{00000000-0005-0000-0000-000019020000}"/>
    <cellStyle name="Ongeldig 16" xfId="553" xr:uid="{00000000-0005-0000-0000-00001A020000}"/>
    <cellStyle name="Ongeldig 2" xfId="554" xr:uid="{00000000-0005-0000-0000-00001B020000}"/>
    <cellStyle name="Ongeldig 3" xfId="555" xr:uid="{00000000-0005-0000-0000-00001C020000}"/>
    <cellStyle name="Ongeldig 4" xfId="556" xr:uid="{00000000-0005-0000-0000-00001D020000}"/>
    <cellStyle name="Ongeldig 5" xfId="557" xr:uid="{00000000-0005-0000-0000-00001E020000}"/>
    <cellStyle name="Ongeldig 6" xfId="558" xr:uid="{00000000-0005-0000-0000-00001F020000}"/>
    <cellStyle name="Ongeldig 7" xfId="559" xr:uid="{00000000-0005-0000-0000-000020020000}"/>
    <cellStyle name="Ongeldig 8" xfId="560" xr:uid="{00000000-0005-0000-0000-000021020000}"/>
    <cellStyle name="Ongeldig 9" xfId="561" xr:uid="{00000000-0005-0000-0000-000022020000}"/>
    <cellStyle name="Procent" xfId="662" builtinId="5"/>
    <cellStyle name="Procent 2" xfId="5" xr:uid="{00000000-0005-0000-0000-000024020000}"/>
    <cellStyle name="Standaard" xfId="0" builtinId="0"/>
    <cellStyle name="Standaard 10" xfId="6" xr:uid="{00000000-0005-0000-0000-000026020000}"/>
    <cellStyle name="Standaard 11" xfId="7" xr:uid="{00000000-0005-0000-0000-000027020000}"/>
    <cellStyle name="Standaard 12" xfId="8" xr:uid="{00000000-0005-0000-0000-000028020000}"/>
    <cellStyle name="Standaard 13" xfId="562" xr:uid="{00000000-0005-0000-0000-000029020000}"/>
    <cellStyle name="Standaard 14" xfId="563" xr:uid="{00000000-0005-0000-0000-00002A020000}"/>
    <cellStyle name="Standaard 15" xfId="564" xr:uid="{00000000-0005-0000-0000-00002B020000}"/>
    <cellStyle name="Standaard 16" xfId="565" xr:uid="{00000000-0005-0000-0000-00002C020000}"/>
    <cellStyle name="Standaard 17" xfId="566" xr:uid="{00000000-0005-0000-0000-00002D020000}"/>
    <cellStyle name="Standaard 18" xfId="567" xr:uid="{00000000-0005-0000-0000-00002E020000}"/>
    <cellStyle name="Standaard 19" xfId="9" xr:uid="{00000000-0005-0000-0000-00002F020000}"/>
    <cellStyle name="Standaard 19 2" xfId="568" xr:uid="{00000000-0005-0000-0000-000030020000}"/>
    <cellStyle name="Standaard 19 2 2" xfId="569" xr:uid="{00000000-0005-0000-0000-000031020000}"/>
    <cellStyle name="Standaard 19 2 3" xfId="570" xr:uid="{00000000-0005-0000-0000-000032020000}"/>
    <cellStyle name="Standaard 19 3" xfId="571" xr:uid="{00000000-0005-0000-0000-000033020000}"/>
    <cellStyle name="Standaard 2" xfId="10" xr:uid="{00000000-0005-0000-0000-000034020000}"/>
    <cellStyle name="Standaard 20" xfId="572" xr:uid="{00000000-0005-0000-0000-000035020000}"/>
    <cellStyle name="Standaard 21" xfId="573" xr:uid="{00000000-0005-0000-0000-000036020000}"/>
    <cellStyle name="Standaard 22" xfId="574" xr:uid="{00000000-0005-0000-0000-000037020000}"/>
    <cellStyle name="Standaard 23" xfId="575" xr:uid="{00000000-0005-0000-0000-000038020000}"/>
    <cellStyle name="Standaard 24" xfId="576" xr:uid="{00000000-0005-0000-0000-000039020000}"/>
    <cellStyle name="Standaard 25" xfId="577" xr:uid="{00000000-0005-0000-0000-00003A020000}"/>
    <cellStyle name="Standaard 27" xfId="11" xr:uid="{00000000-0005-0000-0000-00003B020000}"/>
    <cellStyle name="Standaard 3" xfId="12" xr:uid="{00000000-0005-0000-0000-00003C020000}"/>
    <cellStyle name="Standaard 3 2" xfId="13" xr:uid="{00000000-0005-0000-0000-00003D020000}"/>
    <cellStyle name="Standaard 3 3" xfId="578" xr:uid="{00000000-0005-0000-0000-00003E020000}"/>
    <cellStyle name="Standaard 4" xfId="14" xr:uid="{00000000-0005-0000-0000-00003F020000}"/>
    <cellStyle name="Standaard 40" xfId="15" xr:uid="{00000000-0005-0000-0000-000040020000}"/>
    <cellStyle name="Standaard 5" xfId="16" xr:uid="{00000000-0005-0000-0000-000041020000}"/>
    <cellStyle name="Standaard 58" xfId="17" xr:uid="{00000000-0005-0000-0000-000042020000}"/>
    <cellStyle name="Standaard 6" xfId="579" xr:uid="{00000000-0005-0000-0000-000043020000}"/>
    <cellStyle name="Standaard 7" xfId="580" xr:uid="{00000000-0005-0000-0000-000044020000}"/>
    <cellStyle name="Standaard 8" xfId="581" xr:uid="{00000000-0005-0000-0000-000045020000}"/>
    <cellStyle name="Standaard 9" xfId="582" xr:uid="{00000000-0005-0000-0000-000046020000}"/>
    <cellStyle name="Titel 10" xfId="583" xr:uid="{00000000-0005-0000-0000-000047020000}"/>
    <cellStyle name="Titel 11" xfId="584" xr:uid="{00000000-0005-0000-0000-000048020000}"/>
    <cellStyle name="Titel 12" xfId="585" xr:uid="{00000000-0005-0000-0000-000049020000}"/>
    <cellStyle name="Titel 13" xfId="586" xr:uid="{00000000-0005-0000-0000-00004A020000}"/>
    <cellStyle name="Titel 14" xfId="587" xr:uid="{00000000-0005-0000-0000-00004B020000}"/>
    <cellStyle name="Titel 15" xfId="588" xr:uid="{00000000-0005-0000-0000-00004C020000}"/>
    <cellStyle name="Titel 16" xfId="589" xr:uid="{00000000-0005-0000-0000-00004D020000}"/>
    <cellStyle name="Titel 2" xfId="590" xr:uid="{00000000-0005-0000-0000-00004E020000}"/>
    <cellStyle name="Titel 3" xfId="591" xr:uid="{00000000-0005-0000-0000-00004F020000}"/>
    <cellStyle name="Titel 4" xfId="592" xr:uid="{00000000-0005-0000-0000-000050020000}"/>
    <cellStyle name="Titel 5" xfId="593" xr:uid="{00000000-0005-0000-0000-000051020000}"/>
    <cellStyle name="Titel 6" xfId="594" xr:uid="{00000000-0005-0000-0000-000052020000}"/>
    <cellStyle name="Titel 7" xfId="595" xr:uid="{00000000-0005-0000-0000-000053020000}"/>
    <cellStyle name="Titel 8" xfId="596" xr:uid="{00000000-0005-0000-0000-000054020000}"/>
    <cellStyle name="Titel 9" xfId="597" xr:uid="{00000000-0005-0000-0000-000055020000}"/>
    <cellStyle name="Totaal 10" xfId="598" xr:uid="{00000000-0005-0000-0000-000056020000}"/>
    <cellStyle name="Totaal 11" xfId="599" xr:uid="{00000000-0005-0000-0000-000057020000}"/>
    <cellStyle name="Totaal 12" xfId="600" xr:uid="{00000000-0005-0000-0000-000058020000}"/>
    <cellStyle name="Totaal 13" xfId="601" xr:uid="{00000000-0005-0000-0000-000059020000}"/>
    <cellStyle name="Totaal 14" xfId="602" xr:uid="{00000000-0005-0000-0000-00005A020000}"/>
    <cellStyle name="Totaal 15" xfId="603" xr:uid="{00000000-0005-0000-0000-00005B020000}"/>
    <cellStyle name="Totaal 16" xfId="604" xr:uid="{00000000-0005-0000-0000-00005C020000}"/>
    <cellStyle name="Totaal 2" xfId="605" xr:uid="{00000000-0005-0000-0000-00005D020000}"/>
    <cellStyle name="Totaal 3" xfId="606" xr:uid="{00000000-0005-0000-0000-00005E020000}"/>
    <cellStyle name="Totaal 4" xfId="607" xr:uid="{00000000-0005-0000-0000-00005F020000}"/>
    <cellStyle name="Totaal 5" xfId="608" xr:uid="{00000000-0005-0000-0000-000060020000}"/>
    <cellStyle name="Totaal 6" xfId="609" xr:uid="{00000000-0005-0000-0000-000061020000}"/>
    <cellStyle name="Totaal 7" xfId="610" xr:uid="{00000000-0005-0000-0000-000062020000}"/>
    <cellStyle name="Totaal 8" xfId="611" xr:uid="{00000000-0005-0000-0000-000063020000}"/>
    <cellStyle name="Totaal 9" xfId="612" xr:uid="{00000000-0005-0000-0000-000064020000}"/>
    <cellStyle name="Uitvoer 10" xfId="613" xr:uid="{00000000-0005-0000-0000-000065020000}"/>
    <cellStyle name="Uitvoer 11" xfId="614" xr:uid="{00000000-0005-0000-0000-000066020000}"/>
    <cellStyle name="Uitvoer 12" xfId="615" xr:uid="{00000000-0005-0000-0000-000067020000}"/>
    <cellStyle name="Uitvoer 13" xfId="616" xr:uid="{00000000-0005-0000-0000-000068020000}"/>
    <cellStyle name="Uitvoer 14" xfId="617" xr:uid="{00000000-0005-0000-0000-000069020000}"/>
    <cellStyle name="Uitvoer 15" xfId="618" xr:uid="{00000000-0005-0000-0000-00006A020000}"/>
    <cellStyle name="Uitvoer 16" xfId="619" xr:uid="{00000000-0005-0000-0000-00006B020000}"/>
    <cellStyle name="Uitvoer 2" xfId="620" xr:uid="{00000000-0005-0000-0000-00006C020000}"/>
    <cellStyle name="Uitvoer 3" xfId="621" xr:uid="{00000000-0005-0000-0000-00006D020000}"/>
    <cellStyle name="Uitvoer 4" xfId="622" xr:uid="{00000000-0005-0000-0000-00006E020000}"/>
    <cellStyle name="Uitvoer 5" xfId="623" xr:uid="{00000000-0005-0000-0000-00006F020000}"/>
    <cellStyle name="Uitvoer 6" xfId="624" xr:uid="{00000000-0005-0000-0000-000070020000}"/>
    <cellStyle name="Uitvoer 7" xfId="625" xr:uid="{00000000-0005-0000-0000-000071020000}"/>
    <cellStyle name="Uitvoer 8" xfId="626" xr:uid="{00000000-0005-0000-0000-000072020000}"/>
    <cellStyle name="Uitvoer 9" xfId="627" xr:uid="{00000000-0005-0000-0000-000073020000}"/>
    <cellStyle name="Valuta 2" xfId="18" xr:uid="{00000000-0005-0000-0000-000074020000}"/>
    <cellStyle name="Valuta 2 2" xfId="19" xr:uid="{00000000-0005-0000-0000-000075020000}"/>
    <cellStyle name="Valuta 2 2 2 2" xfId="661" xr:uid="{C334DEE3-8C98-4428-BB5C-30B901E3124A}"/>
    <cellStyle name="Valuta 3 2 2" xfId="628" xr:uid="{00000000-0005-0000-0000-000076020000}"/>
    <cellStyle name="Valuta 5" xfId="629" xr:uid="{00000000-0005-0000-0000-000077020000}"/>
    <cellStyle name="Verklarende tekst 10" xfId="630" xr:uid="{00000000-0005-0000-0000-000078020000}"/>
    <cellStyle name="Verklarende tekst 11" xfId="631" xr:uid="{00000000-0005-0000-0000-000079020000}"/>
    <cellStyle name="Verklarende tekst 12" xfId="632" xr:uid="{00000000-0005-0000-0000-00007A020000}"/>
    <cellStyle name="Verklarende tekst 13" xfId="633" xr:uid="{00000000-0005-0000-0000-00007B020000}"/>
    <cellStyle name="Verklarende tekst 14" xfId="634" xr:uid="{00000000-0005-0000-0000-00007C020000}"/>
    <cellStyle name="Verklarende tekst 15" xfId="635" xr:uid="{00000000-0005-0000-0000-00007D020000}"/>
    <cellStyle name="Verklarende tekst 16" xfId="636" xr:uid="{00000000-0005-0000-0000-00007E020000}"/>
    <cellStyle name="Verklarende tekst 2" xfId="637" xr:uid="{00000000-0005-0000-0000-00007F020000}"/>
    <cellStyle name="Verklarende tekst 3" xfId="638" xr:uid="{00000000-0005-0000-0000-000080020000}"/>
    <cellStyle name="Verklarende tekst 4" xfId="639" xr:uid="{00000000-0005-0000-0000-000081020000}"/>
    <cellStyle name="Verklarende tekst 5" xfId="640" xr:uid="{00000000-0005-0000-0000-000082020000}"/>
    <cellStyle name="Verklarende tekst 6" xfId="641" xr:uid="{00000000-0005-0000-0000-000083020000}"/>
    <cellStyle name="Verklarende tekst 7" xfId="642" xr:uid="{00000000-0005-0000-0000-000084020000}"/>
    <cellStyle name="Verklarende tekst 8" xfId="643" xr:uid="{00000000-0005-0000-0000-000085020000}"/>
    <cellStyle name="Verklarende tekst 9" xfId="644" xr:uid="{00000000-0005-0000-0000-000086020000}"/>
    <cellStyle name="Waarschuwingstekst 10" xfId="645" xr:uid="{00000000-0005-0000-0000-000087020000}"/>
    <cellStyle name="Waarschuwingstekst 11" xfId="646" xr:uid="{00000000-0005-0000-0000-000088020000}"/>
    <cellStyle name="Waarschuwingstekst 12" xfId="647" xr:uid="{00000000-0005-0000-0000-000089020000}"/>
    <cellStyle name="Waarschuwingstekst 13" xfId="648" xr:uid="{00000000-0005-0000-0000-00008A020000}"/>
    <cellStyle name="Waarschuwingstekst 14" xfId="649" xr:uid="{00000000-0005-0000-0000-00008B020000}"/>
    <cellStyle name="Waarschuwingstekst 15" xfId="650" xr:uid="{00000000-0005-0000-0000-00008C020000}"/>
    <cellStyle name="Waarschuwingstekst 16" xfId="651" xr:uid="{00000000-0005-0000-0000-00008D020000}"/>
    <cellStyle name="Waarschuwingstekst 2" xfId="652" xr:uid="{00000000-0005-0000-0000-00008E020000}"/>
    <cellStyle name="Waarschuwingstekst 3" xfId="653" xr:uid="{00000000-0005-0000-0000-00008F020000}"/>
    <cellStyle name="Waarschuwingstekst 4" xfId="654" xr:uid="{00000000-0005-0000-0000-000090020000}"/>
    <cellStyle name="Waarschuwingstekst 5" xfId="655" xr:uid="{00000000-0005-0000-0000-000091020000}"/>
    <cellStyle name="Waarschuwingstekst 6" xfId="656" xr:uid="{00000000-0005-0000-0000-000092020000}"/>
    <cellStyle name="Waarschuwingstekst 7" xfId="657" xr:uid="{00000000-0005-0000-0000-000093020000}"/>
    <cellStyle name="Waarschuwingstekst 8" xfId="658" xr:uid="{00000000-0005-0000-0000-000094020000}"/>
    <cellStyle name="Waarschuwingstekst 9" xfId="659" xr:uid="{00000000-0005-0000-0000-00009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18"/>
  <sheetViews>
    <sheetView showGridLines="0" tabSelected="1" workbookViewId="0">
      <selection activeCell="H8" sqref="H8"/>
    </sheetView>
  </sheetViews>
  <sheetFormatPr defaultRowHeight="15" x14ac:dyDescent="0.25"/>
  <cols>
    <col min="1" max="2" width="2.7109375" customWidth="1"/>
    <col min="3" max="3" width="109.5703125" customWidth="1"/>
    <col min="4" max="6" width="2.7109375" customWidth="1"/>
    <col min="8" max="8" width="101.140625" customWidth="1"/>
  </cols>
  <sheetData>
    <row r="1" spans="3:6" s="1" customFormat="1" ht="12.75" x14ac:dyDescent="0.2">
      <c r="F1" s="9"/>
    </row>
    <row r="2" spans="3:6" s="1" customFormat="1" ht="13.5" thickBot="1" x14ac:dyDescent="0.25">
      <c r="F2" s="9"/>
    </row>
    <row r="3" spans="3:6" s="1" customFormat="1" ht="60" customHeight="1" thickBot="1" x14ac:dyDescent="0.25">
      <c r="C3" s="14" t="s">
        <v>13</v>
      </c>
      <c r="F3" s="9"/>
    </row>
    <row r="4" spans="3:6" s="1" customFormat="1" ht="15" customHeight="1" x14ac:dyDescent="0.2">
      <c r="F4" s="9"/>
    </row>
    <row r="5" spans="3:6" s="1" customFormat="1" ht="15" customHeight="1" thickBot="1" x14ac:dyDescent="0.25">
      <c r="F5" s="9"/>
    </row>
    <row r="6" spans="3:6" s="1" customFormat="1" ht="30" customHeight="1" x14ac:dyDescent="0.2">
      <c r="C6" s="2" t="s">
        <v>14</v>
      </c>
      <c r="F6" s="9"/>
    </row>
    <row r="7" spans="3:6" s="1" customFormat="1" ht="30" customHeight="1" x14ac:dyDescent="0.2">
      <c r="C7" s="10" t="s">
        <v>15</v>
      </c>
      <c r="F7" s="9"/>
    </row>
    <row r="8" spans="3:6" s="1" customFormat="1" ht="12.75" x14ac:dyDescent="0.2">
      <c r="C8" s="3" t="s">
        <v>1</v>
      </c>
      <c r="F8" s="9"/>
    </row>
    <row r="9" spans="3:6" s="1" customFormat="1" ht="30.6" customHeight="1" x14ac:dyDescent="0.2">
      <c r="C9" s="10" t="s">
        <v>16</v>
      </c>
      <c r="F9" s="9"/>
    </row>
    <row r="10" spans="3:6" s="1" customFormat="1" ht="30.6" customHeight="1" x14ac:dyDescent="0.2">
      <c r="C10" s="10" t="s">
        <v>17</v>
      </c>
      <c r="F10" s="9"/>
    </row>
    <row r="11" spans="3:6" s="1" customFormat="1" ht="12.75" x14ac:dyDescent="0.2">
      <c r="C11" s="4"/>
      <c r="F11" s="9"/>
    </row>
    <row r="12" spans="3:6" s="1" customFormat="1" ht="12.75" x14ac:dyDescent="0.2">
      <c r="C12" s="5" t="s">
        <v>2</v>
      </c>
      <c r="F12" s="9"/>
    </row>
    <row r="13" spans="3:6" s="1" customFormat="1" ht="30.6" customHeight="1" x14ac:dyDescent="0.2">
      <c r="C13" s="10" t="s">
        <v>3</v>
      </c>
      <c r="F13" s="9"/>
    </row>
    <row r="14" spans="3:6" s="1" customFormat="1" ht="44.1" customHeight="1" thickBot="1" x14ac:dyDescent="0.25">
      <c r="C14" s="15" t="s">
        <v>160</v>
      </c>
      <c r="F14" s="9"/>
    </row>
    <row r="15" spans="3:6" x14ac:dyDescent="0.25">
      <c r="F15" s="9"/>
    </row>
    <row r="16" spans="3:6" x14ac:dyDescent="0.25">
      <c r="F16" s="9"/>
    </row>
    <row r="17" spans="1:8" x14ac:dyDescent="0.25">
      <c r="A17" s="9"/>
      <c r="B17" s="9"/>
      <c r="C17" s="9"/>
      <c r="D17" s="9"/>
      <c r="E17" s="9"/>
      <c r="F17" s="9"/>
    </row>
    <row r="18" spans="1:8" x14ac:dyDescent="0.25">
      <c r="H18" s="16"/>
    </row>
  </sheetData>
  <sheetProtection algorithmName="SHA-512" hashValue="bj/3lH8SJs9wJX7ugDHBi9JCoQrdsJBtrYgLQLkKfXl/UEvmrsmTGiGlKDrpe/k0HiEQbKUaXHXKfL/h9ILrJQ==" saltValue="e4vd4lK2Vr/oTEgc7HiG3A==" spinCount="100000" sheet="1" objects="1" scenarios="1"/>
  <pageMargins left="0.70866141732283472" right="0.70866141732283472" top="0.74803149606299213" bottom="0.74803149606299213" header="0.31496062992125984"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7"/>
  <sheetViews>
    <sheetView showGridLines="0" workbookViewId="0">
      <selection activeCell="D8" sqref="D8:F8"/>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J2" s="9"/>
    </row>
    <row r="3" spans="3:10" ht="60" customHeight="1" thickBot="1" x14ac:dyDescent="0.25">
      <c r="C3" s="78" t="s">
        <v>107</v>
      </c>
      <c r="D3" s="79"/>
      <c r="E3" s="79"/>
      <c r="F3" s="79"/>
      <c r="G3" s="80"/>
      <c r="J3" s="9"/>
    </row>
    <row r="4" spans="3:10" ht="15" customHeight="1" x14ac:dyDescent="0.2">
      <c r="C4" s="1"/>
      <c r="D4" s="1"/>
      <c r="E4" s="1"/>
      <c r="J4" s="9"/>
    </row>
    <row r="5" spans="3:10" ht="15" customHeight="1" thickBot="1" x14ac:dyDescent="0.25">
      <c r="C5" s="1"/>
      <c r="D5" s="1"/>
      <c r="E5" s="1"/>
      <c r="J5" s="9"/>
    </row>
    <row r="6" spans="3:10" ht="15" customHeight="1" thickBot="1" x14ac:dyDescent="0.25">
      <c r="C6" s="18" t="s">
        <v>6</v>
      </c>
      <c r="D6" s="19"/>
      <c r="E6" s="19"/>
      <c r="F6" s="20"/>
      <c r="J6" s="9"/>
    </row>
    <row r="7" spans="3:10" ht="24.95" customHeight="1" thickBot="1" x14ac:dyDescent="0.25">
      <c r="C7" s="21" t="s">
        <v>4</v>
      </c>
      <c r="D7" s="81" t="s">
        <v>5</v>
      </c>
      <c r="E7" s="81"/>
      <c r="F7" s="82"/>
      <c r="J7" s="9"/>
    </row>
    <row r="8" spans="3:10" ht="24.95" customHeight="1" thickBot="1" x14ac:dyDescent="0.25">
      <c r="C8" s="21" t="s">
        <v>7</v>
      </c>
      <c r="D8" s="81" t="s">
        <v>8</v>
      </c>
      <c r="E8" s="81"/>
      <c r="F8" s="82"/>
      <c r="J8" s="9"/>
    </row>
    <row r="9" spans="3:10" ht="24.95" customHeight="1" thickBot="1" x14ac:dyDescent="0.25">
      <c r="C9" s="21" t="s">
        <v>9</v>
      </c>
      <c r="D9" s="81" t="s">
        <v>10</v>
      </c>
      <c r="E9" s="81"/>
      <c r="F9" s="82"/>
      <c r="J9" s="9"/>
    </row>
    <row r="10" spans="3:10" ht="24.95" customHeight="1" thickBot="1" x14ac:dyDescent="0.25">
      <c r="C10" s="21" t="s">
        <v>11</v>
      </c>
      <c r="D10" s="81" t="s">
        <v>12</v>
      </c>
      <c r="E10" s="81"/>
      <c r="F10" s="82"/>
      <c r="J10" s="9"/>
    </row>
    <row r="11" spans="3:10" ht="15" customHeight="1" thickBot="1" x14ac:dyDescent="0.25">
      <c r="C11" s="18"/>
      <c r="D11" s="19"/>
      <c r="E11" s="19"/>
      <c r="F11" s="20"/>
      <c r="J11" s="9"/>
    </row>
    <row r="12" spans="3:10" x14ac:dyDescent="0.2">
      <c r="C12" s="22"/>
      <c r="E12" s="23"/>
      <c r="J12" s="9"/>
    </row>
    <row r="13" spans="3:10" ht="13.5" thickBot="1" x14ac:dyDescent="0.25">
      <c r="J13" s="9"/>
    </row>
    <row r="14" spans="3:10" ht="13.5" thickBot="1" x14ac:dyDescent="0.25">
      <c r="C14" s="18" t="s">
        <v>126</v>
      </c>
      <c r="D14" s="24"/>
      <c r="E14" s="24"/>
      <c r="F14" s="25"/>
      <c r="J14" s="9"/>
    </row>
    <row r="15" spans="3:10" ht="39" thickBot="1" x14ac:dyDescent="0.25">
      <c r="C15" s="26" t="s">
        <v>0</v>
      </c>
      <c r="D15" s="27" t="s">
        <v>18</v>
      </c>
      <c r="E15" s="28" t="s">
        <v>19</v>
      </c>
      <c r="F15" s="28" t="s">
        <v>120</v>
      </c>
      <c r="J15" s="9"/>
    </row>
    <row r="16" spans="3:10" ht="13.5" customHeight="1" thickBot="1" x14ac:dyDescent="0.25">
      <c r="C16" s="29" t="s">
        <v>20</v>
      </c>
      <c r="D16" s="30"/>
      <c r="E16" s="30"/>
      <c r="F16" s="31"/>
      <c r="J16" s="9"/>
    </row>
    <row r="17" spans="3:10" ht="13.5" thickBot="1" x14ac:dyDescent="0.25">
      <c r="C17" s="32" t="s">
        <v>21</v>
      </c>
      <c r="D17" s="33">
        <v>14695</v>
      </c>
      <c r="E17" s="11">
        <v>0</v>
      </c>
      <c r="F17" s="34">
        <f t="shared" ref="F17:F56" si="0">IFERROR(D17*E17,0)</f>
        <v>0</v>
      </c>
      <c r="G17" s="76"/>
      <c r="J17" s="9"/>
    </row>
    <row r="18" spans="3:10" ht="13.5" thickBot="1" x14ac:dyDescent="0.25">
      <c r="C18" s="32" t="s">
        <v>22</v>
      </c>
      <c r="D18" s="33">
        <v>980</v>
      </c>
      <c r="E18" s="11">
        <v>0</v>
      </c>
      <c r="F18" s="34">
        <f t="shared" si="0"/>
        <v>0</v>
      </c>
      <c r="G18" s="76"/>
      <c r="J18" s="9"/>
    </row>
    <row r="19" spans="3:10" ht="13.5" thickBot="1" x14ac:dyDescent="0.25">
      <c r="C19" s="32" t="s">
        <v>23</v>
      </c>
      <c r="D19" s="33">
        <v>21500</v>
      </c>
      <c r="E19" s="11">
        <v>0</v>
      </c>
      <c r="F19" s="34">
        <f t="shared" si="0"/>
        <v>0</v>
      </c>
      <c r="G19" s="76"/>
      <c r="J19" s="9"/>
    </row>
    <row r="20" spans="3:10" ht="13.5" thickBot="1" x14ac:dyDescent="0.25">
      <c r="C20" s="32" t="s">
        <v>24</v>
      </c>
      <c r="D20" s="33">
        <v>9311</v>
      </c>
      <c r="E20" s="11">
        <v>0</v>
      </c>
      <c r="F20" s="34">
        <f t="shared" si="0"/>
        <v>0</v>
      </c>
      <c r="G20" s="76"/>
      <c r="J20" s="9"/>
    </row>
    <row r="21" spans="3:10" ht="13.5" thickBot="1" x14ac:dyDescent="0.25">
      <c r="C21" s="32" t="s">
        <v>25</v>
      </c>
      <c r="D21" s="33">
        <v>21096</v>
      </c>
      <c r="E21" s="11">
        <v>0</v>
      </c>
      <c r="F21" s="34">
        <f t="shared" si="0"/>
        <v>0</v>
      </c>
      <c r="G21" s="76"/>
      <c r="J21" s="9"/>
    </row>
    <row r="22" spans="3:10" ht="13.5" thickBot="1" x14ac:dyDescent="0.25">
      <c r="C22" s="32" t="s">
        <v>26</v>
      </c>
      <c r="D22" s="33">
        <v>2946</v>
      </c>
      <c r="E22" s="11">
        <v>0</v>
      </c>
      <c r="F22" s="34">
        <f t="shared" si="0"/>
        <v>0</v>
      </c>
      <c r="G22" s="76"/>
      <c r="J22" s="9"/>
    </row>
    <row r="23" spans="3:10" ht="13.5" thickBot="1" x14ac:dyDescent="0.25">
      <c r="C23" s="32" t="s">
        <v>27</v>
      </c>
      <c r="D23" s="33">
        <v>24062</v>
      </c>
      <c r="E23" s="11">
        <v>0</v>
      </c>
      <c r="F23" s="34">
        <f t="shared" si="0"/>
        <v>0</v>
      </c>
      <c r="G23" s="76" t="str">
        <f>IF(E23&lt;=0," ","STOP: Batterijen (incl. lithium accu’s) zijn onderdeel van de stroom 'Huishoudelijke Batterijen', waarvoor Stibat een vergoeding geeft. Aanbestedende dienst verwacht derhalve dat alle substromen KCA welke hiervan onderdeel zijn opbrengststromen betreffen.")</f>
        <v xml:space="preserve"> </v>
      </c>
      <c r="J23" s="9"/>
    </row>
    <row r="24" spans="3:10" ht="13.5" thickBot="1" x14ac:dyDescent="0.25">
      <c r="C24" s="32" t="s">
        <v>28</v>
      </c>
      <c r="D24" s="33">
        <v>1335</v>
      </c>
      <c r="E24" s="11">
        <v>0</v>
      </c>
      <c r="F24" s="34">
        <f t="shared" si="0"/>
        <v>0</v>
      </c>
      <c r="G24" s="76" t="str">
        <f>IF(E24&lt;=0," ","STOP: Batterijen (incl. lithium accu’s) zijn onderdeel van de stroom 'Huishoudelijke Batterijen', waarvoor Stibat een vergoeding geeft. Aanbestedende dienst verwacht derhalve dat alle substromen KCA welke hiervan onderdeel zijn opbrengststromen betreffen.")</f>
        <v xml:space="preserve"> </v>
      </c>
      <c r="J24" s="9"/>
    </row>
    <row r="25" spans="3:10" ht="13.5" thickBot="1" x14ac:dyDescent="0.25">
      <c r="C25" s="32" t="s">
        <v>29</v>
      </c>
      <c r="D25" s="33">
        <v>314</v>
      </c>
      <c r="E25" s="11">
        <v>0</v>
      </c>
      <c r="F25" s="34">
        <f t="shared" si="0"/>
        <v>0</v>
      </c>
      <c r="G25" s="76"/>
      <c r="J25" s="9"/>
    </row>
    <row r="26" spans="3:10" ht="13.5" thickBot="1" x14ac:dyDescent="0.25">
      <c r="C26" s="32" t="s">
        <v>159</v>
      </c>
      <c r="D26" s="33">
        <v>919</v>
      </c>
      <c r="E26" s="11">
        <v>0</v>
      </c>
      <c r="F26" s="34">
        <f t="shared" si="0"/>
        <v>0</v>
      </c>
      <c r="G26" s="77"/>
      <c r="J26" s="9"/>
    </row>
    <row r="27" spans="3:10" ht="13.5" thickBot="1" x14ac:dyDescent="0.25">
      <c r="C27" s="32" t="s">
        <v>31</v>
      </c>
      <c r="D27" s="33">
        <v>34</v>
      </c>
      <c r="E27" s="11">
        <v>0</v>
      </c>
      <c r="F27" s="34">
        <f t="shared" si="0"/>
        <v>0</v>
      </c>
      <c r="G27" s="77"/>
      <c r="J27" s="9"/>
    </row>
    <row r="28" spans="3:10" ht="13.5" thickBot="1" x14ac:dyDescent="0.25">
      <c r="C28" s="32" t="s">
        <v>32</v>
      </c>
      <c r="D28" s="33">
        <v>1152</v>
      </c>
      <c r="E28" s="11">
        <v>0</v>
      </c>
      <c r="F28" s="34">
        <f t="shared" si="0"/>
        <v>0</v>
      </c>
      <c r="G28" s="77"/>
      <c r="J28" s="9"/>
    </row>
    <row r="29" spans="3:10" ht="13.5" thickBot="1" x14ac:dyDescent="0.25">
      <c r="C29" s="32" t="s">
        <v>33</v>
      </c>
      <c r="D29" s="33">
        <v>9961</v>
      </c>
      <c r="E29" s="11">
        <v>0</v>
      </c>
      <c r="F29" s="34">
        <f t="shared" si="0"/>
        <v>0</v>
      </c>
      <c r="G29" s="77"/>
      <c r="J29" s="9"/>
    </row>
    <row r="30" spans="3:10" ht="13.5" thickBot="1" x14ac:dyDescent="0.25">
      <c r="C30" s="32" t="s">
        <v>34</v>
      </c>
      <c r="D30" s="33">
        <v>220</v>
      </c>
      <c r="E30" s="11">
        <v>0</v>
      </c>
      <c r="F30" s="34">
        <f t="shared" si="0"/>
        <v>0</v>
      </c>
      <c r="G30" s="77"/>
      <c r="J30" s="9"/>
    </row>
    <row r="31" spans="3:10" ht="13.5" thickBot="1" x14ac:dyDescent="0.25">
      <c r="C31" s="32" t="s">
        <v>35</v>
      </c>
      <c r="D31" s="33">
        <v>568</v>
      </c>
      <c r="E31" s="11">
        <v>0</v>
      </c>
      <c r="F31" s="34">
        <f t="shared" si="0"/>
        <v>0</v>
      </c>
      <c r="G31" s="77"/>
      <c r="J31" s="9"/>
    </row>
    <row r="32" spans="3:10" ht="13.5" thickBot="1" x14ac:dyDescent="0.25">
      <c r="C32" s="32" t="s">
        <v>36</v>
      </c>
      <c r="D32" s="33">
        <v>15644</v>
      </c>
      <c r="E32" s="11">
        <v>0</v>
      </c>
      <c r="F32" s="34">
        <f t="shared" si="0"/>
        <v>0</v>
      </c>
      <c r="G32" s="77"/>
      <c r="J32" s="9"/>
    </row>
    <row r="33" spans="3:10" ht="13.5" thickBot="1" x14ac:dyDescent="0.25">
      <c r="C33" s="32" t="s">
        <v>37</v>
      </c>
      <c r="D33" s="33">
        <v>307</v>
      </c>
      <c r="E33" s="11">
        <v>0</v>
      </c>
      <c r="F33" s="34">
        <f t="shared" si="0"/>
        <v>0</v>
      </c>
      <c r="G33" s="77"/>
      <c r="J33" s="9"/>
    </row>
    <row r="34" spans="3:10" ht="13.5" thickBot="1" x14ac:dyDescent="0.25">
      <c r="C34" s="32" t="s">
        <v>38</v>
      </c>
      <c r="D34" s="33">
        <v>2830</v>
      </c>
      <c r="E34" s="11">
        <v>0</v>
      </c>
      <c r="F34" s="34">
        <f t="shared" si="0"/>
        <v>0</v>
      </c>
      <c r="G34" s="77"/>
      <c r="J34" s="9"/>
    </row>
    <row r="35" spans="3:10" ht="13.5" thickBot="1" x14ac:dyDescent="0.25">
      <c r="C35" s="32" t="s">
        <v>39</v>
      </c>
      <c r="D35" s="33">
        <v>1814</v>
      </c>
      <c r="E35" s="11">
        <v>0</v>
      </c>
      <c r="F35" s="34">
        <f t="shared" si="0"/>
        <v>0</v>
      </c>
      <c r="G35" s="77"/>
      <c r="J35" s="9"/>
    </row>
    <row r="36" spans="3:10" ht="13.5" thickBot="1" x14ac:dyDescent="0.25">
      <c r="C36" s="32" t="s">
        <v>40</v>
      </c>
      <c r="D36" s="33">
        <v>14</v>
      </c>
      <c r="E36" s="11">
        <v>0</v>
      </c>
      <c r="F36" s="34">
        <f t="shared" si="0"/>
        <v>0</v>
      </c>
      <c r="G36" s="77"/>
      <c r="J36" s="9"/>
    </row>
    <row r="37" spans="3:10" ht="13.5" thickBot="1" x14ac:dyDescent="0.25">
      <c r="C37" s="32" t="s">
        <v>42</v>
      </c>
      <c r="D37" s="33">
        <v>306</v>
      </c>
      <c r="E37" s="11">
        <v>0</v>
      </c>
      <c r="F37" s="34">
        <f t="shared" si="0"/>
        <v>0</v>
      </c>
      <c r="G37" s="77"/>
      <c r="J37" s="9"/>
    </row>
    <row r="38" spans="3:10" ht="13.5" thickBot="1" x14ac:dyDescent="0.25">
      <c r="C38" s="32" t="s">
        <v>43</v>
      </c>
      <c r="D38" s="33">
        <v>172964.00000000015</v>
      </c>
      <c r="E38" s="11">
        <v>0</v>
      </c>
      <c r="F38" s="34">
        <f t="shared" si="0"/>
        <v>0</v>
      </c>
      <c r="G38" s="77"/>
      <c r="J38" s="9"/>
    </row>
    <row r="39" spans="3:10" ht="13.5" thickBot="1" x14ac:dyDescent="0.25">
      <c r="C39" s="32" t="s">
        <v>44</v>
      </c>
      <c r="D39" s="33">
        <v>29848</v>
      </c>
      <c r="E39" s="11">
        <v>0</v>
      </c>
      <c r="F39" s="34">
        <f t="shared" si="0"/>
        <v>0</v>
      </c>
      <c r="G39" s="77"/>
      <c r="J39" s="9"/>
    </row>
    <row r="40" spans="3:10" ht="13.5" thickBot="1" x14ac:dyDescent="0.25">
      <c r="C40" s="32" t="s">
        <v>45</v>
      </c>
      <c r="D40" s="33">
        <v>1174</v>
      </c>
      <c r="E40" s="11">
        <v>0</v>
      </c>
      <c r="F40" s="34">
        <f t="shared" si="0"/>
        <v>0</v>
      </c>
      <c r="G40" s="76" t="str">
        <f>IF(E40&lt;=0," ","STOP: Batterijen (incl. lithium accu’s) zijn onderdeel van de stroom 'Huishoudelijke Batterijen', waarvoor Stibat een vergoeding geeft. Aanbestedende dienst verwacht derhalve dat alle substromen KCA welke hiervan onderdeel zijn opbrengststromen betreffen.")</f>
        <v xml:space="preserve"> </v>
      </c>
      <c r="J40" s="9"/>
    </row>
    <row r="41" spans="3:10" ht="13.5" thickBot="1" x14ac:dyDescent="0.25">
      <c r="C41" s="32" t="s">
        <v>46</v>
      </c>
      <c r="D41" s="33">
        <v>122</v>
      </c>
      <c r="E41" s="11">
        <v>0</v>
      </c>
      <c r="F41" s="34">
        <f t="shared" si="0"/>
        <v>0</v>
      </c>
      <c r="G41" s="76" t="str">
        <f>IF(E41&lt;=0," ","STOP: Batterijen (incl. lithium accu’s) zijn onderdeel van de stroom 'Huishoudelijke Batterijen', waarvoor Stibat een vergoeding geeft. Aanbestedende dienst verwacht derhalve dat alle substromen KCA welke hiervan onderdeel zijn opbrengststromen betreffen.")</f>
        <v xml:space="preserve"> </v>
      </c>
      <c r="J41" s="9"/>
    </row>
    <row r="42" spans="3:10" ht="13.5" thickBot="1" x14ac:dyDescent="0.25">
      <c r="C42" s="32" t="s">
        <v>65</v>
      </c>
      <c r="D42" s="33">
        <v>34000</v>
      </c>
      <c r="E42" s="11">
        <v>0</v>
      </c>
      <c r="F42" s="34">
        <f t="shared" si="0"/>
        <v>0</v>
      </c>
      <c r="G42" s="76" t="str">
        <f>IF(E42&lt;=0," ","STOP: Loodaccu's betreft een opbrengststroom")</f>
        <v xml:space="preserve"> </v>
      </c>
      <c r="J42" s="9"/>
    </row>
    <row r="43" spans="3:10" ht="13.5" thickBot="1" x14ac:dyDescent="0.25">
      <c r="C43" s="32" t="s">
        <v>47</v>
      </c>
      <c r="D43" s="33">
        <v>261</v>
      </c>
      <c r="E43" s="11">
        <v>0</v>
      </c>
      <c r="F43" s="34">
        <f t="shared" si="0"/>
        <v>0</v>
      </c>
      <c r="G43" s="77"/>
      <c r="J43" s="9"/>
    </row>
    <row r="44" spans="3:10" ht="13.5" thickBot="1" x14ac:dyDescent="0.25">
      <c r="C44" s="32" t="s">
        <v>48</v>
      </c>
      <c r="D44" s="33">
        <v>43623</v>
      </c>
      <c r="E44" s="11">
        <v>0</v>
      </c>
      <c r="F44" s="34">
        <f t="shared" si="0"/>
        <v>0</v>
      </c>
      <c r="G44" s="77"/>
      <c r="J44" s="9"/>
    </row>
    <row r="45" spans="3:10" ht="13.5" thickBot="1" x14ac:dyDescent="0.25">
      <c r="C45" s="32" t="s">
        <v>49</v>
      </c>
      <c r="D45" s="33">
        <v>1477</v>
      </c>
      <c r="E45" s="11">
        <v>0</v>
      </c>
      <c r="F45" s="34">
        <f t="shared" si="0"/>
        <v>0</v>
      </c>
      <c r="G45" s="77"/>
      <c r="J45" s="9"/>
    </row>
    <row r="46" spans="3:10" ht="13.5" thickBot="1" x14ac:dyDescent="0.25">
      <c r="C46" s="32" t="s">
        <v>50</v>
      </c>
      <c r="D46" s="33">
        <v>523</v>
      </c>
      <c r="E46" s="11">
        <v>0</v>
      </c>
      <c r="F46" s="34">
        <f t="shared" si="0"/>
        <v>0</v>
      </c>
      <c r="G46" s="77"/>
      <c r="J46" s="9"/>
    </row>
    <row r="47" spans="3:10" ht="13.5" thickBot="1" x14ac:dyDescent="0.25">
      <c r="C47" s="32" t="s">
        <v>51</v>
      </c>
      <c r="D47" s="33">
        <v>198</v>
      </c>
      <c r="E47" s="11">
        <v>0</v>
      </c>
      <c r="F47" s="34">
        <f t="shared" si="0"/>
        <v>0</v>
      </c>
      <c r="G47" s="77"/>
      <c r="J47" s="9"/>
    </row>
    <row r="48" spans="3:10" ht="13.5" thickBot="1" x14ac:dyDescent="0.25">
      <c r="C48" s="32" t="s">
        <v>52</v>
      </c>
      <c r="D48" s="33">
        <v>21998</v>
      </c>
      <c r="E48" s="11">
        <v>0</v>
      </c>
      <c r="F48" s="34">
        <f t="shared" si="0"/>
        <v>0</v>
      </c>
      <c r="G48" s="77"/>
      <c r="J48" s="9"/>
    </row>
    <row r="49" spans="3:10" ht="13.5" thickBot="1" x14ac:dyDescent="0.25">
      <c r="C49" s="32" t="s">
        <v>53</v>
      </c>
      <c r="D49" s="33">
        <v>2615</v>
      </c>
      <c r="E49" s="11">
        <v>0</v>
      </c>
      <c r="F49" s="34">
        <f t="shared" si="0"/>
        <v>0</v>
      </c>
      <c r="G49" s="77"/>
      <c r="J49" s="9"/>
    </row>
    <row r="50" spans="3:10" ht="13.5" thickBot="1" x14ac:dyDescent="0.25">
      <c r="C50" s="32" t="s">
        <v>54</v>
      </c>
      <c r="D50" s="33">
        <v>6651</v>
      </c>
      <c r="E50" s="11">
        <v>0</v>
      </c>
      <c r="F50" s="34">
        <f t="shared" si="0"/>
        <v>0</v>
      </c>
      <c r="G50" s="77"/>
      <c r="J50" s="9"/>
    </row>
    <row r="51" spans="3:10" ht="13.5" thickBot="1" x14ac:dyDescent="0.25">
      <c r="C51" s="32" t="s">
        <v>55</v>
      </c>
      <c r="D51" s="33">
        <v>1561</v>
      </c>
      <c r="E51" s="11">
        <v>0</v>
      </c>
      <c r="F51" s="34">
        <f t="shared" si="0"/>
        <v>0</v>
      </c>
      <c r="G51" s="77"/>
      <c r="J51" s="9"/>
    </row>
    <row r="52" spans="3:10" ht="13.5" thickBot="1" x14ac:dyDescent="0.25">
      <c r="C52" s="32" t="s">
        <v>56</v>
      </c>
      <c r="D52" s="33">
        <v>96</v>
      </c>
      <c r="E52" s="11">
        <v>0</v>
      </c>
      <c r="F52" s="34">
        <f t="shared" si="0"/>
        <v>0</v>
      </c>
      <c r="G52" s="77"/>
      <c r="J52" s="9"/>
    </row>
    <row r="53" spans="3:10" ht="13.5" thickBot="1" x14ac:dyDescent="0.25">
      <c r="C53" s="32" t="s">
        <v>57</v>
      </c>
      <c r="D53" s="33">
        <v>51</v>
      </c>
      <c r="E53" s="11">
        <v>0</v>
      </c>
      <c r="F53" s="34">
        <f t="shared" si="0"/>
        <v>0</v>
      </c>
      <c r="G53" s="77"/>
      <c r="J53" s="9"/>
    </row>
    <row r="54" spans="3:10" ht="13.5" thickBot="1" x14ac:dyDescent="0.25">
      <c r="C54" s="32" t="s">
        <v>58</v>
      </c>
      <c r="D54" s="33">
        <v>13070</v>
      </c>
      <c r="E54" s="11">
        <v>0</v>
      </c>
      <c r="F54" s="34">
        <f t="shared" si="0"/>
        <v>0</v>
      </c>
      <c r="G54" s="77"/>
      <c r="J54" s="9"/>
    </row>
    <row r="55" spans="3:10" ht="13.5" thickBot="1" x14ac:dyDescent="0.25">
      <c r="C55" s="32" t="s">
        <v>59</v>
      </c>
      <c r="D55" s="33">
        <v>681</v>
      </c>
      <c r="E55" s="11">
        <v>0</v>
      </c>
      <c r="F55" s="34">
        <f t="shared" si="0"/>
        <v>0</v>
      </c>
      <c r="G55" s="77"/>
      <c r="J55" s="9"/>
    </row>
    <row r="56" spans="3:10" ht="13.5" thickBot="1" x14ac:dyDescent="0.25">
      <c r="C56" s="32" t="s">
        <v>60</v>
      </c>
      <c r="D56" s="33">
        <v>132561.00000000009</v>
      </c>
      <c r="E56" s="11">
        <v>0</v>
      </c>
      <c r="F56" s="34">
        <f t="shared" si="0"/>
        <v>0</v>
      </c>
      <c r="G56" s="77"/>
      <c r="J56" s="9"/>
    </row>
    <row r="57" spans="3:10" ht="13.5" thickBot="1" x14ac:dyDescent="0.25">
      <c r="C57" s="36" t="s">
        <v>124</v>
      </c>
      <c r="D57" s="37">
        <f>SUM($D$17:$D$56)</f>
        <v>593482.00000000023</v>
      </c>
      <c r="E57" s="38"/>
      <c r="F57" s="38">
        <f>SUM($F$17:$F$56)</f>
        <v>0</v>
      </c>
      <c r="G57" s="75"/>
      <c r="J57" s="9"/>
    </row>
    <row r="58" spans="3:10" x14ac:dyDescent="0.2">
      <c r="C58" s="39"/>
      <c r="D58" s="40"/>
      <c r="E58" s="41"/>
      <c r="G58" s="75"/>
      <c r="J58" s="9"/>
    </row>
    <row r="59" spans="3:10" ht="13.5" thickBot="1" x14ac:dyDescent="0.25">
      <c r="C59" s="40"/>
      <c r="D59" s="40"/>
      <c r="E59" s="41"/>
      <c r="G59" s="75"/>
      <c r="J59" s="9"/>
    </row>
    <row r="60" spans="3:10" ht="13.5" thickBot="1" x14ac:dyDescent="0.25">
      <c r="C60" s="49" t="s">
        <v>121</v>
      </c>
      <c r="D60" s="50"/>
      <c r="E60" s="57"/>
      <c r="G60" s="75"/>
      <c r="J60" s="9"/>
    </row>
    <row r="61" spans="3:10" ht="13.5" thickBot="1" x14ac:dyDescent="0.25">
      <c r="C61" s="53" t="s">
        <v>125</v>
      </c>
      <c r="D61" s="53" t="s">
        <v>122</v>
      </c>
      <c r="E61" s="53" t="s">
        <v>123</v>
      </c>
      <c r="G61" s="75"/>
      <c r="J61" s="9"/>
    </row>
    <row r="62" spans="3:10" ht="13.5" thickBot="1" x14ac:dyDescent="0.25">
      <c r="C62" s="69"/>
      <c r="D62" s="17" t="s">
        <v>152</v>
      </c>
      <c r="E62" s="7"/>
      <c r="G62" s="75"/>
      <c r="J62" s="9"/>
    </row>
    <row r="63" spans="3:10" ht="13.5" thickBot="1" x14ac:dyDescent="0.25">
      <c r="C63" s="56"/>
      <c r="D63" s="44"/>
      <c r="E63" s="45"/>
      <c r="G63" s="75"/>
      <c r="J63" s="9"/>
    </row>
    <row r="64" spans="3:10" x14ac:dyDescent="0.2">
      <c r="C64" s="1"/>
      <c r="D64" s="41"/>
      <c r="E64" s="1"/>
      <c r="G64" s="75"/>
      <c r="J64" s="9"/>
    </row>
    <row r="65" spans="3:10" ht="13.5" thickBot="1" x14ac:dyDescent="0.25">
      <c r="C65" s="39"/>
      <c r="D65" s="40"/>
      <c r="E65" s="41"/>
      <c r="G65" s="75"/>
      <c r="J65" s="9"/>
    </row>
    <row r="66" spans="3:10" ht="13.5" thickBot="1" x14ac:dyDescent="0.25">
      <c r="C66" s="18" t="s">
        <v>129</v>
      </c>
      <c r="D66" s="44"/>
      <c r="E66" s="58"/>
      <c r="F66" s="58"/>
      <c r="G66" s="45"/>
      <c r="J66" s="9"/>
    </row>
    <row r="67" spans="3:10" ht="15" thickBot="1" x14ac:dyDescent="0.3">
      <c r="C67" s="52" t="s">
        <v>130</v>
      </c>
      <c r="D67" s="59" t="s">
        <v>135</v>
      </c>
      <c r="E67" s="59" t="s">
        <v>132</v>
      </c>
      <c r="F67" s="59" t="s">
        <v>133</v>
      </c>
      <c r="G67" s="60" t="s">
        <v>134</v>
      </c>
      <c r="J67" s="9"/>
    </row>
    <row r="68" spans="3:10" ht="13.5" thickBot="1" x14ac:dyDescent="0.25">
      <c r="C68" s="54" t="s">
        <v>136</v>
      </c>
      <c r="D68" s="61">
        <v>0.104</v>
      </c>
      <c r="E68" s="62">
        <f>ROUND(100/($D$68*1000)*($D$68-$D68)*10*10,1)</f>
        <v>0</v>
      </c>
      <c r="F68" s="70">
        <v>0</v>
      </c>
      <c r="G68" s="63">
        <f t="shared" ref="G68:G83" si="1">E68*F68</f>
        <v>0</v>
      </c>
      <c r="J68" s="9"/>
    </row>
    <row r="69" spans="3:10" ht="13.5" thickBot="1" x14ac:dyDescent="0.25">
      <c r="C69" s="54" t="s">
        <v>137</v>
      </c>
      <c r="D69" s="61">
        <v>9.9666666666666681E-2</v>
      </c>
      <c r="E69" s="62">
        <f t="shared" ref="E69:E83" si="2">ROUND(100/($D$68*1000)*($D$68-$D69)*10*10,1)</f>
        <v>0.4</v>
      </c>
      <c r="F69" s="70">
        <v>0</v>
      </c>
      <c r="G69" s="63">
        <f t="shared" si="1"/>
        <v>0</v>
      </c>
      <c r="J69" s="9"/>
    </row>
    <row r="70" spans="3:10" ht="13.5" thickBot="1" x14ac:dyDescent="0.25">
      <c r="C70" s="55" t="s">
        <v>138</v>
      </c>
      <c r="D70" s="61">
        <v>9.0666666666666673E-2</v>
      </c>
      <c r="E70" s="62">
        <f t="shared" si="2"/>
        <v>1.3</v>
      </c>
      <c r="F70" s="70">
        <v>0</v>
      </c>
      <c r="G70" s="63">
        <f t="shared" si="1"/>
        <v>0</v>
      </c>
      <c r="J70" s="9"/>
    </row>
    <row r="71" spans="3:10" ht="13.5" thickBot="1" x14ac:dyDescent="0.25">
      <c r="C71" s="55" t="s">
        <v>149</v>
      </c>
      <c r="D71" s="61">
        <v>8.433333333333333E-2</v>
      </c>
      <c r="E71" s="62">
        <f t="shared" si="2"/>
        <v>1.9</v>
      </c>
      <c r="F71" s="70">
        <v>0</v>
      </c>
      <c r="G71" s="63">
        <f t="shared" si="1"/>
        <v>0</v>
      </c>
      <c r="J71" s="9"/>
    </row>
    <row r="72" spans="3:10" ht="13.5" thickBot="1" x14ac:dyDescent="0.25">
      <c r="C72" s="64" t="s">
        <v>131</v>
      </c>
      <c r="D72" s="61">
        <v>8.2000000000000003E-2</v>
      </c>
      <c r="E72" s="62">
        <f t="shared" si="2"/>
        <v>2.1</v>
      </c>
      <c r="F72" s="70">
        <v>0</v>
      </c>
      <c r="G72" s="63">
        <f t="shared" si="1"/>
        <v>0</v>
      </c>
      <c r="J72" s="9"/>
    </row>
    <row r="73" spans="3:10" ht="13.5" thickBot="1" x14ac:dyDescent="0.25">
      <c r="C73" s="54" t="s">
        <v>139</v>
      </c>
      <c r="D73" s="61">
        <v>8.0333333333333326E-2</v>
      </c>
      <c r="E73" s="62">
        <f t="shared" si="2"/>
        <v>2.2999999999999998</v>
      </c>
      <c r="F73" s="70">
        <v>0</v>
      </c>
      <c r="G73" s="63">
        <f t="shared" si="1"/>
        <v>0</v>
      </c>
      <c r="J73" s="9"/>
    </row>
    <row r="74" spans="3:10" ht="13.5" thickBot="1" x14ac:dyDescent="0.25">
      <c r="C74" s="64" t="s">
        <v>140</v>
      </c>
      <c r="D74" s="61">
        <v>6.6000000000000003E-2</v>
      </c>
      <c r="E74" s="62">
        <f t="shared" si="2"/>
        <v>3.7</v>
      </c>
      <c r="F74" s="70">
        <v>0</v>
      </c>
      <c r="G74" s="63">
        <f t="shared" si="1"/>
        <v>0</v>
      </c>
      <c r="J74" s="9"/>
    </row>
    <row r="75" spans="3:10" ht="13.5" thickBot="1" x14ac:dyDescent="0.25">
      <c r="C75" s="54" t="s">
        <v>141</v>
      </c>
      <c r="D75" s="65">
        <v>6.3899999999999998E-2</v>
      </c>
      <c r="E75" s="62">
        <f t="shared" si="2"/>
        <v>3.9</v>
      </c>
      <c r="F75" s="70">
        <v>0</v>
      </c>
      <c r="G75" s="63">
        <f t="shared" si="1"/>
        <v>0</v>
      </c>
      <c r="J75" s="9"/>
    </row>
    <row r="76" spans="3:10" ht="13.5" thickBot="1" x14ac:dyDescent="0.25">
      <c r="C76" s="55" t="s">
        <v>142</v>
      </c>
      <c r="D76" s="61">
        <v>3.1333333333333331E-2</v>
      </c>
      <c r="E76" s="62">
        <f t="shared" si="2"/>
        <v>7</v>
      </c>
      <c r="F76" s="70">
        <v>0</v>
      </c>
      <c r="G76" s="63">
        <f t="shared" si="1"/>
        <v>0</v>
      </c>
      <c r="J76" s="9"/>
    </row>
    <row r="77" spans="3:10" ht="13.5" thickBot="1" x14ac:dyDescent="0.25">
      <c r="C77" s="55" t="s">
        <v>143</v>
      </c>
      <c r="D77" s="61">
        <v>3.1333333333333331E-2</v>
      </c>
      <c r="E77" s="62">
        <f t="shared" si="2"/>
        <v>7</v>
      </c>
      <c r="F77" s="70">
        <v>0</v>
      </c>
      <c r="G77" s="63">
        <f t="shared" si="1"/>
        <v>0</v>
      </c>
      <c r="J77" s="9"/>
    </row>
    <row r="78" spans="3:10" ht="13.5" thickBot="1" x14ac:dyDescent="0.25">
      <c r="C78" s="64" t="s">
        <v>144</v>
      </c>
      <c r="D78" s="61">
        <v>3.0333333333333334E-2</v>
      </c>
      <c r="E78" s="62">
        <f t="shared" si="2"/>
        <v>7.1</v>
      </c>
      <c r="F78" s="70">
        <v>0</v>
      </c>
      <c r="G78" s="63">
        <f t="shared" si="1"/>
        <v>0</v>
      </c>
      <c r="J78" s="9"/>
    </row>
    <row r="79" spans="3:10" ht="13.5" thickBot="1" x14ac:dyDescent="0.25">
      <c r="C79" s="54" t="s">
        <v>150</v>
      </c>
      <c r="D79" s="61">
        <v>2.7333333333333331E-2</v>
      </c>
      <c r="E79" s="62">
        <f t="shared" si="2"/>
        <v>7.4</v>
      </c>
      <c r="F79" s="70">
        <v>0</v>
      </c>
      <c r="G79" s="63">
        <f t="shared" si="1"/>
        <v>0</v>
      </c>
      <c r="J79" s="9"/>
    </row>
    <row r="80" spans="3:10" ht="13.5" thickBot="1" x14ac:dyDescent="0.25">
      <c r="C80" s="54" t="s">
        <v>145</v>
      </c>
      <c r="D80" s="61">
        <v>2.2666666666666668E-2</v>
      </c>
      <c r="E80" s="62">
        <f t="shared" si="2"/>
        <v>7.8</v>
      </c>
      <c r="F80" s="70">
        <v>0</v>
      </c>
      <c r="G80" s="63">
        <f t="shared" si="1"/>
        <v>0</v>
      </c>
      <c r="J80" s="9"/>
    </row>
    <row r="81" spans="1:10" ht="13.5" thickBot="1" x14ac:dyDescent="0.25">
      <c r="C81" s="54" t="s">
        <v>146</v>
      </c>
      <c r="D81" s="61">
        <v>8.666666666666668E-3</v>
      </c>
      <c r="E81" s="62">
        <f t="shared" si="2"/>
        <v>9.1999999999999993</v>
      </c>
      <c r="F81" s="70">
        <v>0</v>
      </c>
      <c r="G81" s="63">
        <f t="shared" si="1"/>
        <v>0</v>
      </c>
      <c r="J81" s="9"/>
    </row>
    <row r="82" spans="1:10" ht="13.5" thickBot="1" x14ac:dyDescent="0.25">
      <c r="C82" s="54" t="s">
        <v>147</v>
      </c>
      <c r="D82" s="61">
        <v>3.6666666666666666E-3</v>
      </c>
      <c r="E82" s="62">
        <f t="shared" si="2"/>
        <v>9.6</v>
      </c>
      <c r="F82" s="70">
        <v>0</v>
      </c>
      <c r="G82" s="63">
        <f t="shared" si="1"/>
        <v>0</v>
      </c>
      <c r="J82" s="9"/>
    </row>
    <row r="83" spans="1:10" ht="13.5" thickBot="1" x14ac:dyDescent="0.25">
      <c r="C83" s="54" t="s">
        <v>148</v>
      </c>
      <c r="D83" s="65">
        <v>0</v>
      </c>
      <c r="E83" s="62">
        <f t="shared" si="2"/>
        <v>10</v>
      </c>
      <c r="F83" s="70">
        <v>0</v>
      </c>
      <c r="G83" s="63">
        <f t="shared" si="1"/>
        <v>0</v>
      </c>
      <c r="J83" s="9"/>
    </row>
    <row r="84" spans="1:10" ht="13.5" thickBot="1" x14ac:dyDescent="0.25">
      <c r="C84" s="66" t="s">
        <v>151</v>
      </c>
      <c r="D84" s="67"/>
      <c r="E84" s="67"/>
      <c r="F84" s="67"/>
      <c r="G84" s="72">
        <f>SUM($G$68:$G$83)</f>
        <v>0</v>
      </c>
      <c r="J84" s="9"/>
    </row>
    <row r="85" spans="1:10" x14ac:dyDescent="0.2">
      <c r="C85" s="1"/>
      <c r="D85" s="40"/>
      <c r="E85" s="41"/>
      <c r="J85" s="9"/>
    </row>
    <row r="86" spans="1:10" s="8" customFormat="1" ht="12.75" customHeight="1" x14ac:dyDescent="0.2">
      <c r="J86" s="9"/>
    </row>
    <row r="87" spans="1:10" x14ac:dyDescent="0.2">
      <c r="A87" s="9"/>
      <c r="B87" s="9"/>
      <c r="C87" s="9"/>
      <c r="D87" s="9"/>
      <c r="E87" s="9"/>
      <c r="F87" s="9"/>
      <c r="G87" s="9"/>
      <c r="H87" s="9"/>
      <c r="I87" s="9"/>
      <c r="J87" s="9"/>
    </row>
  </sheetData>
  <sheetProtection algorithmName="SHA-512" hashValue="VOS6DijkGx1itMdygbb6CdNUrDbLQESY2+qpdgQdnxOuGGIcM3ZvuqxH71IBhRrlZFNPmiYmvDqZmbkv1hCDCA==" saltValue="FWc3rh5P56M/hgpVBNCXhw==" spinCount="100000" sheet="1" selectLockedCells="1"/>
  <protectedRanges>
    <protectedRange sqref="F7" name="gegevens_1"/>
    <protectedRange sqref="F8:F10" name="handtekening_1"/>
    <protectedRange sqref="D7:D10" name="gegevens_1_2_1"/>
  </protectedRanges>
  <mergeCells count="5">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87DA-1BFC-401A-9628-F773769F6331}">
  <sheetPr>
    <pageSetUpPr fitToPage="1"/>
  </sheetPr>
  <dimension ref="A1:J80"/>
  <sheetViews>
    <sheetView showGridLines="0" zoomScaleNormal="100" workbookViewId="0">
      <selection activeCell="E20" sqref="E20"/>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J2" s="9"/>
    </row>
    <row r="3" spans="3:10" ht="60" customHeight="1" thickBot="1" x14ac:dyDescent="0.25">
      <c r="C3" s="78" t="s">
        <v>108</v>
      </c>
      <c r="D3" s="79"/>
      <c r="E3" s="79"/>
      <c r="F3" s="79"/>
      <c r="G3" s="80"/>
      <c r="J3" s="9"/>
    </row>
    <row r="4" spans="3:10" ht="15" customHeight="1" x14ac:dyDescent="0.2">
      <c r="C4" s="1"/>
      <c r="D4" s="1"/>
      <c r="E4" s="1"/>
      <c r="J4" s="9"/>
    </row>
    <row r="5" spans="3:10" ht="15" customHeight="1" thickBot="1" x14ac:dyDescent="0.25">
      <c r="C5" s="1"/>
      <c r="D5" s="1"/>
      <c r="E5" s="1"/>
      <c r="J5" s="9"/>
    </row>
    <row r="6" spans="3:10" ht="15" customHeight="1" thickBot="1" x14ac:dyDescent="0.25">
      <c r="C6" s="18" t="s">
        <v>6</v>
      </c>
      <c r="D6" s="19"/>
      <c r="E6" s="19"/>
      <c r="F6" s="20"/>
      <c r="J6" s="9"/>
    </row>
    <row r="7" spans="3:10" ht="24.95" customHeight="1" thickBot="1" x14ac:dyDescent="0.25">
      <c r="C7" s="21" t="s">
        <v>4</v>
      </c>
      <c r="D7" s="81" t="s">
        <v>5</v>
      </c>
      <c r="E7" s="81"/>
      <c r="F7" s="82"/>
      <c r="J7" s="9"/>
    </row>
    <row r="8" spans="3:10" ht="24.95" customHeight="1" thickBot="1" x14ac:dyDescent="0.25">
      <c r="C8" s="21" t="s">
        <v>7</v>
      </c>
      <c r="D8" s="81" t="s">
        <v>8</v>
      </c>
      <c r="E8" s="81"/>
      <c r="F8" s="82"/>
      <c r="J8" s="9"/>
    </row>
    <row r="9" spans="3:10" ht="24.95" customHeight="1" thickBot="1" x14ac:dyDescent="0.25">
      <c r="C9" s="21" t="s">
        <v>9</v>
      </c>
      <c r="D9" s="81" t="s">
        <v>10</v>
      </c>
      <c r="E9" s="81"/>
      <c r="F9" s="82"/>
      <c r="J9" s="9"/>
    </row>
    <row r="10" spans="3:10" ht="24.95" customHeight="1" thickBot="1" x14ac:dyDescent="0.25">
      <c r="C10" s="21" t="s">
        <v>11</v>
      </c>
      <c r="D10" s="81" t="s">
        <v>12</v>
      </c>
      <c r="E10" s="81"/>
      <c r="F10" s="82"/>
      <c r="J10" s="9"/>
    </row>
    <row r="11" spans="3:10" ht="15" customHeight="1" thickBot="1" x14ac:dyDescent="0.25">
      <c r="C11" s="18"/>
      <c r="D11" s="19"/>
      <c r="E11" s="19"/>
      <c r="F11" s="20"/>
      <c r="J11" s="9"/>
    </row>
    <row r="12" spans="3:10" x14ac:dyDescent="0.2">
      <c r="C12" s="22"/>
      <c r="E12" s="23"/>
      <c r="J12" s="9"/>
    </row>
    <row r="13" spans="3:10" ht="13.5" thickBot="1" x14ac:dyDescent="0.25">
      <c r="J13" s="9"/>
    </row>
    <row r="14" spans="3:10" ht="13.5" thickBot="1" x14ac:dyDescent="0.25">
      <c r="C14" s="18" t="s">
        <v>126</v>
      </c>
      <c r="D14" s="24"/>
      <c r="E14" s="24"/>
      <c r="F14" s="25"/>
      <c r="J14" s="9"/>
    </row>
    <row r="15" spans="3:10" ht="39" thickBot="1" x14ac:dyDescent="0.25">
      <c r="C15" s="26" t="s">
        <v>0</v>
      </c>
      <c r="D15" s="27" t="s">
        <v>18</v>
      </c>
      <c r="E15" s="28" t="s">
        <v>19</v>
      </c>
      <c r="F15" s="28" t="s">
        <v>120</v>
      </c>
      <c r="J15" s="9"/>
    </row>
    <row r="16" spans="3:10" ht="13.5" customHeight="1" thickBot="1" x14ac:dyDescent="0.25">
      <c r="C16" s="29" t="s">
        <v>20</v>
      </c>
      <c r="D16" s="30"/>
      <c r="E16" s="30"/>
      <c r="F16" s="31"/>
      <c r="G16" s="76"/>
      <c r="J16" s="9"/>
    </row>
    <row r="17" spans="3:10" ht="13.5" thickBot="1" x14ac:dyDescent="0.25">
      <c r="C17" s="32" t="s">
        <v>24</v>
      </c>
      <c r="D17" s="33">
        <v>6346</v>
      </c>
      <c r="E17" s="11">
        <v>0</v>
      </c>
      <c r="F17" s="34">
        <f t="shared" ref="F17:F41" si="0">IFERROR(D17*E17,0)</f>
        <v>0</v>
      </c>
      <c r="G17" s="76"/>
      <c r="J17" s="9"/>
    </row>
    <row r="18" spans="3:10" ht="13.5" thickBot="1" x14ac:dyDescent="0.25">
      <c r="C18" s="35" t="s">
        <v>25</v>
      </c>
      <c r="D18" s="33">
        <v>240</v>
      </c>
      <c r="E18" s="11">
        <v>0</v>
      </c>
      <c r="F18" s="34">
        <f t="shared" si="0"/>
        <v>0</v>
      </c>
      <c r="G18" s="76"/>
      <c r="J18" s="9"/>
    </row>
    <row r="19" spans="3:10" ht="13.5" thickBot="1" x14ac:dyDescent="0.25">
      <c r="C19" s="32" t="s">
        <v>26</v>
      </c>
      <c r="D19" s="33">
        <v>454</v>
      </c>
      <c r="E19" s="11">
        <v>0</v>
      </c>
      <c r="F19" s="34">
        <f t="shared" si="0"/>
        <v>0</v>
      </c>
      <c r="G19" s="76"/>
      <c r="J19" s="9"/>
    </row>
    <row r="20" spans="3:10" ht="13.5" thickBot="1" x14ac:dyDescent="0.25">
      <c r="C20" s="32" t="s">
        <v>27</v>
      </c>
      <c r="D20" s="33">
        <v>4877</v>
      </c>
      <c r="E20" s="11">
        <v>0</v>
      </c>
      <c r="F20" s="34">
        <f t="shared" si="0"/>
        <v>0</v>
      </c>
      <c r="G20" s="76" t="str">
        <f>IF(E20&lt;=0," ","STOP: Batterijen (incl. lithium accu’s) zijn onderdeel van de stroom 'Huishoudelijke Batterijen', waarvoor Stibat een vergoeding geeft. Aanbestedende dienst verwacht derhalve dat alle substromen KCA welke hiervan onderdeel zijn opbrengststromen betreffen.")</f>
        <v xml:space="preserve"> </v>
      </c>
      <c r="J20" s="9"/>
    </row>
    <row r="21" spans="3:10" ht="13.5" thickBot="1" x14ac:dyDescent="0.25">
      <c r="C21" s="32" t="s">
        <v>61</v>
      </c>
      <c r="D21" s="33">
        <v>1044</v>
      </c>
      <c r="E21" s="11">
        <v>0</v>
      </c>
      <c r="F21" s="34">
        <f t="shared" si="0"/>
        <v>0</v>
      </c>
      <c r="G21" s="76"/>
      <c r="J21" s="9"/>
    </row>
    <row r="22" spans="3:10" ht="13.5" thickBot="1" x14ac:dyDescent="0.25">
      <c r="C22" s="32" t="s">
        <v>32</v>
      </c>
      <c r="D22" s="33">
        <v>204</v>
      </c>
      <c r="E22" s="11">
        <v>0</v>
      </c>
      <c r="F22" s="34">
        <f t="shared" si="0"/>
        <v>0</v>
      </c>
      <c r="G22" s="76"/>
      <c r="J22" s="9"/>
    </row>
    <row r="23" spans="3:10" ht="13.5" thickBot="1" x14ac:dyDescent="0.25">
      <c r="C23" s="32" t="s">
        <v>33</v>
      </c>
      <c r="D23" s="33">
        <v>733</v>
      </c>
      <c r="E23" s="11">
        <v>0</v>
      </c>
      <c r="F23" s="34">
        <f t="shared" si="0"/>
        <v>0</v>
      </c>
      <c r="G23" s="76"/>
      <c r="J23" s="9"/>
    </row>
    <row r="24" spans="3:10" ht="13.5" thickBot="1" x14ac:dyDescent="0.25">
      <c r="C24" s="32" t="s">
        <v>62</v>
      </c>
      <c r="D24" s="33">
        <v>550</v>
      </c>
      <c r="E24" s="11">
        <v>0</v>
      </c>
      <c r="F24" s="34">
        <f t="shared" si="0"/>
        <v>0</v>
      </c>
      <c r="G24" s="76"/>
      <c r="J24" s="9"/>
    </row>
    <row r="25" spans="3:10" ht="13.5" thickBot="1" x14ac:dyDescent="0.25">
      <c r="C25" s="32" t="s">
        <v>37</v>
      </c>
      <c r="D25" s="33">
        <v>8</v>
      </c>
      <c r="E25" s="11">
        <v>0</v>
      </c>
      <c r="F25" s="34">
        <f t="shared" si="0"/>
        <v>0</v>
      </c>
      <c r="G25" s="76"/>
      <c r="J25" s="9"/>
    </row>
    <row r="26" spans="3:10" ht="13.5" thickBot="1" x14ac:dyDescent="0.25">
      <c r="C26" s="32" t="s">
        <v>40</v>
      </c>
      <c r="D26" s="33">
        <v>26</v>
      </c>
      <c r="E26" s="11">
        <v>0</v>
      </c>
      <c r="F26" s="34">
        <f t="shared" si="0"/>
        <v>0</v>
      </c>
      <c r="G26" s="76"/>
      <c r="J26" s="9"/>
    </row>
    <row r="27" spans="3:10" ht="13.5" thickBot="1" x14ac:dyDescent="0.25">
      <c r="C27" s="32" t="s">
        <v>63</v>
      </c>
      <c r="D27" s="33">
        <v>2113</v>
      </c>
      <c r="E27" s="11">
        <v>0</v>
      </c>
      <c r="F27" s="34">
        <f t="shared" si="0"/>
        <v>0</v>
      </c>
      <c r="G27" s="76"/>
      <c r="J27" s="9"/>
    </row>
    <row r="28" spans="3:10" ht="13.5" thickBot="1" x14ac:dyDescent="0.25">
      <c r="C28" s="32" t="s">
        <v>42</v>
      </c>
      <c r="D28" s="33">
        <v>1321</v>
      </c>
      <c r="E28" s="11">
        <v>0</v>
      </c>
      <c r="F28" s="34">
        <f t="shared" si="0"/>
        <v>0</v>
      </c>
      <c r="G28" s="76"/>
      <c r="J28" s="9"/>
    </row>
    <row r="29" spans="3:10" ht="13.5" thickBot="1" x14ac:dyDescent="0.25">
      <c r="C29" s="32" t="s">
        <v>43</v>
      </c>
      <c r="D29" s="33">
        <v>19546</v>
      </c>
      <c r="E29" s="11">
        <v>0</v>
      </c>
      <c r="F29" s="34">
        <f t="shared" si="0"/>
        <v>0</v>
      </c>
      <c r="G29" s="76"/>
      <c r="J29" s="9"/>
    </row>
    <row r="30" spans="3:10" ht="13.5" thickBot="1" x14ac:dyDescent="0.25">
      <c r="C30" s="32" t="s">
        <v>44</v>
      </c>
      <c r="D30" s="33">
        <v>2711</v>
      </c>
      <c r="E30" s="11">
        <v>0</v>
      </c>
      <c r="F30" s="34">
        <f t="shared" si="0"/>
        <v>0</v>
      </c>
      <c r="G30" s="76"/>
      <c r="J30" s="9"/>
    </row>
    <row r="31" spans="3:10" ht="13.5" thickBot="1" x14ac:dyDescent="0.25">
      <c r="C31" s="32" t="s">
        <v>64</v>
      </c>
      <c r="D31" s="33">
        <v>594</v>
      </c>
      <c r="E31" s="11">
        <v>0</v>
      </c>
      <c r="F31" s="34">
        <f t="shared" si="0"/>
        <v>0</v>
      </c>
      <c r="G31" s="76" t="str">
        <f>IF(E31&lt;=0," ","STOP: Batterijen (incl. lithium accu’s) zijn onderdeel van de stroom 'Huishoudelijke Batterijen', waarvoor Stibat een vergoeding geeft. Aanbestedende dienst verwacht derhalve dat alle substromen KCA welke hiervan onderdeel zijn opbrengststromen betreffen.")</f>
        <v xml:space="preserve"> </v>
      </c>
      <c r="J31" s="9"/>
    </row>
    <row r="32" spans="3:10" ht="13.5" thickBot="1" x14ac:dyDescent="0.25">
      <c r="C32" s="32" t="s">
        <v>65</v>
      </c>
      <c r="D32" s="33">
        <v>4183</v>
      </c>
      <c r="E32" s="11">
        <v>0</v>
      </c>
      <c r="F32" s="34">
        <f t="shared" si="0"/>
        <v>0</v>
      </c>
      <c r="G32" s="76" t="str">
        <f>IF(E32&lt;=0," ","STOP: Loodaccu's betreft een opbrengststroom")</f>
        <v xml:space="preserve"> </v>
      </c>
      <c r="J32" s="9"/>
    </row>
    <row r="33" spans="3:10" ht="13.5" thickBot="1" x14ac:dyDescent="0.25">
      <c r="C33" s="32" t="s">
        <v>48</v>
      </c>
      <c r="D33" s="33">
        <v>5580</v>
      </c>
      <c r="E33" s="11">
        <v>0</v>
      </c>
      <c r="F33" s="34">
        <f t="shared" si="0"/>
        <v>0</v>
      </c>
      <c r="G33" s="76"/>
      <c r="J33" s="9"/>
    </row>
    <row r="34" spans="3:10" ht="13.5" thickBot="1" x14ac:dyDescent="0.25">
      <c r="C34" s="32" t="s">
        <v>50</v>
      </c>
      <c r="D34" s="33">
        <v>175</v>
      </c>
      <c r="E34" s="11">
        <v>0</v>
      </c>
      <c r="F34" s="34">
        <f t="shared" si="0"/>
        <v>0</v>
      </c>
      <c r="G34" s="76"/>
      <c r="J34" s="9"/>
    </row>
    <row r="35" spans="3:10" ht="13.5" thickBot="1" x14ac:dyDescent="0.25">
      <c r="C35" s="32" t="s">
        <v>66</v>
      </c>
      <c r="D35" s="33">
        <v>95</v>
      </c>
      <c r="E35" s="11">
        <v>0</v>
      </c>
      <c r="F35" s="34">
        <f t="shared" si="0"/>
        <v>0</v>
      </c>
      <c r="G35" s="76"/>
      <c r="J35" s="9"/>
    </row>
    <row r="36" spans="3:10" ht="13.5" thickBot="1" x14ac:dyDescent="0.25">
      <c r="C36" s="32" t="s">
        <v>52</v>
      </c>
      <c r="D36" s="33">
        <v>2771</v>
      </c>
      <c r="E36" s="11">
        <v>0</v>
      </c>
      <c r="F36" s="34">
        <f t="shared" si="0"/>
        <v>0</v>
      </c>
      <c r="G36" s="76"/>
      <c r="J36" s="9"/>
    </row>
    <row r="37" spans="3:10" ht="13.5" thickBot="1" x14ac:dyDescent="0.25">
      <c r="C37" s="32" t="s">
        <v>53</v>
      </c>
      <c r="D37" s="33">
        <v>994</v>
      </c>
      <c r="E37" s="11">
        <v>0</v>
      </c>
      <c r="F37" s="34">
        <f t="shared" si="0"/>
        <v>0</v>
      </c>
      <c r="G37" s="76"/>
      <c r="J37" s="9"/>
    </row>
    <row r="38" spans="3:10" ht="13.5" thickBot="1" x14ac:dyDescent="0.25">
      <c r="C38" s="32" t="s">
        <v>67</v>
      </c>
      <c r="D38" s="33">
        <v>988</v>
      </c>
      <c r="E38" s="11">
        <v>0</v>
      </c>
      <c r="F38" s="34">
        <f t="shared" si="0"/>
        <v>0</v>
      </c>
      <c r="G38" s="76"/>
      <c r="J38" s="9"/>
    </row>
    <row r="39" spans="3:10" ht="13.5" thickBot="1" x14ac:dyDescent="0.25">
      <c r="C39" s="32" t="s">
        <v>68</v>
      </c>
      <c r="D39" s="33">
        <v>3518</v>
      </c>
      <c r="E39" s="11">
        <v>0</v>
      </c>
      <c r="F39" s="34">
        <f t="shared" si="0"/>
        <v>0</v>
      </c>
      <c r="G39" s="76"/>
      <c r="J39" s="9"/>
    </row>
    <row r="40" spans="3:10" ht="13.5" thickBot="1" x14ac:dyDescent="0.25">
      <c r="C40" s="32" t="s">
        <v>58</v>
      </c>
      <c r="D40" s="33">
        <v>2567</v>
      </c>
      <c r="E40" s="11">
        <v>0</v>
      </c>
      <c r="F40" s="34">
        <f t="shared" si="0"/>
        <v>0</v>
      </c>
      <c r="G40" s="76"/>
      <c r="J40" s="9"/>
    </row>
    <row r="41" spans="3:10" ht="13.5" thickBot="1" x14ac:dyDescent="0.25">
      <c r="C41" s="32" t="s">
        <v>60</v>
      </c>
      <c r="D41" s="33">
        <v>15912</v>
      </c>
      <c r="E41" s="11">
        <v>0</v>
      </c>
      <c r="F41" s="34">
        <f t="shared" si="0"/>
        <v>0</v>
      </c>
      <c r="G41" s="76"/>
      <c r="J41" s="9"/>
    </row>
    <row r="42" spans="3:10" ht="13.5" thickBot="1" x14ac:dyDescent="0.25">
      <c r="C42" s="36" t="s">
        <v>124</v>
      </c>
      <c r="D42" s="37">
        <f>SUM($D$17:$D$41)</f>
        <v>77550</v>
      </c>
      <c r="E42" s="38"/>
      <c r="F42" s="38">
        <f>SUM($F$17:$F$41)</f>
        <v>0</v>
      </c>
      <c r="G42" s="76"/>
      <c r="J42" s="9"/>
    </row>
    <row r="43" spans="3:10" x14ac:dyDescent="0.2">
      <c r="C43" s="39"/>
      <c r="D43" s="40"/>
      <c r="E43" s="41"/>
      <c r="G43" s="76"/>
      <c r="J43" s="9"/>
    </row>
    <row r="44" spans="3:10" ht="13.5" thickBot="1" x14ac:dyDescent="0.25">
      <c r="C44" s="40"/>
      <c r="D44" s="40"/>
      <c r="E44" s="41"/>
      <c r="J44" s="9"/>
    </row>
    <row r="45" spans="3:10" ht="13.5" thickBot="1" x14ac:dyDescent="0.25">
      <c r="C45" s="49" t="s">
        <v>121</v>
      </c>
      <c r="D45" s="50"/>
      <c r="E45" s="57"/>
      <c r="J45" s="9"/>
    </row>
    <row r="46" spans="3:10" ht="13.5" thickBot="1" x14ac:dyDescent="0.25">
      <c r="C46" s="53" t="s">
        <v>125</v>
      </c>
      <c r="D46" s="53" t="s">
        <v>122</v>
      </c>
      <c r="E46" s="53" t="s">
        <v>123</v>
      </c>
      <c r="J46" s="9"/>
    </row>
    <row r="47" spans="3:10" ht="13.5" thickBot="1" x14ac:dyDescent="0.25">
      <c r="C47" s="69"/>
      <c r="D47" s="17" t="s">
        <v>152</v>
      </c>
      <c r="E47" s="7"/>
      <c r="J47" s="9"/>
    </row>
    <row r="48" spans="3:10" ht="13.5" thickBot="1" x14ac:dyDescent="0.25">
      <c r="C48" s="56"/>
      <c r="D48" s="44"/>
      <c r="E48" s="45"/>
      <c r="J48" s="9"/>
    </row>
    <row r="49" spans="3:10" x14ac:dyDescent="0.2">
      <c r="C49" s="1"/>
      <c r="D49" s="41"/>
      <c r="E49" s="1"/>
      <c r="J49" s="9"/>
    </row>
    <row r="50" spans="3:10" ht="13.5" thickBot="1" x14ac:dyDescent="0.25">
      <c r="C50" s="39"/>
      <c r="D50" s="40"/>
      <c r="E50" s="41"/>
      <c r="J50" s="9"/>
    </row>
    <row r="51" spans="3:10" ht="13.5" thickBot="1" x14ac:dyDescent="0.25">
      <c r="C51" s="18" t="s">
        <v>129</v>
      </c>
      <c r="D51" s="44"/>
      <c r="E51" s="58"/>
      <c r="F51" s="58"/>
      <c r="G51" s="45"/>
      <c r="J51" s="9"/>
    </row>
    <row r="52" spans="3:10" ht="15" thickBot="1" x14ac:dyDescent="0.3">
      <c r="C52" s="52" t="s">
        <v>130</v>
      </c>
      <c r="D52" s="59" t="s">
        <v>135</v>
      </c>
      <c r="E52" s="59" t="s">
        <v>132</v>
      </c>
      <c r="F52" s="59" t="s">
        <v>133</v>
      </c>
      <c r="G52" s="60" t="s">
        <v>134</v>
      </c>
      <c r="J52" s="9"/>
    </row>
    <row r="53" spans="3:10" ht="13.5" thickBot="1" x14ac:dyDescent="0.25">
      <c r="C53" s="54" t="s">
        <v>136</v>
      </c>
      <c r="D53" s="61">
        <v>0.104</v>
      </c>
      <c r="E53" s="62">
        <f>ROUND(100/($D$53*1000)*($D$53-$D53)*10*10,1)</f>
        <v>0</v>
      </c>
      <c r="F53" s="70">
        <v>0</v>
      </c>
      <c r="G53" s="63">
        <f t="shared" ref="G53:G68" si="1">E53*F53</f>
        <v>0</v>
      </c>
      <c r="J53" s="9"/>
    </row>
    <row r="54" spans="3:10" ht="13.5" thickBot="1" x14ac:dyDescent="0.25">
      <c r="C54" s="54" t="s">
        <v>137</v>
      </c>
      <c r="D54" s="61">
        <v>9.9666666666666681E-2</v>
      </c>
      <c r="E54" s="62">
        <f t="shared" ref="E54:E68" si="2">ROUND(100/($D$53*1000)*($D$53-$D54)*10*10,1)</f>
        <v>0.4</v>
      </c>
      <c r="F54" s="70">
        <v>0</v>
      </c>
      <c r="G54" s="63">
        <f t="shared" si="1"/>
        <v>0</v>
      </c>
      <c r="J54" s="9"/>
    </row>
    <row r="55" spans="3:10" ht="13.5" thickBot="1" x14ac:dyDescent="0.25">
      <c r="C55" s="55" t="s">
        <v>138</v>
      </c>
      <c r="D55" s="61">
        <v>9.0666666666666673E-2</v>
      </c>
      <c r="E55" s="62">
        <f t="shared" si="2"/>
        <v>1.3</v>
      </c>
      <c r="F55" s="70">
        <v>0</v>
      </c>
      <c r="G55" s="63">
        <f t="shared" si="1"/>
        <v>0</v>
      </c>
      <c r="J55" s="9"/>
    </row>
    <row r="56" spans="3:10" ht="13.5" thickBot="1" x14ac:dyDescent="0.25">
      <c r="C56" s="55" t="s">
        <v>149</v>
      </c>
      <c r="D56" s="61">
        <v>8.433333333333333E-2</v>
      </c>
      <c r="E56" s="62">
        <f t="shared" si="2"/>
        <v>1.9</v>
      </c>
      <c r="F56" s="70">
        <v>0</v>
      </c>
      <c r="G56" s="63">
        <f t="shared" si="1"/>
        <v>0</v>
      </c>
      <c r="J56" s="9"/>
    </row>
    <row r="57" spans="3:10" ht="13.5" thickBot="1" x14ac:dyDescent="0.25">
      <c r="C57" s="64" t="s">
        <v>131</v>
      </c>
      <c r="D57" s="61">
        <v>8.2000000000000003E-2</v>
      </c>
      <c r="E57" s="62">
        <f t="shared" si="2"/>
        <v>2.1</v>
      </c>
      <c r="F57" s="70">
        <v>0</v>
      </c>
      <c r="G57" s="63">
        <f t="shared" si="1"/>
        <v>0</v>
      </c>
      <c r="J57" s="9"/>
    </row>
    <row r="58" spans="3:10" ht="13.5" thickBot="1" x14ac:dyDescent="0.25">
      <c r="C58" s="54" t="s">
        <v>139</v>
      </c>
      <c r="D58" s="61">
        <v>8.0333333333333326E-2</v>
      </c>
      <c r="E58" s="62">
        <f t="shared" si="2"/>
        <v>2.2999999999999998</v>
      </c>
      <c r="F58" s="70">
        <v>0</v>
      </c>
      <c r="G58" s="63">
        <f t="shared" si="1"/>
        <v>0</v>
      </c>
      <c r="J58" s="9"/>
    </row>
    <row r="59" spans="3:10" ht="13.5" thickBot="1" x14ac:dyDescent="0.25">
      <c r="C59" s="64" t="s">
        <v>140</v>
      </c>
      <c r="D59" s="61">
        <v>6.6000000000000003E-2</v>
      </c>
      <c r="E59" s="62">
        <f t="shared" si="2"/>
        <v>3.7</v>
      </c>
      <c r="F59" s="70">
        <v>0</v>
      </c>
      <c r="G59" s="63">
        <f t="shared" si="1"/>
        <v>0</v>
      </c>
      <c r="J59" s="9"/>
    </row>
    <row r="60" spans="3:10" ht="13.5" thickBot="1" x14ac:dyDescent="0.25">
      <c r="C60" s="54" t="s">
        <v>141</v>
      </c>
      <c r="D60" s="65">
        <v>6.3899999999999998E-2</v>
      </c>
      <c r="E60" s="62">
        <f t="shared" si="2"/>
        <v>3.9</v>
      </c>
      <c r="F60" s="70">
        <v>0</v>
      </c>
      <c r="G60" s="63">
        <f t="shared" si="1"/>
        <v>0</v>
      </c>
      <c r="J60" s="9"/>
    </row>
    <row r="61" spans="3:10" ht="13.5" thickBot="1" x14ac:dyDescent="0.25">
      <c r="C61" s="55" t="s">
        <v>142</v>
      </c>
      <c r="D61" s="61">
        <v>3.1333333333333331E-2</v>
      </c>
      <c r="E61" s="62">
        <f t="shared" si="2"/>
        <v>7</v>
      </c>
      <c r="F61" s="70">
        <v>0</v>
      </c>
      <c r="G61" s="63">
        <f t="shared" si="1"/>
        <v>0</v>
      </c>
      <c r="J61" s="9"/>
    </row>
    <row r="62" spans="3:10" ht="13.5" thickBot="1" x14ac:dyDescent="0.25">
      <c r="C62" s="55" t="s">
        <v>143</v>
      </c>
      <c r="D62" s="61">
        <v>3.1333333333333331E-2</v>
      </c>
      <c r="E62" s="62">
        <f t="shared" si="2"/>
        <v>7</v>
      </c>
      <c r="F62" s="70">
        <v>0</v>
      </c>
      <c r="G62" s="63">
        <f t="shared" si="1"/>
        <v>0</v>
      </c>
      <c r="J62" s="9"/>
    </row>
    <row r="63" spans="3:10" ht="13.5" thickBot="1" x14ac:dyDescent="0.25">
      <c r="C63" s="64" t="s">
        <v>144</v>
      </c>
      <c r="D63" s="61">
        <v>3.0333333333333334E-2</v>
      </c>
      <c r="E63" s="62">
        <f t="shared" si="2"/>
        <v>7.1</v>
      </c>
      <c r="F63" s="70">
        <v>0</v>
      </c>
      <c r="G63" s="63">
        <f t="shared" si="1"/>
        <v>0</v>
      </c>
      <c r="J63" s="9"/>
    </row>
    <row r="64" spans="3:10" ht="13.5" thickBot="1" x14ac:dyDescent="0.25">
      <c r="C64" s="54" t="s">
        <v>150</v>
      </c>
      <c r="D64" s="61">
        <v>2.7333333333333331E-2</v>
      </c>
      <c r="E64" s="62">
        <f t="shared" si="2"/>
        <v>7.4</v>
      </c>
      <c r="F64" s="70">
        <v>0</v>
      </c>
      <c r="G64" s="63">
        <f t="shared" si="1"/>
        <v>0</v>
      </c>
      <c r="J64" s="9"/>
    </row>
    <row r="65" spans="1:10" ht="13.5" thickBot="1" x14ac:dyDescent="0.25">
      <c r="C65" s="54" t="s">
        <v>145</v>
      </c>
      <c r="D65" s="61">
        <v>2.2666666666666668E-2</v>
      </c>
      <c r="E65" s="62">
        <f t="shared" si="2"/>
        <v>7.8</v>
      </c>
      <c r="F65" s="70">
        <v>0</v>
      </c>
      <c r="G65" s="63">
        <f t="shared" si="1"/>
        <v>0</v>
      </c>
      <c r="J65" s="9"/>
    </row>
    <row r="66" spans="1:10" ht="13.5" thickBot="1" x14ac:dyDescent="0.25">
      <c r="C66" s="54" t="s">
        <v>146</v>
      </c>
      <c r="D66" s="61">
        <v>8.666666666666668E-3</v>
      </c>
      <c r="E66" s="62">
        <f t="shared" si="2"/>
        <v>9.1999999999999993</v>
      </c>
      <c r="F66" s="70">
        <v>0</v>
      </c>
      <c r="G66" s="63">
        <f t="shared" si="1"/>
        <v>0</v>
      </c>
      <c r="J66" s="9"/>
    </row>
    <row r="67" spans="1:10" ht="13.5" thickBot="1" x14ac:dyDescent="0.25">
      <c r="C67" s="54" t="s">
        <v>147</v>
      </c>
      <c r="D67" s="61">
        <v>3.6666666666666666E-3</v>
      </c>
      <c r="E67" s="62">
        <f t="shared" si="2"/>
        <v>9.6</v>
      </c>
      <c r="F67" s="70">
        <v>0</v>
      </c>
      <c r="G67" s="63">
        <f t="shared" si="1"/>
        <v>0</v>
      </c>
      <c r="J67" s="9"/>
    </row>
    <row r="68" spans="1:10" ht="13.5" thickBot="1" x14ac:dyDescent="0.25">
      <c r="C68" s="54" t="s">
        <v>148</v>
      </c>
      <c r="D68" s="65">
        <v>0</v>
      </c>
      <c r="E68" s="62">
        <f t="shared" si="2"/>
        <v>10</v>
      </c>
      <c r="F68" s="70">
        <v>0</v>
      </c>
      <c r="G68" s="63">
        <f t="shared" si="1"/>
        <v>0</v>
      </c>
      <c r="J68" s="9"/>
    </row>
    <row r="69" spans="1:10" ht="13.5" thickBot="1" x14ac:dyDescent="0.25">
      <c r="C69" s="66" t="s">
        <v>151</v>
      </c>
      <c r="D69" s="67"/>
      <c r="E69" s="67"/>
      <c r="F69" s="67"/>
      <c r="G69" s="72">
        <f>SUM($G$53:$G$68)</f>
        <v>0</v>
      </c>
      <c r="J69" s="9"/>
    </row>
    <row r="70" spans="1:10" x14ac:dyDescent="0.2">
      <c r="C70" s="1"/>
      <c r="D70" s="40"/>
      <c r="E70" s="41"/>
      <c r="J70" s="9"/>
    </row>
    <row r="71" spans="1:10" s="8" customFormat="1" ht="12.75" customHeight="1" x14ac:dyDescent="0.2">
      <c r="J71" s="9"/>
    </row>
    <row r="72" spans="1:10" x14ac:dyDescent="0.2">
      <c r="A72" s="9"/>
      <c r="B72" s="9"/>
      <c r="C72" s="9"/>
      <c r="D72" s="9"/>
      <c r="E72" s="9"/>
      <c r="F72" s="9"/>
      <c r="G72" s="9"/>
      <c r="H72" s="9"/>
      <c r="I72" s="9"/>
      <c r="J72" s="9"/>
    </row>
    <row r="80" spans="1:10" s="6" customFormat="1" x14ac:dyDescent="0.2">
      <c r="A80" s="1"/>
      <c r="B80" s="1"/>
      <c r="F80" s="1"/>
      <c r="G80" s="1"/>
      <c r="H80" s="1"/>
      <c r="I80" s="1"/>
      <c r="J80" s="1"/>
    </row>
  </sheetData>
  <sheetProtection algorithmName="SHA-512" hashValue="a7zsZc3LAyCWcQwDxnVOHqotbhpFvvzkPHQOhregDtVM70TP8zuPDuPdm3GC2Dzo3/XF8X/lxKNwRmsPXiGu0w==" saltValue="czX5DJqMTFcmGaVd6IQbPQ==" spinCount="100000" sheet="1" selectLockedCells="1"/>
  <protectedRanges>
    <protectedRange sqref="F7:G7" name="gegevens_1"/>
    <protectedRange sqref="F8:G10" name="handtekening_1"/>
    <protectedRange sqref="D7:D10" name="gegevens_1_2_1"/>
  </protectedRanges>
  <mergeCells count="5">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4C3A-525A-444E-810E-A73393569CB2}">
  <sheetPr>
    <pageSetUpPr fitToPage="1"/>
  </sheetPr>
  <dimension ref="A1:J77"/>
  <sheetViews>
    <sheetView showGridLines="0" zoomScaleNormal="100" workbookViewId="0">
      <selection activeCell="E22" sqref="E22"/>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J2" s="9"/>
    </row>
    <row r="3" spans="3:10" ht="60" customHeight="1" thickBot="1" x14ac:dyDescent="0.25">
      <c r="C3" s="78" t="s">
        <v>109</v>
      </c>
      <c r="D3" s="79"/>
      <c r="E3" s="79"/>
      <c r="F3" s="79"/>
      <c r="G3" s="80"/>
      <c r="J3" s="9"/>
    </row>
    <row r="4" spans="3:10" ht="15" customHeight="1" x14ac:dyDescent="0.2">
      <c r="C4" s="1"/>
      <c r="D4" s="1"/>
      <c r="E4" s="1"/>
      <c r="J4" s="9"/>
    </row>
    <row r="5" spans="3:10" ht="15" customHeight="1" thickBot="1" x14ac:dyDescent="0.25">
      <c r="C5" s="1"/>
      <c r="D5" s="1"/>
      <c r="E5" s="1"/>
      <c r="J5" s="9"/>
    </row>
    <row r="6" spans="3:10" ht="15" customHeight="1" thickBot="1" x14ac:dyDescent="0.25">
      <c r="C6" s="18" t="s">
        <v>6</v>
      </c>
      <c r="D6" s="19"/>
      <c r="E6" s="19"/>
      <c r="F6" s="20"/>
      <c r="J6" s="9"/>
    </row>
    <row r="7" spans="3:10" ht="24.95" customHeight="1" thickBot="1" x14ac:dyDescent="0.25">
      <c r="C7" s="21" t="s">
        <v>4</v>
      </c>
      <c r="D7" s="81" t="s">
        <v>5</v>
      </c>
      <c r="E7" s="81"/>
      <c r="F7" s="82"/>
      <c r="J7" s="9"/>
    </row>
    <row r="8" spans="3:10" ht="24.95" customHeight="1" thickBot="1" x14ac:dyDescent="0.25">
      <c r="C8" s="21" t="s">
        <v>7</v>
      </c>
      <c r="D8" s="81" t="s">
        <v>8</v>
      </c>
      <c r="E8" s="81"/>
      <c r="F8" s="82"/>
      <c r="J8" s="9"/>
    </row>
    <row r="9" spans="3:10" ht="24.95" customHeight="1" thickBot="1" x14ac:dyDescent="0.25">
      <c r="C9" s="21" t="s">
        <v>9</v>
      </c>
      <c r="D9" s="81" t="s">
        <v>10</v>
      </c>
      <c r="E9" s="81"/>
      <c r="F9" s="82"/>
      <c r="J9" s="9"/>
    </row>
    <row r="10" spans="3:10" ht="24.95" customHeight="1" thickBot="1" x14ac:dyDescent="0.25">
      <c r="C10" s="21" t="s">
        <v>11</v>
      </c>
      <c r="D10" s="81" t="s">
        <v>12</v>
      </c>
      <c r="E10" s="81"/>
      <c r="F10" s="82"/>
      <c r="J10" s="9"/>
    </row>
    <row r="11" spans="3:10" ht="15" customHeight="1" thickBot="1" x14ac:dyDescent="0.25">
      <c r="C11" s="18"/>
      <c r="D11" s="19"/>
      <c r="E11" s="19"/>
      <c r="F11" s="20"/>
      <c r="J11" s="9"/>
    </row>
    <row r="12" spans="3:10" x14ac:dyDescent="0.2">
      <c r="C12" s="22"/>
      <c r="E12" s="23"/>
      <c r="J12" s="9"/>
    </row>
    <row r="13" spans="3:10" ht="13.5" thickBot="1" x14ac:dyDescent="0.25">
      <c r="J13" s="9"/>
    </row>
    <row r="14" spans="3:10" ht="13.5" thickBot="1" x14ac:dyDescent="0.25">
      <c r="C14" s="18" t="s">
        <v>126</v>
      </c>
      <c r="D14" s="24"/>
      <c r="E14" s="24"/>
      <c r="F14" s="25"/>
      <c r="J14" s="9"/>
    </row>
    <row r="15" spans="3:10" ht="39" thickBot="1" x14ac:dyDescent="0.25">
      <c r="C15" s="26" t="s">
        <v>0</v>
      </c>
      <c r="D15" s="27" t="s">
        <v>18</v>
      </c>
      <c r="E15" s="28" t="s">
        <v>19</v>
      </c>
      <c r="F15" s="28" t="s">
        <v>120</v>
      </c>
      <c r="J15" s="9"/>
    </row>
    <row r="16" spans="3:10" ht="13.5" customHeight="1" thickBot="1" x14ac:dyDescent="0.25">
      <c r="C16" s="29" t="s">
        <v>20</v>
      </c>
      <c r="D16" s="30"/>
      <c r="E16" s="30"/>
      <c r="F16" s="31"/>
      <c r="J16" s="9"/>
    </row>
    <row r="17" spans="3:10" ht="13.5" thickBot="1" x14ac:dyDescent="0.25">
      <c r="C17" s="32" t="s">
        <v>69</v>
      </c>
      <c r="D17" s="33">
        <v>4997</v>
      </c>
      <c r="E17" s="11">
        <v>0</v>
      </c>
      <c r="F17" s="34">
        <f t="shared" ref="F17:F46" si="0">IFERROR(D17*E17,0)</f>
        <v>0</v>
      </c>
      <c r="G17" s="76"/>
      <c r="J17" s="9"/>
    </row>
    <row r="18" spans="3:10" ht="13.5" thickBot="1" x14ac:dyDescent="0.25">
      <c r="C18" s="32" t="s">
        <v>70</v>
      </c>
      <c r="D18" s="33">
        <v>117</v>
      </c>
      <c r="E18" s="11">
        <v>0</v>
      </c>
      <c r="F18" s="34">
        <f t="shared" si="0"/>
        <v>0</v>
      </c>
      <c r="G18" s="76"/>
      <c r="J18" s="9"/>
    </row>
    <row r="19" spans="3:10" ht="13.5" thickBot="1" x14ac:dyDescent="0.25">
      <c r="C19" s="32" t="s">
        <v>71</v>
      </c>
      <c r="D19" s="33">
        <v>24</v>
      </c>
      <c r="E19" s="11">
        <v>0</v>
      </c>
      <c r="F19" s="34">
        <f t="shared" si="0"/>
        <v>0</v>
      </c>
      <c r="G19" s="76"/>
      <c r="J19" s="9"/>
    </row>
    <row r="20" spans="3:10" ht="13.5" thickBot="1" x14ac:dyDescent="0.25">
      <c r="C20" s="35" t="s">
        <v>72</v>
      </c>
      <c r="D20" s="33">
        <v>1518</v>
      </c>
      <c r="E20" s="11">
        <v>0</v>
      </c>
      <c r="F20" s="34">
        <f t="shared" si="0"/>
        <v>0</v>
      </c>
      <c r="G20" s="76"/>
      <c r="J20" s="9"/>
    </row>
    <row r="21" spans="3:10" ht="13.5" thickBot="1" x14ac:dyDescent="0.25">
      <c r="C21" s="32" t="s">
        <v>73</v>
      </c>
      <c r="D21" s="33">
        <v>12296</v>
      </c>
      <c r="E21" s="11">
        <v>0</v>
      </c>
      <c r="F21" s="34">
        <f t="shared" si="0"/>
        <v>0</v>
      </c>
      <c r="G21" s="76"/>
      <c r="J21" s="9"/>
    </row>
    <row r="22" spans="3:10" ht="13.5" thickBot="1" x14ac:dyDescent="0.25">
      <c r="C22" s="32" t="s">
        <v>74</v>
      </c>
      <c r="D22" s="33">
        <v>974</v>
      </c>
      <c r="E22" s="11">
        <v>0</v>
      </c>
      <c r="F22" s="34">
        <f t="shared" si="0"/>
        <v>0</v>
      </c>
      <c r="G22" s="76"/>
      <c r="J22" s="9"/>
    </row>
    <row r="23" spans="3:10" ht="13.5" thickBot="1" x14ac:dyDescent="0.25">
      <c r="C23" s="32" t="s">
        <v>75</v>
      </c>
      <c r="D23" s="33">
        <v>11324</v>
      </c>
      <c r="E23" s="11">
        <v>0</v>
      </c>
      <c r="F23" s="34">
        <f t="shared" si="0"/>
        <v>0</v>
      </c>
      <c r="G23" s="76" t="str">
        <f>IF(E23&lt;=0," ","STOP: Batterijen (incl. lithium accu’s) zijn onderdeel van de stroom 'Huishoudelijke Batterijen', waarvoor Stibat een vergoeding geeft. Aanbestedende dienst verwacht derhalve dat alle substromen KCA welke hiervan onderdeel zijn opbrengststromen betreffen.")</f>
        <v xml:space="preserve"> </v>
      </c>
      <c r="J23" s="9"/>
    </row>
    <row r="24" spans="3:10" ht="13.5" thickBot="1" x14ac:dyDescent="0.25">
      <c r="C24" s="32" t="s">
        <v>76</v>
      </c>
      <c r="D24" s="33">
        <v>499</v>
      </c>
      <c r="E24" s="11">
        <v>0</v>
      </c>
      <c r="F24" s="34">
        <f t="shared" si="0"/>
        <v>0</v>
      </c>
      <c r="G24" s="76"/>
      <c r="J24" s="9"/>
    </row>
    <row r="25" spans="3:10" ht="13.5" thickBot="1" x14ac:dyDescent="0.25">
      <c r="C25" s="32" t="s">
        <v>77</v>
      </c>
      <c r="D25" s="33">
        <v>3011</v>
      </c>
      <c r="E25" s="11">
        <v>0</v>
      </c>
      <c r="F25" s="34">
        <f t="shared" si="0"/>
        <v>0</v>
      </c>
      <c r="G25" s="76"/>
      <c r="J25" s="9"/>
    </row>
    <row r="26" spans="3:10" ht="13.5" thickBot="1" x14ac:dyDescent="0.25">
      <c r="C26" s="32" t="s">
        <v>78</v>
      </c>
      <c r="D26" s="33">
        <v>49456</v>
      </c>
      <c r="E26" s="11">
        <v>0</v>
      </c>
      <c r="F26" s="34">
        <f t="shared" si="0"/>
        <v>0</v>
      </c>
      <c r="G26" s="76"/>
      <c r="J26" s="9"/>
    </row>
    <row r="27" spans="3:10" ht="13.5" thickBot="1" x14ac:dyDescent="0.25">
      <c r="C27" s="32" t="s">
        <v>79</v>
      </c>
      <c r="D27" s="33">
        <v>15</v>
      </c>
      <c r="E27" s="11">
        <v>0</v>
      </c>
      <c r="F27" s="34">
        <f t="shared" si="0"/>
        <v>0</v>
      </c>
      <c r="G27" s="76"/>
      <c r="J27" s="9"/>
    </row>
    <row r="28" spans="3:10" ht="13.5" thickBot="1" x14ac:dyDescent="0.25">
      <c r="C28" s="32" t="s">
        <v>80</v>
      </c>
      <c r="D28" s="33">
        <v>21</v>
      </c>
      <c r="E28" s="11">
        <v>0</v>
      </c>
      <c r="F28" s="34">
        <f t="shared" si="0"/>
        <v>0</v>
      </c>
      <c r="G28" s="76"/>
      <c r="J28" s="9"/>
    </row>
    <row r="29" spans="3:10" ht="13.5" thickBot="1" x14ac:dyDescent="0.25">
      <c r="C29" s="32" t="s">
        <v>81</v>
      </c>
      <c r="D29" s="33">
        <v>7371</v>
      </c>
      <c r="E29" s="11">
        <v>0</v>
      </c>
      <c r="F29" s="34">
        <f t="shared" si="0"/>
        <v>0</v>
      </c>
      <c r="G29" s="76"/>
      <c r="J29" s="9"/>
    </row>
    <row r="30" spans="3:10" ht="13.5" thickBot="1" x14ac:dyDescent="0.25">
      <c r="C30" s="32" t="s">
        <v>82</v>
      </c>
      <c r="D30" s="33">
        <v>24</v>
      </c>
      <c r="E30" s="11">
        <v>0</v>
      </c>
      <c r="F30" s="34">
        <f t="shared" si="0"/>
        <v>0</v>
      </c>
      <c r="G30" s="76"/>
      <c r="J30" s="9"/>
    </row>
    <row r="31" spans="3:10" ht="13.5" thickBot="1" x14ac:dyDescent="0.25">
      <c r="C31" s="32" t="s">
        <v>83</v>
      </c>
      <c r="D31" s="33">
        <v>4436</v>
      </c>
      <c r="E31" s="11">
        <v>0</v>
      </c>
      <c r="F31" s="34">
        <f t="shared" si="0"/>
        <v>0</v>
      </c>
      <c r="G31" s="76"/>
      <c r="J31" s="9"/>
    </row>
    <row r="32" spans="3:10" ht="13.5" thickBot="1" x14ac:dyDescent="0.25">
      <c r="C32" s="32" t="s">
        <v>84</v>
      </c>
      <c r="D32" s="33">
        <v>89588</v>
      </c>
      <c r="E32" s="11">
        <v>0</v>
      </c>
      <c r="F32" s="34">
        <f t="shared" si="0"/>
        <v>0</v>
      </c>
      <c r="G32" s="76"/>
      <c r="J32" s="9"/>
    </row>
    <row r="33" spans="3:10" ht="13.5" thickBot="1" x14ac:dyDescent="0.25">
      <c r="C33" s="32" t="s">
        <v>85</v>
      </c>
      <c r="D33" s="33">
        <v>9038</v>
      </c>
      <c r="E33" s="11">
        <v>0</v>
      </c>
      <c r="F33" s="34">
        <f t="shared" si="0"/>
        <v>0</v>
      </c>
      <c r="G33" s="76"/>
      <c r="J33" s="9"/>
    </row>
    <row r="34" spans="3:10" ht="13.5" thickBot="1" x14ac:dyDescent="0.25">
      <c r="C34" s="32" t="s">
        <v>86</v>
      </c>
      <c r="D34" s="33">
        <v>18473</v>
      </c>
      <c r="E34" s="11">
        <v>0</v>
      </c>
      <c r="F34" s="34">
        <f t="shared" si="0"/>
        <v>0</v>
      </c>
      <c r="G34" s="76" t="str">
        <f>IF(E34&lt;=0," ","STOP: Loodaccu's betreft een opbrengststroom")</f>
        <v xml:space="preserve"> </v>
      </c>
      <c r="J34" s="9"/>
    </row>
    <row r="35" spans="3:10" ht="13.5" thickBot="1" x14ac:dyDescent="0.25">
      <c r="C35" s="32" t="s">
        <v>87</v>
      </c>
      <c r="D35" s="33">
        <v>3611</v>
      </c>
      <c r="E35" s="11">
        <v>0</v>
      </c>
      <c r="F35" s="34">
        <f t="shared" si="0"/>
        <v>0</v>
      </c>
      <c r="G35" s="76"/>
      <c r="J35" s="9"/>
    </row>
    <row r="36" spans="3:10" ht="13.5" thickBot="1" x14ac:dyDescent="0.25">
      <c r="C36" s="32" t="s">
        <v>88</v>
      </c>
      <c r="D36" s="33">
        <v>2562</v>
      </c>
      <c r="E36" s="11">
        <v>0</v>
      </c>
      <c r="F36" s="34">
        <f t="shared" si="0"/>
        <v>0</v>
      </c>
      <c r="G36" s="76"/>
      <c r="J36" s="9"/>
    </row>
    <row r="37" spans="3:10" ht="13.5" thickBot="1" x14ac:dyDescent="0.25">
      <c r="C37" s="32" t="s">
        <v>89</v>
      </c>
      <c r="D37" s="33">
        <v>212</v>
      </c>
      <c r="E37" s="11">
        <v>0</v>
      </c>
      <c r="F37" s="34">
        <f t="shared" si="0"/>
        <v>0</v>
      </c>
      <c r="G37" s="76"/>
      <c r="J37" s="9"/>
    </row>
    <row r="38" spans="3:10" ht="13.5" thickBot="1" x14ac:dyDescent="0.25">
      <c r="C38" s="32" t="s">
        <v>90</v>
      </c>
      <c r="D38" s="33">
        <v>16</v>
      </c>
      <c r="E38" s="11">
        <v>0</v>
      </c>
      <c r="F38" s="34">
        <f t="shared" si="0"/>
        <v>0</v>
      </c>
      <c r="G38" s="76"/>
      <c r="J38" s="9"/>
    </row>
    <row r="39" spans="3:10" ht="13.5" thickBot="1" x14ac:dyDescent="0.25">
      <c r="C39" s="32" t="s">
        <v>91</v>
      </c>
      <c r="D39" s="33">
        <v>10455</v>
      </c>
      <c r="E39" s="11">
        <v>0</v>
      </c>
      <c r="F39" s="34">
        <f t="shared" si="0"/>
        <v>0</v>
      </c>
      <c r="G39" s="76"/>
      <c r="J39" s="9"/>
    </row>
    <row r="40" spans="3:10" ht="13.5" thickBot="1" x14ac:dyDescent="0.25">
      <c r="C40" s="32" t="s">
        <v>92</v>
      </c>
      <c r="D40" s="33">
        <v>90</v>
      </c>
      <c r="E40" s="11">
        <v>0</v>
      </c>
      <c r="F40" s="34">
        <f t="shared" si="0"/>
        <v>0</v>
      </c>
      <c r="G40" s="76"/>
      <c r="J40" s="9"/>
    </row>
    <row r="41" spans="3:10" ht="13.5" thickBot="1" x14ac:dyDescent="0.25">
      <c r="C41" s="32" t="s">
        <v>93</v>
      </c>
      <c r="D41" s="33">
        <v>6861</v>
      </c>
      <c r="E41" s="11">
        <v>0</v>
      </c>
      <c r="F41" s="34">
        <f t="shared" si="0"/>
        <v>0</v>
      </c>
      <c r="G41" s="76"/>
      <c r="J41" s="9"/>
    </row>
    <row r="42" spans="3:10" ht="13.5" thickBot="1" x14ac:dyDescent="0.25">
      <c r="C42" s="32" t="s">
        <v>94</v>
      </c>
      <c r="D42" s="33">
        <v>40</v>
      </c>
      <c r="E42" s="11">
        <v>0</v>
      </c>
      <c r="F42" s="34">
        <f t="shared" si="0"/>
        <v>0</v>
      </c>
      <c r="G42" s="76"/>
      <c r="J42" s="9"/>
    </row>
    <row r="43" spans="3:10" ht="13.5" thickBot="1" x14ac:dyDescent="0.25">
      <c r="C43" s="32" t="s">
        <v>95</v>
      </c>
      <c r="D43" s="33">
        <v>238</v>
      </c>
      <c r="E43" s="11">
        <v>0</v>
      </c>
      <c r="F43" s="34">
        <f t="shared" si="0"/>
        <v>0</v>
      </c>
      <c r="G43" s="76"/>
      <c r="J43" s="9"/>
    </row>
    <row r="44" spans="3:10" ht="13.5" thickBot="1" x14ac:dyDescent="0.25">
      <c r="C44" s="32" t="s">
        <v>96</v>
      </c>
      <c r="D44" s="33">
        <v>579</v>
      </c>
      <c r="E44" s="11">
        <v>0</v>
      </c>
      <c r="F44" s="34">
        <f t="shared" si="0"/>
        <v>0</v>
      </c>
      <c r="G44" s="76"/>
      <c r="J44" s="9"/>
    </row>
    <row r="45" spans="3:10" ht="13.5" thickBot="1" x14ac:dyDescent="0.25">
      <c r="C45" s="32" t="s">
        <v>97</v>
      </c>
      <c r="D45" s="33">
        <v>286</v>
      </c>
      <c r="E45" s="11">
        <v>0</v>
      </c>
      <c r="F45" s="34">
        <f t="shared" si="0"/>
        <v>0</v>
      </c>
      <c r="G45" s="76"/>
      <c r="J45" s="9"/>
    </row>
    <row r="46" spans="3:10" ht="13.5" thickBot="1" x14ac:dyDescent="0.25">
      <c r="C46" s="73" t="s">
        <v>98</v>
      </c>
      <c r="D46" s="74">
        <v>350</v>
      </c>
      <c r="E46" s="11">
        <v>0</v>
      </c>
      <c r="F46" s="34">
        <f t="shared" si="0"/>
        <v>0</v>
      </c>
      <c r="G46" s="76"/>
      <c r="J46" s="9"/>
    </row>
    <row r="47" spans="3:10" ht="13.5" thickBot="1" x14ac:dyDescent="0.25">
      <c r="C47" s="36" t="s">
        <v>124</v>
      </c>
      <c r="D47" s="37">
        <f>SUM($D$17:$D$46)</f>
        <v>238482</v>
      </c>
      <c r="E47" s="38"/>
      <c r="F47" s="38">
        <f>SUM($F$17:$F$46)</f>
        <v>0</v>
      </c>
      <c r="J47" s="9"/>
    </row>
    <row r="48" spans="3:10" x14ac:dyDescent="0.2">
      <c r="C48" s="39"/>
      <c r="D48" s="40"/>
      <c r="E48" s="41"/>
      <c r="J48" s="9"/>
    </row>
    <row r="49" spans="3:10" ht="13.5" thickBot="1" x14ac:dyDescent="0.25">
      <c r="C49" s="40"/>
      <c r="D49" s="40"/>
      <c r="E49" s="41"/>
      <c r="J49" s="9"/>
    </row>
    <row r="50" spans="3:10" ht="13.5" thickBot="1" x14ac:dyDescent="0.25">
      <c r="C50" s="49" t="s">
        <v>121</v>
      </c>
      <c r="D50" s="50"/>
      <c r="E50" s="57"/>
      <c r="J50" s="9"/>
    </row>
    <row r="51" spans="3:10" ht="13.5" thickBot="1" x14ac:dyDescent="0.25">
      <c r="C51" s="53" t="s">
        <v>125</v>
      </c>
      <c r="D51" s="53" t="s">
        <v>122</v>
      </c>
      <c r="E51" s="53" t="s">
        <v>123</v>
      </c>
      <c r="J51" s="9"/>
    </row>
    <row r="52" spans="3:10" ht="13.5" thickBot="1" x14ac:dyDescent="0.25">
      <c r="C52" s="69"/>
      <c r="D52" s="17" t="s">
        <v>152</v>
      </c>
      <c r="E52" s="7"/>
      <c r="J52" s="9"/>
    </row>
    <row r="53" spans="3:10" ht="13.5" thickBot="1" x14ac:dyDescent="0.25">
      <c r="C53" s="56"/>
      <c r="D53" s="44"/>
      <c r="E53" s="45"/>
      <c r="J53" s="9"/>
    </row>
    <row r="54" spans="3:10" x14ac:dyDescent="0.2">
      <c r="C54" s="1"/>
      <c r="D54" s="41"/>
      <c r="E54" s="1"/>
      <c r="J54" s="9"/>
    </row>
    <row r="55" spans="3:10" ht="13.5" thickBot="1" x14ac:dyDescent="0.25">
      <c r="C55" s="39"/>
      <c r="D55" s="40"/>
      <c r="E55" s="41"/>
      <c r="J55" s="9"/>
    </row>
    <row r="56" spans="3:10" ht="13.5" thickBot="1" x14ac:dyDescent="0.25">
      <c r="C56" s="18" t="s">
        <v>129</v>
      </c>
      <c r="D56" s="44"/>
      <c r="E56" s="58"/>
      <c r="F56" s="58"/>
      <c r="G56" s="45"/>
      <c r="J56" s="9"/>
    </row>
    <row r="57" spans="3:10" ht="15" thickBot="1" x14ac:dyDescent="0.3">
      <c r="C57" s="52" t="s">
        <v>130</v>
      </c>
      <c r="D57" s="59" t="s">
        <v>135</v>
      </c>
      <c r="E57" s="59" t="s">
        <v>132</v>
      </c>
      <c r="F57" s="59" t="s">
        <v>133</v>
      </c>
      <c r="G57" s="60" t="s">
        <v>134</v>
      </c>
      <c r="J57" s="9"/>
    </row>
    <row r="58" spans="3:10" ht="13.5" thickBot="1" x14ac:dyDescent="0.25">
      <c r="C58" s="54" t="s">
        <v>136</v>
      </c>
      <c r="D58" s="61">
        <v>0.104</v>
      </c>
      <c r="E58" s="62">
        <f>ROUND(100/($D$58*1000)*($D$58-$D58)*10*10,1)</f>
        <v>0</v>
      </c>
      <c r="F58" s="70">
        <v>0</v>
      </c>
      <c r="G58" s="63">
        <f t="shared" ref="G58:G73" si="1">E58*F58</f>
        <v>0</v>
      </c>
      <c r="J58" s="9"/>
    </row>
    <row r="59" spans="3:10" ht="13.5" thickBot="1" x14ac:dyDescent="0.25">
      <c r="C59" s="54" t="s">
        <v>137</v>
      </c>
      <c r="D59" s="61">
        <v>9.9666666666666681E-2</v>
      </c>
      <c r="E59" s="62">
        <f t="shared" ref="E59:E73" si="2">ROUND(100/($D$58*1000)*($D$58-$D59)*10*10,1)</f>
        <v>0.4</v>
      </c>
      <c r="F59" s="70">
        <v>0</v>
      </c>
      <c r="G59" s="63">
        <f t="shared" si="1"/>
        <v>0</v>
      </c>
      <c r="J59" s="9"/>
    </row>
    <row r="60" spans="3:10" ht="13.5" thickBot="1" x14ac:dyDescent="0.25">
      <c r="C60" s="55" t="s">
        <v>138</v>
      </c>
      <c r="D60" s="61">
        <v>9.0666666666666673E-2</v>
      </c>
      <c r="E60" s="62">
        <f t="shared" si="2"/>
        <v>1.3</v>
      </c>
      <c r="F60" s="70">
        <v>0</v>
      </c>
      <c r="G60" s="63">
        <f t="shared" si="1"/>
        <v>0</v>
      </c>
      <c r="J60" s="9"/>
    </row>
    <row r="61" spans="3:10" ht="13.5" thickBot="1" x14ac:dyDescent="0.25">
      <c r="C61" s="55" t="s">
        <v>149</v>
      </c>
      <c r="D61" s="61">
        <v>8.433333333333333E-2</v>
      </c>
      <c r="E61" s="62">
        <f t="shared" si="2"/>
        <v>1.9</v>
      </c>
      <c r="F61" s="70">
        <v>0</v>
      </c>
      <c r="G61" s="63">
        <f t="shared" si="1"/>
        <v>0</v>
      </c>
      <c r="J61" s="9"/>
    </row>
    <row r="62" spans="3:10" ht="13.5" thickBot="1" x14ac:dyDescent="0.25">
      <c r="C62" s="64" t="s">
        <v>131</v>
      </c>
      <c r="D62" s="61">
        <v>8.2000000000000003E-2</v>
      </c>
      <c r="E62" s="62">
        <f t="shared" si="2"/>
        <v>2.1</v>
      </c>
      <c r="F62" s="70">
        <v>0</v>
      </c>
      <c r="G62" s="63">
        <f t="shared" si="1"/>
        <v>0</v>
      </c>
      <c r="J62" s="9"/>
    </row>
    <row r="63" spans="3:10" ht="13.5" thickBot="1" x14ac:dyDescent="0.25">
      <c r="C63" s="54" t="s">
        <v>139</v>
      </c>
      <c r="D63" s="61">
        <v>8.0333333333333326E-2</v>
      </c>
      <c r="E63" s="62">
        <f t="shared" si="2"/>
        <v>2.2999999999999998</v>
      </c>
      <c r="F63" s="70">
        <v>0</v>
      </c>
      <c r="G63" s="63">
        <f t="shared" si="1"/>
        <v>0</v>
      </c>
      <c r="J63" s="9"/>
    </row>
    <row r="64" spans="3:10" ht="13.5" thickBot="1" x14ac:dyDescent="0.25">
      <c r="C64" s="64" t="s">
        <v>140</v>
      </c>
      <c r="D64" s="61">
        <v>6.6000000000000003E-2</v>
      </c>
      <c r="E64" s="62">
        <f t="shared" si="2"/>
        <v>3.7</v>
      </c>
      <c r="F64" s="70">
        <v>0</v>
      </c>
      <c r="G64" s="63">
        <f t="shared" si="1"/>
        <v>0</v>
      </c>
      <c r="J64" s="9"/>
    </row>
    <row r="65" spans="1:10" ht="13.5" thickBot="1" x14ac:dyDescent="0.25">
      <c r="C65" s="54" t="s">
        <v>141</v>
      </c>
      <c r="D65" s="65">
        <v>6.3899999999999998E-2</v>
      </c>
      <c r="E65" s="62">
        <f t="shared" si="2"/>
        <v>3.9</v>
      </c>
      <c r="F65" s="70">
        <v>0</v>
      </c>
      <c r="G65" s="63">
        <f t="shared" si="1"/>
        <v>0</v>
      </c>
      <c r="J65" s="9"/>
    </row>
    <row r="66" spans="1:10" ht="13.5" thickBot="1" x14ac:dyDescent="0.25">
      <c r="C66" s="55" t="s">
        <v>142</v>
      </c>
      <c r="D66" s="61">
        <v>3.1333333333333331E-2</v>
      </c>
      <c r="E66" s="62">
        <f t="shared" si="2"/>
        <v>7</v>
      </c>
      <c r="F66" s="70">
        <v>0</v>
      </c>
      <c r="G66" s="63">
        <f t="shared" si="1"/>
        <v>0</v>
      </c>
      <c r="J66" s="9"/>
    </row>
    <row r="67" spans="1:10" ht="13.5" thickBot="1" x14ac:dyDescent="0.25">
      <c r="C67" s="55" t="s">
        <v>143</v>
      </c>
      <c r="D67" s="61">
        <v>3.1333333333333331E-2</v>
      </c>
      <c r="E67" s="62">
        <f t="shared" si="2"/>
        <v>7</v>
      </c>
      <c r="F67" s="70">
        <v>0</v>
      </c>
      <c r="G67" s="63">
        <f t="shared" si="1"/>
        <v>0</v>
      </c>
      <c r="J67" s="9"/>
    </row>
    <row r="68" spans="1:10" ht="13.5" thickBot="1" x14ac:dyDescent="0.25">
      <c r="C68" s="64" t="s">
        <v>144</v>
      </c>
      <c r="D68" s="61">
        <v>3.0333333333333334E-2</v>
      </c>
      <c r="E68" s="62">
        <f t="shared" si="2"/>
        <v>7.1</v>
      </c>
      <c r="F68" s="70">
        <v>0</v>
      </c>
      <c r="G68" s="63">
        <f t="shared" si="1"/>
        <v>0</v>
      </c>
      <c r="J68" s="9"/>
    </row>
    <row r="69" spans="1:10" ht="13.5" thickBot="1" x14ac:dyDescent="0.25">
      <c r="C69" s="54" t="s">
        <v>150</v>
      </c>
      <c r="D69" s="61">
        <v>2.7333333333333331E-2</v>
      </c>
      <c r="E69" s="62">
        <f t="shared" si="2"/>
        <v>7.4</v>
      </c>
      <c r="F69" s="70">
        <v>0</v>
      </c>
      <c r="G69" s="63">
        <f t="shared" si="1"/>
        <v>0</v>
      </c>
      <c r="J69" s="9"/>
    </row>
    <row r="70" spans="1:10" ht="13.5" thickBot="1" x14ac:dyDescent="0.25">
      <c r="C70" s="54" t="s">
        <v>145</v>
      </c>
      <c r="D70" s="61">
        <v>2.2666666666666668E-2</v>
      </c>
      <c r="E70" s="62">
        <f t="shared" si="2"/>
        <v>7.8</v>
      </c>
      <c r="F70" s="70">
        <v>0</v>
      </c>
      <c r="G70" s="63">
        <f t="shared" si="1"/>
        <v>0</v>
      </c>
      <c r="J70" s="9"/>
    </row>
    <row r="71" spans="1:10" ht="13.5" thickBot="1" x14ac:dyDescent="0.25">
      <c r="C71" s="54" t="s">
        <v>146</v>
      </c>
      <c r="D71" s="61">
        <v>8.666666666666668E-3</v>
      </c>
      <c r="E71" s="62">
        <f t="shared" si="2"/>
        <v>9.1999999999999993</v>
      </c>
      <c r="F71" s="70">
        <v>0</v>
      </c>
      <c r="G71" s="63">
        <f t="shared" si="1"/>
        <v>0</v>
      </c>
      <c r="J71" s="9"/>
    </row>
    <row r="72" spans="1:10" ht="13.5" thickBot="1" x14ac:dyDescent="0.25">
      <c r="C72" s="54" t="s">
        <v>147</v>
      </c>
      <c r="D72" s="61">
        <v>3.6666666666666666E-3</v>
      </c>
      <c r="E72" s="62">
        <f t="shared" si="2"/>
        <v>9.6</v>
      </c>
      <c r="F72" s="70">
        <v>0</v>
      </c>
      <c r="G72" s="63">
        <f t="shared" si="1"/>
        <v>0</v>
      </c>
      <c r="J72" s="9"/>
    </row>
    <row r="73" spans="1:10" ht="13.5" thickBot="1" x14ac:dyDescent="0.25">
      <c r="C73" s="54" t="s">
        <v>148</v>
      </c>
      <c r="D73" s="65">
        <v>0</v>
      </c>
      <c r="E73" s="62">
        <f t="shared" si="2"/>
        <v>10</v>
      </c>
      <c r="F73" s="70">
        <v>0</v>
      </c>
      <c r="G73" s="63">
        <f t="shared" si="1"/>
        <v>0</v>
      </c>
      <c r="J73" s="9"/>
    </row>
    <row r="74" spans="1:10" ht="13.5" thickBot="1" x14ac:dyDescent="0.25">
      <c r="C74" s="66" t="s">
        <v>151</v>
      </c>
      <c r="D74" s="67"/>
      <c r="E74" s="67"/>
      <c r="F74" s="67"/>
      <c r="G74" s="72">
        <f>SUM($G$58:$G$73)</f>
        <v>0</v>
      </c>
      <c r="J74" s="9"/>
    </row>
    <row r="75" spans="1:10" x14ac:dyDescent="0.2">
      <c r="C75" s="1"/>
      <c r="D75" s="40"/>
      <c r="E75" s="41"/>
      <c r="J75" s="9"/>
    </row>
    <row r="76" spans="1:10" s="8" customFormat="1" ht="12.75" customHeight="1" x14ac:dyDescent="0.2">
      <c r="J76" s="9"/>
    </row>
    <row r="77" spans="1:10" x14ac:dyDescent="0.2">
      <c r="A77" s="9"/>
      <c r="B77" s="9"/>
      <c r="C77" s="9"/>
      <c r="D77" s="9"/>
      <c r="E77" s="9"/>
      <c r="F77" s="9"/>
      <c r="G77" s="9"/>
      <c r="H77" s="9"/>
      <c r="I77" s="9"/>
      <c r="J77" s="9"/>
    </row>
  </sheetData>
  <sheetProtection algorithmName="SHA-512" hashValue="CrYsRMlpzscbW60JrXiBHvuPxgxfjQ6AqJL6tGX+rQVanv+C3604cfbqogjgp3IYKxNRvG6zk9x6IIkmpmhDSg==" saltValue="+JqZxS+7wFw8Pold15g5dQ==" spinCount="100000" sheet="1" selectLockedCells="1"/>
  <protectedRanges>
    <protectedRange sqref="F7:G7" name="gegevens_1"/>
    <protectedRange sqref="F8:G10" name="handtekening_1"/>
    <protectedRange sqref="D7:D10" name="gegevens_1_2_1"/>
  </protectedRanges>
  <mergeCells count="5">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B24E-DDCA-42C5-9812-03E3C32EB422}">
  <sheetPr>
    <pageSetUpPr fitToPage="1"/>
  </sheetPr>
  <dimension ref="A1:J90"/>
  <sheetViews>
    <sheetView showGridLines="0" zoomScaleNormal="100" workbookViewId="0">
      <selection activeCell="D7" sqref="D7:F7"/>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G2" s="75"/>
      <c r="J2" s="9"/>
    </row>
    <row r="3" spans="3:10" ht="60" customHeight="1" thickBot="1" x14ac:dyDescent="0.25">
      <c r="C3" s="78" t="s">
        <v>110</v>
      </c>
      <c r="D3" s="79"/>
      <c r="E3" s="79"/>
      <c r="F3" s="79"/>
      <c r="G3" s="80"/>
      <c r="J3" s="9"/>
    </row>
    <row r="4" spans="3:10" ht="15" customHeight="1" x14ac:dyDescent="0.2">
      <c r="C4" s="1"/>
      <c r="D4" s="1"/>
      <c r="E4" s="1"/>
      <c r="G4" s="75"/>
      <c r="J4" s="9"/>
    </row>
    <row r="5" spans="3:10" ht="15" customHeight="1" thickBot="1" x14ac:dyDescent="0.25">
      <c r="C5" s="1"/>
      <c r="D5" s="1"/>
      <c r="E5" s="1"/>
      <c r="G5" s="75"/>
      <c r="J5" s="9"/>
    </row>
    <row r="6" spans="3:10" ht="15" customHeight="1" thickBot="1" x14ac:dyDescent="0.25">
      <c r="C6" s="18" t="s">
        <v>6</v>
      </c>
      <c r="D6" s="19"/>
      <c r="E6" s="19"/>
      <c r="F6" s="20"/>
      <c r="G6" s="75"/>
      <c r="J6" s="9"/>
    </row>
    <row r="7" spans="3:10" ht="24.95" customHeight="1" thickBot="1" x14ac:dyDescent="0.25">
      <c r="C7" s="21" t="s">
        <v>4</v>
      </c>
      <c r="D7" s="81" t="s">
        <v>5</v>
      </c>
      <c r="E7" s="81"/>
      <c r="F7" s="82"/>
      <c r="G7" s="75"/>
      <c r="J7" s="9"/>
    </row>
    <row r="8" spans="3:10" ht="24.95" customHeight="1" thickBot="1" x14ac:dyDescent="0.25">
      <c r="C8" s="21" t="s">
        <v>7</v>
      </c>
      <c r="D8" s="81" t="s">
        <v>8</v>
      </c>
      <c r="E8" s="81"/>
      <c r="F8" s="82"/>
      <c r="G8" s="75"/>
      <c r="J8" s="9"/>
    </row>
    <row r="9" spans="3:10" ht="24.95" customHeight="1" thickBot="1" x14ac:dyDescent="0.25">
      <c r="C9" s="21" t="s">
        <v>9</v>
      </c>
      <c r="D9" s="81" t="s">
        <v>10</v>
      </c>
      <c r="E9" s="81"/>
      <c r="F9" s="82"/>
      <c r="G9" s="75"/>
      <c r="J9" s="9"/>
    </row>
    <row r="10" spans="3:10" ht="24.95" customHeight="1" thickBot="1" x14ac:dyDescent="0.25">
      <c r="C10" s="21" t="s">
        <v>11</v>
      </c>
      <c r="D10" s="81" t="s">
        <v>12</v>
      </c>
      <c r="E10" s="81"/>
      <c r="F10" s="82"/>
      <c r="G10" s="75"/>
      <c r="J10" s="9"/>
    </row>
    <row r="11" spans="3:10" ht="15" customHeight="1" thickBot="1" x14ac:dyDescent="0.25">
      <c r="C11" s="18"/>
      <c r="D11" s="19"/>
      <c r="E11" s="19"/>
      <c r="F11" s="20"/>
      <c r="G11" s="75"/>
      <c r="J11" s="9"/>
    </row>
    <row r="12" spans="3:10" x14ac:dyDescent="0.2">
      <c r="C12" s="22"/>
      <c r="E12" s="23"/>
      <c r="G12" s="75"/>
      <c r="J12" s="9"/>
    </row>
    <row r="13" spans="3:10" ht="13.5" thickBot="1" x14ac:dyDescent="0.25">
      <c r="G13" s="75"/>
      <c r="J13" s="9"/>
    </row>
    <row r="14" spans="3:10" ht="13.5" thickBot="1" x14ac:dyDescent="0.25">
      <c r="C14" s="18" t="s">
        <v>126</v>
      </c>
      <c r="D14" s="24"/>
      <c r="E14" s="24"/>
      <c r="F14" s="25"/>
      <c r="G14" s="75"/>
      <c r="J14" s="9"/>
    </row>
    <row r="15" spans="3:10" ht="39" thickBot="1" x14ac:dyDescent="0.25">
      <c r="C15" s="26" t="s">
        <v>0</v>
      </c>
      <c r="D15" s="27" t="s">
        <v>18</v>
      </c>
      <c r="E15" s="28" t="s">
        <v>19</v>
      </c>
      <c r="F15" s="28" t="s">
        <v>120</v>
      </c>
      <c r="G15" s="75"/>
      <c r="J15" s="9"/>
    </row>
    <row r="16" spans="3:10" ht="13.5" customHeight="1" thickBot="1" x14ac:dyDescent="0.25">
      <c r="C16" s="29" t="s">
        <v>20</v>
      </c>
      <c r="D16" s="30"/>
      <c r="E16" s="30"/>
      <c r="F16" s="31"/>
      <c r="G16" s="77"/>
      <c r="J16" s="9"/>
    </row>
    <row r="17" spans="3:10" ht="13.5" thickBot="1" x14ac:dyDescent="0.25">
      <c r="C17" s="32" t="s">
        <v>99</v>
      </c>
      <c r="D17" s="33">
        <v>1139</v>
      </c>
      <c r="E17" s="11">
        <v>0</v>
      </c>
      <c r="F17" s="34">
        <f t="shared" ref="F17:F51" si="0">IFERROR(D17*E17,0)</f>
        <v>0</v>
      </c>
      <c r="G17" s="77"/>
      <c r="J17" s="9"/>
    </row>
    <row r="18" spans="3:10" ht="13.5" thickBot="1" x14ac:dyDescent="0.25">
      <c r="C18" s="32" t="s">
        <v>24</v>
      </c>
      <c r="D18" s="33">
        <v>63929</v>
      </c>
      <c r="E18" s="11">
        <v>0</v>
      </c>
      <c r="F18" s="34">
        <f t="shared" si="0"/>
        <v>0</v>
      </c>
      <c r="G18" s="77"/>
      <c r="J18" s="9"/>
    </row>
    <row r="19" spans="3:10" ht="13.5" thickBot="1" x14ac:dyDescent="0.25">
      <c r="C19" s="32" t="s">
        <v>25</v>
      </c>
      <c r="D19" s="33">
        <v>1778</v>
      </c>
      <c r="E19" s="11">
        <v>0</v>
      </c>
      <c r="F19" s="34">
        <f t="shared" si="0"/>
        <v>0</v>
      </c>
      <c r="G19" s="77"/>
      <c r="J19" s="9"/>
    </row>
    <row r="20" spans="3:10" ht="13.5" thickBot="1" x14ac:dyDescent="0.25">
      <c r="C20" s="32" t="s">
        <v>26</v>
      </c>
      <c r="D20" s="33">
        <v>3896</v>
      </c>
      <c r="E20" s="11">
        <v>0</v>
      </c>
      <c r="F20" s="34">
        <f t="shared" si="0"/>
        <v>0</v>
      </c>
      <c r="G20" s="77"/>
      <c r="J20" s="9"/>
    </row>
    <row r="21" spans="3:10" ht="13.5" thickBot="1" x14ac:dyDescent="0.25">
      <c r="C21" s="32" t="s">
        <v>27</v>
      </c>
      <c r="D21" s="33">
        <v>34792</v>
      </c>
      <c r="E21" s="11">
        <v>0</v>
      </c>
      <c r="F21" s="34">
        <f t="shared" si="0"/>
        <v>0</v>
      </c>
      <c r="G21" s="76" t="str">
        <f>IF(E21&lt;=0," ","STOP: Batterijen (incl. lithium accu’s) zijn onderdeel van de stroom 'Huishoudelijke Batterijen', waarvoor Stibat een vergoeding geeft. Aanbestedende dienst verwacht derhalve dat alle substromen KCA welke hiervan onderdeel zijn opbrengststromen betreffen.")</f>
        <v xml:space="preserve"> </v>
      </c>
      <c r="J21" s="9"/>
    </row>
    <row r="22" spans="3:10" ht="13.5" thickBot="1" x14ac:dyDescent="0.25">
      <c r="C22" s="32" t="s">
        <v>100</v>
      </c>
      <c r="D22" s="33">
        <v>543</v>
      </c>
      <c r="E22" s="11">
        <v>0</v>
      </c>
      <c r="F22" s="34">
        <f t="shared" si="0"/>
        <v>0</v>
      </c>
      <c r="G22" s="76" t="str">
        <f>IF(E22&lt;=0," ","STOP: Batterijen (incl. lithium accu’s) zijn onderdeel van de stroom 'Huishoudelijke Batterijen', waarvoor Stibat een vergoeding geeft. Aanbestedende dienst verwacht derhalve dat alle substromen KCA welke hiervan onderdeel zijn opbrengststromen betreffen.")</f>
        <v xml:space="preserve"> </v>
      </c>
      <c r="J22" s="9"/>
    </row>
    <row r="23" spans="3:10" ht="13.5" thickBot="1" x14ac:dyDescent="0.25">
      <c r="C23" s="32" t="s">
        <v>61</v>
      </c>
      <c r="D23" s="33">
        <v>5445</v>
      </c>
      <c r="E23" s="11">
        <v>0</v>
      </c>
      <c r="F23" s="34">
        <f t="shared" si="0"/>
        <v>0</v>
      </c>
      <c r="G23" s="77"/>
      <c r="J23" s="9"/>
    </row>
    <row r="24" spans="3:10" ht="13.5" thickBot="1" x14ac:dyDescent="0.25">
      <c r="C24" s="32" t="s">
        <v>31</v>
      </c>
      <c r="D24" s="33">
        <v>364</v>
      </c>
      <c r="E24" s="11">
        <v>0</v>
      </c>
      <c r="F24" s="34">
        <f t="shared" si="0"/>
        <v>0</v>
      </c>
      <c r="G24" s="77"/>
      <c r="J24" s="9"/>
    </row>
    <row r="25" spans="3:10" ht="13.5" thickBot="1" x14ac:dyDescent="0.25">
      <c r="C25" s="32" t="s">
        <v>101</v>
      </c>
      <c r="D25" s="33">
        <v>74</v>
      </c>
      <c r="E25" s="11">
        <v>0</v>
      </c>
      <c r="F25" s="34">
        <f t="shared" si="0"/>
        <v>0</v>
      </c>
      <c r="G25" s="77"/>
      <c r="J25" s="9"/>
    </row>
    <row r="26" spans="3:10" ht="13.5" thickBot="1" x14ac:dyDescent="0.25">
      <c r="C26" s="32" t="s">
        <v>33</v>
      </c>
      <c r="D26" s="33">
        <v>7545</v>
      </c>
      <c r="E26" s="11">
        <v>0</v>
      </c>
      <c r="F26" s="34">
        <f t="shared" si="0"/>
        <v>0</v>
      </c>
      <c r="G26" s="77"/>
      <c r="J26" s="9"/>
    </row>
    <row r="27" spans="3:10" ht="13.5" thickBot="1" x14ac:dyDescent="0.25">
      <c r="C27" s="32" t="s">
        <v>62</v>
      </c>
      <c r="D27" s="33">
        <v>2665</v>
      </c>
      <c r="E27" s="11">
        <v>0</v>
      </c>
      <c r="F27" s="34">
        <f t="shared" si="0"/>
        <v>0</v>
      </c>
      <c r="G27" s="77"/>
      <c r="J27" s="9"/>
    </row>
    <row r="28" spans="3:10" ht="13.5" thickBot="1" x14ac:dyDescent="0.25">
      <c r="C28" s="32" t="s">
        <v>102</v>
      </c>
      <c r="D28" s="33">
        <v>13</v>
      </c>
      <c r="E28" s="11">
        <v>0</v>
      </c>
      <c r="F28" s="34">
        <f t="shared" si="0"/>
        <v>0</v>
      </c>
      <c r="G28" s="77"/>
      <c r="J28" s="9"/>
    </row>
    <row r="29" spans="3:10" ht="13.5" thickBot="1" x14ac:dyDescent="0.25">
      <c r="C29" s="32" t="s">
        <v>37</v>
      </c>
      <c r="D29" s="33">
        <v>68</v>
      </c>
      <c r="E29" s="11">
        <v>0</v>
      </c>
      <c r="F29" s="34">
        <f t="shared" si="0"/>
        <v>0</v>
      </c>
      <c r="G29" s="77"/>
      <c r="J29" s="9"/>
    </row>
    <row r="30" spans="3:10" ht="13.5" thickBot="1" x14ac:dyDescent="0.25">
      <c r="C30" s="32" t="s">
        <v>40</v>
      </c>
      <c r="D30" s="33">
        <v>38</v>
      </c>
      <c r="E30" s="11">
        <v>0</v>
      </c>
      <c r="F30" s="34">
        <f t="shared" si="0"/>
        <v>0</v>
      </c>
      <c r="G30" s="77"/>
      <c r="J30" s="9"/>
    </row>
    <row r="31" spans="3:10" ht="13.5" thickBot="1" x14ac:dyDescent="0.25">
      <c r="C31" s="32" t="s">
        <v>63</v>
      </c>
      <c r="D31" s="33">
        <v>18604</v>
      </c>
      <c r="E31" s="11">
        <v>0</v>
      </c>
      <c r="F31" s="34">
        <f t="shared" si="0"/>
        <v>0</v>
      </c>
      <c r="G31" s="77"/>
      <c r="J31" s="9"/>
    </row>
    <row r="32" spans="3:10" ht="13.5" thickBot="1" x14ac:dyDescent="0.25">
      <c r="C32" s="32" t="s">
        <v>42</v>
      </c>
      <c r="D32" s="33">
        <v>782</v>
      </c>
      <c r="E32" s="11">
        <v>0</v>
      </c>
      <c r="F32" s="34">
        <f t="shared" si="0"/>
        <v>0</v>
      </c>
      <c r="G32" s="77"/>
      <c r="J32" s="9"/>
    </row>
    <row r="33" spans="3:10" ht="13.5" thickBot="1" x14ac:dyDescent="0.25">
      <c r="C33" s="32" t="s">
        <v>43</v>
      </c>
      <c r="D33" s="33">
        <v>188486.00000000006</v>
      </c>
      <c r="E33" s="11">
        <v>0</v>
      </c>
      <c r="F33" s="34">
        <f t="shared" si="0"/>
        <v>0</v>
      </c>
      <c r="G33" s="77"/>
      <c r="J33" s="9"/>
    </row>
    <row r="34" spans="3:10" ht="13.5" thickBot="1" x14ac:dyDescent="0.25">
      <c r="C34" s="32" t="s">
        <v>44</v>
      </c>
      <c r="D34" s="33">
        <v>16520</v>
      </c>
      <c r="E34" s="11">
        <v>0</v>
      </c>
      <c r="F34" s="34">
        <f t="shared" si="0"/>
        <v>0</v>
      </c>
      <c r="G34" s="76" t="str">
        <f>IF(E34&lt;=0," ","STOP: Batterijen (incl. lithium accu’s) zijn onderdeel van de stroom 'Huishoudelijke Batterijen', waarvoor Stibat een vergoeding geeft. Aanbestedende dienst verwacht derhalve dat alle substromen KCA welke hiervan onderdeel zijn opbrengststromen betreffen.")</f>
        <v xml:space="preserve"> </v>
      </c>
      <c r="J34" s="9"/>
    </row>
    <row r="35" spans="3:10" ht="13.5" thickBot="1" x14ac:dyDescent="0.25">
      <c r="C35" s="32" t="s">
        <v>64</v>
      </c>
      <c r="D35" s="33">
        <v>1493</v>
      </c>
      <c r="E35" s="11">
        <v>0</v>
      </c>
      <c r="F35" s="34">
        <f t="shared" si="0"/>
        <v>0</v>
      </c>
      <c r="G35" s="76" t="str">
        <f>IF(E35&lt;=0," ","STOP: Batterijen (incl. lithium accu’s) zijn onderdeel van de stroom 'Huishoudelijke Batterijen', waarvoor Stibat een vergoeding geeft. Aanbestedende dienst verwacht derhalve dat alle substromen KCA welke hiervan onderdeel zijn opbrengststromen betreffen.")</f>
        <v xml:space="preserve"> </v>
      </c>
      <c r="J35" s="9"/>
    </row>
    <row r="36" spans="3:10" ht="13.5" thickBot="1" x14ac:dyDescent="0.25">
      <c r="C36" s="32" t="s">
        <v>65</v>
      </c>
      <c r="D36" s="33">
        <v>26936</v>
      </c>
      <c r="E36" s="11">
        <v>0</v>
      </c>
      <c r="F36" s="34">
        <f t="shared" si="0"/>
        <v>0</v>
      </c>
      <c r="G36" s="76" t="str">
        <f>IF(E36&lt;=0," ","STOP: Loodaccu's betreft een opbrengststroom")</f>
        <v xml:space="preserve"> </v>
      </c>
      <c r="J36" s="9"/>
    </row>
    <row r="37" spans="3:10" ht="13.5" thickBot="1" x14ac:dyDescent="0.25">
      <c r="C37" s="32" t="s">
        <v>48</v>
      </c>
      <c r="D37" s="33">
        <v>30331</v>
      </c>
      <c r="E37" s="11">
        <v>0</v>
      </c>
      <c r="F37" s="34">
        <f t="shared" si="0"/>
        <v>0</v>
      </c>
      <c r="G37" s="77"/>
      <c r="J37" s="9"/>
    </row>
    <row r="38" spans="3:10" ht="13.5" thickBot="1" x14ac:dyDescent="0.25">
      <c r="C38" s="32" t="s">
        <v>103</v>
      </c>
      <c r="D38" s="33">
        <v>116</v>
      </c>
      <c r="E38" s="11">
        <v>0</v>
      </c>
      <c r="F38" s="34">
        <f t="shared" si="0"/>
        <v>0</v>
      </c>
      <c r="G38" s="77"/>
      <c r="J38" s="9"/>
    </row>
    <row r="39" spans="3:10" ht="13.5" thickBot="1" x14ac:dyDescent="0.25">
      <c r="C39" s="32" t="s">
        <v>49</v>
      </c>
      <c r="D39" s="33">
        <v>1335</v>
      </c>
      <c r="E39" s="11">
        <v>0</v>
      </c>
      <c r="F39" s="34">
        <f t="shared" si="0"/>
        <v>0</v>
      </c>
      <c r="G39" s="77"/>
      <c r="J39" s="9"/>
    </row>
    <row r="40" spans="3:10" ht="13.5" thickBot="1" x14ac:dyDescent="0.25">
      <c r="C40" s="32" t="s">
        <v>50</v>
      </c>
      <c r="D40" s="33">
        <v>821</v>
      </c>
      <c r="E40" s="11">
        <v>0</v>
      </c>
      <c r="F40" s="34">
        <f t="shared" si="0"/>
        <v>0</v>
      </c>
      <c r="G40" s="77"/>
      <c r="J40" s="9"/>
    </row>
    <row r="41" spans="3:10" ht="13.5" thickBot="1" x14ac:dyDescent="0.25">
      <c r="C41" s="32" t="s">
        <v>66</v>
      </c>
      <c r="D41" s="33">
        <v>220</v>
      </c>
      <c r="E41" s="11">
        <v>0</v>
      </c>
      <c r="F41" s="34">
        <f t="shared" si="0"/>
        <v>0</v>
      </c>
      <c r="G41" s="77"/>
      <c r="J41" s="9"/>
    </row>
    <row r="42" spans="3:10" ht="13.5" thickBot="1" x14ac:dyDescent="0.25">
      <c r="C42" s="32" t="s">
        <v>52</v>
      </c>
      <c r="D42" s="33">
        <v>21267</v>
      </c>
      <c r="E42" s="11">
        <v>0</v>
      </c>
      <c r="F42" s="34">
        <f t="shared" si="0"/>
        <v>0</v>
      </c>
      <c r="G42" s="77"/>
      <c r="J42" s="9"/>
    </row>
    <row r="43" spans="3:10" ht="13.5" thickBot="1" x14ac:dyDescent="0.25">
      <c r="C43" s="32" t="s">
        <v>53</v>
      </c>
      <c r="D43" s="33">
        <v>2309</v>
      </c>
      <c r="E43" s="11">
        <v>0</v>
      </c>
      <c r="F43" s="34">
        <f t="shared" si="0"/>
        <v>0</v>
      </c>
      <c r="G43" s="77"/>
      <c r="J43" s="9"/>
    </row>
    <row r="44" spans="3:10" ht="13.5" thickBot="1" x14ac:dyDescent="0.25">
      <c r="C44" s="32" t="s">
        <v>54</v>
      </c>
      <c r="D44" s="33">
        <v>5139</v>
      </c>
      <c r="E44" s="11">
        <v>0</v>
      </c>
      <c r="F44" s="34">
        <f t="shared" si="0"/>
        <v>0</v>
      </c>
      <c r="G44" s="77"/>
      <c r="J44" s="9"/>
    </row>
    <row r="45" spans="3:10" ht="13.5" thickBot="1" x14ac:dyDescent="0.25">
      <c r="C45" s="32" t="s">
        <v>67</v>
      </c>
      <c r="D45" s="33">
        <v>8366</v>
      </c>
      <c r="E45" s="11">
        <v>0</v>
      </c>
      <c r="F45" s="34">
        <f t="shared" si="0"/>
        <v>0</v>
      </c>
      <c r="G45" s="77"/>
      <c r="J45" s="9"/>
    </row>
    <row r="46" spans="3:10" ht="13.5" thickBot="1" x14ac:dyDescent="0.25">
      <c r="C46" s="32" t="s">
        <v>68</v>
      </c>
      <c r="D46" s="33">
        <v>19441</v>
      </c>
      <c r="E46" s="11">
        <v>0</v>
      </c>
      <c r="F46" s="34">
        <f t="shared" si="0"/>
        <v>0</v>
      </c>
      <c r="G46" s="77"/>
      <c r="J46" s="9"/>
    </row>
    <row r="47" spans="3:10" ht="13.5" thickBot="1" x14ac:dyDescent="0.25">
      <c r="C47" s="32" t="s">
        <v>57</v>
      </c>
      <c r="D47" s="33">
        <v>170</v>
      </c>
      <c r="E47" s="11">
        <v>0</v>
      </c>
      <c r="F47" s="34">
        <f t="shared" si="0"/>
        <v>0</v>
      </c>
      <c r="G47" s="77"/>
      <c r="J47" s="9"/>
    </row>
    <row r="48" spans="3:10" ht="13.5" thickBot="1" x14ac:dyDescent="0.25">
      <c r="C48" s="32" t="s">
        <v>58</v>
      </c>
      <c r="D48" s="33">
        <v>16430</v>
      </c>
      <c r="E48" s="11">
        <v>0</v>
      </c>
      <c r="F48" s="34">
        <f t="shared" si="0"/>
        <v>0</v>
      </c>
      <c r="G48" s="77"/>
      <c r="J48" s="9"/>
    </row>
    <row r="49" spans="3:10" ht="13.5" thickBot="1" x14ac:dyDescent="0.25">
      <c r="C49" s="32" t="s">
        <v>60</v>
      </c>
      <c r="D49" s="33">
        <v>146589</v>
      </c>
      <c r="E49" s="11">
        <v>0</v>
      </c>
      <c r="F49" s="34">
        <f t="shared" si="0"/>
        <v>0</v>
      </c>
      <c r="G49" s="77"/>
      <c r="J49" s="9"/>
    </row>
    <row r="50" spans="3:10" ht="13.5" thickBot="1" x14ac:dyDescent="0.25">
      <c r="C50" s="32" t="s">
        <v>104</v>
      </c>
      <c r="D50" s="33">
        <v>40</v>
      </c>
      <c r="E50" s="11">
        <v>0</v>
      </c>
      <c r="F50" s="34">
        <f t="shared" si="0"/>
        <v>0</v>
      </c>
      <c r="G50" s="77"/>
      <c r="J50" s="9"/>
    </row>
    <row r="51" spans="3:10" ht="13.5" thickBot="1" x14ac:dyDescent="0.25">
      <c r="C51" s="32" t="s">
        <v>105</v>
      </c>
      <c r="D51" s="33">
        <v>446</v>
      </c>
      <c r="E51" s="11">
        <v>0</v>
      </c>
      <c r="F51" s="34">
        <f t="shared" si="0"/>
        <v>0</v>
      </c>
      <c r="G51" s="77"/>
      <c r="J51" s="9"/>
    </row>
    <row r="52" spans="3:10" ht="13.5" thickBot="1" x14ac:dyDescent="0.25">
      <c r="C52" s="36" t="s">
        <v>124</v>
      </c>
      <c r="D52" s="37">
        <f>SUM($D$17:$D$51)</f>
        <v>628130</v>
      </c>
      <c r="E52" s="38"/>
      <c r="F52" s="38">
        <f>SUM($F$17:$F$51)</f>
        <v>0</v>
      </c>
      <c r="G52" s="77"/>
      <c r="J52" s="9"/>
    </row>
    <row r="53" spans="3:10" x14ac:dyDescent="0.2">
      <c r="C53" s="39"/>
      <c r="D53" s="40"/>
      <c r="E53" s="41"/>
      <c r="G53" s="75"/>
      <c r="J53" s="9"/>
    </row>
    <row r="54" spans="3:10" ht="13.5" thickBot="1" x14ac:dyDescent="0.25">
      <c r="C54" s="39"/>
      <c r="D54" s="40"/>
      <c r="E54" s="41"/>
      <c r="G54" s="75"/>
      <c r="J54" s="9"/>
    </row>
    <row r="55" spans="3:10" ht="13.5" thickBot="1" x14ac:dyDescent="0.25">
      <c r="C55" s="42" t="s">
        <v>127</v>
      </c>
      <c r="D55" s="43"/>
      <c r="E55" s="44"/>
      <c r="F55" s="45"/>
      <c r="G55" s="75"/>
      <c r="J55" s="9"/>
    </row>
    <row r="56" spans="3:10" ht="43.5" customHeight="1" thickBot="1" x14ac:dyDescent="0.25">
      <c r="C56" s="83" t="s">
        <v>153</v>
      </c>
      <c r="D56" s="84"/>
      <c r="E56" s="84"/>
      <c r="F56" s="85"/>
      <c r="G56" s="75"/>
      <c r="J56" s="9"/>
    </row>
    <row r="57" spans="3:10" ht="13.5" thickBot="1" x14ac:dyDescent="0.25">
      <c r="C57" s="46"/>
      <c r="D57" s="47"/>
      <c r="E57" s="47"/>
      <c r="F57" s="48"/>
      <c r="G57" s="75"/>
      <c r="J57" s="9"/>
    </row>
    <row r="58" spans="3:10" x14ac:dyDescent="0.2">
      <c r="C58" s="39"/>
      <c r="D58" s="40"/>
      <c r="E58" s="41"/>
      <c r="G58" s="75"/>
      <c r="J58" s="9"/>
    </row>
    <row r="59" spans="3:10" ht="13.5" thickBot="1" x14ac:dyDescent="0.25">
      <c r="C59" s="40"/>
      <c r="D59" s="40"/>
      <c r="E59" s="41"/>
      <c r="G59" s="75"/>
      <c r="J59" s="9"/>
    </row>
    <row r="60" spans="3:10" ht="13.5" thickBot="1" x14ac:dyDescent="0.25">
      <c r="C60" s="49" t="s">
        <v>121</v>
      </c>
      <c r="D60" s="50"/>
      <c r="E60" s="57"/>
      <c r="F60" s="71"/>
      <c r="G60" s="75"/>
      <c r="J60" s="9"/>
    </row>
    <row r="61" spans="3:10" ht="13.5" thickBot="1" x14ac:dyDescent="0.25">
      <c r="C61" s="53" t="s">
        <v>125</v>
      </c>
      <c r="D61" s="53" t="s">
        <v>122</v>
      </c>
      <c r="E61" s="53" t="s">
        <v>123</v>
      </c>
      <c r="G61" s="75"/>
      <c r="J61" s="9"/>
    </row>
    <row r="62" spans="3:10" ht="13.5" thickBot="1" x14ac:dyDescent="0.25">
      <c r="C62" s="69"/>
      <c r="D62" s="17" t="s">
        <v>152</v>
      </c>
      <c r="E62" s="7"/>
      <c r="G62" s="75"/>
      <c r="J62" s="9"/>
    </row>
    <row r="63" spans="3:10" ht="13.5" thickBot="1" x14ac:dyDescent="0.25">
      <c r="C63" s="56"/>
      <c r="D63" s="44"/>
      <c r="E63" s="45"/>
      <c r="J63" s="9"/>
    </row>
    <row r="64" spans="3:10" x14ac:dyDescent="0.2">
      <c r="C64" s="1"/>
      <c r="D64" s="41"/>
      <c r="E64" s="1"/>
      <c r="J64" s="9"/>
    </row>
    <row r="65" spans="3:10" ht="13.5" thickBot="1" x14ac:dyDescent="0.25">
      <c r="C65" s="39"/>
      <c r="D65" s="40"/>
      <c r="E65" s="41"/>
      <c r="J65" s="9"/>
    </row>
    <row r="66" spans="3:10" ht="13.5" thickBot="1" x14ac:dyDescent="0.25">
      <c r="C66" s="18" t="s">
        <v>129</v>
      </c>
      <c r="D66" s="44"/>
      <c r="E66" s="58"/>
      <c r="F66" s="58"/>
      <c r="G66" s="45"/>
      <c r="J66" s="9"/>
    </row>
    <row r="67" spans="3:10" ht="15" thickBot="1" x14ac:dyDescent="0.3">
      <c r="C67" s="52" t="s">
        <v>130</v>
      </c>
      <c r="D67" s="59" t="s">
        <v>135</v>
      </c>
      <c r="E67" s="59" t="s">
        <v>132</v>
      </c>
      <c r="F67" s="59" t="s">
        <v>133</v>
      </c>
      <c r="G67" s="60" t="s">
        <v>134</v>
      </c>
      <c r="J67" s="9"/>
    </row>
    <row r="68" spans="3:10" ht="13.5" thickBot="1" x14ac:dyDescent="0.25">
      <c r="C68" s="54" t="s">
        <v>136</v>
      </c>
      <c r="D68" s="61">
        <v>0.104</v>
      </c>
      <c r="E68" s="62">
        <f>ROUND(100/($D$68*1000)*($D$68-$D68)*10*10,1)</f>
        <v>0</v>
      </c>
      <c r="F68" s="70">
        <v>0</v>
      </c>
      <c r="G68" s="63">
        <f t="shared" ref="G68:G83" si="1">E68*F68</f>
        <v>0</v>
      </c>
      <c r="J68" s="9"/>
    </row>
    <row r="69" spans="3:10" ht="13.5" thickBot="1" x14ac:dyDescent="0.25">
      <c r="C69" s="54" t="s">
        <v>137</v>
      </c>
      <c r="D69" s="61">
        <v>9.9666666666666681E-2</v>
      </c>
      <c r="E69" s="62">
        <f t="shared" ref="E69:E83" si="2">ROUND(100/($D$68*1000)*($D$68-$D69)*10*10,1)</f>
        <v>0.4</v>
      </c>
      <c r="F69" s="70">
        <v>0</v>
      </c>
      <c r="G69" s="63">
        <f t="shared" si="1"/>
        <v>0</v>
      </c>
      <c r="J69" s="9"/>
    </row>
    <row r="70" spans="3:10" ht="13.5" thickBot="1" x14ac:dyDescent="0.25">
      <c r="C70" s="55" t="s">
        <v>138</v>
      </c>
      <c r="D70" s="61">
        <v>9.0666666666666673E-2</v>
      </c>
      <c r="E70" s="62">
        <f t="shared" si="2"/>
        <v>1.3</v>
      </c>
      <c r="F70" s="70">
        <v>0</v>
      </c>
      <c r="G70" s="63">
        <f t="shared" si="1"/>
        <v>0</v>
      </c>
      <c r="J70" s="9"/>
    </row>
    <row r="71" spans="3:10" ht="13.5" thickBot="1" x14ac:dyDescent="0.25">
      <c r="C71" s="55" t="s">
        <v>149</v>
      </c>
      <c r="D71" s="61">
        <v>8.433333333333333E-2</v>
      </c>
      <c r="E71" s="62">
        <f t="shared" si="2"/>
        <v>1.9</v>
      </c>
      <c r="F71" s="70">
        <v>0</v>
      </c>
      <c r="G71" s="63">
        <f t="shared" si="1"/>
        <v>0</v>
      </c>
      <c r="J71" s="9"/>
    </row>
    <row r="72" spans="3:10" ht="13.5" thickBot="1" x14ac:dyDescent="0.25">
      <c r="C72" s="64" t="s">
        <v>131</v>
      </c>
      <c r="D72" s="61">
        <v>8.2000000000000003E-2</v>
      </c>
      <c r="E72" s="62">
        <f t="shared" si="2"/>
        <v>2.1</v>
      </c>
      <c r="F72" s="70">
        <v>0</v>
      </c>
      <c r="G72" s="63">
        <f t="shared" si="1"/>
        <v>0</v>
      </c>
      <c r="J72" s="9"/>
    </row>
    <row r="73" spans="3:10" ht="13.5" thickBot="1" x14ac:dyDescent="0.25">
      <c r="C73" s="54" t="s">
        <v>139</v>
      </c>
      <c r="D73" s="61">
        <v>8.0333333333333326E-2</v>
      </c>
      <c r="E73" s="62">
        <f t="shared" si="2"/>
        <v>2.2999999999999998</v>
      </c>
      <c r="F73" s="70">
        <v>0</v>
      </c>
      <c r="G73" s="63">
        <f t="shared" si="1"/>
        <v>0</v>
      </c>
      <c r="J73" s="9"/>
    </row>
    <row r="74" spans="3:10" ht="13.5" thickBot="1" x14ac:dyDescent="0.25">
      <c r="C74" s="64" t="s">
        <v>140</v>
      </c>
      <c r="D74" s="61">
        <v>6.6000000000000003E-2</v>
      </c>
      <c r="E74" s="62">
        <f t="shared" si="2"/>
        <v>3.7</v>
      </c>
      <c r="F74" s="70">
        <v>0</v>
      </c>
      <c r="G74" s="63">
        <f t="shared" si="1"/>
        <v>0</v>
      </c>
      <c r="J74" s="9"/>
    </row>
    <row r="75" spans="3:10" ht="13.5" thickBot="1" x14ac:dyDescent="0.25">
      <c r="C75" s="54" t="s">
        <v>141</v>
      </c>
      <c r="D75" s="65">
        <v>6.3899999999999998E-2</v>
      </c>
      <c r="E75" s="62">
        <f t="shared" si="2"/>
        <v>3.9</v>
      </c>
      <c r="F75" s="70">
        <v>0</v>
      </c>
      <c r="G75" s="63">
        <f t="shared" si="1"/>
        <v>0</v>
      </c>
      <c r="J75" s="9"/>
    </row>
    <row r="76" spans="3:10" ht="13.5" thickBot="1" x14ac:dyDescent="0.25">
      <c r="C76" s="55" t="s">
        <v>142</v>
      </c>
      <c r="D76" s="61">
        <v>3.1333333333333331E-2</v>
      </c>
      <c r="E76" s="62">
        <f t="shared" si="2"/>
        <v>7</v>
      </c>
      <c r="F76" s="70">
        <v>0</v>
      </c>
      <c r="G76" s="63">
        <f t="shared" si="1"/>
        <v>0</v>
      </c>
      <c r="J76" s="9"/>
    </row>
    <row r="77" spans="3:10" ht="13.5" thickBot="1" x14ac:dyDescent="0.25">
      <c r="C77" s="55" t="s">
        <v>143</v>
      </c>
      <c r="D77" s="61">
        <v>3.1333333333333331E-2</v>
      </c>
      <c r="E77" s="62">
        <f t="shared" si="2"/>
        <v>7</v>
      </c>
      <c r="F77" s="70">
        <v>0</v>
      </c>
      <c r="G77" s="63">
        <f t="shared" si="1"/>
        <v>0</v>
      </c>
      <c r="J77" s="9"/>
    </row>
    <row r="78" spans="3:10" ht="13.5" thickBot="1" x14ac:dyDescent="0.25">
      <c r="C78" s="64" t="s">
        <v>144</v>
      </c>
      <c r="D78" s="61">
        <v>3.0333333333333334E-2</v>
      </c>
      <c r="E78" s="62">
        <f t="shared" si="2"/>
        <v>7.1</v>
      </c>
      <c r="F78" s="70">
        <v>0</v>
      </c>
      <c r="G78" s="63">
        <f t="shared" si="1"/>
        <v>0</v>
      </c>
      <c r="J78" s="9"/>
    </row>
    <row r="79" spans="3:10" ht="13.5" thickBot="1" x14ac:dyDescent="0.25">
      <c r="C79" s="54" t="s">
        <v>150</v>
      </c>
      <c r="D79" s="61">
        <v>2.7333333333333331E-2</v>
      </c>
      <c r="E79" s="62">
        <f t="shared" si="2"/>
        <v>7.4</v>
      </c>
      <c r="F79" s="70">
        <v>0</v>
      </c>
      <c r="G79" s="63">
        <f t="shared" si="1"/>
        <v>0</v>
      </c>
      <c r="J79" s="9"/>
    </row>
    <row r="80" spans="3:10" ht="13.5" thickBot="1" x14ac:dyDescent="0.25">
      <c r="C80" s="54" t="s">
        <v>145</v>
      </c>
      <c r="D80" s="61">
        <v>2.2666666666666668E-2</v>
      </c>
      <c r="E80" s="62">
        <f t="shared" si="2"/>
        <v>7.8</v>
      </c>
      <c r="F80" s="70">
        <v>0</v>
      </c>
      <c r="G80" s="63">
        <f t="shared" si="1"/>
        <v>0</v>
      </c>
      <c r="J80" s="9"/>
    </row>
    <row r="81" spans="1:10" ht="13.5" thickBot="1" x14ac:dyDescent="0.25">
      <c r="C81" s="54" t="s">
        <v>146</v>
      </c>
      <c r="D81" s="61">
        <v>8.666666666666668E-3</v>
      </c>
      <c r="E81" s="62">
        <f t="shared" si="2"/>
        <v>9.1999999999999993</v>
      </c>
      <c r="F81" s="70">
        <v>0</v>
      </c>
      <c r="G81" s="63">
        <f t="shared" si="1"/>
        <v>0</v>
      </c>
      <c r="J81" s="9"/>
    </row>
    <row r="82" spans="1:10" ht="13.5" thickBot="1" x14ac:dyDescent="0.25">
      <c r="C82" s="54" t="s">
        <v>147</v>
      </c>
      <c r="D82" s="61">
        <v>3.6666666666666666E-3</v>
      </c>
      <c r="E82" s="62">
        <f t="shared" si="2"/>
        <v>9.6</v>
      </c>
      <c r="F82" s="70">
        <v>0</v>
      </c>
      <c r="G82" s="63">
        <f t="shared" si="1"/>
        <v>0</v>
      </c>
      <c r="J82" s="9"/>
    </row>
    <row r="83" spans="1:10" ht="13.5" thickBot="1" x14ac:dyDescent="0.25">
      <c r="C83" s="54" t="s">
        <v>148</v>
      </c>
      <c r="D83" s="65">
        <v>0</v>
      </c>
      <c r="E83" s="62">
        <f t="shared" si="2"/>
        <v>10</v>
      </c>
      <c r="F83" s="70">
        <v>0</v>
      </c>
      <c r="G83" s="63">
        <f t="shared" si="1"/>
        <v>0</v>
      </c>
      <c r="J83" s="9"/>
    </row>
    <row r="84" spans="1:10" ht="13.5" thickBot="1" x14ac:dyDescent="0.25">
      <c r="C84" s="66" t="s">
        <v>151</v>
      </c>
      <c r="D84" s="67"/>
      <c r="E84" s="67"/>
      <c r="F84" s="67"/>
      <c r="G84" s="72">
        <f>SUM($G$68:$G$83)</f>
        <v>0</v>
      </c>
      <c r="J84" s="9"/>
    </row>
    <row r="85" spans="1:10" x14ac:dyDescent="0.2">
      <c r="C85" s="1"/>
      <c r="D85" s="40"/>
      <c r="E85" s="41"/>
      <c r="J85" s="9"/>
    </row>
    <row r="86" spans="1:10" s="8" customFormat="1" ht="12.75" customHeight="1" x14ac:dyDescent="0.2">
      <c r="J86" s="9"/>
    </row>
    <row r="87" spans="1:10" x14ac:dyDescent="0.2">
      <c r="A87" s="9"/>
      <c r="B87" s="9"/>
      <c r="C87" s="9"/>
      <c r="D87" s="9"/>
      <c r="E87" s="9"/>
      <c r="F87" s="9"/>
      <c r="G87" s="9"/>
      <c r="H87" s="9"/>
      <c r="I87" s="9"/>
      <c r="J87" s="9"/>
    </row>
    <row r="90" spans="1:10" s="6" customFormat="1" x14ac:dyDescent="0.2">
      <c r="A90" s="1"/>
      <c r="B90" s="1"/>
      <c r="F90" s="1"/>
      <c r="G90" s="1"/>
      <c r="H90" s="1"/>
      <c r="I90" s="1"/>
      <c r="J90" s="1"/>
    </row>
  </sheetData>
  <sheetProtection algorithmName="SHA-512" hashValue="slwTxyStSgzTEL8CvvzuIVgDMwluHxPmZfZIYifUTPCQu+noEJqWAFct+1DJ1BcIVmWd/wyt3lVXG6DpRFKcMw==" saltValue="4SAt9i2J9QcaWuj7NKU/Sw==" spinCount="100000" sheet="1" selectLockedCells="1"/>
  <protectedRanges>
    <protectedRange sqref="F7:G7" name="gegevens_1"/>
    <protectedRange sqref="F8:G10" name="handtekening_1"/>
    <protectedRange sqref="D7:D10" name="gegevens_1_2_1"/>
  </protectedRanges>
  <mergeCells count="6">
    <mergeCell ref="C56:F56"/>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10B1-9558-4EC3-945A-A043D35D9A56}">
  <sheetPr>
    <pageSetUpPr fitToPage="1"/>
  </sheetPr>
  <dimension ref="A1:J105"/>
  <sheetViews>
    <sheetView showGridLines="0" workbookViewId="0">
      <selection activeCell="F79" sqref="F79"/>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J2" s="9"/>
    </row>
    <row r="3" spans="3:10" ht="60" customHeight="1" thickBot="1" x14ac:dyDescent="0.25">
      <c r="C3" s="78" t="s">
        <v>111</v>
      </c>
      <c r="D3" s="79"/>
      <c r="E3" s="79"/>
      <c r="F3" s="79"/>
      <c r="G3" s="80"/>
      <c r="J3" s="9"/>
    </row>
    <row r="4" spans="3:10" ht="15" customHeight="1" x14ac:dyDescent="0.2">
      <c r="C4" s="1"/>
      <c r="D4" s="1"/>
      <c r="E4" s="1"/>
      <c r="J4" s="9"/>
    </row>
    <row r="5" spans="3:10" ht="15" customHeight="1" thickBot="1" x14ac:dyDescent="0.25">
      <c r="C5" s="1"/>
      <c r="D5" s="1"/>
      <c r="E5" s="1"/>
      <c r="J5" s="9"/>
    </row>
    <row r="6" spans="3:10" ht="15" customHeight="1" thickBot="1" x14ac:dyDescent="0.25">
      <c r="C6" s="18" t="s">
        <v>6</v>
      </c>
      <c r="D6" s="19"/>
      <c r="E6" s="19"/>
      <c r="F6" s="20"/>
      <c r="J6" s="9"/>
    </row>
    <row r="7" spans="3:10" ht="24.95" customHeight="1" thickBot="1" x14ac:dyDescent="0.25">
      <c r="C7" s="21" t="s">
        <v>4</v>
      </c>
      <c r="D7" s="81" t="s">
        <v>5</v>
      </c>
      <c r="E7" s="81"/>
      <c r="F7" s="82"/>
      <c r="J7" s="9"/>
    </row>
    <row r="8" spans="3:10" ht="24.95" customHeight="1" thickBot="1" x14ac:dyDescent="0.25">
      <c r="C8" s="21" t="s">
        <v>7</v>
      </c>
      <c r="D8" s="81" t="s">
        <v>8</v>
      </c>
      <c r="E8" s="81"/>
      <c r="F8" s="82"/>
      <c r="J8" s="9"/>
    </row>
    <row r="9" spans="3:10" ht="24.95" customHeight="1" thickBot="1" x14ac:dyDescent="0.25">
      <c r="C9" s="21" t="s">
        <v>9</v>
      </c>
      <c r="D9" s="81" t="s">
        <v>10</v>
      </c>
      <c r="E9" s="81"/>
      <c r="F9" s="82"/>
      <c r="J9" s="9"/>
    </row>
    <row r="10" spans="3:10" ht="24.95" customHeight="1" thickBot="1" x14ac:dyDescent="0.25">
      <c r="C10" s="21" t="s">
        <v>11</v>
      </c>
      <c r="D10" s="81" t="s">
        <v>12</v>
      </c>
      <c r="E10" s="81"/>
      <c r="F10" s="82"/>
      <c r="J10" s="9"/>
    </row>
    <row r="11" spans="3:10" ht="15" customHeight="1" thickBot="1" x14ac:dyDescent="0.25">
      <c r="C11" s="18"/>
      <c r="D11" s="19"/>
      <c r="E11" s="19"/>
      <c r="F11" s="20"/>
      <c r="J11" s="9"/>
    </row>
    <row r="12" spans="3:10" x14ac:dyDescent="0.2">
      <c r="C12" s="22"/>
      <c r="E12" s="23"/>
      <c r="J12" s="9"/>
    </row>
    <row r="13" spans="3:10" ht="13.5" thickBot="1" x14ac:dyDescent="0.25">
      <c r="J13" s="9"/>
    </row>
    <row r="14" spans="3:10" ht="13.5" thickBot="1" x14ac:dyDescent="0.25">
      <c r="C14" s="18" t="s">
        <v>126</v>
      </c>
      <c r="D14" s="24"/>
      <c r="E14" s="24"/>
      <c r="F14" s="25"/>
      <c r="J14" s="9"/>
    </row>
    <row r="15" spans="3:10" ht="39" thickBot="1" x14ac:dyDescent="0.25">
      <c r="C15" s="26" t="s">
        <v>0</v>
      </c>
      <c r="D15" s="27" t="s">
        <v>18</v>
      </c>
      <c r="E15" s="28" t="s">
        <v>19</v>
      </c>
      <c r="F15" s="28" t="s">
        <v>120</v>
      </c>
      <c r="J15" s="9"/>
    </row>
    <row r="16" spans="3:10" ht="13.5" customHeight="1" thickBot="1" x14ac:dyDescent="0.25">
      <c r="C16" s="29" t="s">
        <v>20</v>
      </c>
      <c r="D16" s="30"/>
      <c r="E16" s="30"/>
      <c r="F16" s="31"/>
      <c r="J16" s="9"/>
    </row>
    <row r="17" spans="3:10" ht="13.5" thickBot="1" x14ac:dyDescent="0.25">
      <c r="C17" s="32" t="s">
        <v>21</v>
      </c>
      <c r="D17" s="33">
        <v>24417</v>
      </c>
      <c r="E17" s="11">
        <v>0</v>
      </c>
      <c r="F17" s="34">
        <f t="shared" ref="F17:F60" si="0">IFERROR(D17*E17,0)</f>
        <v>0</v>
      </c>
      <c r="G17" s="76"/>
      <c r="J17" s="9"/>
    </row>
    <row r="18" spans="3:10" ht="13.5" thickBot="1" x14ac:dyDescent="0.25">
      <c r="C18" s="32" t="s">
        <v>23</v>
      </c>
      <c r="D18" s="33">
        <v>17154</v>
      </c>
      <c r="E18" s="11">
        <v>0</v>
      </c>
      <c r="F18" s="34">
        <f t="shared" si="0"/>
        <v>0</v>
      </c>
      <c r="G18" s="76"/>
      <c r="J18" s="9"/>
    </row>
    <row r="19" spans="3:10" ht="13.5" thickBot="1" x14ac:dyDescent="0.25">
      <c r="C19" s="32" t="s">
        <v>24</v>
      </c>
      <c r="D19" s="33">
        <v>11380</v>
      </c>
      <c r="E19" s="11">
        <v>0</v>
      </c>
      <c r="F19" s="34">
        <f t="shared" si="0"/>
        <v>0</v>
      </c>
      <c r="G19" s="76"/>
      <c r="J19" s="9"/>
    </row>
    <row r="20" spans="3:10" ht="13.5" thickBot="1" x14ac:dyDescent="0.25">
      <c r="C20" s="35" t="s">
        <v>25</v>
      </c>
      <c r="D20" s="33">
        <v>7617</v>
      </c>
      <c r="E20" s="11">
        <v>0</v>
      </c>
      <c r="F20" s="34">
        <f t="shared" si="0"/>
        <v>0</v>
      </c>
      <c r="G20" s="76"/>
      <c r="J20" s="9"/>
    </row>
    <row r="21" spans="3:10" ht="13.5" thickBot="1" x14ac:dyDescent="0.25">
      <c r="C21" s="32" t="s">
        <v>26</v>
      </c>
      <c r="D21" s="33">
        <v>3011</v>
      </c>
      <c r="E21" s="11">
        <v>0</v>
      </c>
      <c r="F21" s="34">
        <f t="shared" si="0"/>
        <v>0</v>
      </c>
      <c r="G21" s="76"/>
      <c r="J21" s="9"/>
    </row>
    <row r="22" spans="3:10" ht="13.5" thickBot="1" x14ac:dyDescent="0.25">
      <c r="C22" s="32" t="s">
        <v>27</v>
      </c>
      <c r="D22" s="33">
        <v>26881</v>
      </c>
      <c r="E22" s="11">
        <v>0</v>
      </c>
      <c r="F22" s="34">
        <f t="shared" si="0"/>
        <v>0</v>
      </c>
      <c r="G22" s="76" t="str">
        <f>IF(E22&lt;=0," ","STOP: Batterijen (incl. lithium accu’s) zijn onderdeel van de stroom 'Huishoudelijke Batterijen', waarvoor Stibat een vergoeding geeft. Aanbestedende dienst verwacht derhalve dat alle substromen KCA welke hiervan onderdeel zijn opbrengststromen betreffen.")</f>
        <v xml:space="preserve"> </v>
      </c>
      <c r="J22" s="9"/>
    </row>
    <row r="23" spans="3:10" ht="13.5" thickBot="1" x14ac:dyDescent="0.25">
      <c r="C23" s="32" t="s">
        <v>61</v>
      </c>
      <c r="D23" s="33">
        <v>1089</v>
      </c>
      <c r="E23" s="11">
        <v>0</v>
      </c>
      <c r="F23" s="34">
        <f t="shared" si="0"/>
        <v>0</v>
      </c>
      <c r="G23" s="76"/>
      <c r="J23" s="9"/>
    </row>
    <row r="24" spans="3:10" ht="13.5" thickBot="1" x14ac:dyDescent="0.25">
      <c r="C24" s="32" t="s">
        <v>30</v>
      </c>
      <c r="D24" s="33">
        <v>507</v>
      </c>
      <c r="E24" s="11">
        <v>0</v>
      </c>
      <c r="F24" s="34">
        <f t="shared" si="0"/>
        <v>0</v>
      </c>
      <c r="G24" s="76"/>
      <c r="J24" s="9"/>
    </row>
    <row r="25" spans="3:10" ht="13.5" thickBot="1" x14ac:dyDescent="0.25">
      <c r="C25" s="32" t="s">
        <v>31</v>
      </c>
      <c r="D25" s="33">
        <v>638</v>
      </c>
      <c r="E25" s="11">
        <v>0</v>
      </c>
      <c r="F25" s="34">
        <f t="shared" si="0"/>
        <v>0</v>
      </c>
      <c r="G25" s="76"/>
      <c r="J25" s="9"/>
    </row>
    <row r="26" spans="3:10" ht="13.5" thickBot="1" x14ac:dyDescent="0.25">
      <c r="C26" s="32" t="s">
        <v>101</v>
      </c>
      <c r="D26" s="33">
        <v>146</v>
      </c>
      <c r="E26" s="11">
        <v>0</v>
      </c>
      <c r="F26" s="34">
        <f t="shared" si="0"/>
        <v>0</v>
      </c>
      <c r="G26" s="76"/>
      <c r="J26" s="9"/>
    </row>
    <row r="27" spans="3:10" ht="13.5" thickBot="1" x14ac:dyDescent="0.25">
      <c r="C27" s="32" t="s">
        <v>33</v>
      </c>
      <c r="D27" s="33">
        <v>7132</v>
      </c>
      <c r="E27" s="11">
        <v>0</v>
      </c>
      <c r="F27" s="34">
        <f t="shared" si="0"/>
        <v>0</v>
      </c>
      <c r="G27" s="76"/>
      <c r="J27" s="9"/>
    </row>
    <row r="28" spans="3:10" ht="13.5" thickBot="1" x14ac:dyDescent="0.25">
      <c r="C28" s="32" t="s">
        <v>62</v>
      </c>
      <c r="D28" s="33">
        <v>504</v>
      </c>
      <c r="E28" s="11">
        <v>0</v>
      </c>
      <c r="F28" s="34">
        <f t="shared" si="0"/>
        <v>0</v>
      </c>
      <c r="G28" s="76"/>
      <c r="J28" s="9"/>
    </row>
    <row r="29" spans="3:10" ht="13.5" thickBot="1" x14ac:dyDescent="0.25">
      <c r="C29" s="32" t="s">
        <v>102</v>
      </c>
      <c r="D29" s="33">
        <v>130</v>
      </c>
      <c r="E29" s="11">
        <v>0</v>
      </c>
      <c r="F29" s="34">
        <f t="shared" si="0"/>
        <v>0</v>
      </c>
      <c r="G29" s="76"/>
      <c r="J29" s="9"/>
    </row>
    <row r="30" spans="3:10" ht="13.5" thickBot="1" x14ac:dyDescent="0.25">
      <c r="C30" s="32" t="s">
        <v>36</v>
      </c>
      <c r="D30" s="33">
        <v>4730</v>
      </c>
      <c r="E30" s="11">
        <v>0</v>
      </c>
      <c r="F30" s="34">
        <f t="shared" si="0"/>
        <v>0</v>
      </c>
      <c r="G30" s="76"/>
      <c r="J30" s="9"/>
    </row>
    <row r="31" spans="3:10" ht="13.5" thickBot="1" x14ac:dyDescent="0.25">
      <c r="C31" s="32" t="s">
        <v>37</v>
      </c>
      <c r="D31" s="33">
        <v>1118.1000000000004</v>
      </c>
      <c r="E31" s="11">
        <v>0</v>
      </c>
      <c r="F31" s="34">
        <f t="shared" si="0"/>
        <v>0</v>
      </c>
      <c r="G31" s="76"/>
      <c r="J31" s="9"/>
    </row>
    <row r="32" spans="3:10" ht="13.5" thickBot="1" x14ac:dyDescent="0.25">
      <c r="C32" s="32" t="s">
        <v>39</v>
      </c>
      <c r="D32" s="33">
        <v>102</v>
      </c>
      <c r="E32" s="11">
        <v>0</v>
      </c>
      <c r="F32" s="34">
        <f t="shared" si="0"/>
        <v>0</v>
      </c>
      <c r="G32" s="76"/>
      <c r="J32" s="9"/>
    </row>
    <row r="33" spans="3:10" ht="13.5" thickBot="1" x14ac:dyDescent="0.25">
      <c r="C33" s="32" t="s">
        <v>40</v>
      </c>
      <c r="D33" s="33">
        <v>117</v>
      </c>
      <c r="E33" s="11">
        <v>0</v>
      </c>
      <c r="F33" s="34">
        <f t="shared" si="0"/>
        <v>0</v>
      </c>
      <c r="G33" s="76"/>
      <c r="J33" s="9"/>
    </row>
    <row r="34" spans="3:10" ht="13.5" thickBot="1" x14ac:dyDescent="0.25">
      <c r="C34" s="32" t="s">
        <v>41</v>
      </c>
      <c r="D34" s="33">
        <v>418</v>
      </c>
      <c r="E34" s="11">
        <v>0</v>
      </c>
      <c r="F34" s="34">
        <f t="shared" si="0"/>
        <v>0</v>
      </c>
      <c r="G34" s="76"/>
      <c r="J34" s="9"/>
    </row>
    <row r="35" spans="3:10" ht="13.5" thickBot="1" x14ac:dyDescent="0.25">
      <c r="C35" s="32" t="s">
        <v>63</v>
      </c>
      <c r="D35" s="33">
        <v>28277</v>
      </c>
      <c r="E35" s="11">
        <v>0</v>
      </c>
      <c r="F35" s="34">
        <f t="shared" si="0"/>
        <v>0</v>
      </c>
      <c r="G35" s="76"/>
      <c r="J35" s="9"/>
    </row>
    <row r="36" spans="3:10" ht="13.5" thickBot="1" x14ac:dyDescent="0.25">
      <c r="C36" s="32" t="s">
        <v>112</v>
      </c>
      <c r="D36" s="33">
        <v>1</v>
      </c>
      <c r="E36" s="11">
        <v>0</v>
      </c>
      <c r="F36" s="34">
        <f t="shared" si="0"/>
        <v>0</v>
      </c>
      <c r="G36" s="76"/>
      <c r="J36" s="9"/>
    </row>
    <row r="37" spans="3:10" ht="13.5" thickBot="1" x14ac:dyDescent="0.25">
      <c r="C37" s="32" t="s">
        <v>43</v>
      </c>
      <c r="D37" s="33">
        <v>189692</v>
      </c>
      <c r="E37" s="11">
        <v>0</v>
      </c>
      <c r="F37" s="34">
        <f t="shared" si="0"/>
        <v>0</v>
      </c>
      <c r="G37" s="76"/>
      <c r="J37" s="9"/>
    </row>
    <row r="38" spans="3:10" ht="13.5" thickBot="1" x14ac:dyDescent="0.25">
      <c r="C38" s="32" t="s">
        <v>44</v>
      </c>
      <c r="D38" s="33">
        <v>42758</v>
      </c>
      <c r="E38" s="11">
        <v>0</v>
      </c>
      <c r="F38" s="34">
        <f t="shared" si="0"/>
        <v>0</v>
      </c>
      <c r="G38" s="76"/>
      <c r="J38" s="9"/>
    </row>
    <row r="39" spans="3:10" ht="13.5" thickBot="1" x14ac:dyDescent="0.25">
      <c r="C39" s="32" t="s">
        <v>113</v>
      </c>
      <c r="D39" s="33">
        <v>747</v>
      </c>
      <c r="E39" s="11">
        <v>0</v>
      </c>
      <c r="F39" s="34">
        <f t="shared" si="0"/>
        <v>0</v>
      </c>
      <c r="G39" s="76" t="str">
        <f>IF(E39&lt;=0," ","STOP: Batterijen (incl. lithium accu’s) zijn onderdeel van de stroom 'Huishoudelijke Batterijen', waarvoor Stibat een vergoeding geeft. Aanbestedende dienst verwacht derhalve dat alle substromen KCA welke hiervan onderdeel zijn opbrengststromen betreffen.")</f>
        <v xml:space="preserve"> </v>
      </c>
      <c r="J39" s="9"/>
    </row>
    <row r="40" spans="3:10" ht="13.5" thickBot="1" x14ac:dyDescent="0.25">
      <c r="C40" s="32" t="s">
        <v>64</v>
      </c>
      <c r="D40" s="33">
        <v>1646</v>
      </c>
      <c r="E40" s="11">
        <v>0</v>
      </c>
      <c r="F40" s="34">
        <f t="shared" si="0"/>
        <v>0</v>
      </c>
      <c r="G40" s="76" t="str">
        <f>IF(E40&lt;=0," ","STOP: Batterijen (incl. lithium accu’s) zijn onderdeel van de stroom 'Huishoudelijke Batterijen', waarvoor Stibat een vergoeding geeft. Aanbestedende dienst verwacht derhalve dat alle substromen KCA welke hiervan onderdeel zijn opbrengststromen betreffen.")</f>
        <v xml:space="preserve"> </v>
      </c>
      <c r="J40" s="9"/>
    </row>
    <row r="41" spans="3:10" ht="13.5" thickBot="1" x14ac:dyDescent="0.25">
      <c r="C41" s="32" t="s">
        <v>65</v>
      </c>
      <c r="D41" s="33">
        <v>32716</v>
      </c>
      <c r="E41" s="11">
        <v>0</v>
      </c>
      <c r="F41" s="34">
        <f t="shared" si="0"/>
        <v>0</v>
      </c>
      <c r="G41" s="76" t="str">
        <f>IF(E41&lt;=0," ","STOP: Loodaccu's betreft een opbrengststroom")</f>
        <v xml:space="preserve"> </v>
      </c>
      <c r="J41" s="9"/>
    </row>
    <row r="42" spans="3:10" ht="13.5" thickBot="1" x14ac:dyDescent="0.25">
      <c r="C42" s="32" t="s">
        <v>48</v>
      </c>
      <c r="D42" s="33">
        <v>28495</v>
      </c>
      <c r="E42" s="11">
        <v>0</v>
      </c>
      <c r="F42" s="34">
        <f t="shared" si="0"/>
        <v>0</v>
      </c>
      <c r="G42" s="76"/>
      <c r="J42" s="9"/>
    </row>
    <row r="43" spans="3:10" ht="13.5" thickBot="1" x14ac:dyDescent="0.25">
      <c r="C43" s="32" t="s">
        <v>103</v>
      </c>
      <c r="D43" s="33">
        <v>629</v>
      </c>
      <c r="E43" s="11">
        <v>0</v>
      </c>
      <c r="F43" s="34">
        <f t="shared" si="0"/>
        <v>0</v>
      </c>
      <c r="G43" s="76"/>
      <c r="J43" s="9"/>
    </row>
    <row r="44" spans="3:10" ht="13.5" thickBot="1" x14ac:dyDescent="0.25">
      <c r="C44" s="32" t="s">
        <v>114</v>
      </c>
      <c r="D44" s="33">
        <v>527</v>
      </c>
      <c r="E44" s="11">
        <v>0</v>
      </c>
      <c r="F44" s="34">
        <f t="shared" si="0"/>
        <v>0</v>
      </c>
      <c r="G44" s="76"/>
      <c r="J44" s="9"/>
    </row>
    <row r="45" spans="3:10" ht="13.5" thickBot="1" x14ac:dyDescent="0.25">
      <c r="C45" s="32" t="s">
        <v>49</v>
      </c>
      <c r="D45" s="33">
        <v>1421</v>
      </c>
      <c r="E45" s="11">
        <v>0</v>
      </c>
      <c r="F45" s="34">
        <f t="shared" si="0"/>
        <v>0</v>
      </c>
      <c r="G45" s="76"/>
      <c r="J45" s="9"/>
    </row>
    <row r="46" spans="3:10" ht="13.5" thickBot="1" x14ac:dyDescent="0.25">
      <c r="C46" s="32" t="s">
        <v>50</v>
      </c>
      <c r="D46" s="33">
        <v>301</v>
      </c>
      <c r="E46" s="11">
        <v>0</v>
      </c>
      <c r="F46" s="34">
        <f t="shared" si="0"/>
        <v>0</v>
      </c>
      <c r="G46" s="76"/>
      <c r="J46" s="9"/>
    </row>
    <row r="47" spans="3:10" ht="13.5" thickBot="1" x14ac:dyDescent="0.25">
      <c r="C47" s="32" t="s">
        <v>115</v>
      </c>
      <c r="D47" s="33">
        <v>226</v>
      </c>
      <c r="E47" s="11">
        <v>0</v>
      </c>
      <c r="F47" s="34">
        <f t="shared" si="0"/>
        <v>0</v>
      </c>
      <c r="G47" s="76"/>
      <c r="J47" s="9"/>
    </row>
    <row r="48" spans="3:10" ht="13.5" thickBot="1" x14ac:dyDescent="0.25">
      <c r="C48" s="32" t="s">
        <v>51</v>
      </c>
      <c r="D48" s="33">
        <v>178</v>
      </c>
      <c r="E48" s="11">
        <v>0</v>
      </c>
      <c r="F48" s="34">
        <f t="shared" si="0"/>
        <v>0</v>
      </c>
      <c r="G48" s="76"/>
      <c r="J48" s="9"/>
    </row>
    <row r="49" spans="3:10" ht="13.5" thickBot="1" x14ac:dyDescent="0.25">
      <c r="C49" s="32" t="s">
        <v>52</v>
      </c>
      <c r="D49" s="33">
        <v>18742</v>
      </c>
      <c r="E49" s="11">
        <v>0</v>
      </c>
      <c r="F49" s="34">
        <f t="shared" si="0"/>
        <v>0</v>
      </c>
      <c r="G49" s="76"/>
      <c r="J49" s="9"/>
    </row>
    <row r="50" spans="3:10" ht="13.5" thickBot="1" x14ac:dyDescent="0.25">
      <c r="C50" s="32" t="s">
        <v>53</v>
      </c>
      <c r="D50" s="33">
        <v>5611</v>
      </c>
      <c r="E50" s="11">
        <v>0</v>
      </c>
      <c r="F50" s="34">
        <f t="shared" si="0"/>
        <v>0</v>
      </c>
      <c r="G50" s="76"/>
      <c r="J50" s="9"/>
    </row>
    <row r="51" spans="3:10" ht="13.5" thickBot="1" x14ac:dyDescent="0.25">
      <c r="C51" s="32" t="s">
        <v>116</v>
      </c>
      <c r="D51" s="33">
        <v>890</v>
      </c>
      <c r="E51" s="11">
        <v>0</v>
      </c>
      <c r="F51" s="34">
        <f t="shared" si="0"/>
        <v>0</v>
      </c>
      <c r="G51" s="76"/>
      <c r="J51" s="9"/>
    </row>
    <row r="52" spans="3:10" ht="13.5" thickBot="1" x14ac:dyDescent="0.25">
      <c r="C52" s="32" t="s">
        <v>67</v>
      </c>
      <c r="D52" s="33">
        <v>2668</v>
      </c>
      <c r="E52" s="11">
        <v>0</v>
      </c>
      <c r="F52" s="34">
        <f t="shared" si="0"/>
        <v>0</v>
      </c>
      <c r="G52" s="76"/>
      <c r="J52" s="9"/>
    </row>
    <row r="53" spans="3:10" ht="13.5" thickBot="1" x14ac:dyDescent="0.25">
      <c r="C53" s="32" t="s">
        <v>56</v>
      </c>
      <c r="D53" s="33">
        <v>17687</v>
      </c>
      <c r="E53" s="11">
        <v>0</v>
      </c>
      <c r="F53" s="34">
        <f t="shared" si="0"/>
        <v>0</v>
      </c>
      <c r="G53" s="76"/>
      <c r="J53" s="9"/>
    </row>
    <row r="54" spans="3:10" ht="13.5" thickBot="1" x14ac:dyDescent="0.25">
      <c r="C54" s="32" t="s">
        <v>58</v>
      </c>
      <c r="D54" s="33">
        <v>8532</v>
      </c>
      <c r="E54" s="11">
        <v>0</v>
      </c>
      <c r="F54" s="34">
        <f t="shared" si="0"/>
        <v>0</v>
      </c>
      <c r="G54" s="76"/>
      <c r="J54" s="9"/>
    </row>
    <row r="55" spans="3:10" ht="13.5" thickBot="1" x14ac:dyDescent="0.25">
      <c r="C55" s="32" t="s">
        <v>117</v>
      </c>
      <c r="D55" s="33">
        <v>164</v>
      </c>
      <c r="E55" s="11">
        <v>0</v>
      </c>
      <c r="F55" s="34">
        <f t="shared" si="0"/>
        <v>0</v>
      </c>
      <c r="G55" s="76"/>
      <c r="J55" s="9"/>
    </row>
    <row r="56" spans="3:10" ht="13.5" thickBot="1" x14ac:dyDescent="0.25">
      <c r="C56" s="32" t="s">
        <v>118</v>
      </c>
      <c r="D56" s="33">
        <v>213</v>
      </c>
      <c r="E56" s="11">
        <v>0</v>
      </c>
      <c r="F56" s="34">
        <f t="shared" si="0"/>
        <v>0</v>
      </c>
      <c r="G56" s="76"/>
      <c r="J56" s="9"/>
    </row>
    <row r="57" spans="3:10" ht="13.5" thickBot="1" x14ac:dyDescent="0.25">
      <c r="C57" s="32" t="s">
        <v>119</v>
      </c>
      <c r="D57" s="33">
        <v>158</v>
      </c>
      <c r="E57" s="11">
        <v>0</v>
      </c>
      <c r="F57" s="34">
        <f t="shared" si="0"/>
        <v>0</v>
      </c>
      <c r="G57" s="76"/>
      <c r="J57" s="9"/>
    </row>
    <row r="58" spans="3:10" ht="13.5" thickBot="1" x14ac:dyDescent="0.25">
      <c r="C58" s="32" t="s">
        <v>59</v>
      </c>
      <c r="D58" s="33">
        <v>995</v>
      </c>
      <c r="E58" s="11">
        <v>0</v>
      </c>
      <c r="F58" s="34">
        <f t="shared" si="0"/>
        <v>0</v>
      </c>
      <c r="G58" s="76"/>
      <c r="J58" s="9"/>
    </row>
    <row r="59" spans="3:10" ht="13.5" thickBot="1" x14ac:dyDescent="0.25">
      <c r="C59" s="32" t="s">
        <v>60</v>
      </c>
      <c r="D59" s="33">
        <v>93185</v>
      </c>
      <c r="E59" s="11">
        <v>0</v>
      </c>
      <c r="F59" s="34">
        <f t="shared" si="0"/>
        <v>0</v>
      </c>
      <c r="G59" s="76"/>
      <c r="J59" s="9"/>
    </row>
    <row r="60" spans="3:10" ht="13.5" thickBot="1" x14ac:dyDescent="0.25">
      <c r="C60" s="32" t="s">
        <v>104</v>
      </c>
      <c r="D60" s="33">
        <v>12709</v>
      </c>
      <c r="E60" s="11">
        <v>0</v>
      </c>
      <c r="F60" s="34">
        <f t="shared" si="0"/>
        <v>0</v>
      </c>
      <c r="G60" s="76"/>
      <c r="J60" s="9"/>
    </row>
    <row r="61" spans="3:10" ht="13.5" thickBot="1" x14ac:dyDescent="0.25">
      <c r="C61" s="36" t="s">
        <v>124</v>
      </c>
      <c r="D61" s="37">
        <f>SUM($D$17:$D$60)</f>
        <v>596259.1</v>
      </c>
      <c r="E61" s="38"/>
      <c r="F61" s="38">
        <f>SUM($F$17:$F$60)</f>
        <v>0</v>
      </c>
      <c r="J61" s="9"/>
    </row>
    <row r="62" spans="3:10" x14ac:dyDescent="0.2">
      <c r="C62" s="39"/>
      <c r="D62" s="40"/>
      <c r="E62" s="41"/>
      <c r="J62" s="9"/>
    </row>
    <row r="63" spans="3:10" ht="13.5" thickBot="1" x14ac:dyDescent="0.25">
      <c r="C63" s="39"/>
      <c r="D63" s="40"/>
      <c r="E63" s="41"/>
      <c r="J63" s="9"/>
    </row>
    <row r="64" spans="3:10" ht="13.5" thickBot="1" x14ac:dyDescent="0.25">
      <c r="C64" s="42" t="s">
        <v>127</v>
      </c>
      <c r="D64" s="43"/>
      <c r="E64" s="44"/>
      <c r="F64" s="45"/>
      <c r="J64" s="9"/>
    </row>
    <row r="65" spans="3:10" ht="43.5" customHeight="1" thickBot="1" x14ac:dyDescent="0.25">
      <c r="C65" s="86" t="s">
        <v>158</v>
      </c>
      <c r="D65" s="87"/>
      <c r="E65" s="87"/>
      <c r="F65" s="88"/>
      <c r="G65" s="71"/>
      <c r="J65" s="9"/>
    </row>
    <row r="66" spans="3:10" ht="13.5" thickBot="1" x14ac:dyDescent="0.25">
      <c r="C66" s="46"/>
      <c r="D66" s="47"/>
      <c r="E66" s="47"/>
      <c r="F66" s="48"/>
      <c r="J66" s="9"/>
    </row>
    <row r="67" spans="3:10" x14ac:dyDescent="0.2">
      <c r="C67" s="39"/>
      <c r="D67" s="40"/>
      <c r="E67" s="41"/>
      <c r="J67" s="9"/>
    </row>
    <row r="68" spans="3:10" ht="13.5" thickBot="1" x14ac:dyDescent="0.25">
      <c r="C68" s="40"/>
      <c r="D68" s="40"/>
      <c r="E68" s="41"/>
      <c r="J68" s="9"/>
    </row>
    <row r="69" spans="3:10" ht="13.5" thickBot="1" x14ac:dyDescent="0.25">
      <c r="C69" s="49" t="s">
        <v>121</v>
      </c>
      <c r="D69" s="50"/>
      <c r="E69" s="57"/>
      <c r="J69" s="9"/>
    </row>
    <row r="70" spans="3:10" ht="13.5" thickBot="1" x14ac:dyDescent="0.25">
      <c r="C70" s="53" t="s">
        <v>125</v>
      </c>
      <c r="D70" s="53" t="s">
        <v>122</v>
      </c>
      <c r="E70" s="53" t="s">
        <v>123</v>
      </c>
      <c r="J70" s="9"/>
    </row>
    <row r="71" spans="3:10" ht="13.5" thickBot="1" x14ac:dyDescent="0.25">
      <c r="C71" s="69"/>
      <c r="D71" s="17" t="s">
        <v>152</v>
      </c>
      <c r="E71" s="7"/>
      <c r="J71" s="9"/>
    </row>
    <row r="72" spans="3:10" ht="13.5" thickBot="1" x14ac:dyDescent="0.25">
      <c r="C72" s="56"/>
      <c r="D72" s="44"/>
      <c r="E72" s="45"/>
      <c r="J72" s="9"/>
    </row>
    <row r="73" spans="3:10" x14ac:dyDescent="0.2">
      <c r="C73" s="1"/>
      <c r="D73" s="41"/>
      <c r="E73" s="1"/>
      <c r="J73" s="9"/>
    </row>
    <row r="74" spans="3:10" ht="13.5" thickBot="1" x14ac:dyDescent="0.25">
      <c r="C74" s="39"/>
      <c r="D74" s="40"/>
      <c r="E74" s="41"/>
      <c r="J74" s="9"/>
    </row>
    <row r="75" spans="3:10" ht="13.5" thickBot="1" x14ac:dyDescent="0.25">
      <c r="C75" s="18" t="s">
        <v>129</v>
      </c>
      <c r="D75" s="44"/>
      <c r="E75" s="58"/>
      <c r="F75" s="58"/>
      <c r="G75" s="45"/>
      <c r="J75" s="9"/>
    </row>
    <row r="76" spans="3:10" ht="15" thickBot="1" x14ac:dyDescent="0.3">
      <c r="C76" s="52" t="s">
        <v>130</v>
      </c>
      <c r="D76" s="59" t="s">
        <v>135</v>
      </c>
      <c r="E76" s="59" t="s">
        <v>132</v>
      </c>
      <c r="F76" s="59" t="s">
        <v>133</v>
      </c>
      <c r="G76" s="60" t="s">
        <v>134</v>
      </c>
      <c r="J76" s="9"/>
    </row>
    <row r="77" spans="3:10" ht="13.5" thickBot="1" x14ac:dyDescent="0.25">
      <c r="C77" s="54" t="s">
        <v>136</v>
      </c>
      <c r="D77" s="61">
        <v>0.104</v>
      </c>
      <c r="E77" s="62">
        <f>ROUND(100/($D$77*1000)*($D$77-$D77)*10*10,1)</f>
        <v>0</v>
      </c>
      <c r="F77" s="70">
        <v>0</v>
      </c>
      <c r="G77" s="63">
        <f t="shared" ref="G77:G92" si="1">E77*F77</f>
        <v>0</v>
      </c>
      <c r="J77" s="9"/>
    </row>
    <row r="78" spans="3:10" ht="13.5" thickBot="1" x14ac:dyDescent="0.25">
      <c r="C78" s="54" t="s">
        <v>137</v>
      </c>
      <c r="D78" s="61">
        <v>9.9666666666666681E-2</v>
      </c>
      <c r="E78" s="62">
        <f t="shared" ref="E78:E92" si="2">ROUND(100/($D$77*1000)*($D$77-$D78)*10*10,1)</f>
        <v>0.4</v>
      </c>
      <c r="F78" s="70">
        <v>0</v>
      </c>
      <c r="G78" s="63">
        <f t="shared" si="1"/>
        <v>0</v>
      </c>
      <c r="J78" s="9"/>
    </row>
    <row r="79" spans="3:10" ht="13.5" thickBot="1" x14ac:dyDescent="0.25">
      <c r="C79" s="55" t="s">
        <v>138</v>
      </c>
      <c r="D79" s="61">
        <v>9.0666666666666673E-2</v>
      </c>
      <c r="E79" s="62">
        <f t="shared" si="2"/>
        <v>1.3</v>
      </c>
      <c r="F79" s="70">
        <v>0</v>
      </c>
      <c r="G79" s="63">
        <f t="shared" si="1"/>
        <v>0</v>
      </c>
      <c r="J79" s="9"/>
    </row>
    <row r="80" spans="3:10" ht="13.5" thickBot="1" x14ac:dyDescent="0.25">
      <c r="C80" s="55" t="s">
        <v>149</v>
      </c>
      <c r="D80" s="61">
        <v>8.433333333333333E-2</v>
      </c>
      <c r="E80" s="62">
        <f t="shared" si="2"/>
        <v>1.9</v>
      </c>
      <c r="F80" s="70">
        <v>0</v>
      </c>
      <c r="G80" s="63">
        <f t="shared" si="1"/>
        <v>0</v>
      </c>
      <c r="J80" s="9"/>
    </row>
    <row r="81" spans="1:10" ht="13.5" thickBot="1" x14ac:dyDescent="0.25">
      <c r="C81" s="64" t="s">
        <v>131</v>
      </c>
      <c r="D81" s="61">
        <v>8.2000000000000003E-2</v>
      </c>
      <c r="E81" s="62">
        <f t="shared" si="2"/>
        <v>2.1</v>
      </c>
      <c r="F81" s="70">
        <v>0</v>
      </c>
      <c r="G81" s="63">
        <f t="shared" si="1"/>
        <v>0</v>
      </c>
      <c r="J81" s="9"/>
    </row>
    <row r="82" spans="1:10" ht="13.5" thickBot="1" x14ac:dyDescent="0.25">
      <c r="C82" s="54" t="s">
        <v>139</v>
      </c>
      <c r="D82" s="61">
        <v>8.0333333333333326E-2</v>
      </c>
      <c r="E82" s="62">
        <f t="shared" si="2"/>
        <v>2.2999999999999998</v>
      </c>
      <c r="F82" s="70">
        <v>0</v>
      </c>
      <c r="G82" s="63">
        <f t="shared" si="1"/>
        <v>0</v>
      </c>
      <c r="J82" s="9"/>
    </row>
    <row r="83" spans="1:10" ht="13.5" thickBot="1" x14ac:dyDescent="0.25">
      <c r="C83" s="64" t="s">
        <v>140</v>
      </c>
      <c r="D83" s="61">
        <v>6.6000000000000003E-2</v>
      </c>
      <c r="E83" s="62">
        <f t="shared" si="2"/>
        <v>3.7</v>
      </c>
      <c r="F83" s="70">
        <v>0</v>
      </c>
      <c r="G83" s="63">
        <f t="shared" si="1"/>
        <v>0</v>
      </c>
      <c r="J83" s="9"/>
    </row>
    <row r="84" spans="1:10" ht="13.5" thickBot="1" x14ac:dyDescent="0.25">
      <c r="C84" s="54" t="s">
        <v>141</v>
      </c>
      <c r="D84" s="65">
        <v>6.3899999999999998E-2</v>
      </c>
      <c r="E84" s="62">
        <f t="shared" si="2"/>
        <v>3.9</v>
      </c>
      <c r="F84" s="70">
        <v>0</v>
      </c>
      <c r="G84" s="63">
        <f t="shared" si="1"/>
        <v>0</v>
      </c>
      <c r="J84" s="9"/>
    </row>
    <row r="85" spans="1:10" ht="13.5" thickBot="1" x14ac:dyDescent="0.25">
      <c r="C85" s="55" t="s">
        <v>142</v>
      </c>
      <c r="D85" s="61">
        <v>3.1333333333333331E-2</v>
      </c>
      <c r="E85" s="62">
        <f t="shared" si="2"/>
        <v>7</v>
      </c>
      <c r="F85" s="70">
        <v>0</v>
      </c>
      <c r="G85" s="63">
        <f t="shared" si="1"/>
        <v>0</v>
      </c>
      <c r="J85" s="9"/>
    </row>
    <row r="86" spans="1:10" ht="13.5" thickBot="1" x14ac:dyDescent="0.25">
      <c r="C86" s="55" t="s">
        <v>143</v>
      </c>
      <c r="D86" s="61">
        <v>3.1333333333333331E-2</v>
      </c>
      <c r="E86" s="62">
        <f t="shared" si="2"/>
        <v>7</v>
      </c>
      <c r="F86" s="70">
        <v>0</v>
      </c>
      <c r="G86" s="63">
        <f t="shared" si="1"/>
        <v>0</v>
      </c>
      <c r="J86" s="9"/>
    </row>
    <row r="87" spans="1:10" ht="13.5" thickBot="1" x14ac:dyDescent="0.25">
      <c r="C87" s="64" t="s">
        <v>144</v>
      </c>
      <c r="D87" s="61">
        <v>3.0333333333333334E-2</v>
      </c>
      <c r="E87" s="62">
        <f t="shared" si="2"/>
        <v>7.1</v>
      </c>
      <c r="F87" s="70">
        <v>0</v>
      </c>
      <c r="G87" s="63">
        <f t="shared" si="1"/>
        <v>0</v>
      </c>
      <c r="J87" s="9"/>
    </row>
    <row r="88" spans="1:10" ht="13.5" thickBot="1" x14ac:dyDescent="0.25">
      <c r="C88" s="54" t="s">
        <v>150</v>
      </c>
      <c r="D88" s="61">
        <v>2.7333333333333331E-2</v>
      </c>
      <c r="E88" s="62">
        <f t="shared" si="2"/>
        <v>7.4</v>
      </c>
      <c r="F88" s="70">
        <v>0</v>
      </c>
      <c r="G88" s="63">
        <f t="shared" si="1"/>
        <v>0</v>
      </c>
      <c r="J88" s="9"/>
    </row>
    <row r="89" spans="1:10" ht="13.5" thickBot="1" x14ac:dyDescent="0.25">
      <c r="C89" s="54" t="s">
        <v>145</v>
      </c>
      <c r="D89" s="61">
        <v>2.2666666666666668E-2</v>
      </c>
      <c r="E89" s="62">
        <f t="shared" si="2"/>
        <v>7.8</v>
      </c>
      <c r="F89" s="70">
        <v>0</v>
      </c>
      <c r="G89" s="63">
        <f t="shared" si="1"/>
        <v>0</v>
      </c>
      <c r="J89" s="9"/>
    </row>
    <row r="90" spans="1:10" ht="13.5" thickBot="1" x14ac:dyDescent="0.25">
      <c r="C90" s="54" t="s">
        <v>146</v>
      </c>
      <c r="D90" s="61">
        <v>8.666666666666668E-3</v>
      </c>
      <c r="E90" s="62">
        <f t="shared" si="2"/>
        <v>9.1999999999999993</v>
      </c>
      <c r="F90" s="70">
        <v>0</v>
      </c>
      <c r="G90" s="63">
        <f t="shared" si="1"/>
        <v>0</v>
      </c>
      <c r="J90" s="9"/>
    </row>
    <row r="91" spans="1:10" ht="13.5" thickBot="1" x14ac:dyDescent="0.25">
      <c r="C91" s="54" t="s">
        <v>147</v>
      </c>
      <c r="D91" s="61">
        <v>3.6666666666666666E-3</v>
      </c>
      <c r="E91" s="62">
        <f t="shared" si="2"/>
        <v>9.6</v>
      </c>
      <c r="F91" s="70">
        <v>0</v>
      </c>
      <c r="G91" s="63">
        <f t="shared" si="1"/>
        <v>0</v>
      </c>
      <c r="J91" s="9"/>
    </row>
    <row r="92" spans="1:10" ht="13.5" thickBot="1" x14ac:dyDescent="0.25">
      <c r="C92" s="54" t="s">
        <v>148</v>
      </c>
      <c r="D92" s="65">
        <v>0</v>
      </c>
      <c r="E92" s="62">
        <f t="shared" si="2"/>
        <v>10</v>
      </c>
      <c r="F92" s="70">
        <v>0</v>
      </c>
      <c r="G92" s="63">
        <f t="shared" si="1"/>
        <v>0</v>
      </c>
      <c r="J92" s="9"/>
    </row>
    <row r="93" spans="1:10" ht="13.5" thickBot="1" x14ac:dyDescent="0.25">
      <c r="C93" s="66" t="s">
        <v>151</v>
      </c>
      <c r="D93" s="67"/>
      <c r="E93" s="67"/>
      <c r="F93" s="67"/>
      <c r="G93" s="72">
        <f>SUM($G$77:$G$92)</f>
        <v>0</v>
      </c>
      <c r="J93" s="9"/>
    </row>
    <row r="94" spans="1:10" x14ac:dyDescent="0.2">
      <c r="C94" s="1"/>
      <c r="D94" s="40"/>
      <c r="E94" s="41"/>
      <c r="J94" s="9"/>
    </row>
    <row r="95" spans="1:10" s="8" customFormat="1" ht="12.75" customHeight="1" x14ac:dyDescent="0.2">
      <c r="H95" s="1"/>
      <c r="I95" s="1"/>
      <c r="J95" s="9"/>
    </row>
    <row r="96" spans="1:10" x14ac:dyDescent="0.2">
      <c r="A96" s="9"/>
      <c r="B96" s="9"/>
      <c r="C96" s="9"/>
      <c r="D96" s="9"/>
      <c r="E96" s="9"/>
      <c r="F96" s="9"/>
      <c r="G96" s="9"/>
      <c r="H96" s="9"/>
      <c r="I96" s="9"/>
      <c r="J96" s="9"/>
    </row>
    <row r="99" spans="1:9" x14ac:dyDescent="0.2">
      <c r="C99" s="1"/>
    </row>
    <row r="103" spans="1:9" x14ac:dyDescent="0.2">
      <c r="C103" s="1"/>
      <c r="D103" s="1"/>
    </row>
    <row r="105" spans="1:9" s="6" customFormat="1" x14ac:dyDescent="0.2">
      <c r="A105" s="1"/>
      <c r="B105" s="1"/>
      <c r="F105" s="1"/>
      <c r="G105" s="1"/>
      <c r="H105" s="1"/>
      <c r="I105" s="1"/>
    </row>
  </sheetData>
  <sheetProtection algorithmName="SHA-512" hashValue="jz4rZbOjofEa+vxf0CZVMFFj/dmuvNelWahb1CEv0NAXPJfEEwrwsE8QggSY/8zlWWWd6j9TGiYSf/XIK3FxpQ==" saltValue="a/DBX8pyaPkRIdiRfhMsjw==" spinCount="100000" sheet="1" selectLockedCells="1"/>
  <protectedRanges>
    <protectedRange sqref="F7" name="gegevens_1"/>
    <protectedRange sqref="F8:F10" name="handtekening_1"/>
    <protectedRange sqref="D7:D10" name="gegevens_1_2_1"/>
  </protectedRanges>
  <mergeCells count="6">
    <mergeCell ref="C65:F65"/>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3B5F-B628-44C3-B9E8-00FDA2F98310}">
  <sheetPr>
    <pageSetUpPr fitToPage="1"/>
  </sheetPr>
  <dimension ref="A1:J128"/>
  <sheetViews>
    <sheetView showGridLines="0" zoomScaleNormal="100" workbookViewId="0">
      <selection activeCell="F106" sqref="F106"/>
    </sheetView>
  </sheetViews>
  <sheetFormatPr defaultColWidth="2.140625" defaultRowHeight="12.75" x14ac:dyDescent="0.2"/>
  <cols>
    <col min="1" max="2" width="2.140625" style="1"/>
    <col min="3" max="3" width="39.28515625" style="6" customWidth="1"/>
    <col min="4" max="5" width="22.7109375" style="6" customWidth="1"/>
    <col min="6" max="6" width="22.7109375" style="1" customWidth="1"/>
    <col min="7" max="7" width="15.7109375" style="1" customWidth="1"/>
    <col min="8" max="16384" width="2.140625" style="1"/>
  </cols>
  <sheetData>
    <row r="1" spans="3:10" x14ac:dyDescent="0.2">
      <c r="J1" s="9"/>
    </row>
    <row r="2" spans="3:10" ht="13.5" thickBot="1" x14ac:dyDescent="0.25">
      <c r="C2" s="1"/>
      <c r="D2" s="1"/>
      <c r="E2" s="1"/>
      <c r="J2" s="9"/>
    </row>
    <row r="3" spans="3:10" ht="60" customHeight="1" thickBot="1" x14ac:dyDescent="0.25">
      <c r="C3" s="78" t="s">
        <v>106</v>
      </c>
      <c r="D3" s="79"/>
      <c r="E3" s="79"/>
      <c r="F3" s="79"/>
      <c r="G3" s="80"/>
      <c r="J3" s="9"/>
    </row>
    <row r="4" spans="3:10" ht="15" customHeight="1" x14ac:dyDescent="0.2">
      <c r="C4" s="1"/>
      <c r="D4" s="1"/>
      <c r="E4" s="1"/>
      <c r="J4" s="9"/>
    </row>
    <row r="5" spans="3:10" ht="15" customHeight="1" thickBot="1" x14ac:dyDescent="0.25">
      <c r="C5" s="1"/>
      <c r="D5" s="1"/>
      <c r="E5" s="1"/>
      <c r="J5" s="9"/>
    </row>
    <row r="6" spans="3:10" ht="15" customHeight="1" thickBot="1" x14ac:dyDescent="0.25">
      <c r="C6" s="18" t="s">
        <v>6</v>
      </c>
      <c r="D6" s="19"/>
      <c r="E6" s="19"/>
      <c r="F6" s="20"/>
      <c r="J6" s="9"/>
    </row>
    <row r="7" spans="3:10" ht="24.95" customHeight="1" thickBot="1" x14ac:dyDescent="0.25">
      <c r="C7" s="21" t="s">
        <v>4</v>
      </c>
      <c r="D7" s="81" t="s">
        <v>5</v>
      </c>
      <c r="E7" s="81"/>
      <c r="F7" s="82"/>
      <c r="J7" s="9"/>
    </row>
    <row r="8" spans="3:10" ht="24.95" customHeight="1" thickBot="1" x14ac:dyDescent="0.25">
      <c r="C8" s="21" t="s">
        <v>7</v>
      </c>
      <c r="D8" s="81" t="s">
        <v>8</v>
      </c>
      <c r="E8" s="81"/>
      <c r="F8" s="82"/>
      <c r="J8" s="9"/>
    </row>
    <row r="9" spans="3:10" ht="24.95" customHeight="1" thickBot="1" x14ac:dyDescent="0.25">
      <c r="C9" s="21" t="s">
        <v>9</v>
      </c>
      <c r="D9" s="81" t="s">
        <v>10</v>
      </c>
      <c r="E9" s="81"/>
      <c r="F9" s="82"/>
      <c r="J9" s="9"/>
    </row>
    <row r="10" spans="3:10" ht="24.95" customHeight="1" thickBot="1" x14ac:dyDescent="0.25">
      <c r="C10" s="21" t="s">
        <v>11</v>
      </c>
      <c r="D10" s="81" t="s">
        <v>12</v>
      </c>
      <c r="E10" s="81"/>
      <c r="F10" s="82"/>
      <c r="J10" s="9"/>
    </row>
    <row r="11" spans="3:10" ht="15" customHeight="1" thickBot="1" x14ac:dyDescent="0.25">
      <c r="C11" s="18"/>
      <c r="D11" s="19"/>
      <c r="E11" s="19"/>
      <c r="F11" s="20"/>
      <c r="J11" s="9"/>
    </row>
    <row r="12" spans="3:10" x14ac:dyDescent="0.2">
      <c r="C12" s="22"/>
      <c r="E12" s="23"/>
      <c r="J12" s="9"/>
    </row>
    <row r="13" spans="3:10" ht="13.5" thickBot="1" x14ac:dyDescent="0.25">
      <c r="J13" s="9"/>
    </row>
    <row r="14" spans="3:10" ht="13.5" thickBot="1" x14ac:dyDescent="0.25">
      <c r="C14" s="18" t="s">
        <v>128</v>
      </c>
      <c r="D14" s="24"/>
      <c r="E14" s="24"/>
      <c r="F14" s="25"/>
      <c r="J14" s="9"/>
    </row>
    <row r="15" spans="3:10" ht="39" thickBot="1" x14ac:dyDescent="0.25">
      <c r="C15" s="26" t="s">
        <v>0</v>
      </c>
      <c r="D15" s="27" t="s">
        <v>18</v>
      </c>
      <c r="E15" s="28" t="s">
        <v>19</v>
      </c>
      <c r="F15" s="28" t="s">
        <v>120</v>
      </c>
      <c r="J15" s="9"/>
    </row>
    <row r="16" spans="3:10" ht="13.5" customHeight="1" thickBot="1" x14ac:dyDescent="0.25">
      <c r="C16" s="29" t="s">
        <v>20</v>
      </c>
      <c r="D16" s="30"/>
      <c r="E16" s="30"/>
      <c r="F16" s="31"/>
      <c r="J16" s="9"/>
    </row>
    <row r="17" spans="3:10" ht="13.5" thickBot="1" x14ac:dyDescent="0.25">
      <c r="C17" s="32" t="s">
        <v>69</v>
      </c>
      <c r="D17" s="33">
        <f>SUM(SUMIFS('Inschrijfformulier ROVA Acht'!$D$17:$D$41,'Inschrijfformulier ROVA Acht'!$C$17:$C$41,$C17),SUMIFS('Inschrijfformulier ROVA A''foort'!$D$17:$D$46,'Inschrijfformulier ROVA A''foort'!$C$17:$C$46,$C17),SUMIFS('Inschrijfformulier ROVA Overig'!$D$17:$D$51,'Inschrijfformulier ROVA Overig'!$C$17:$C$51,$C17))</f>
        <v>4997</v>
      </c>
      <c r="E17" s="11">
        <v>0</v>
      </c>
      <c r="F17" s="34">
        <f t="shared" ref="F17:F48" si="0">IFERROR(D17*E17,0)</f>
        <v>0</v>
      </c>
      <c r="G17" s="76"/>
      <c r="J17" s="9"/>
    </row>
    <row r="18" spans="3:10" ht="13.5" thickBot="1" x14ac:dyDescent="0.25">
      <c r="C18" s="32" t="s">
        <v>71</v>
      </c>
      <c r="D18" s="33">
        <f>SUM(SUMIFS('Inschrijfformulier ROVA Acht'!$D$17:$D$41,'Inschrijfformulier ROVA Acht'!$C$17:$C$41,$C18),SUMIFS('Inschrijfformulier ROVA A''foort'!$D$17:$D$46,'Inschrijfformulier ROVA A''foort'!$C$17:$C$46,$C18),SUMIFS('Inschrijfformulier ROVA Overig'!$D$17:$D$51,'Inschrijfformulier ROVA Overig'!$C$17:$C$51,$C18))</f>
        <v>24</v>
      </c>
      <c r="E18" s="11">
        <v>0</v>
      </c>
      <c r="F18" s="34">
        <f t="shared" si="0"/>
        <v>0</v>
      </c>
      <c r="G18" s="76"/>
      <c r="J18" s="9"/>
    </row>
    <row r="19" spans="3:10" ht="13.5" thickBot="1" x14ac:dyDescent="0.25">
      <c r="C19" s="35" t="s">
        <v>72</v>
      </c>
      <c r="D19" s="33">
        <f>SUM(SUMIFS('Inschrijfformulier ROVA Acht'!$D$17:$D$41,'Inschrijfformulier ROVA Acht'!$C$17:$C$41,$C19),SUMIFS('Inschrijfformulier ROVA A''foort'!$D$17:$D$46,'Inschrijfformulier ROVA A''foort'!$C$17:$C$46,$C19),SUMIFS('Inschrijfformulier ROVA Overig'!$D$17:$D$51,'Inschrijfformulier ROVA Overig'!$C$17:$C$51,$C19))</f>
        <v>1518</v>
      </c>
      <c r="E19" s="11">
        <v>0</v>
      </c>
      <c r="F19" s="34">
        <f t="shared" si="0"/>
        <v>0</v>
      </c>
      <c r="G19" s="76"/>
      <c r="J19" s="9"/>
    </row>
    <row r="20" spans="3:10" ht="13.5" thickBot="1" x14ac:dyDescent="0.25">
      <c r="C20" s="32" t="s">
        <v>73</v>
      </c>
      <c r="D20" s="33">
        <f>SUM(SUMIFS('Inschrijfformulier ROVA Acht'!$D$17:$D$41,'Inschrijfformulier ROVA Acht'!$C$17:$C$41,$C20),SUMIFS('Inschrijfformulier ROVA A''foort'!$D$17:$D$46,'Inschrijfformulier ROVA A''foort'!$C$17:$C$46,$C20),SUMIFS('Inschrijfformulier ROVA Overig'!$D$17:$D$51,'Inschrijfformulier ROVA Overig'!$C$17:$C$51,$C20))</f>
        <v>12296</v>
      </c>
      <c r="E20" s="11">
        <v>0</v>
      </c>
      <c r="F20" s="34">
        <f t="shared" si="0"/>
        <v>0</v>
      </c>
      <c r="G20" s="76"/>
      <c r="J20" s="9"/>
    </row>
    <row r="21" spans="3:10" ht="13.5" thickBot="1" x14ac:dyDescent="0.25">
      <c r="C21" s="32" t="s">
        <v>74</v>
      </c>
      <c r="D21" s="33">
        <f>SUM(SUMIFS('Inschrijfformulier ROVA Acht'!$D$17:$D$41,'Inschrijfformulier ROVA Acht'!$C$17:$C$41,$C21),SUMIFS('Inschrijfformulier ROVA A''foort'!$D$17:$D$46,'Inschrijfformulier ROVA A''foort'!$C$17:$C$46,$C21),SUMIFS('Inschrijfformulier ROVA Overig'!$D$17:$D$51,'Inschrijfformulier ROVA Overig'!$C$17:$C$51,$C21))</f>
        <v>974</v>
      </c>
      <c r="E21" s="11">
        <v>0</v>
      </c>
      <c r="F21" s="34">
        <f t="shared" si="0"/>
        <v>0</v>
      </c>
      <c r="G21" s="76"/>
      <c r="J21" s="9"/>
    </row>
    <row r="22" spans="3:10" ht="13.5" thickBot="1" x14ac:dyDescent="0.25">
      <c r="C22" s="32" t="s">
        <v>75</v>
      </c>
      <c r="D22" s="33">
        <f>SUM(SUMIFS('Inschrijfformulier ROVA Acht'!$D$17:$D$41,'Inschrijfformulier ROVA Acht'!$C$17:$C$41,$C22),SUMIFS('Inschrijfformulier ROVA A''foort'!$D$17:$D$46,'Inschrijfformulier ROVA A''foort'!$C$17:$C$46,$C22),SUMIFS('Inschrijfformulier ROVA Overig'!$D$17:$D$51,'Inschrijfformulier ROVA Overig'!$C$17:$C$51,$C22))</f>
        <v>11324</v>
      </c>
      <c r="E22" s="11">
        <v>0</v>
      </c>
      <c r="F22" s="34">
        <f t="shared" si="0"/>
        <v>0</v>
      </c>
      <c r="G22" s="76" t="str">
        <f>IF(E22&lt;=0," ","STOP: Batterijen (incl. lithium accu’s) zijn onderdeel van de stroom 'Huishoudelijke Batterijen', waarvoor Stibat een vergoeding geeft. Aanbestedende dienst verwacht derhalve dat alle substromen KCA welke hiervan onderdeel zijn opbrengststromen betreffen.")</f>
        <v xml:space="preserve"> </v>
      </c>
      <c r="J22" s="9"/>
    </row>
    <row r="23" spans="3:10" ht="13.5" thickBot="1" x14ac:dyDescent="0.25">
      <c r="C23" s="32" t="s">
        <v>76</v>
      </c>
      <c r="D23" s="33">
        <f>SUM(SUMIFS('Inschrijfformulier ROVA Acht'!$D$17:$D$41,'Inschrijfformulier ROVA Acht'!$C$17:$C$41,$C23),SUMIFS('Inschrijfformulier ROVA A''foort'!$D$17:$D$46,'Inschrijfformulier ROVA A''foort'!$C$17:$C$46,$C23),SUMIFS('Inschrijfformulier ROVA Overig'!$D$17:$D$51,'Inschrijfformulier ROVA Overig'!$C$17:$C$51,$C23))</f>
        <v>499</v>
      </c>
      <c r="E23" s="11">
        <v>0</v>
      </c>
      <c r="F23" s="34">
        <f t="shared" si="0"/>
        <v>0</v>
      </c>
      <c r="G23" s="76"/>
      <c r="J23" s="9"/>
    </row>
    <row r="24" spans="3:10" ht="13.5" thickBot="1" x14ac:dyDescent="0.25">
      <c r="C24" s="32" t="s">
        <v>77</v>
      </c>
      <c r="D24" s="33">
        <f>SUM(SUMIFS('Inschrijfformulier ROVA Acht'!$D$17:$D$41,'Inschrijfformulier ROVA Acht'!$C$17:$C$41,$C24),SUMIFS('Inschrijfformulier ROVA A''foort'!$D$17:$D$46,'Inschrijfformulier ROVA A''foort'!$C$17:$C$46,$C24),SUMIFS('Inschrijfformulier ROVA Overig'!$D$17:$D$51,'Inschrijfformulier ROVA Overig'!$C$17:$C$51,$C24))</f>
        <v>3011</v>
      </c>
      <c r="E24" s="11">
        <v>0</v>
      </c>
      <c r="F24" s="34">
        <f t="shared" si="0"/>
        <v>0</v>
      </c>
      <c r="G24" s="76"/>
      <c r="J24" s="9"/>
    </row>
    <row r="25" spans="3:10" ht="13.5" thickBot="1" x14ac:dyDescent="0.25">
      <c r="C25" s="32" t="s">
        <v>78</v>
      </c>
      <c r="D25" s="33">
        <f>SUM(SUMIFS('Inschrijfformulier ROVA Acht'!$D$17:$D$41,'Inschrijfformulier ROVA Acht'!$C$17:$C$41,$C25),SUMIFS('Inschrijfformulier ROVA A''foort'!$D$17:$D$46,'Inschrijfformulier ROVA A''foort'!$C$17:$C$46,$C25),SUMIFS('Inschrijfformulier ROVA Overig'!$D$17:$D$51,'Inschrijfformulier ROVA Overig'!$C$17:$C$51,$C25))</f>
        <v>49456</v>
      </c>
      <c r="E25" s="11">
        <v>0</v>
      </c>
      <c r="F25" s="34">
        <f t="shared" si="0"/>
        <v>0</v>
      </c>
      <c r="G25" s="76"/>
      <c r="J25" s="9"/>
    </row>
    <row r="26" spans="3:10" ht="13.5" thickBot="1" x14ac:dyDescent="0.25">
      <c r="C26" s="32" t="s">
        <v>80</v>
      </c>
      <c r="D26" s="33">
        <f>SUM(SUMIFS('Inschrijfformulier ROVA Acht'!$D$17:$D$41,'Inschrijfformulier ROVA Acht'!$C$17:$C$41,$C26),SUMIFS('Inschrijfformulier ROVA A''foort'!$D$17:$D$46,'Inschrijfformulier ROVA A''foort'!$C$17:$C$46,$C26),SUMIFS('Inschrijfformulier ROVA Overig'!$D$17:$D$51,'Inschrijfformulier ROVA Overig'!$C$17:$C$51,$C26))</f>
        <v>21</v>
      </c>
      <c r="E26" s="11">
        <v>0</v>
      </c>
      <c r="F26" s="34">
        <f t="shared" si="0"/>
        <v>0</v>
      </c>
      <c r="G26" s="76"/>
      <c r="J26" s="9"/>
    </row>
    <row r="27" spans="3:10" ht="13.5" thickBot="1" x14ac:dyDescent="0.25">
      <c r="C27" s="32" t="s">
        <v>79</v>
      </c>
      <c r="D27" s="33">
        <f>SUM(SUMIFS('Inschrijfformulier ROVA Acht'!$D$17:$D$41,'Inschrijfformulier ROVA Acht'!$C$17:$C$41,$C27),SUMIFS('Inschrijfformulier ROVA A''foort'!$D$17:$D$46,'Inschrijfformulier ROVA A''foort'!$C$17:$C$46,$C27),SUMIFS('Inschrijfformulier ROVA Overig'!$D$17:$D$51,'Inschrijfformulier ROVA Overig'!$C$17:$C$51,$C27))</f>
        <v>15</v>
      </c>
      <c r="E27" s="11">
        <v>0</v>
      </c>
      <c r="F27" s="34">
        <f t="shared" si="0"/>
        <v>0</v>
      </c>
      <c r="G27" s="76"/>
      <c r="J27" s="9"/>
    </row>
    <row r="28" spans="3:10" ht="13.5" thickBot="1" x14ac:dyDescent="0.25">
      <c r="C28" s="32" t="s">
        <v>81</v>
      </c>
      <c r="D28" s="33">
        <f>SUM(SUMIFS('Inschrijfformulier ROVA Acht'!$D$17:$D$41,'Inschrijfformulier ROVA Acht'!$C$17:$C$41,$C28),SUMIFS('Inschrijfformulier ROVA A''foort'!$D$17:$D$46,'Inschrijfformulier ROVA A''foort'!$C$17:$C$46,$C28),SUMIFS('Inschrijfformulier ROVA Overig'!$D$17:$D$51,'Inschrijfformulier ROVA Overig'!$C$17:$C$51,$C28))</f>
        <v>7371</v>
      </c>
      <c r="E28" s="11">
        <v>0</v>
      </c>
      <c r="F28" s="34">
        <f t="shared" si="0"/>
        <v>0</v>
      </c>
      <c r="G28" s="76"/>
      <c r="J28" s="9"/>
    </row>
    <row r="29" spans="3:10" ht="13.5" thickBot="1" x14ac:dyDescent="0.25">
      <c r="C29" s="32" t="s">
        <v>99</v>
      </c>
      <c r="D29" s="33">
        <f>SUM(SUMIFS('Inschrijfformulier ROVA Acht'!$D$17:$D$41,'Inschrijfformulier ROVA Acht'!$C$17:$C$41,$C29),SUMIFS('Inschrijfformulier ROVA A''foort'!$D$17:$D$46,'Inschrijfformulier ROVA A''foort'!$C$17:$C$46,$C29),SUMIFS('Inschrijfformulier ROVA Overig'!$D$17:$D$51,'Inschrijfformulier ROVA Overig'!$C$17:$C$51,$C29))</f>
        <v>1139</v>
      </c>
      <c r="E29" s="11">
        <v>0</v>
      </c>
      <c r="F29" s="34">
        <f t="shared" si="0"/>
        <v>0</v>
      </c>
      <c r="G29" s="76"/>
      <c r="J29" s="9"/>
    </row>
    <row r="30" spans="3:10" ht="13.5" thickBot="1" x14ac:dyDescent="0.25">
      <c r="C30" s="32" t="s">
        <v>24</v>
      </c>
      <c r="D30" s="33">
        <f>SUM(SUMIFS('Inschrijfformulier ROVA Acht'!$D$17:$D$41,'Inschrijfformulier ROVA Acht'!$C$17:$C$41,$C30),SUMIFS('Inschrijfformulier ROVA A''foort'!$D$17:$D$46,'Inschrijfformulier ROVA A''foort'!$C$17:$C$46,$C30),SUMIFS('Inschrijfformulier ROVA Overig'!$D$17:$D$51,'Inschrijfformulier ROVA Overig'!$C$17:$C$51,$C30))</f>
        <v>70275</v>
      </c>
      <c r="E30" s="11">
        <v>0</v>
      </c>
      <c r="F30" s="34">
        <f t="shared" si="0"/>
        <v>0</v>
      </c>
      <c r="G30" s="76"/>
      <c r="J30" s="9"/>
    </row>
    <row r="31" spans="3:10" ht="13.5" thickBot="1" x14ac:dyDescent="0.25">
      <c r="C31" s="32" t="s">
        <v>25</v>
      </c>
      <c r="D31" s="33">
        <f>SUM(SUMIFS('Inschrijfformulier ROVA Acht'!$D$17:$D$41,'Inschrijfformulier ROVA Acht'!$C$17:$C$41,$C31),SUMIFS('Inschrijfformulier ROVA A''foort'!$D$17:$D$46,'Inschrijfformulier ROVA A''foort'!$C$17:$C$46,$C31),SUMIFS('Inschrijfformulier ROVA Overig'!$D$17:$D$51,'Inschrijfformulier ROVA Overig'!$C$17:$C$51,$C31))</f>
        <v>2018</v>
      </c>
      <c r="E31" s="11">
        <v>0</v>
      </c>
      <c r="F31" s="34">
        <f t="shared" si="0"/>
        <v>0</v>
      </c>
      <c r="G31" s="76"/>
      <c r="J31" s="9"/>
    </row>
    <row r="32" spans="3:10" ht="13.5" thickBot="1" x14ac:dyDescent="0.25">
      <c r="C32" s="32" t="s">
        <v>26</v>
      </c>
      <c r="D32" s="33">
        <f>SUM(SUMIFS('Inschrijfformulier ROVA Acht'!$D$17:$D$41,'Inschrijfformulier ROVA Acht'!$C$17:$C$41,$C32),SUMIFS('Inschrijfformulier ROVA A''foort'!$D$17:$D$46,'Inschrijfformulier ROVA A''foort'!$C$17:$C$46,$C32),SUMIFS('Inschrijfformulier ROVA Overig'!$D$17:$D$51,'Inschrijfformulier ROVA Overig'!$C$17:$C$51,$C32))</f>
        <v>4350</v>
      </c>
      <c r="E32" s="11">
        <v>0</v>
      </c>
      <c r="F32" s="34">
        <f t="shared" si="0"/>
        <v>0</v>
      </c>
      <c r="G32" s="76"/>
      <c r="J32" s="9"/>
    </row>
    <row r="33" spans="3:10" ht="13.5" thickBot="1" x14ac:dyDescent="0.25">
      <c r="C33" s="32" t="s">
        <v>27</v>
      </c>
      <c r="D33" s="33">
        <f>SUM(SUMIFS('Inschrijfformulier ROVA Acht'!$D$17:$D$41,'Inschrijfformulier ROVA Acht'!$C$17:$C$41,$C33),SUMIFS('Inschrijfformulier ROVA A''foort'!$D$17:$D$46,'Inschrijfformulier ROVA A''foort'!$C$17:$C$46,$C33),SUMIFS('Inschrijfformulier ROVA Overig'!$D$17:$D$51,'Inschrijfformulier ROVA Overig'!$C$17:$C$51,$C33))</f>
        <v>39669</v>
      </c>
      <c r="E33" s="11">
        <v>0</v>
      </c>
      <c r="F33" s="34">
        <f t="shared" si="0"/>
        <v>0</v>
      </c>
      <c r="G33" s="76" t="str">
        <f>IF(E33&lt;=0," ","STOP: Batterijen (incl. lithium accu’s) zijn onderdeel van de stroom 'Huishoudelijke Batterijen', waarvoor Stibat een vergoeding geeft. Aanbestedende dienst verwacht derhalve dat alle substromen KCA welke hiervan onderdeel zijn opbrengststromen betreffen.")</f>
        <v xml:space="preserve"> </v>
      </c>
      <c r="J33" s="9"/>
    </row>
    <row r="34" spans="3:10" ht="13.5" thickBot="1" x14ac:dyDescent="0.25">
      <c r="C34" s="32" t="s">
        <v>100</v>
      </c>
      <c r="D34" s="33">
        <f>SUM(SUMIFS('Inschrijfformulier ROVA Acht'!$D$17:$D$41,'Inschrijfformulier ROVA Acht'!$C$17:$C$41,$C34),SUMIFS('Inschrijfformulier ROVA A''foort'!$D$17:$D$46,'Inschrijfformulier ROVA A''foort'!$C$17:$C$46,$C34),SUMIFS('Inschrijfformulier ROVA Overig'!$D$17:$D$51,'Inschrijfformulier ROVA Overig'!$C$17:$C$51,$C34))</f>
        <v>543</v>
      </c>
      <c r="E34" s="11">
        <v>0</v>
      </c>
      <c r="F34" s="34">
        <f t="shared" si="0"/>
        <v>0</v>
      </c>
      <c r="G34" s="76" t="str">
        <f>IF(E34&lt;=0," ","STOP: Batterijen (incl. lithium accu’s) zijn onderdeel van de stroom 'Huishoudelijke Batterijen', waarvoor Stibat een vergoeding geeft. Aanbestedende dienst verwacht derhalve dat alle substromen KCA welke hiervan onderdeel zijn opbrengststromen betreffen.")</f>
        <v xml:space="preserve"> </v>
      </c>
      <c r="J34" s="9"/>
    </row>
    <row r="35" spans="3:10" ht="13.5" thickBot="1" x14ac:dyDescent="0.25">
      <c r="C35" s="32" t="s">
        <v>61</v>
      </c>
      <c r="D35" s="33">
        <f>SUM(SUMIFS('Inschrijfformulier ROVA Acht'!$D$17:$D$41,'Inschrijfformulier ROVA Acht'!$C$17:$C$41,$C35),SUMIFS('Inschrijfformulier ROVA A''foort'!$D$17:$D$46,'Inschrijfformulier ROVA A''foort'!$C$17:$C$46,$C35),SUMIFS('Inschrijfformulier ROVA Overig'!$D$17:$D$51,'Inschrijfformulier ROVA Overig'!$C$17:$C$51,$C35))</f>
        <v>6489</v>
      </c>
      <c r="E35" s="11">
        <v>0</v>
      </c>
      <c r="F35" s="34">
        <f t="shared" si="0"/>
        <v>0</v>
      </c>
      <c r="G35" s="76"/>
      <c r="J35" s="9"/>
    </row>
    <row r="36" spans="3:10" ht="13.5" thickBot="1" x14ac:dyDescent="0.25">
      <c r="C36" s="32" t="s">
        <v>31</v>
      </c>
      <c r="D36" s="33">
        <f>SUM(SUMIFS('Inschrijfformulier ROVA Acht'!$D$17:$D$41,'Inschrijfformulier ROVA Acht'!$C$17:$C$41,$C36),SUMIFS('Inschrijfformulier ROVA A''foort'!$D$17:$D$46,'Inschrijfformulier ROVA A''foort'!$C$17:$C$46,$C36),SUMIFS('Inschrijfformulier ROVA Overig'!$D$17:$D$51,'Inschrijfformulier ROVA Overig'!$C$17:$C$51,$C36))</f>
        <v>364</v>
      </c>
      <c r="E36" s="11">
        <v>0</v>
      </c>
      <c r="F36" s="34">
        <f t="shared" si="0"/>
        <v>0</v>
      </c>
      <c r="G36" s="76"/>
      <c r="J36" s="9"/>
    </row>
    <row r="37" spans="3:10" ht="13.5" thickBot="1" x14ac:dyDescent="0.25">
      <c r="C37" s="32" t="s">
        <v>101</v>
      </c>
      <c r="D37" s="33">
        <f>SUM(SUMIFS('Inschrijfformulier ROVA Acht'!$D$17:$D$41,'Inschrijfformulier ROVA Acht'!$C$17:$C$41,$C37),SUMIFS('Inschrijfformulier ROVA A''foort'!$D$17:$D$46,'Inschrijfformulier ROVA A''foort'!$C$17:$C$46,$C37),SUMIFS('Inschrijfformulier ROVA Overig'!$D$17:$D$51,'Inschrijfformulier ROVA Overig'!$C$17:$C$51,$C37))</f>
        <v>74</v>
      </c>
      <c r="E37" s="11">
        <v>0</v>
      </c>
      <c r="F37" s="34">
        <f t="shared" si="0"/>
        <v>0</v>
      </c>
      <c r="G37" s="76"/>
      <c r="J37" s="9"/>
    </row>
    <row r="38" spans="3:10" ht="13.5" thickBot="1" x14ac:dyDescent="0.25">
      <c r="C38" s="32" t="s">
        <v>32</v>
      </c>
      <c r="D38" s="33">
        <f>SUM(SUMIFS('Inschrijfformulier ROVA Acht'!$D$17:$D$41,'Inschrijfformulier ROVA Acht'!$C$17:$C$41,$C38),SUMIFS('Inschrijfformulier ROVA A''foort'!$D$17:$D$46,'Inschrijfformulier ROVA A''foort'!$C$17:$C$46,$C38),SUMIFS('Inschrijfformulier ROVA Overig'!$D$17:$D$51,'Inschrijfformulier ROVA Overig'!$C$17:$C$51,$C38))</f>
        <v>204</v>
      </c>
      <c r="E38" s="11">
        <v>0</v>
      </c>
      <c r="F38" s="34">
        <f t="shared" si="0"/>
        <v>0</v>
      </c>
      <c r="G38" s="76"/>
      <c r="J38" s="9"/>
    </row>
    <row r="39" spans="3:10" ht="13.5" thickBot="1" x14ac:dyDescent="0.25">
      <c r="C39" s="32" t="s">
        <v>33</v>
      </c>
      <c r="D39" s="33">
        <f>SUM(SUMIFS('Inschrijfformulier ROVA Acht'!$D$17:$D$41,'Inschrijfformulier ROVA Acht'!$C$17:$C$41,$C39),SUMIFS('Inschrijfformulier ROVA A''foort'!$D$17:$D$46,'Inschrijfformulier ROVA A''foort'!$C$17:$C$46,$C39),SUMIFS('Inschrijfformulier ROVA Overig'!$D$17:$D$51,'Inschrijfformulier ROVA Overig'!$C$17:$C$51,$C39))</f>
        <v>8278</v>
      </c>
      <c r="E39" s="11">
        <v>0</v>
      </c>
      <c r="F39" s="34">
        <f t="shared" si="0"/>
        <v>0</v>
      </c>
      <c r="G39" s="76"/>
      <c r="J39" s="9"/>
    </row>
    <row r="40" spans="3:10" ht="13.5" thickBot="1" x14ac:dyDescent="0.25">
      <c r="C40" s="32" t="s">
        <v>62</v>
      </c>
      <c r="D40" s="33">
        <f>SUM(SUMIFS('Inschrijfformulier ROVA Acht'!$D$17:$D$41,'Inschrijfformulier ROVA Acht'!$C$17:$C$41,$C40),SUMIFS('Inschrijfformulier ROVA A''foort'!$D$17:$D$46,'Inschrijfformulier ROVA A''foort'!$C$17:$C$46,$C40),SUMIFS('Inschrijfformulier ROVA Overig'!$D$17:$D$51,'Inschrijfformulier ROVA Overig'!$C$17:$C$51,$C40))</f>
        <v>3215</v>
      </c>
      <c r="E40" s="11">
        <v>0</v>
      </c>
      <c r="F40" s="34">
        <f t="shared" si="0"/>
        <v>0</v>
      </c>
      <c r="G40" s="76"/>
      <c r="J40" s="9"/>
    </row>
    <row r="41" spans="3:10" ht="13.5" thickBot="1" x14ac:dyDescent="0.25">
      <c r="C41" s="32" t="s">
        <v>102</v>
      </c>
      <c r="D41" s="33">
        <f>SUM(SUMIFS('Inschrijfformulier ROVA Acht'!$D$17:$D$41,'Inschrijfformulier ROVA Acht'!$C$17:$C$41,$C41),SUMIFS('Inschrijfformulier ROVA A''foort'!$D$17:$D$46,'Inschrijfformulier ROVA A''foort'!$C$17:$C$46,$C41),SUMIFS('Inschrijfformulier ROVA Overig'!$D$17:$D$51,'Inschrijfformulier ROVA Overig'!$C$17:$C$51,$C41))</f>
        <v>13</v>
      </c>
      <c r="E41" s="11">
        <v>0</v>
      </c>
      <c r="F41" s="34">
        <f t="shared" si="0"/>
        <v>0</v>
      </c>
      <c r="G41" s="76"/>
      <c r="J41" s="9"/>
    </row>
    <row r="42" spans="3:10" ht="13.5" thickBot="1" x14ac:dyDescent="0.25">
      <c r="C42" s="32" t="s">
        <v>37</v>
      </c>
      <c r="D42" s="33">
        <v>76</v>
      </c>
      <c r="E42" s="11">
        <v>0</v>
      </c>
      <c r="F42" s="34">
        <f t="shared" si="0"/>
        <v>0</v>
      </c>
      <c r="G42" s="76"/>
      <c r="J42" s="9"/>
    </row>
    <row r="43" spans="3:10" ht="13.5" thickBot="1" x14ac:dyDescent="0.25">
      <c r="C43" s="32" t="s">
        <v>40</v>
      </c>
      <c r="D43" s="33">
        <f>SUM(SUMIFS('Inschrijfformulier ROVA Acht'!$D$17:$D$41,'Inschrijfformulier ROVA Acht'!$C$17:$C$41,$C43),SUMIFS('Inschrijfformulier ROVA A''foort'!$D$17:$D$46,'Inschrijfformulier ROVA A''foort'!$C$17:$C$46,$C43),SUMIFS('Inschrijfformulier ROVA Overig'!$D$17:$D$51,'Inschrijfformulier ROVA Overig'!$C$17:$C$51,$C43))</f>
        <v>64</v>
      </c>
      <c r="E43" s="11">
        <v>0</v>
      </c>
      <c r="F43" s="34">
        <f t="shared" si="0"/>
        <v>0</v>
      </c>
      <c r="G43" s="76"/>
      <c r="J43" s="9"/>
    </row>
    <row r="44" spans="3:10" ht="13.5" thickBot="1" x14ac:dyDescent="0.25">
      <c r="C44" s="32" t="s">
        <v>63</v>
      </c>
      <c r="D44" s="33">
        <f>SUM(SUMIFS('Inschrijfformulier ROVA Acht'!$D$17:$D$41,'Inschrijfformulier ROVA Acht'!$C$17:$C$41,$C44),SUMIFS('Inschrijfformulier ROVA A''foort'!$D$17:$D$46,'Inschrijfformulier ROVA A''foort'!$C$17:$C$46,$C44),SUMIFS('Inschrijfformulier ROVA Overig'!$D$17:$D$51,'Inschrijfformulier ROVA Overig'!$C$17:$C$51,$C44))</f>
        <v>20717</v>
      </c>
      <c r="E44" s="11">
        <v>0</v>
      </c>
      <c r="F44" s="34">
        <f t="shared" si="0"/>
        <v>0</v>
      </c>
      <c r="G44" s="76"/>
      <c r="J44" s="9"/>
    </row>
    <row r="45" spans="3:10" ht="13.5" thickBot="1" x14ac:dyDescent="0.25">
      <c r="C45" s="32" t="s">
        <v>42</v>
      </c>
      <c r="D45" s="33">
        <f>SUM(SUMIFS('Inschrijfformulier ROVA Acht'!$D$17:$D$41,'Inschrijfformulier ROVA Acht'!$C$17:$C$41,$C45),SUMIFS('Inschrijfformulier ROVA A''foort'!$D$17:$D$46,'Inschrijfformulier ROVA A''foort'!$C$17:$C$46,$C45),SUMIFS('Inschrijfformulier ROVA Overig'!$D$17:$D$51,'Inschrijfformulier ROVA Overig'!$C$17:$C$51,$C45))</f>
        <v>2103</v>
      </c>
      <c r="E45" s="11">
        <v>0</v>
      </c>
      <c r="F45" s="34">
        <f t="shared" si="0"/>
        <v>0</v>
      </c>
      <c r="G45" s="76"/>
      <c r="J45" s="9"/>
    </row>
    <row r="46" spans="3:10" ht="13.5" thickBot="1" x14ac:dyDescent="0.25">
      <c r="C46" s="32" t="s">
        <v>43</v>
      </c>
      <c r="D46" s="33">
        <f>SUM(SUMIFS('Inschrijfformulier ROVA Acht'!$D$17:$D$41,'Inschrijfformulier ROVA Acht'!$C$17:$C$41,$C46),SUMIFS('Inschrijfformulier ROVA A''foort'!$D$17:$D$46,'Inschrijfformulier ROVA A''foort'!$C$17:$C$46,$C46),SUMIFS('Inschrijfformulier ROVA Overig'!$D$17:$D$51,'Inschrijfformulier ROVA Overig'!$C$17:$C$51,$C46))</f>
        <v>208032.00000000006</v>
      </c>
      <c r="E46" s="11">
        <v>0</v>
      </c>
      <c r="F46" s="34">
        <f t="shared" si="0"/>
        <v>0</v>
      </c>
      <c r="G46" s="76"/>
      <c r="J46" s="9"/>
    </row>
    <row r="47" spans="3:10" ht="13.5" thickBot="1" x14ac:dyDescent="0.25">
      <c r="C47" s="32" t="s">
        <v>44</v>
      </c>
      <c r="D47" s="33">
        <f>SUM(SUMIFS('Inschrijfformulier ROVA Acht'!$D$17:$D$41,'Inschrijfformulier ROVA Acht'!$C$17:$C$41,$C47),SUMIFS('Inschrijfformulier ROVA A''foort'!$D$17:$D$46,'Inschrijfformulier ROVA A''foort'!$C$17:$C$46,$C47),SUMIFS('Inschrijfformulier ROVA Overig'!$D$17:$D$51,'Inschrijfformulier ROVA Overig'!$C$17:$C$51,$C47))</f>
        <v>19231</v>
      </c>
      <c r="E47" s="11">
        <v>0</v>
      </c>
      <c r="F47" s="34">
        <f t="shared" si="0"/>
        <v>0</v>
      </c>
      <c r="G47" s="76"/>
      <c r="J47" s="9"/>
    </row>
    <row r="48" spans="3:10" ht="13.5" thickBot="1" x14ac:dyDescent="0.25">
      <c r="C48" s="32" t="s">
        <v>64</v>
      </c>
      <c r="D48" s="33">
        <f>SUM(SUMIFS('Inschrijfformulier ROVA Acht'!$D$17:$D$41,'Inschrijfformulier ROVA Acht'!$C$17:$C$41,$C48),SUMIFS('Inschrijfformulier ROVA A''foort'!$D$17:$D$46,'Inschrijfformulier ROVA A''foort'!$C$17:$C$46,$C48),SUMIFS('Inschrijfformulier ROVA Overig'!$D$17:$D$51,'Inschrijfformulier ROVA Overig'!$C$17:$C$51,$C48))</f>
        <v>2087</v>
      </c>
      <c r="E48" s="11">
        <v>0</v>
      </c>
      <c r="F48" s="34">
        <f t="shared" si="0"/>
        <v>0</v>
      </c>
      <c r="G48" s="76" t="str">
        <f>IF(E48&lt;=0," ","STOP: Batterijen (incl. lithium accu’s) zijn onderdeel van de stroom 'Huishoudelijke Batterijen', waarvoor Stibat een vergoeding geeft. Aanbestedende dienst verwacht derhalve dat alle substromen KCA welke hiervan onderdeel zijn opbrengststromen betreffen.")</f>
        <v xml:space="preserve"> </v>
      </c>
      <c r="J48" s="9"/>
    </row>
    <row r="49" spans="3:10" ht="13.5" thickBot="1" x14ac:dyDescent="0.25">
      <c r="C49" s="32" t="s">
        <v>65</v>
      </c>
      <c r="D49" s="33">
        <f>SUM(SUMIFS('Inschrijfformulier ROVA Acht'!$D$17:$D$41,'Inschrijfformulier ROVA Acht'!$C$17:$C$41,$C49),SUMIFS('Inschrijfformulier ROVA A''foort'!$D$17:$D$46,'Inschrijfformulier ROVA A''foort'!$C$17:$C$46,$C49),SUMIFS('Inschrijfformulier ROVA Overig'!$D$17:$D$51,'Inschrijfformulier ROVA Overig'!$C$17:$C$51,$C49))</f>
        <v>31119</v>
      </c>
      <c r="E49" s="11">
        <v>0</v>
      </c>
      <c r="F49" s="34">
        <f t="shared" ref="F49:F80" si="1">IFERROR(D49*E49,0)</f>
        <v>0</v>
      </c>
      <c r="G49" s="76" t="str">
        <f>IF(E49&lt;=0," ","STOP: Loodaccu's betreft een opbrengststroom")</f>
        <v xml:space="preserve"> </v>
      </c>
      <c r="J49" s="9"/>
    </row>
    <row r="50" spans="3:10" ht="13.5" thickBot="1" x14ac:dyDescent="0.25">
      <c r="C50" s="32" t="s">
        <v>48</v>
      </c>
      <c r="D50" s="33">
        <f>SUM(SUMIFS('Inschrijfformulier ROVA Acht'!$D$17:$D$41,'Inschrijfformulier ROVA Acht'!$C$17:$C$41,$C50),SUMIFS('Inschrijfformulier ROVA A''foort'!$D$17:$D$46,'Inschrijfformulier ROVA A''foort'!$C$17:$C$46,$C50),SUMIFS('Inschrijfformulier ROVA Overig'!$D$17:$D$51,'Inschrijfformulier ROVA Overig'!$C$17:$C$51,$C50))</f>
        <v>35911</v>
      </c>
      <c r="E50" s="11">
        <v>0</v>
      </c>
      <c r="F50" s="34">
        <f t="shared" si="1"/>
        <v>0</v>
      </c>
      <c r="G50" s="76"/>
      <c r="J50" s="9"/>
    </row>
    <row r="51" spans="3:10" ht="13.5" thickBot="1" x14ac:dyDescent="0.25">
      <c r="C51" s="32" t="s">
        <v>103</v>
      </c>
      <c r="D51" s="33">
        <f>SUM(SUMIFS('Inschrijfformulier ROVA Acht'!$D$17:$D$41,'Inschrijfformulier ROVA Acht'!$C$17:$C$41,$C51),SUMIFS('Inschrijfformulier ROVA A''foort'!$D$17:$D$46,'Inschrijfformulier ROVA A''foort'!$C$17:$C$46,$C51),SUMIFS('Inschrijfformulier ROVA Overig'!$D$17:$D$51,'Inschrijfformulier ROVA Overig'!$C$17:$C$51,$C51))</f>
        <v>116</v>
      </c>
      <c r="E51" s="11">
        <v>0</v>
      </c>
      <c r="F51" s="34">
        <f t="shared" si="1"/>
        <v>0</v>
      </c>
      <c r="G51" s="76"/>
      <c r="J51" s="9"/>
    </row>
    <row r="52" spans="3:10" ht="13.5" thickBot="1" x14ac:dyDescent="0.25">
      <c r="C52" s="32" t="s">
        <v>49</v>
      </c>
      <c r="D52" s="33">
        <f>SUM(SUMIFS('Inschrijfformulier ROVA Acht'!$D$17:$D$41,'Inschrijfformulier ROVA Acht'!$C$17:$C$41,$C52),SUMIFS('Inschrijfformulier ROVA A''foort'!$D$17:$D$46,'Inschrijfformulier ROVA A''foort'!$C$17:$C$46,$C52),SUMIFS('Inschrijfformulier ROVA Overig'!$D$17:$D$51,'Inschrijfformulier ROVA Overig'!$C$17:$C$51,$C52))</f>
        <v>1335</v>
      </c>
      <c r="E52" s="11">
        <v>0</v>
      </c>
      <c r="F52" s="34">
        <f t="shared" si="1"/>
        <v>0</v>
      </c>
      <c r="G52" s="76"/>
      <c r="J52" s="9"/>
    </row>
    <row r="53" spans="3:10" ht="13.5" thickBot="1" x14ac:dyDescent="0.25">
      <c r="C53" s="32" t="s">
        <v>50</v>
      </c>
      <c r="D53" s="33">
        <f>SUM(SUMIFS('Inschrijfformulier ROVA Acht'!$D$17:$D$41,'Inschrijfformulier ROVA Acht'!$C$17:$C$41,$C53),SUMIFS('Inschrijfformulier ROVA A''foort'!$D$17:$D$46,'Inschrijfformulier ROVA A''foort'!$C$17:$C$46,$C53),SUMIFS('Inschrijfformulier ROVA Overig'!$D$17:$D$51,'Inschrijfformulier ROVA Overig'!$C$17:$C$51,$C53))</f>
        <v>996</v>
      </c>
      <c r="E53" s="11">
        <v>0</v>
      </c>
      <c r="F53" s="34">
        <f t="shared" si="1"/>
        <v>0</v>
      </c>
      <c r="G53" s="76"/>
      <c r="J53" s="9"/>
    </row>
    <row r="54" spans="3:10" ht="13.5" thickBot="1" x14ac:dyDescent="0.25">
      <c r="C54" s="32" t="s">
        <v>66</v>
      </c>
      <c r="D54" s="33">
        <f>SUM(SUMIFS('Inschrijfformulier ROVA Acht'!$D$17:$D$41,'Inschrijfformulier ROVA Acht'!$C$17:$C$41,$C54),SUMIFS('Inschrijfformulier ROVA A''foort'!$D$17:$D$46,'Inschrijfformulier ROVA A''foort'!$C$17:$C$46,$C54),SUMIFS('Inschrijfformulier ROVA Overig'!$D$17:$D$51,'Inschrijfformulier ROVA Overig'!$C$17:$C$51,$C54))</f>
        <v>315</v>
      </c>
      <c r="E54" s="11">
        <v>0</v>
      </c>
      <c r="F54" s="34">
        <f t="shared" si="1"/>
        <v>0</v>
      </c>
      <c r="G54" s="76"/>
      <c r="J54" s="9"/>
    </row>
    <row r="55" spans="3:10" ht="13.5" thickBot="1" x14ac:dyDescent="0.25">
      <c r="C55" s="32" t="s">
        <v>52</v>
      </c>
      <c r="D55" s="33">
        <f>SUM(SUMIFS('Inschrijfformulier ROVA Acht'!$D$17:$D$41,'Inschrijfformulier ROVA Acht'!$C$17:$C$41,$C55),SUMIFS('Inschrijfformulier ROVA A''foort'!$D$17:$D$46,'Inschrijfformulier ROVA A''foort'!$C$17:$C$46,$C55),SUMIFS('Inschrijfformulier ROVA Overig'!$D$17:$D$51,'Inschrijfformulier ROVA Overig'!$C$17:$C$51,$C55))</f>
        <v>24038</v>
      </c>
      <c r="E55" s="11">
        <v>0</v>
      </c>
      <c r="F55" s="34">
        <f t="shared" si="1"/>
        <v>0</v>
      </c>
      <c r="G55" s="76"/>
      <c r="J55" s="9"/>
    </row>
    <row r="56" spans="3:10" ht="13.5" thickBot="1" x14ac:dyDescent="0.25">
      <c r="C56" s="32" t="s">
        <v>53</v>
      </c>
      <c r="D56" s="33">
        <f>SUM(SUMIFS('Inschrijfformulier ROVA Acht'!$D$17:$D$41,'Inschrijfformulier ROVA Acht'!$C$17:$C$41,$C56),SUMIFS('Inschrijfformulier ROVA A''foort'!$D$17:$D$46,'Inschrijfformulier ROVA A''foort'!$C$17:$C$46,$C56),SUMIFS('Inschrijfformulier ROVA Overig'!$D$17:$D$51,'Inschrijfformulier ROVA Overig'!$C$17:$C$51,$C56))</f>
        <v>3303</v>
      </c>
      <c r="E56" s="11">
        <v>0</v>
      </c>
      <c r="F56" s="34">
        <f t="shared" si="1"/>
        <v>0</v>
      </c>
      <c r="G56" s="76"/>
      <c r="J56" s="9"/>
    </row>
    <row r="57" spans="3:10" ht="13.5" thickBot="1" x14ac:dyDescent="0.25">
      <c r="C57" s="32" t="s">
        <v>54</v>
      </c>
      <c r="D57" s="33">
        <f>SUM(SUMIFS('Inschrijfformulier ROVA Acht'!$D$17:$D$41,'Inschrijfformulier ROVA Acht'!$C$17:$C$41,$C57),SUMIFS('Inschrijfformulier ROVA A''foort'!$D$17:$D$46,'Inschrijfformulier ROVA A''foort'!$C$17:$C$46,$C57),SUMIFS('Inschrijfformulier ROVA Overig'!$D$17:$D$51,'Inschrijfformulier ROVA Overig'!$C$17:$C$51,$C57))</f>
        <v>5139</v>
      </c>
      <c r="E57" s="11">
        <v>0</v>
      </c>
      <c r="F57" s="34">
        <f t="shared" si="1"/>
        <v>0</v>
      </c>
      <c r="G57" s="76"/>
      <c r="J57" s="9"/>
    </row>
    <row r="58" spans="3:10" ht="13.5" thickBot="1" x14ac:dyDescent="0.25">
      <c r="C58" s="32" t="s">
        <v>67</v>
      </c>
      <c r="D58" s="33">
        <f>SUM(SUMIFS('Inschrijfformulier ROVA Acht'!$D$17:$D$41,'Inschrijfformulier ROVA Acht'!$C$17:$C$41,$C58),SUMIFS('Inschrijfformulier ROVA A''foort'!$D$17:$D$46,'Inschrijfformulier ROVA A''foort'!$C$17:$C$46,$C58),SUMIFS('Inschrijfformulier ROVA Overig'!$D$17:$D$51,'Inschrijfformulier ROVA Overig'!$C$17:$C$51,$C58))</f>
        <v>9354</v>
      </c>
      <c r="E58" s="11">
        <v>0</v>
      </c>
      <c r="F58" s="34">
        <f t="shared" si="1"/>
        <v>0</v>
      </c>
      <c r="G58" s="76"/>
      <c r="J58" s="9"/>
    </row>
    <row r="59" spans="3:10" ht="13.5" thickBot="1" x14ac:dyDescent="0.25">
      <c r="C59" s="32" t="s">
        <v>68</v>
      </c>
      <c r="D59" s="33">
        <f>SUM(SUMIFS('Inschrijfformulier ROVA Acht'!$D$17:$D$41,'Inschrijfformulier ROVA Acht'!$C$17:$C$41,$C59),SUMIFS('Inschrijfformulier ROVA A''foort'!$D$17:$D$46,'Inschrijfformulier ROVA A''foort'!$C$17:$C$46,$C59),SUMIFS('Inschrijfformulier ROVA Overig'!$D$17:$D$51,'Inschrijfformulier ROVA Overig'!$C$17:$C$51,$C59))</f>
        <v>22959</v>
      </c>
      <c r="E59" s="11">
        <v>0</v>
      </c>
      <c r="F59" s="34">
        <f t="shared" si="1"/>
        <v>0</v>
      </c>
      <c r="G59" s="76"/>
      <c r="J59" s="9"/>
    </row>
    <row r="60" spans="3:10" ht="13.5" thickBot="1" x14ac:dyDescent="0.25">
      <c r="C60" s="32" t="s">
        <v>57</v>
      </c>
      <c r="D60" s="33">
        <f>SUM(SUMIFS('Inschrijfformulier ROVA Acht'!$D$17:$D$41,'Inschrijfformulier ROVA Acht'!$C$17:$C$41,$C60),SUMIFS('Inschrijfformulier ROVA A''foort'!$D$17:$D$46,'Inschrijfformulier ROVA A''foort'!$C$17:$C$46,$C60),SUMIFS('Inschrijfformulier ROVA Overig'!$D$17:$D$51,'Inschrijfformulier ROVA Overig'!$C$17:$C$51,$C60))</f>
        <v>170</v>
      </c>
      <c r="E60" s="11">
        <v>0</v>
      </c>
      <c r="F60" s="34">
        <f t="shared" si="1"/>
        <v>0</v>
      </c>
      <c r="G60" s="76"/>
      <c r="J60" s="9"/>
    </row>
    <row r="61" spans="3:10" ht="13.5" thickBot="1" x14ac:dyDescent="0.25">
      <c r="C61" s="32" t="s">
        <v>58</v>
      </c>
      <c r="D61" s="33">
        <f>SUM(SUMIFS('Inschrijfformulier ROVA Acht'!$D$17:$D$41,'Inschrijfformulier ROVA Acht'!$C$17:$C$41,$C61),SUMIFS('Inschrijfformulier ROVA A''foort'!$D$17:$D$46,'Inschrijfformulier ROVA A''foort'!$C$17:$C$46,$C61),SUMIFS('Inschrijfformulier ROVA Overig'!$D$17:$D$51,'Inschrijfformulier ROVA Overig'!$C$17:$C$51,$C61))</f>
        <v>18997</v>
      </c>
      <c r="E61" s="11">
        <v>0</v>
      </c>
      <c r="F61" s="34">
        <f t="shared" si="1"/>
        <v>0</v>
      </c>
      <c r="G61" s="76"/>
      <c r="J61" s="9"/>
    </row>
    <row r="62" spans="3:10" ht="13.5" thickBot="1" x14ac:dyDescent="0.25">
      <c r="C62" s="32" t="s">
        <v>60</v>
      </c>
      <c r="D62" s="33">
        <f>SUM(SUMIFS('Inschrijfformulier ROVA Acht'!$D$17:$D$41,'Inschrijfformulier ROVA Acht'!$C$17:$C$41,$C62),SUMIFS('Inschrijfformulier ROVA A''foort'!$D$17:$D$46,'Inschrijfformulier ROVA A''foort'!$C$17:$C$46,$C62),SUMIFS('Inschrijfformulier ROVA Overig'!$D$17:$D$51,'Inschrijfformulier ROVA Overig'!$C$17:$C$51,$C62))</f>
        <v>162501</v>
      </c>
      <c r="E62" s="11">
        <v>0</v>
      </c>
      <c r="F62" s="34">
        <f t="shared" si="1"/>
        <v>0</v>
      </c>
      <c r="G62" s="76"/>
      <c r="J62" s="9"/>
    </row>
    <row r="63" spans="3:10" ht="13.5" thickBot="1" x14ac:dyDescent="0.25">
      <c r="C63" s="32" t="s">
        <v>104</v>
      </c>
      <c r="D63" s="33">
        <f>SUM(SUMIFS('Inschrijfformulier ROVA Acht'!$D$17:$D$41,'Inschrijfformulier ROVA Acht'!$C$17:$C$41,$C63),SUMIFS('Inschrijfformulier ROVA A''foort'!$D$17:$D$46,'Inschrijfformulier ROVA A''foort'!$C$17:$C$46,$C63),SUMIFS('Inschrijfformulier ROVA Overig'!$D$17:$D$51,'Inschrijfformulier ROVA Overig'!$C$17:$C$51,$C63))</f>
        <v>40</v>
      </c>
      <c r="E63" s="11">
        <v>0</v>
      </c>
      <c r="F63" s="34">
        <f t="shared" si="1"/>
        <v>0</v>
      </c>
      <c r="G63" s="76"/>
      <c r="J63" s="9"/>
    </row>
    <row r="64" spans="3:10" ht="13.5" thickBot="1" x14ac:dyDescent="0.25">
      <c r="C64" s="32" t="s">
        <v>105</v>
      </c>
      <c r="D64" s="33">
        <f>SUM(SUMIFS('Inschrijfformulier ROVA Acht'!$D$17:$D$41,'Inschrijfformulier ROVA Acht'!$C$17:$C$41,$C64),SUMIFS('Inschrijfformulier ROVA A''foort'!$D$17:$D$46,'Inschrijfformulier ROVA A''foort'!$C$17:$C$46,$C64),SUMIFS('Inschrijfformulier ROVA Overig'!$D$17:$D$51,'Inschrijfformulier ROVA Overig'!$C$17:$C$51,$C64))</f>
        <v>446</v>
      </c>
      <c r="E64" s="11">
        <v>0</v>
      </c>
      <c r="F64" s="34">
        <f t="shared" si="1"/>
        <v>0</v>
      </c>
      <c r="G64" s="76"/>
      <c r="J64" s="9"/>
    </row>
    <row r="65" spans="3:10" ht="13.5" thickBot="1" x14ac:dyDescent="0.25">
      <c r="C65" s="32" t="s">
        <v>82</v>
      </c>
      <c r="D65" s="33">
        <f>SUM(SUMIFS('Inschrijfformulier ROVA Acht'!$D$17:$D$41,'Inschrijfformulier ROVA Acht'!$C$17:$C$41,$C65),SUMIFS('Inschrijfformulier ROVA A''foort'!$D$17:$D$46,'Inschrijfformulier ROVA A''foort'!$C$17:$C$46,$C65),SUMIFS('Inschrijfformulier ROVA Overig'!$D$17:$D$51,'Inschrijfformulier ROVA Overig'!$C$17:$C$51,$C65))</f>
        <v>24</v>
      </c>
      <c r="E65" s="11">
        <v>0</v>
      </c>
      <c r="F65" s="34">
        <f t="shared" si="1"/>
        <v>0</v>
      </c>
      <c r="G65" s="76"/>
      <c r="J65" s="9"/>
    </row>
    <row r="66" spans="3:10" ht="13.5" thickBot="1" x14ac:dyDescent="0.25">
      <c r="C66" s="32" t="s">
        <v>83</v>
      </c>
      <c r="D66" s="33">
        <f>SUM(SUMIFS('Inschrijfformulier ROVA Acht'!$D$17:$D$41,'Inschrijfformulier ROVA Acht'!$C$17:$C$41,$C66),SUMIFS('Inschrijfformulier ROVA A''foort'!$D$17:$D$46,'Inschrijfformulier ROVA A''foort'!$C$17:$C$46,$C66),SUMIFS('Inschrijfformulier ROVA Overig'!$D$17:$D$51,'Inschrijfformulier ROVA Overig'!$C$17:$C$51,$C66))</f>
        <v>4436</v>
      </c>
      <c r="E66" s="11">
        <v>0</v>
      </c>
      <c r="F66" s="34">
        <f t="shared" si="1"/>
        <v>0</v>
      </c>
      <c r="G66" s="76"/>
      <c r="J66" s="9"/>
    </row>
    <row r="67" spans="3:10" ht="13.5" thickBot="1" x14ac:dyDescent="0.25">
      <c r="C67" s="32" t="s">
        <v>84</v>
      </c>
      <c r="D67" s="33">
        <f>SUM(SUMIFS('Inschrijfformulier ROVA Acht'!$D$17:$D$41,'Inschrijfformulier ROVA Acht'!$C$17:$C$41,$C67),SUMIFS('Inschrijfformulier ROVA A''foort'!$D$17:$D$46,'Inschrijfformulier ROVA A''foort'!$C$17:$C$46,$C67),SUMIFS('Inschrijfformulier ROVA Overig'!$D$17:$D$51,'Inschrijfformulier ROVA Overig'!$C$17:$C$51,$C67))</f>
        <v>89588</v>
      </c>
      <c r="E67" s="11">
        <v>0</v>
      </c>
      <c r="F67" s="34">
        <f t="shared" si="1"/>
        <v>0</v>
      </c>
      <c r="G67" s="76"/>
      <c r="J67" s="9"/>
    </row>
    <row r="68" spans="3:10" ht="13.5" thickBot="1" x14ac:dyDescent="0.25">
      <c r="C68" s="32" t="s">
        <v>85</v>
      </c>
      <c r="D68" s="33">
        <f>SUM(SUMIFS('Inschrijfformulier ROVA Acht'!$D$17:$D$41,'Inschrijfformulier ROVA Acht'!$C$17:$C$41,$C68),SUMIFS('Inschrijfformulier ROVA A''foort'!$D$17:$D$46,'Inschrijfformulier ROVA A''foort'!$C$17:$C$46,$C68),SUMIFS('Inschrijfformulier ROVA Overig'!$D$17:$D$51,'Inschrijfformulier ROVA Overig'!$C$17:$C$51,$C68))</f>
        <v>9038</v>
      </c>
      <c r="E68" s="11">
        <v>0</v>
      </c>
      <c r="F68" s="34">
        <f t="shared" si="1"/>
        <v>0</v>
      </c>
      <c r="G68" s="76"/>
      <c r="J68" s="9"/>
    </row>
    <row r="69" spans="3:10" ht="13.5" thickBot="1" x14ac:dyDescent="0.25">
      <c r="C69" s="32" t="s">
        <v>86</v>
      </c>
      <c r="D69" s="33">
        <f>SUM(SUMIFS('Inschrijfformulier ROVA Acht'!$D$17:$D$41,'Inschrijfformulier ROVA Acht'!$C$17:$C$41,$C69),SUMIFS('Inschrijfformulier ROVA A''foort'!$D$17:$D$46,'Inschrijfformulier ROVA A''foort'!$C$17:$C$46,$C69),SUMIFS('Inschrijfformulier ROVA Overig'!$D$17:$D$51,'Inschrijfformulier ROVA Overig'!$C$17:$C$51,$C69))</f>
        <v>18473</v>
      </c>
      <c r="E69" s="11">
        <v>0</v>
      </c>
      <c r="F69" s="34">
        <f t="shared" si="1"/>
        <v>0</v>
      </c>
      <c r="G69" s="76" t="str">
        <f>IF(E69&lt;=0," ","STOP: Loodaccu's betreft een opbrengststroom")</f>
        <v xml:space="preserve"> </v>
      </c>
      <c r="J69" s="9"/>
    </row>
    <row r="70" spans="3:10" ht="13.5" thickBot="1" x14ac:dyDescent="0.25">
      <c r="C70" s="32" t="s">
        <v>87</v>
      </c>
      <c r="D70" s="33">
        <f>SUM(SUMIFS('Inschrijfformulier ROVA Acht'!$D$17:$D$41,'Inschrijfformulier ROVA Acht'!$C$17:$C$41,$C70),SUMIFS('Inschrijfformulier ROVA A''foort'!$D$17:$D$46,'Inschrijfformulier ROVA A''foort'!$C$17:$C$46,$C70),SUMIFS('Inschrijfformulier ROVA Overig'!$D$17:$D$51,'Inschrijfformulier ROVA Overig'!$C$17:$C$51,$C70))</f>
        <v>3611</v>
      </c>
      <c r="E70" s="11">
        <v>0</v>
      </c>
      <c r="F70" s="34">
        <f t="shared" si="1"/>
        <v>0</v>
      </c>
      <c r="G70" s="76"/>
      <c r="J70" s="9"/>
    </row>
    <row r="71" spans="3:10" ht="13.5" thickBot="1" x14ac:dyDescent="0.25">
      <c r="C71" s="32" t="s">
        <v>88</v>
      </c>
      <c r="D71" s="33">
        <f>SUM(SUMIFS('Inschrijfformulier ROVA Acht'!$D$17:$D$41,'Inschrijfformulier ROVA Acht'!$C$17:$C$41,$C71),SUMIFS('Inschrijfformulier ROVA A''foort'!$D$17:$D$46,'Inschrijfformulier ROVA A''foort'!$C$17:$C$46,$C71),SUMIFS('Inschrijfformulier ROVA Overig'!$D$17:$D$51,'Inschrijfformulier ROVA Overig'!$C$17:$C$51,$C71))</f>
        <v>2562</v>
      </c>
      <c r="E71" s="11">
        <v>0</v>
      </c>
      <c r="F71" s="34">
        <f t="shared" si="1"/>
        <v>0</v>
      </c>
      <c r="G71" s="76"/>
      <c r="J71" s="9"/>
    </row>
    <row r="72" spans="3:10" ht="13.5" thickBot="1" x14ac:dyDescent="0.25">
      <c r="C72" s="32" t="s">
        <v>89</v>
      </c>
      <c r="D72" s="33">
        <f>SUM(SUMIFS('Inschrijfformulier ROVA Acht'!$D$17:$D$41,'Inschrijfformulier ROVA Acht'!$C$17:$C$41,$C72),SUMIFS('Inschrijfformulier ROVA A''foort'!$D$17:$D$46,'Inschrijfformulier ROVA A''foort'!$C$17:$C$46,$C72),SUMIFS('Inschrijfformulier ROVA Overig'!$D$17:$D$51,'Inschrijfformulier ROVA Overig'!$C$17:$C$51,$C72))</f>
        <v>212</v>
      </c>
      <c r="E72" s="11">
        <v>0</v>
      </c>
      <c r="F72" s="34">
        <f t="shared" si="1"/>
        <v>0</v>
      </c>
      <c r="G72" s="76"/>
      <c r="J72" s="9"/>
    </row>
    <row r="73" spans="3:10" ht="13.5" thickBot="1" x14ac:dyDescent="0.25">
      <c r="C73" s="32" t="s">
        <v>90</v>
      </c>
      <c r="D73" s="33">
        <f>SUM(SUMIFS('Inschrijfformulier ROVA Acht'!$D$17:$D$41,'Inschrijfformulier ROVA Acht'!$C$17:$C$41,$C73),SUMIFS('Inschrijfformulier ROVA A''foort'!$D$17:$D$46,'Inschrijfformulier ROVA A''foort'!$C$17:$C$46,$C73),SUMIFS('Inschrijfformulier ROVA Overig'!$D$17:$D$51,'Inschrijfformulier ROVA Overig'!$C$17:$C$51,$C73))</f>
        <v>16</v>
      </c>
      <c r="E73" s="11">
        <v>0</v>
      </c>
      <c r="F73" s="34">
        <f t="shared" si="1"/>
        <v>0</v>
      </c>
      <c r="G73" s="76"/>
      <c r="J73" s="9"/>
    </row>
    <row r="74" spans="3:10" ht="13.5" thickBot="1" x14ac:dyDescent="0.25">
      <c r="C74" s="32" t="s">
        <v>91</v>
      </c>
      <c r="D74" s="33">
        <f>SUM(SUMIFS('Inschrijfformulier ROVA Acht'!$D$17:$D$41,'Inschrijfformulier ROVA Acht'!$C$17:$C$41,$C74),SUMIFS('Inschrijfformulier ROVA A''foort'!$D$17:$D$46,'Inschrijfformulier ROVA A''foort'!$C$17:$C$46,$C74),SUMIFS('Inschrijfformulier ROVA Overig'!$D$17:$D$51,'Inschrijfformulier ROVA Overig'!$C$17:$C$51,$C74))</f>
        <v>10455</v>
      </c>
      <c r="E74" s="11">
        <v>0</v>
      </c>
      <c r="F74" s="34">
        <f t="shared" si="1"/>
        <v>0</v>
      </c>
      <c r="G74" s="76"/>
      <c r="J74" s="9"/>
    </row>
    <row r="75" spans="3:10" ht="13.5" thickBot="1" x14ac:dyDescent="0.25">
      <c r="C75" s="32" t="s">
        <v>70</v>
      </c>
      <c r="D75" s="33">
        <f>SUM(SUMIFS('Inschrijfformulier ROVA Acht'!$D$17:$D$41,'Inschrijfformulier ROVA Acht'!$C$17:$C$41,$C75),SUMIFS('Inschrijfformulier ROVA A''foort'!$D$17:$D$46,'Inschrijfformulier ROVA A''foort'!$C$17:$C$46,$C75),SUMIFS('Inschrijfformulier ROVA Overig'!$D$17:$D$51,'Inschrijfformulier ROVA Overig'!$C$17:$C$51,$C75))</f>
        <v>117</v>
      </c>
      <c r="E75" s="11">
        <v>0</v>
      </c>
      <c r="F75" s="34">
        <f t="shared" si="1"/>
        <v>0</v>
      </c>
      <c r="G75" s="76"/>
      <c r="J75" s="9"/>
    </row>
    <row r="76" spans="3:10" ht="13.5" thickBot="1" x14ac:dyDescent="0.25">
      <c r="C76" s="32" t="s">
        <v>92</v>
      </c>
      <c r="D76" s="33">
        <f>SUM(SUMIFS('Inschrijfformulier ROVA Acht'!$D$17:$D$41,'Inschrijfformulier ROVA Acht'!$C$17:$C$41,$C76),SUMIFS('Inschrijfformulier ROVA A''foort'!$D$17:$D$46,'Inschrijfformulier ROVA A''foort'!$C$17:$C$46,$C76),SUMIFS('Inschrijfformulier ROVA Overig'!$D$17:$D$51,'Inschrijfformulier ROVA Overig'!$C$17:$C$51,$C76))</f>
        <v>90</v>
      </c>
      <c r="E76" s="11">
        <v>0</v>
      </c>
      <c r="F76" s="34">
        <f t="shared" si="1"/>
        <v>0</v>
      </c>
      <c r="G76" s="76"/>
      <c r="J76" s="9"/>
    </row>
    <row r="77" spans="3:10" ht="13.5" thickBot="1" x14ac:dyDescent="0.25">
      <c r="C77" s="32" t="s">
        <v>93</v>
      </c>
      <c r="D77" s="33">
        <f>SUM(SUMIFS('Inschrijfformulier ROVA Acht'!$D$17:$D$41,'Inschrijfformulier ROVA Acht'!$C$17:$C$41,$C77),SUMIFS('Inschrijfformulier ROVA A''foort'!$D$17:$D$46,'Inschrijfformulier ROVA A''foort'!$C$17:$C$46,$C77),SUMIFS('Inschrijfformulier ROVA Overig'!$D$17:$D$51,'Inschrijfformulier ROVA Overig'!$C$17:$C$51,$C77))</f>
        <v>6861</v>
      </c>
      <c r="E77" s="11">
        <v>0</v>
      </c>
      <c r="F77" s="34">
        <f t="shared" si="1"/>
        <v>0</v>
      </c>
      <c r="G77" s="76"/>
      <c r="J77" s="9"/>
    </row>
    <row r="78" spans="3:10" ht="13.5" thickBot="1" x14ac:dyDescent="0.25">
      <c r="C78" s="32" t="s">
        <v>94</v>
      </c>
      <c r="D78" s="33">
        <f>SUM(SUMIFS('Inschrijfformulier ROVA Acht'!$D$17:$D$41,'Inschrijfformulier ROVA Acht'!$C$17:$C$41,$C78),SUMIFS('Inschrijfformulier ROVA A''foort'!$D$17:$D$46,'Inschrijfformulier ROVA A''foort'!$C$17:$C$46,$C78),SUMIFS('Inschrijfformulier ROVA Overig'!$D$17:$D$51,'Inschrijfformulier ROVA Overig'!$C$17:$C$51,$C78))</f>
        <v>40</v>
      </c>
      <c r="E78" s="11">
        <v>0</v>
      </c>
      <c r="F78" s="34">
        <f t="shared" si="1"/>
        <v>0</v>
      </c>
      <c r="G78" s="76"/>
      <c r="J78" s="9"/>
    </row>
    <row r="79" spans="3:10" ht="13.5" thickBot="1" x14ac:dyDescent="0.25">
      <c r="C79" s="32" t="s">
        <v>95</v>
      </c>
      <c r="D79" s="33">
        <f>SUM(SUMIFS('Inschrijfformulier ROVA Acht'!$D$17:$D$41,'Inschrijfformulier ROVA Acht'!$C$17:$C$41,$C79),SUMIFS('Inschrijfformulier ROVA A''foort'!$D$17:$D$46,'Inschrijfformulier ROVA A''foort'!$C$17:$C$46,$C79),SUMIFS('Inschrijfformulier ROVA Overig'!$D$17:$D$51,'Inschrijfformulier ROVA Overig'!$C$17:$C$51,$C79))</f>
        <v>238</v>
      </c>
      <c r="E79" s="11">
        <v>0</v>
      </c>
      <c r="F79" s="34">
        <f t="shared" si="1"/>
        <v>0</v>
      </c>
      <c r="G79" s="76"/>
      <c r="J79" s="9"/>
    </row>
    <row r="80" spans="3:10" ht="13.5" thickBot="1" x14ac:dyDescent="0.25">
      <c r="C80" s="32" t="s">
        <v>96</v>
      </c>
      <c r="D80" s="33">
        <f>SUM(SUMIFS('Inschrijfformulier ROVA Acht'!$D$17:$D$41,'Inschrijfformulier ROVA Acht'!$C$17:$C$41,$C80),SUMIFS('Inschrijfformulier ROVA A''foort'!$D$17:$D$46,'Inschrijfformulier ROVA A''foort'!$C$17:$C$46,$C80),SUMIFS('Inschrijfformulier ROVA Overig'!$D$17:$D$51,'Inschrijfformulier ROVA Overig'!$C$17:$C$51,$C80))</f>
        <v>579</v>
      </c>
      <c r="E80" s="11">
        <v>0</v>
      </c>
      <c r="F80" s="34">
        <f t="shared" si="1"/>
        <v>0</v>
      </c>
      <c r="G80" s="76"/>
      <c r="J80" s="9"/>
    </row>
    <row r="81" spans="3:10" ht="13.5" thickBot="1" x14ac:dyDescent="0.25">
      <c r="C81" s="32" t="s">
        <v>97</v>
      </c>
      <c r="D81" s="33">
        <f>SUM(SUMIFS('Inschrijfformulier ROVA Acht'!$D$17:$D$41,'Inschrijfformulier ROVA Acht'!$C$17:$C$41,$C81),SUMIFS('Inschrijfformulier ROVA A''foort'!$D$17:$D$46,'Inschrijfformulier ROVA A''foort'!$C$17:$C$46,$C81),SUMIFS('Inschrijfformulier ROVA Overig'!$D$17:$D$51,'Inschrijfformulier ROVA Overig'!$C$17:$C$51,$C81))</f>
        <v>286</v>
      </c>
      <c r="E81" s="11">
        <v>0</v>
      </c>
      <c r="F81" s="34">
        <f>IFERROR(D81*E81,0)</f>
        <v>0</v>
      </c>
      <c r="G81" s="76"/>
      <c r="J81" s="9"/>
    </row>
    <row r="82" spans="3:10" ht="13.5" thickBot="1" x14ac:dyDescent="0.25">
      <c r="C82" s="32" t="s">
        <v>98</v>
      </c>
      <c r="D82" s="33">
        <f>SUM(SUMIFS('Inschrijfformulier ROVA Acht'!$D$17:$D$41,'Inschrijfformulier ROVA Acht'!$C$17:$C$41,$C82),SUMIFS('Inschrijfformulier ROVA A''foort'!$D$17:$D$46,'Inschrijfformulier ROVA A''foort'!$C$17:$C$46,$C82),SUMIFS('Inschrijfformulier ROVA Overig'!$D$17:$D$51,'Inschrijfformulier ROVA Overig'!$C$17:$C$51,$C82))</f>
        <v>350</v>
      </c>
      <c r="E82" s="11">
        <v>0</v>
      </c>
      <c r="F82" s="34">
        <f>IFERROR(D82*E82,0)</f>
        <v>0</v>
      </c>
      <c r="G82" s="76"/>
      <c r="J82" s="9"/>
    </row>
    <row r="83" spans="3:10" ht="13.5" thickBot="1" x14ac:dyDescent="0.25">
      <c r="C83" s="36" t="s">
        <v>124</v>
      </c>
      <c r="D83" s="37">
        <f>SUM($D$17:$D$82)</f>
        <v>944162</v>
      </c>
      <c r="E83" s="38"/>
      <c r="F83" s="38">
        <f>SUM($F$17:$F$82)</f>
        <v>0</v>
      </c>
      <c r="J83" s="9"/>
    </row>
    <row r="84" spans="3:10" x14ac:dyDescent="0.2">
      <c r="C84" s="39"/>
      <c r="D84" s="40"/>
      <c r="E84" s="41"/>
      <c r="J84" s="9"/>
    </row>
    <row r="85" spans="3:10" ht="13.5" thickBot="1" x14ac:dyDescent="0.25">
      <c r="C85" s="39"/>
      <c r="D85" s="40"/>
      <c r="E85" s="41"/>
      <c r="J85" s="9"/>
    </row>
    <row r="86" spans="3:10" ht="13.5" thickBot="1" x14ac:dyDescent="0.25">
      <c r="C86" s="42" t="s">
        <v>127</v>
      </c>
      <c r="D86" s="43"/>
      <c r="E86" s="44"/>
      <c r="F86" s="45"/>
      <c r="J86" s="9"/>
    </row>
    <row r="87" spans="3:10" ht="43.5" customHeight="1" thickBot="1" x14ac:dyDescent="0.25">
      <c r="C87" s="83" t="s">
        <v>154</v>
      </c>
      <c r="D87" s="84"/>
      <c r="E87" s="84"/>
      <c r="F87" s="85"/>
      <c r="J87" s="9"/>
    </row>
    <row r="88" spans="3:10" ht="13.5" thickBot="1" x14ac:dyDescent="0.25">
      <c r="C88" s="46"/>
      <c r="D88" s="47"/>
      <c r="E88" s="47"/>
      <c r="F88" s="48"/>
      <c r="J88" s="9"/>
    </row>
    <row r="89" spans="3:10" x14ac:dyDescent="0.2">
      <c r="C89" s="39"/>
      <c r="D89" s="40"/>
      <c r="E89" s="41"/>
      <c r="J89" s="9"/>
    </row>
    <row r="90" spans="3:10" ht="13.5" thickBot="1" x14ac:dyDescent="0.25">
      <c r="C90" s="40"/>
      <c r="D90" s="40"/>
      <c r="E90" s="41"/>
      <c r="J90" s="9"/>
    </row>
    <row r="91" spans="3:10" ht="13.5" thickBot="1" x14ac:dyDescent="0.25">
      <c r="C91" s="49" t="s">
        <v>121</v>
      </c>
      <c r="D91" s="50"/>
      <c r="E91" s="50"/>
      <c r="F91" s="51"/>
      <c r="J91" s="9"/>
    </row>
    <row r="92" spans="3:10" ht="13.5" thickBot="1" x14ac:dyDescent="0.25">
      <c r="C92" s="52"/>
      <c r="D92" s="53" t="s">
        <v>125</v>
      </c>
      <c r="E92" s="53" t="s">
        <v>122</v>
      </c>
      <c r="F92" s="53" t="s">
        <v>123</v>
      </c>
      <c r="J92" s="9"/>
    </row>
    <row r="93" spans="3:10" ht="13.5" thickBot="1" x14ac:dyDescent="0.25">
      <c r="C93" s="54" t="s">
        <v>156</v>
      </c>
      <c r="D93" s="69"/>
      <c r="E93" s="13" t="s">
        <v>152</v>
      </c>
      <c r="F93" s="12"/>
      <c r="J93" s="9"/>
    </row>
    <row r="94" spans="3:10" ht="13.5" thickBot="1" x14ac:dyDescent="0.25">
      <c r="C94" s="54" t="s">
        <v>157</v>
      </c>
      <c r="D94" s="69"/>
      <c r="E94" s="13" t="s">
        <v>152</v>
      </c>
      <c r="F94" s="12"/>
      <c r="J94" s="9"/>
    </row>
    <row r="95" spans="3:10" ht="13.5" thickBot="1" x14ac:dyDescent="0.25">
      <c r="C95" s="55" t="s">
        <v>155</v>
      </c>
      <c r="D95" s="69"/>
      <c r="E95" s="13" t="s">
        <v>152</v>
      </c>
      <c r="F95" s="12"/>
      <c r="J95" s="9"/>
    </row>
    <row r="96" spans="3:10" ht="13.5" thickBot="1" x14ac:dyDescent="0.25">
      <c r="C96" s="56"/>
      <c r="D96" s="44"/>
      <c r="E96" s="44"/>
      <c r="F96" s="57"/>
      <c r="J96" s="9"/>
    </row>
    <row r="97" spans="3:10" x14ac:dyDescent="0.2">
      <c r="C97" s="1"/>
      <c r="D97" s="41"/>
      <c r="E97" s="1"/>
      <c r="J97" s="9"/>
    </row>
    <row r="98" spans="3:10" ht="13.5" thickBot="1" x14ac:dyDescent="0.25">
      <c r="C98" s="1"/>
      <c r="D98" s="41"/>
      <c r="E98" s="1"/>
      <c r="J98" s="9"/>
    </row>
    <row r="99" spans="3:10" ht="13.5" thickBot="1" x14ac:dyDescent="0.25">
      <c r="C99" s="18" t="s">
        <v>129</v>
      </c>
      <c r="D99" s="44"/>
      <c r="E99" s="58"/>
      <c r="F99" s="58"/>
      <c r="G99" s="45"/>
      <c r="J99" s="9"/>
    </row>
    <row r="100" spans="3:10" ht="15" thickBot="1" x14ac:dyDescent="0.3">
      <c r="C100" s="52" t="s">
        <v>130</v>
      </c>
      <c r="D100" s="59" t="s">
        <v>135</v>
      </c>
      <c r="E100" s="59" t="s">
        <v>132</v>
      </c>
      <c r="F100" s="59" t="s">
        <v>133</v>
      </c>
      <c r="G100" s="60" t="s">
        <v>134</v>
      </c>
      <c r="J100" s="9"/>
    </row>
    <row r="101" spans="3:10" ht="13.5" thickBot="1" x14ac:dyDescent="0.25">
      <c r="C101" s="54" t="s">
        <v>136</v>
      </c>
      <c r="D101" s="61">
        <v>0.104</v>
      </c>
      <c r="E101" s="62">
        <f>ROUND(100/($D$101*1000)*($D$101-$D101)*10*10,1)</f>
        <v>0</v>
      </c>
      <c r="F101" s="70">
        <v>0</v>
      </c>
      <c r="G101" s="63">
        <f t="shared" ref="G101:G116" si="2">E101*F101</f>
        <v>0</v>
      </c>
      <c r="J101" s="9"/>
    </row>
    <row r="102" spans="3:10" ht="13.5" thickBot="1" x14ac:dyDescent="0.25">
      <c r="C102" s="54" t="s">
        <v>137</v>
      </c>
      <c r="D102" s="61">
        <v>9.9666666666666681E-2</v>
      </c>
      <c r="E102" s="62">
        <f t="shared" ref="E102:E116" si="3">ROUND(100/($D$101*1000)*($D$101-$D102)*10*10,1)</f>
        <v>0.4</v>
      </c>
      <c r="F102" s="70">
        <v>0</v>
      </c>
      <c r="G102" s="63">
        <f t="shared" si="2"/>
        <v>0</v>
      </c>
      <c r="J102" s="9"/>
    </row>
    <row r="103" spans="3:10" ht="13.5" thickBot="1" x14ac:dyDescent="0.25">
      <c r="C103" s="55" t="s">
        <v>138</v>
      </c>
      <c r="D103" s="61">
        <v>9.0666666666666673E-2</v>
      </c>
      <c r="E103" s="62">
        <f t="shared" si="3"/>
        <v>1.3</v>
      </c>
      <c r="F103" s="70">
        <v>0</v>
      </c>
      <c r="G103" s="63">
        <f t="shared" si="2"/>
        <v>0</v>
      </c>
      <c r="J103" s="9"/>
    </row>
    <row r="104" spans="3:10" ht="13.5" thickBot="1" x14ac:dyDescent="0.25">
      <c r="C104" s="55" t="s">
        <v>149</v>
      </c>
      <c r="D104" s="61">
        <v>8.433333333333333E-2</v>
      </c>
      <c r="E104" s="62">
        <f t="shared" si="3"/>
        <v>1.9</v>
      </c>
      <c r="F104" s="70">
        <v>0</v>
      </c>
      <c r="G104" s="63">
        <f t="shared" si="2"/>
        <v>0</v>
      </c>
      <c r="J104" s="9"/>
    </row>
    <row r="105" spans="3:10" ht="13.5" thickBot="1" x14ac:dyDescent="0.25">
      <c r="C105" s="64" t="s">
        <v>131</v>
      </c>
      <c r="D105" s="61">
        <v>8.2000000000000003E-2</v>
      </c>
      <c r="E105" s="62">
        <f t="shared" si="3"/>
        <v>2.1</v>
      </c>
      <c r="F105" s="70">
        <v>0</v>
      </c>
      <c r="G105" s="63">
        <f t="shared" si="2"/>
        <v>0</v>
      </c>
      <c r="J105" s="9"/>
    </row>
    <row r="106" spans="3:10" ht="13.5" thickBot="1" x14ac:dyDescent="0.25">
      <c r="C106" s="54" t="s">
        <v>139</v>
      </c>
      <c r="D106" s="61">
        <v>8.0333333333333326E-2</v>
      </c>
      <c r="E106" s="62">
        <f t="shared" si="3"/>
        <v>2.2999999999999998</v>
      </c>
      <c r="F106" s="70">
        <v>0</v>
      </c>
      <c r="G106" s="63">
        <f t="shared" si="2"/>
        <v>0</v>
      </c>
      <c r="J106" s="9"/>
    </row>
    <row r="107" spans="3:10" ht="13.5" thickBot="1" x14ac:dyDescent="0.25">
      <c r="C107" s="64" t="s">
        <v>140</v>
      </c>
      <c r="D107" s="61">
        <v>6.6000000000000003E-2</v>
      </c>
      <c r="E107" s="62">
        <f t="shared" si="3"/>
        <v>3.7</v>
      </c>
      <c r="F107" s="70">
        <v>0</v>
      </c>
      <c r="G107" s="63">
        <f t="shared" si="2"/>
        <v>0</v>
      </c>
      <c r="J107" s="9"/>
    </row>
    <row r="108" spans="3:10" ht="13.5" thickBot="1" x14ac:dyDescent="0.25">
      <c r="C108" s="54" t="s">
        <v>141</v>
      </c>
      <c r="D108" s="65">
        <v>6.3899999999999998E-2</v>
      </c>
      <c r="E108" s="62">
        <f t="shared" si="3"/>
        <v>3.9</v>
      </c>
      <c r="F108" s="70">
        <v>0</v>
      </c>
      <c r="G108" s="63">
        <f t="shared" si="2"/>
        <v>0</v>
      </c>
      <c r="J108" s="9"/>
    </row>
    <row r="109" spans="3:10" ht="13.5" thickBot="1" x14ac:dyDescent="0.25">
      <c r="C109" s="55" t="s">
        <v>142</v>
      </c>
      <c r="D109" s="61">
        <v>3.1333333333333331E-2</v>
      </c>
      <c r="E109" s="62">
        <f t="shared" si="3"/>
        <v>7</v>
      </c>
      <c r="F109" s="70">
        <v>0</v>
      </c>
      <c r="G109" s="63">
        <f t="shared" si="2"/>
        <v>0</v>
      </c>
      <c r="J109" s="9"/>
    </row>
    <row r="110" spans="3:10" ht="13.5" thickBot="1" x14ac:dyDescent="0.25">
      <c r="C110" s="55" t="s">
        <v>143</v>
      </c>
      <c r="D110" s="61">
        <v>3.1333333333333331E-2</v>
      </c>
      <c r="E110" s="62">
        <f t="shared" si="3"/>
        <v>7</v>
      </c>
      <c r="F110" s="70">
        <v>0</v>
      </c>
      <c r="G110" s="63">
        <f t="shared" si="2"/>
        <v>0</v>
      </c>
      <c r="J110" s="9"/>
    </row>
    <row r="111" spans="3:10" ht="13.5" thickBot="1" x14ac:dyDescent="0.25">
      <c r="C111" s="64" t="s">
        <v>144</v>
      </c>
      <c r="D111" s="61">
        <v>3.0333333333333334E-2</v>
      </c>
      <c r="E111" s="62">
        <f t="shared" si="3"/>
        <v>7.1</v>
      </c>
      <c r="F111" s="70">
        <v>0</v>
      </c>
      <c r="G111" s="63">
        <f t="shared" si="2"/>
        <v>0</v>
      </c>
      <c r="J111" s="9"/>
    </row>
    <row r="112" spans="3:10" ht="13.5" thickBot="1" x14ac:dyDescent="0.25">
      <c r="C112" s="54" t="s">
        <v>150</v>
      </c>
      <c r="D112" s="61">
        <v>2.7333333333333331E-2</v>
      </c>
      <c r="E112" s="62">
        <f t="shared" si="3"/>
        <v>7.4</v>
      </c>
      <c r="F112" s="70">
        <v>0</v>
      </c>
      <c r="G112" s="63">
        <f t="shared" si="2"/>
        <v>0</v>
      </c>
      <c r="J112" s="9"/>
    </row>
    <row r="113" spans="1:10" ht="13.5" thickBot="1" x14ac:dyDescent="0.25">
      <c r="C113" s="54" t="s">
        <v>145</v>
      </c>
      <c r="D113" s="61">
        <v>2.2666666666666668E-2</v>
      </c>
      <c r="E113" s="62">
        <f t="shared" si="3"/>
        <v>7.8</v>
      </c>
      <c r="F113" s="70">
        <v>0</v>
      </c>
      <c r="G113" s="63">
        <f t="shared" si="2"/>
        <v>0</v>
      </c>
      <c r="J113" s="9"/>
    </row>
    <row r="114" spans="1:10" ht="13.5" thickBot="1" x14ac:dyDescent="0.25">
      <c r="C114" s="54" t="s">
        <v>146</v>
      </c>
      <c r="D114" s="61">
        <v>8.666666666666668E-3</v>
      </c>
      <c r="E114" s="62">
        <f t="shared" si="3"/>
        <v>9.1999999999999993</v>
      </c>
      <c r="F114" s="70">
        <v>0</v>
      </c>
      <c r="G114" s="63">
        <f t="shared" si="2"/>
        <v>0</v>
      </c>
      <c r="J114" s="9"/>
    </row>
    <row r="115" spans="1:10" ht="13.5" thickBot="1" x14ac:dyDescent="0.25">
      <c r="C115" s="54" t="s">
        <v>147</v>
      </c>
      <c r="D115" s="61">
        <v>3.6666666666666666E-3</v>
      </c>
      <c r="E115" s="62">
        <f t="shared" si="3"/>
        <v>9.6</v>
      </c>
      <c r="F115" s="70">
        <v>0</v>
      </c>
      <c r="G115" s="63">
        <f t="shared" si="2"/>
        <v>0</v>
      </c>
      <c r="J115" s="9"/>
    </row>
    <row r="116" spans="1:10" ht="13.5" thickBot="1" x14ac:dyDescent="0.25">
      <c r="C116" s="54" t="s">
        <v>148</v>
      </c>
      <c r="D116" s="65">
        <v>0</v>
      </c>
      <c r="E116" s="62">
        <f t="shared" si="3"/>
        <v>10</v>
      </c>
      <c r="F116" s="70">
        <v>0</v>
      </c>
      <c r="G116" s="63">
        <f t="shared" si="2"/>
        <v>0</v>
      </c>
      <c r="J116" s="9"/>
    </row>
    <row r="117" spans="1:10" ht="13.5" thickBot="1" x14ac:dyDescent="0.25">
      <c r="C117" s="66" t="s">
        <v>151</v>
      </c>
      <c r="D117" s="67"/>
      <c r="E117" s="67"/>
      <c r="F117" s="67"/>
      <c r="G117" s="68">
        <f>SUM($G$101:$G$116)</f>
        <v>0</v>
      </c>
      <c r="J117" s="9"/>
    </row>
    <row r="118" spans="1:10" x14ac:dyDescent="0.2">
      <c r="C118" s="1"/>
      <c r="D118" s="41"/>
      <c r="E118" s="1"/>
      <c r="J118" s="9"/>
    </row>
    <row r="119" spans="1:10" s="8" customFormat="1" ht="12.75" customHeight="1" x14ac:dyDescent="0.2">
      <c r="J119" s="9"/>
    </row>
    <row r="120" spans="1:10" x14ac:dyDescent="0.2">
      <c r="A120" s="9"/>
      <c r="B120" s="9"/>
      <c r="C120" s="9"/>
      <c r="D120" s="9"/>
      <c r="E120" s="9"/>
      <c r="F120" s="9"/>
      <c r="G120" s="9"/>
      <c r="H120" s="9"/>
      <c r="I120" s="9"/>
      <c r="J120" s="9"/>
    </row>
    <row r="128" spans="1:10" s="6" customFormat="1" x14ac:dyDescent="0.2">
      <c r="A128" s="1"/>
      <c r="B128" s="1"/>
      <c r="F128" s="1"/>
      <c r="G128" s="1"/>
      <c r="H128" s="1"/>
      <c r="I128" s="1"/>
      <c r="J128" s="1"/>
    </row>
  </sheetData>
  <sheetProtection algorithmName="SHA-512" hashValue="Vulkp4Ua2UjgydWvZ9sqXcfjgo0G+v8Me/RYXWmC0gsArHLOdv9B2kDm+eejz2gfkTvjZqypkDDvnOt12TjVHQ==" saltValue="TUfaBbfhACRE0PaWzS6T8Q==" spinCount="100000" sheet="1" selectLockedCells="1"/>
  <protectedRanges>
    <protectedRange sqref="F7" name="gegevens_1"/>
    <protectedRange sqref="F8:F10" name="handtekening_1"/>
    <protectedRange sqref="D7:D10" name="gegevens_1_2_1"/>
  </protectedRanges>
  <mergeCells count="6">
    <mergeCell ref="C87:F87"/>
    <mergeCell ref="C3:G3"/>
    <mergeCell ref="D7:F7"/>
    <mergeCell ref="D8:F8"/>
    <mergeCell ref="D9:F9"/>
    <mergeCell ref="D10:F10"/>
  </mergeCells>
  <pageMargins left="0.70866141732283472" right="0.70866141732283472" top="1.3385826771653544" bottom="0.74803149606299213" header="0.31496062992125984" footer="0.31496062992125984"/>
  <pageSetup paperSize="8"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B00947-BC26-4F8F-A891-E58C2568A8EE}">
  <ds:schemaRefs>
    <ds:schemaRef ds:uri="http://schemas.microsoft.com/sharepoint/v3/contenttype/forms"/>
  </ds:schemaRefs>
</ds:datastoreItem>
</file>

<file path=customXml/itemProps2.xml><?xml version="1.0" encoding="utf-8"?>
<ds:datastoreItem xmlns:ds="http://schemas.openxmlformats.org/officeDocument/2006/customXml" ds:itemID="{DE108B7C-A2DD-4914-AD93-C1C1DA6F4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5A6A1-43D1-4387-BA33-6F32E5B14F35}">
  <ds:schemaRefs>
    <ds:schemaRef ds:uri="http://schemas.microsoft.com/office/infopath/2007/PartnerControls"/>
    <ds:schemaRef ds:uri="http://purl.org/dc/elements/1.1/"/>
    <ds:schemaRef ds:uri="http://schemas.microsoft.com/office/2006/metadata/properties"/>
    <ds:schemaRef ds:uri="e05f295a-23a6-4dea-9b05-6a8d0e188fc3"/>
    <ds:schemaRef ds:uri="1fdea4a2-3133-4f85-b50a-5ec3d6478dbf"/>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Instructie</vt:lpstr>
      <vt:lpstr>Inschrijfformulier Circulus</vt:lpstr>
      <vt:lpstr>Inschrijfformulier ROVA Acht</vt:lpstr>
      <vt:lpstr>Inschrijfformulier ROVA A'foort</vt:lpstr>
      <vt:lpstr>Inschrijfformulier ROVA Overig</vt:lpstr>
      <vt:lpstr>Inschrijfformulier TM</vt:lpstr>
      <vt:lpstr>Inschrijfformulier ROVA Combi</vt:lpstr>
      <vt:lpstr>'Inschrijfformulier Circulus'!Afdrukbereik</vt:lpstr>
      <vt:lpstr>'Inschrijfformulier ROVA Acht'!Afdrukbereik</vt:lpstr>
      <vt:lpstr>'Inschrijfformulier ROVA A''foort'!Afdrukbereik</vt:lpstr>
      <vt:lpstr>'Inschrijfformulier ROVA Combi'!Afdrukbereik</vt:lpstr>
      <vt:lpstr>'Inschrijfformulier ROVA Overig'!Afdrukbereik</vt:lpstr>
      <vt:lpstr>'Inschrijfformulier TM'!Afdrukbereik</vt:lpstr>
      <vt:lpstr>Instructie!Afdrukbereik</vt:lpstr>
    </vt:vector>
  </TitlesOfParts>
  <Company>KplusV organisatieadvies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ABA_WS0087</dc:creator>
  <cp:lastModifiedBy>Alexander Pluckel</cp:lastModifiedBy>
  <cp:lastPrinted>2023-06-08T12:57:43Z</cp:lastPrinted>
  <dcterms:created xsi:type="dcterms:W3CDTF">2013-05-16T12:34:45Z</dcterms:created>
  <dcterms:modified xsi:type="dcterms:W3CDTF">2023-07-06T14:24:49Z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0x010100D6BB60139071E04C90F1834030931AEA</vt:lpwstr>
  </property>
  <property fmtid="{D5CDD505-2E9C-101B-9397-08002B2CF9AE}" pid="4" name="Order">
    <vt:r8>100</vt:r8>
  </property>
</Properties>
</file>