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jverbon\Downloads\"/>
    </mc:Choice>
  </mc:AlternateContent>
  <xr:revisionPtr revIDLastSave="0" documentId="13_ncr:1_{D6871E3A-2C0F-43CA-82C1-55D902DF396D}" xr6:coauthVersionLast="47" xr6:coauthVersionMax="47" xr10:uidLastSave="{00000000-0000-0000-0000-000000000000}"/>
  <bookViews>
    <workbookView xWindow="-120" yWindow="-120" windowWidth="29040" windowHeight="15840" xr2:uid="{EBDAA4F7-BDE4-4830-8C98-A35F09D8423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1" l="1"/>
  <c r="K28" i="1" s="1"/>
  <c r="D27" i="1"/>
  <c r="F27" i="1" s="1"/>
  <c r="K24" i="1"/>
  <c r="K25" i="1" s="1"/>
  <c r="K21" i="1"/>
  <c r="F21" i="1"/>
  <c r="K20" i="1"/>
  <c r="F20" i="1"/>
  <c r="K19" i="1"/>
  <c r="F19" i="1"/>
  <c r="K18" i="1"/>
  <c r="F18" i="1"/>
  <c r="K15" i="1"/>
  <c r="F15" i="1"/>
  <c r="K14" i="1"/>
  <c r="F14" i="1"/>
  <c r="K13" i="1"/>
  <c r="F13" i="1"/>
  <c r="K22" i="1" l="1"/>
  <c r="K16" i="1"/>
  <c r="K30" i="1" l="1"/>
</calcChain>
</file>

<file path=xl/sharedStrings.xml><?xml version="1.0" encoding="utf-8"?>
<sst xmlns="http://schemas.openxmlformats.org/spreadsheetml/2006/main" count="57" uniqueCount="49">
  <si>
    <t>Bijlage O: Prijzenblad EA Privacy &amp; Security Awareness</t>
  </si>
  <si>
    <t>Naam Inschrijver</t>
  </si>
  <si>
    <t>Naam rechtsgeldige vertegenwoordiger</t>
  </si>
  <si>
    <t>Datum:</t>
  </si>
  <si>
    <t>Let op! Door indiening van dit prijzenblad, gaat u akkoord met de voorwaarden die Opdrachtgever stelt ten aanzien van prijsstelling door Inschrijvers, conform de aanbestedingsdocumenten. Met indiening van dit prijzenblad verklaart u bekend te zijn met de daarin  opgenomen voorwaarden van Opdrachtgever en daarmee nadrukkelijk in te stemmen.</t>
  </si>
  <si>
    <t>Prijscomponenten</t>
  </si>
  <si>
    <t>Verrekening naar score</t>
  </si>
  <si>
    <t>P1. Eerste Implementatie
      (GGD GHOR en 3 GGD'en)</t>
  </si>
  <si>
    <t>Bedrag</t>
  </si>
  <si>
    <t>Aantal</t>
  </si>
  <si>
    <t>3 Jaar</t>
  </si>
  <si>
    <t>Totaal bedrag</t>
  </si>
  <si>
    <t>Max punten</t>
  </si>
  <si>
    <t>Minimum</t>
  </si>
  <si>
    <t>Maximum</t>
  </si>
  <si>
    <t>Punten</t>
  </si>
  <si>
    <t>Eenmalige aansluitkosten</t>
  </si>
  <si>
    <t>Eenmalige aanpassing styling</t>
  </si>
  <si>
    <t>Licentieprijs pp/pj (0 - 2.500)</t>
  </si>
  <si>
    <t>Totaal P1</t>
  </si>
  <si>
    <t>P2. GGD'n uitrol</t>
  </si>
  <si>
    <t>Eenmalige aansluitkosten incl styling</t>
  </si>
  <si>
    <t>Licentieprijs pp/pj (2.501 - 5.000)</t>
  </si>
  <si>
    <t>Licentieprijs pp/pj (5.001 - 10.000)</t>
  </si>
  <si>
    <t>Licentieprijs pp/pj (10.001 - 20.000)</t>
  </si>
  <si>
    <t>Totaal P2</t>
  </si>
  <si>
    <t>P3. Additionele diensten op regiebasis</t>
  </si>
  <si>
    <t>Uurtarief voor adviesdiensten</t>
  </si>
  <si>
    <t>Totaal P3</t>
  </si>
  <si>
    <t>P4. Pandemische opschaling</t>
  </si>
  <si>
    <t>Licentieprijs pp/pj (20.001 en meer)</t>
  </si>
  <si>
    <t>Totaal P4</t>
  </si>
  <si>
    <t>Totaal score</t>
  </si>
  <si>
    <t>Toelichting op componenten conform de tekst van het Beschrijvend document</t>
  </si>
  <si>
    <t>Prijzen en percentages</t>
  </si>
  <si>
    <t>Alle opgegeven bedragen en percentages zijn incl BTW en inclusief alle kosten</t>
  </si>
  <si>
    <t>Eenmalige implementatiekosten</t>
  </si>
  <si>
    <t>Bij het prijsonderdeel dient de Inschrijver de vaste prijs op te geven voor de dekking van de kosten die de Opdrachtnemer maakt in het kader van het implementeren van de aangeboden oplossing bij de Opdrachtgever voor GGD GHOR.</t>
  </si>
  <si>
    <t>Bij het prijsonderdeel dient de Inschrijver de vaste prijs op te geven voor de dekking van de kosten die de Opdrachtnemer maakt in het kader van het eenmalig aanpassen van de, in te stellen, styling naar de GGD GHOR en GGD'n styling binnen de oplossing.</t>
  </si>
  <si>
    <t>Bij het prijsonderdeel dient de Inschrijver de vaste prijs op te geven voor de dekking van de kosten die de Opdrachtnemer maakt in het kader van het aansluiten van de aangeboden oplossing bij een van de volgende GGD'n na de eerste implementatie.</t>
  </si>
  <si>
    <t>Bij het prijsonderdeel dient de Inschrijver de vaste prijs per gebruiker en per jaar op te geven voor de eerste 2.500 gebruikers. Een gebruiker is een actieve named user. De licentie kosten worden op dagbasis doorberekend, waarbij een jaar geteld wordt als 365 dagen. Voor het bepalen van het aantal gebruikers worden de gebruikers van GGD GHOR en de aangesloten GGD'n opgeteld.</t>
  </si>
  <si>
    <t>Als bij "Licentieprijs pp/pj (0 - 2.500)" maar nu voor de reeks gebruiker van 2.501 tot en met 5.000. Deze licentieprijs pp/pj geldt voor alle gebruikers; dus vanaf gebruiker 1.</t>
  </si>
  <si>
    <t>Als bij "Licentieprijs pp/pj (0 - 2.500)" maar nu voor de reeks gebruiker van 5.001 tot en met 10.000. Deze licentieprijs pp/pj geldt voor alle gebruikers; dus vanaf gebruiker 1.</t>
  </si>
  <si>
    <t>Als bij "Licentieprijs pp/pj (0 - 2.500)" maar nu voor de reeks gebruiker van 10.001 tot en met 20.000. Deze licentieprijs pp/pj geldt voor alle gebruikers; dus vanaf gebruiker 1.</t>
  </si>
  <si>
    <t>Als bij "Licentieprijs pp/pj (0 - 2.500)" maar nu voor de reeks gebruiker boven de 20.000. Deze licentieprijs pp/pj geldt voor alle gebruikers; dus vanaf gebruiker 1 en ongeacht of er sprake is van een pandemische situatie. Alleen de aantallen gebruikers zijn een maatstaf.</t>
  </si>
  <si>
    <t>Bij het Uurtarief voor adviesdiensten dient de Inschrijver het uurtarief op te geven, welke de Opdrachtnemer gebruikt bij de nacalculatie van de adviesdiensten, die de Opdrachtgever als individuele meerwerkopdrachten, binnen de overeenkomst, verstrekt aan de Opdrachtnemer gedurende de looptijd van de overeenkomst. Dit uurtarief is gelijk voor de jaren 2023 en 2024, daarna wordt een indexering toegepast conform het Beschrijvend document.</t>
  </si>
  <si>
    <t>Minimum en Maximum bedragen in kolommen H en I.</t>
  </si>
  <si>
    <t>Het doel van de opgenomen minimum en maximum bedragen is om een beter onderscheidend vermogen te krijgen tussen de opgegeven prijzen. Uit een eerdere marktverkenning kwam naar voren dat meer dan 90% van de aanbieders hun prijsstelling tussen deze grenzen hebben liggen bij een kwalitatief goede oplossing. Prijzen onder het minimum bedrag zal niet leiden tot extra punten. Prijzen boven het maximum bedrag zullen daartegen wel leiden tot aftrek van punten (negatieve score).</t>
  </si>
  <si>
    <r>
      <t xml:space="preserve">Dit Prijzenblad behoort bij de Europese openbare aanbesteding Privacy &amp; Security Awareness van GGD GHOR Nederland
Versie 1.2     met TenderNed-kenmerk: 411479
Inschrijvers wordt verzocht dit Prijzenblad in te vullen met inachtneming van de uitgangspunten van het Beschrijvend Document, Programma van Eisen en de Concept overeenkomst. 
</t>
    </r>
    <r>
      <rPr>
        <sz val="11"/>
        <color rgb="FFFF0000"/>
        <rFont val="Calibri"/>
        <family val="2"/>
      </rPr>
      <t xml:space="preserve">[Toelichting Prijzenblad]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</si>
</sst>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
    <numFmt numFmtId="165" formatCode="0.0%"/>
    <numFmt numFmtId="166" formatCode="&quot;€&quot;\ #,##0.00"/>
  </numFmts>
  <fonts count="7" x14ac:knownFonts="1">
    <font>
      <sz val="11"/>
      <color theme="1"/>
      <name val="Calibri"/>
      <family val="2"/>
      <scheme val="minor"/>
    </font>
    <font>
      <b/>
      <sz val="18"/>
      <color theme="1"/>
      <name val="Calibri"/>
      <family val="2"/>
      <scheme val="minor"/>
    </font>
    <font>
      <sz val="11"/>
      <color rgb="FF000000"/>
      <name val="Calibri"/>
      <family val="2"/>
    </font>
    <font>
      <sz val="11"/>
      <color rgb="FFFF0000"/>
      <name val="Calibri"/>
      <family val="2"/>
    </font>
    <font>
      <b/>
      <sz val="12"/>
      <color theme="1"/>
      <name val="Calibri"/>
      <family val="2"/>
      <scheme val="minor"/>
    </font>
    <font>
      <b/>
      <sz val="14"/>
      <color theme="1"/>
      <name val="Calibri"/>
      <family val="2"/>
      <scheme val="minor"/>
    </font>
    <font>
      <b/>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86">
    <xf numFmtId="0" fontId="0" fillId="0" borderId="0" xfId="0"/>
    <xf numFmtId="0" fontId="1" fillId="0" borderId="0" xfId="0" applyFont="1" applyAlignment="1">
      <alignment horizontal="center" vertical="center"/>
    </xf>
    <xf numFmtId="0" fontId="2" fillId="0" borderId="0" xfId="0" applyFont="1" applyAlignment="1">
      <alignment horizontal="center" vertical="top" wrapText="1"/>
    </xf>
    <xf numFmtId="0" fontId="0" fillId="0" borderId="0" xfId="0" applyAlignment="1">
      <alignment horizontal="left" vertical="top" wrapText="1"/>
    </xf>
    <xf numFmtId="0" fontId="4" fillId="0" borderId="1" xfId="0" applyFont="1" applyBorder="1" applyAlignment="1">
      <alignment vertical="top" wrapText="1"/>
    </xf>
    <xf numFmtId="0" fontId="4" fillId="2" borderId="1"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top" wrapText="1"/>
      <protection locked="0"/>
    </xf>
    <xf numFmtId="0" fontId="5"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wrapText="1"/>
    </xf>
    <xf numFmtId="0" fontId="0" fillId="0" borderId="14" xfId="0" applyBorder="1"/>
    <xf numFmtId="0" fontId="0" fillId="0" borderId="15" xfId="0" applyBorder="1"/>
    <xf numFmtId="0" fontId="0" fillId="0" borderId="15" xfId="0" applyBorder="1" applyAlignment="1">
      <alignment horizontal="center"/>
    </xf>
    <xf numFmtId="0" fontId="0" fillId="0" borderId="16" xfId="0" applyBorder="1" applyAlignment="1">
      <alignment horizontal="center"/>
    </xf>
    <xf numFmtId="0" fontId="0" fillId="0" borderId="13" xfId="0" applyBorder="1"/>
    <xf numFmtId="0" fontId="0" fillId="0" borderId="17" xfId="0" applyBorder="1"/>
    <xf numFmtId="3" fontId="0" fillId="0" borderId="4" xfId="0" applyNumberFormat="1" applyBorder="1" applyAlignment="1" applyProtection="1">
      <alignment horizontal="center"/>
      <protection locked="0"/>
    </xf>
    <xf numFmtId="164" fontId="0" fillId="0" borderId="4" xfId="0" applyNumberFormat="1" applyBorder="1" applyAlignment="1">
      <alignment horizontal="center"/>
    </xf>
    <xf numFmtId="0" fontId="0" fillId="0" borderId="4" xfId="0" applyBorder="1" applyAlignment="1">
      <alignment horizontal="center"/>
    </xf>
    <xf numFmtId="4" fontId="0" fillId="0" borderId="4" xfId="0" applyNumberFormat="1" applyBorder="1" applyAlignment="1">
      <alignment horizontal="center"/>
    </xf>
    <xf numFmtId="9" fontId="0" fillId="0" borderId="1" xfId="0" applyNumberFormat="1" applyBorder="1" applyAlignment="1">
      <alignment horizontal="center"/>
    </xf>
    <xf numFmtId="3" fontId="0" fillId="0" borderId="17" xfId="0" applyNumberFormat="1" applyBorder="1" applyAlignment="1">
      <alignment horizontal="center"/>
    </xf>
    <xf numFmtId="0" fontId="0" fillId="0" borderId="18" xfId="0" applyBorder="1"/>
    <xf numFmtId="3" fontId="0" fillId="0" borderId="20" xfId="0" applyNumberFormat="1" applyBorder="1" applyAlignment="1" applyProtection="1">
      <alignment horizontal="center"/>
      <protection locked="0"/>
    </xf>
    <xf numFmtId="164" fontId="0" fillId="0" borderId="20" xfId="0" applyNumberFormat="1" applyBorder="1" applyAlignment="1">
      <alignment horizontal="center"/>
    </xf>
    <xf numFmtId="0" fontId="0" fillId="0" borderId="20" xfId="0" applyBorder="1" applyAlignment="1">
      <alignment horizontal="center"/>
    </xf>
    <xf numFmtId="4" fontId="0" fillId="0" borderId="20" xfId="0" applyNumberFormat="1" applyBorder="1" applyAlignment="1">
      <alignment horizontal="center"/>
    </xf>
    <xf numFmtId="9" fontId="0" fillId="0" borderId="21" xfId="0" applyNumberFormat="1" applyBorder="1" applyAlignment="1">
      <alignment horizontal="center"/>
    </xf>
    <xf numFmtId="3" fontId="0" fillId="0" borderId="18" xfId="0" applyNumberFormat="1" applyBorder="1" applyAlignment="1">
      <alignment horizontal="center"/>
    </xf>
    <xf numFmtId="0" fontId="0" fillId="0" borderId="22" xfId="0" applyBorder="1" applyAlignment="1">
      <alignment horizontal="right"/>
    </xf>
    <xf numFmtId="0" fontId="0" fillId="0" borderId="23" xfId="0" applyBorder="1"/>
    <xf numFmtId="0" fontId="0" fillId="0" borderId="24" xfId="0" applyBorder="1" applyAlignment="1">
      <alignment horizontal="center"/>
    </xf>
    <xf numFmtId="4" fontId="0" fillId="0" borderId="24" xfId="0" applyNumberFormat="1" applyBorder="1" applyAlignment="1">
      <alignment horizontal="center"/>
    </xf>
    <xf numFmtId="9" fontId="0" fillId="0" borderId="25" xfId="0" applyNumberFormat="1" applyBorder="1" applyAlignment="1">
      <alignment horizontal="center"/>
    </xf>
    <xf numFmtId="3" fontId="0" fillId="3" borderId="22" xfId="0" applyNumberFormat="1" applyFill="1" applyBorder="1" applyAlignment="1">
      <alignment horizontal="center"/>
    </xf>
    <xf numFmtId="4" fontId="0" fillId="0" borderId="15" xfId="0" applyNumberFormat="1" applyBorder="1" applyAlignment="1">
      <alignment horizontal="center"/>
    </xf>
    <xf numFmtId="9" fontId="0" fillId="0" borderId="16" xfId="0" applyNumberFormat="1" applyBorder="1" applyAlignment="1">
      <alignment horizontal="center"/>
    </xf>
    <xf numFmtId="3" fontId="0" fillId="0" borderId="13" xfId="0" applyNumberFormat="1" applyBorder="1" applyAlignment="1">
      <alignment horizontal="center"/>
    </xf>
    <xf numFmtId="0" fontId="0" fillId="0" borderId="26" xfId="0" applyBorder="1"/>
    <xf numFmtId="3" fontId="0" fillId="0" borderId="28" xfId="0" applyNumberFormat="1" applyBorder="1" applyAlignment="1" applyProtection="1">
      <alignment horizontal="center"/>
      <protection locked="0"/>
    </xf>
    <xf numFmtId="164" fontId="0" fillId="0" borderId="28" xfId="0" applyNumberFormat="1" applyBorder="1" applyAlignment="1">
      <alignment horizontal="center"/>
    </xf>
    <xf numFmtId="0" fontId="0" fillId="0" borderId="28" xfId="0" applyBorder="1" applyAlignment="1">
      <alignment horizontal="center"/>
    </xf>
    <xf numFmtId="4" fontId="0" fillId="0" borderId="28" xfId="0" applyNumberFormat="1" applyBorder="1" applyAlignment="1">
      <alignment horizontal="center"/>
    </xf>
    <xf numFmtId="9" fontId="0" fillId="0" borderId="29" xfId="0" applyNumberFormat="1" applyBorder="1" applyAlignment="1">
      <alignment horizontal="center"/>
    </xf>
    <xf numFmtId="3" fontId="0" fillId="0" borderId="26" xfId="0" applyNumberFormat="1" applyBorder="1" applyAlignment="1">
      <alignment horizontal="center"/>
    </xf>
    <xf numFmtId="0" fontId="0" fillId="0" borderId="30" xfId="0" applyBorder="1"/>
    <xf numFmtId="0" fontId="0" fillId="0" borderId="31" xfId="0" applyBorder="1" applyAlignment="1">
      <alignment horizontal="center"/>
    </xf>
    <xf numFmtId="4" fontId="0" fillId="0" borderId="31" xfId="0" applyNumberFormat="1" applyBorder="1" applyAlignment="1">
      <alignment horizontal="center"/>
    </xf>
    <xf numFmtId="164" fontId="0" fillId="0" borderId="32" xfId="0" applyNumberFormat="1" applyBorder="1" applyAlignment="1">
      <alignment horizontal="center"/>
    </xf>
    <xf numFmtId="3" fontId="0" fillId="3" borderId="33" xfId="0" applyNumberFormat="1" applyFill="1" applyBorder="1" applyAlignment="1">
      <alignment horizontal="center"/>
    </xf>
    <xf numFmtId="164" fontId="0" fillId="0" borderId="16" xfId="0" applyNumberFormat="1" applyBorder="1" applyAlignment="1">
      <alignment horizontal="center"/>
    </xf>
    <xf numFmtId="0" fontId="0" fillId="0" borderId="18" xfId="0" applyBorder="1" applyAlignment="1">
      <alignment wrapText="1"/>
    </xf>
    <xf numFmtId="0" fontId="0" fillId="0" borderId="21" xfId="0" applyBorder="1" applyAlignment="1">
      <alignment horizontal="center"/>
    </xf>
    <xf numFmtId="0" fontId="0" fillId="0" borderId="33" xfId="0" applyBorder="1" applyAlignment="1">
      <alignment horizontal="right"/>
    </xf>
    <xf numFmtId="165" fontId="0" fillId="0" borderId="31" xfId="0" applyNumberFormat="1" applyBorder="1" applyAlignment="1">
      <alignment horizontal="center"/>
    </xf>
    <xf numFmtId="0" fontId="0" fillId="0" borderId="6" xfId="0" applyBorder="1"/>
    <xf numFmtId="0" fontId="0" fillId="0" borderId="7" xfId="0" applyBorder="1"/>
    <xf numFmtId="0" fontId="0" fillId="0" borderId="8" xfId="0" applyBorder="1"/>
    <xf numFmtId="3" fontId="0" fillId="3" borderId="33" xfId="0" applyNumberFormat="1" applyFill="1" applyBorder="1"/>
    <xf numFmtId="0" fontId="0" fillId="0" borderId="34" xfId="0" applyBorder="1" applyAlignment="1">
      <alignment horizontal="center"/>
    </xf>
    <xf numFmtId="0" fontId="0" fillId="0" borderId="33" xfId="0" applyBorder="1" applyAlignment="1">
      <alignment vertical="top"/>
    </xf>
    <xf numFmtId="0" fontId="0" fillId="0" borderId="35"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36" xfId="0" applyBorder="1" applyAlignment="1">
      <alignment horizontal="left" vertical="top"/>
    </xf>
    <xf numFmtId="0" fontId="0" fillId="0" borderId="37" xfId="0" applyBorder="1" applyAlignment="1">
      <alignmen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0" fillId="0" borderId="33" xfId="0" applyBorder="1" applyAlignment="1">
      <alignmen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166" fontId="0" fillId="2" borderId="3" xfId="0" applyNumberFormat="1" applyFill="1" applyBorder="1" applyProtection="1">
      <protection locked="0"/>
    </xf>
    <xf numFmtId="166" fontId="0" fillId="2" borderId="19" xfId="0" applyNumberFormat="1" applyFill="1" applyBorder="1" applyProtection="1">
      <protection locked="0"/>
    </xf>
    <xf numFmtId="166" fontId="0" fillId="2" borderId="27" xfId="0" applyNumberFormat="1" applyFill="1" applyBorder="1" applyProtection="1">
      <protection locked="0"/>
    </xf>
    <xf numFmtId="166" fontId="0" fillId="2" borderId="19"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DFB47-BB5F-4822-9073-8E938DAF0B28}">
  <dimension ref="B2:K43"/>
  <sheetViews>
    <sheetView tabSelected="1" topLeftCell="A4" workbookViewId="0">
      <selection activeCell="C28" sqref="C28"/>
    </sheetView>
  </sheetViews>
  <sheetFormatPr defaultRowHeight="15" x14ac:dyDescent="0.25"/>
  <cols>
    <col min="2" max="2" width="36.85546875" customWidth="1"/>
    <col min="6" max="6" width="13.140625" bestFit="1" customWidth="1"/>
    <col min="7" max="7" width="11.5703125" bestFit="1" customWidth="1"/>
    <col min="8" max="8" width="9.5703125" bestFit="1" customWidth="1"/>
  </cols>
  <sheetData>
    <row r="2" spans="2:11" ht="23.25" x14ac:dyDescent="0.25">
      <c r="B2" s="1" t="s">
        <v>0</v>
      </c>
      <c r="C2" s="1"/>
      <c r="D2" s="1"/>
      <c r="E2" s="1"/>
      <c r="F2" s="1"/>
      <c r="G2" s="1"/>
      <c r="H2" s="1"/>
      <c r="I2" s="1"/>
      <c r="J2" s="1"/>
      <c r="K2" s="1"/>
    </row>
    <row r="3" spans="2:11" ht="91.5" customHeight="1" x14ac:dyDescent="0.25">
      <c r="B3" s="2" t="s">
        <v>48</v>
      </c>
      <c r="C3" s="2"/>
      <c r="D3" s="2"/>
      <c r="E3" s="2"/>
      <c r="F3" s="2"/>
      <c r="G3" s="2"/>
      <c r="H3" s="2"/>
      <c r="I3" s="2"/>
      <c r="J3" s="2"/>
      <c r="K3" s="2"/>
    </row>
    <row r="4" spans="2:11" x14ac:dyDescent="0.25">
      <c r="B4" s="3"/>
      <c r="C4" s="3"/>
      <c r="D4" s="3"/>
      <c r="E4" s="3"/>
      <c r="F4" s="3"/>
      <c r="G4" s="3"/>
    </row>
    <row r="5" spans="2:11" ht="24" customHeight="1" x14ac:dyDescent="0.25">
      <c r="B5" s="4" t="s">
        <v>1</v>
      </c>
      <c r="C5" s="5"/>
      <c r="D5" s="6"/>
      <c r="E5" s="6"/>
      <c r="F5" s="6"/>
      <c r="G5" s="6"/>
      <c r="H5" s="6"/>
      <c r="I5" s="6"/>
      <c r="J5" s="6"/>
      <c r="K5" s="7"/>
    </row>
    <row r="6" spans="2:11" ht="39" customHeight="1" x14ac:dyDescent="0.25">
      <c r="B6" s="4" t="s">
        <v>2</v>
      </c>
      <c r="C6" s="8"/>
      <c r="D6" s="8"/>
      <c r="E6" s="8"/>
      <c r="F6" s="8"/>
      <c r="G6" s="8"/>
      <c r="H6" s="8"/>
      <c r="I6" s="8"/>
      <c r="J6" s="8"/>
      <c r="K6" s="8"/>
    </row>
    <row r="7" spans="2:11" ht="15.75" x14ac:dyDescent="0.25">
      <c r="B7" s="4" t="s">
        <v>3</v>
      </c>
      <c r="C7" s="8"/>
      <c r="D7" s="8"/>
      <c r="E7" s="8"/>
      <c r="F7" s="8"/>
      <c r="G7" s="8"/>
      <c r="H7" s="8"/>
      <c r="I7" s="8"/>
      <c r="J7" s="8"/>
      <c r="K7" s="8"/>
    </row>
    <row r="8" spans="2:11" ht="19.5" thickBot="1" x14ac:dyDescent="0.3">
      <c r="B8" s="9"/>
      <c r="C8" s="9"/>
      <c r="D8" s="9"/>
      <c r="E8" s="9"/>
      <c r="F8" s="9"/>
      <c r="G8" s="9"/>
      <c r="H8" s="9"/>
      <c r="I8" s="9"/>
      <c r="J8" s="9"/>
      <c r="K8" s="9"/>
    </row>
    <row r="9" spans="2:11" ht="50.25" customHeight="1" thickBot="1" x14ac:dyDescent="0.3">
      <c r="B9" s="10" t="s">
        <v>4</v>
      </c>
      <c r="C9" s="11"/>
      <c r="D9" s="11"/>
      <c r="E9" s="11"/>
      <c r="F9" s="11"/>
      <c r="G9" s="11"/>
      <c r="H9" s="11"/>
      <c r="I9" s="11"/>
      <c r="J9" s="11"/>
      <c r="K9" s="12"/>
    </row>
    <row r="10" spans="2:11" ht="15.75" thickBot="1" x14ac:dyDescent="0.3">
      <c r="B10" s="13"/>
      <c r="C10" s="13"/>
      <c r="D10" s="13"/>
      <c r="E10" s="13"/>
      <c r="F10" s="13"/>
      <c r="G10" s="13"/>
      <c r="H10" s="13"/>
      <c r="I10" s="13"/>
      <c r="J10" s="13"/>
      <c r="K10" s="13"/>
    </row>
    <row r="11" spans="2:11" ht="15.75" thickBot="1" x14ac:dyDescent="0.3">
      <c r="B11" s="14" t="s">
        <v>5</v>
      </c>
      <c r="C11" s="15"/>
      <c r="D11" s="15"/>
      <c r="E11" s="15"/>
      <c r="F11" s="15"/>
      <c r="G11" s="15" t="s">
        <v>6</v>
      </c>
      <c r="H11" s="15"/>
      <c r="I11" s="15"/>
      <c r="J11" s="15"/>
      <c r="K11" s="16"/>
    </row>
    <row r="12" spans="2:11" ht="33" customHeight="1" x14ac:dyDescent="0.25">
      <c r="B12" s="17" t="s">
        <v>7</v>
      </c>
      <c r="C12" s="18" t="s">
        <v>8</v>
      </c>
      <c r="D12" s="19" t="s">
        <v>9</v>
      </c>
      <c r="E12" s="19" t="s">
        <v>10</v>
      </c>
      <c r="F12" s="19" t="s">
        <v>11</v>
      </c>
      <c r="G12" s="19" t="s">
        <v>12</v>
      </c>
      <c r="H12" s="19" t="s">
        <v>13</v>
      </c>
      <c r="I12" s="20" t="s">
        <v>14</v>
      </c>
      <c r="J12" s="21"/>
      <c r="K12" s="22" t="s">
        <v>15</v>
      </c>
    </row>
    <row r="13" spans="2:11" x14ac:dyDescent="0.25">
      <c r="B13" s="23" t="s">
        <v>16</v>
      </c>
      <c r="C13" s="82">
        <v>0</v>
      </c>
      <c r="D13" s="24">
        <v>1</v>
      </c>
      <c r="E13" s="24"/>
      <c r="F13" s="25">
        <f>D13*C13</f>
        <v>0</v>
      </c>
      <c r="G13" s="26">
        <v>100</v>
      </c>
      <c r="H13" s="27">
        <v>0</v>
      </c>
      <c r="I13" s="27">
        <v>25000</v>
      </c>
      <c r="J13" s="28"/>
      <c r="K13" s="29">
        <f t="shared" ref="K13:K15" si="0">ROUND(IF(C13&lt;H13,1,(I13-C13)/(I13-H13))*G13,0)</f>
        <v>100</v>
      </c>
    </row>
    <row r="14" spans="2:11" x14ac:dyDescent="0.25">
      <c r="B14" s="23" t="s">
        <v>17</v>
      </c>
      <c r="C14" s="82">
        <v>0</v>
      </c>
      <c r="D14" s="24">
        <v>1</v>
      </c>
      <c r="E14" s="24"/>
      <c r="F14" s="25">
        <f>D14*C14</f>
        <v>0</v>
      </c>
      <c r="G14" s="26">
        <v>40</v>
      </c>
      <c r="H14" s="27">
        <v>0</v>
      </c>
      <c r="I14" s="27">
        <v>4000</v>
      </c>
      <c r="J14" s="28"/>
      <c r="K14" s="29">
        <f t="shared" si="0"/>
        <v>40</v>
      </c>
    </row>
    <row r="15" spans="2:11" ht="15.75" thickBot="1" x14ac:dyDescent="0.3">
      <c r="B15" s="30" t="s">
        <v>18</v>
      </c>
      <c r="C15" s="83">
        <v>0</v>
      </c>
      <c r="D15" s="31">
        <v>2500</v>
      </c>
      <c r="E15" s="31">
        <v>3</v>
      </c>
      <c r="F15" s="32">
        <f t="shared" ref="F15" si="1">D15*C15*E15</f>
        <v>0</v>
      </c>
      <c r="G15" s="33">
        <v>160</v>
      </c>
      <c r="H15" s="34">
        <v>4</v>
      </c>
      <c r="I15" s="34">
        <v>15</v>
      </c>
      <c r="J15" s="35"/>
      <c r="K15" s="36">
        <f t="shared" si="0"/>
        <v>160</v>
      </c>
    </row>
    <row r="16" spans="2:11" ht="15.75" thickBot="1" x14ac:dyDescent="0.3">
      <c r="B16" s="37" t="s">
        <v>19</v>
      </c>
      <c r="C16" s="38"/>
      <c r="D16" s="39"/>
      <c r="E16" s="39"/>
      <c r="F16" s="39"/>
      <c r="G16" s="39"/>
      <c r="H16" s="40"/>
      <c r="I16" s="40"/>
      <c r="J16" s="41"/>
      <c r="K16" s="42">
        <f>SUM(K13:K15)</f>
        <v>300</v>
      </c>
    </row>
    <row r="17" spans="2:11" x14ac:dyDescent="0.25">
      <c r="B17" s="22" t="s">
        <v>20</v>
      </c>
      <c r="C17" s="18"/>
      <c r="D17" s="20"/>
      <c r="E17" s="20"/>
      <c r="F17" s="20"/>
      <c r="G17" s="20"/>
      <c r="H17" s="43"/>
      <c r="I17" s="43"/>
      <c r="J17" s="44"/>
      <c r="K17" s="45"/>
    </row>
    <row r="18" spans="2:11" x14ac:dyDescent="0.25">
      <c r="B18" s="23" t="s">
        <v>21</v>
      </c>
      <c r="C18" s="82">
        <v>0</v>
      </c>
      <c r="D18" s="24">
        <v>25</v>
      </c>
      <c r="E18" s="24"/>
      <c r="F18" s="25">
        <f>D18*C18</f>
        <v>0</v>
      </c>
      <c r="G18" s="26">
        <v>80</v>
      </c>
      <c r="H18" s="27">
        <v>0</v>
      </c>
      <c r="I18" s="27">
        <v>10000</v>
      </c>
      <c r="J18" s="28"/>
      <c r="K18" s="29">
        <f t="shared" ref="K18:K21" si="2">ROUND(IF(C18&lt;H18,1,(I18-C18)/(I18-H18))*G18,0)</f>
        <v>80</v>
      </c>
    </row>
    <row r="19" spans="2:11" x14ac:dyDescent="0.25">
      <c r="B19" s="46" t="s">
        <v>22</v>
      </c>
      <c r="C19" s="84">
        <v>0</v>
      </c>
      <c r="D19" s="47">
        <v>3750</v>
      </c>
      <c r="E19" s="47">
        <v>3</v>
      </c>
      <c r="F19" s="48">
        <f t="shared" ref="F19:F21" si="3">D19*C19*E19</f>
        <v>0</v>
      </c>
      <c r="G19" s="49">
        <v>120</v>
      </c>
      <c r="H19" s="50">
        <v>4</v>
      </c>
      <c r="I19" s="50">
        <v>13</v>
      </c>
      <c r="J19" s="51"/>
      <c r="K19" s="52">
        <f t="shared" si="2"/>
        <v>120</v>
      </c>
    </row>
    <row r="20" spans="2:11" x14ac:dyDescent="0.25">
      <c r="B20" s="46" t="s">
        <v>23</v>
      </c>
      <c r="C20" s="84">
        <v>0</v>
      </c>
      <c r="D20" s="47">
        <v>7500</v>
      </c>
      <c r="E20" s="47">
        <v>3</v>
      </c>
      <c r="F20" s="48">
        <f t="shared" si="3"/>
        <v>0</v>
      </c>
      <c r="G20" s="49">
        <v>60</v>
      </c>
      <c r="H20" s="50">
        <v>2.5</v>
      </c>
      <c r="I20" s="50">
        <v>11</v>
      </c>
      <c r="J20" s="51"/>
      <c r="K20" s="52">
        <f t="shared" si="2"/>
        <v>60</v>
      </c>
    </row>
    <row r="21" spans="2:11" ht="15.75" thickBot="1" x14ac:dyDescent="0.3">
      <c r="B21" s="30" t="s">
        <v>24</v>
      </c>
      <c r="C21" s="84">
        <v>0</v>
      </c>
      <c r="D21" s="47">
        <v>15000</v>
      </c>
      <c r="E21" s="47">
        <v>3</v>
      </c>
      <c r="F21" s="48">
        <f t="shared" si="3"/>
        <v>0</v>
      </c>
      <c r="G21" s="49">
        <v>40</v>
      </c>
      <c r="H21" s="50">
        <v>1</v>
      </c>
      <c r="I21" s="50">
        <v>9</v>
      </c>
      <c r="J21" s="51"/>
      <c r="K21" s="52">
        <f t="shared" si="2"/>
        <v>40</v>
      </c>
    </row>
    <row r="22" spans="2:11" ht="15.75" thickBot="1" x14ac:dyDescent="0.3">
      <c r="B22" s="37" t="s">
        <v>25</v>
      </c>
      <c r="C22" s="53"/>
      <c r="D22" s="54"/>
      <c r="E22" s="54"/>
      <c r="F22" s="54"/>
      <c r="G22" s="54"/>
      <c r="H22" s="55"/>
      <c r="I22" s="55"/>
      <c r="J22" s="56"/>
      <c r="K22" s="57">
        <f>SUM(K18:K21)</f>
        <v>300</v>
      </c>
    </row>
    <row r="23" spans="2:11" x14ac:dyDescent="0.25">
      <c r="B23" s="17" t="s">
        <v>26</v>
      </c>
      <c r="C23" s="18"/>
      <c r="D23" s="20"/>
      <c r="E23" s="20"/>
      <c r="F23" s="20"/>
      <c r="G23" s="20"/>
      <c r="H23" s="43"/>
      <c r="I23" s="43"/>
      <c r="J23" s="58"/>
      <c r="K23" s="45"/>
    </row>
    <row r="24" spans="2:11" ht="15.75" thickBot="1" x14ac:dyDescent="0.3">
      <c r="B24" s="59" t="s">
        <v>27</v>
      </c>
      <c r="C24" s="85">
        <v>0</v>
      </c>
      <c r="D24" s="31">
        <v>120</v>
      </c>
      <c r="E24" s="31">
        <v>3</v>
      </c>
      <c r="F24" s="32"/>
      <c r="G24" s="33">
        <v>100</v>
      </c>
      <c r="H24" s="34">
        <v>80</v>
      </c>
      <c r="I24" s="34">
        <v>120</v>
      </c>
      <c r="J24" s="60"/>
      <c r="K24" s="36">
        <f>ROUND(IF(C24&lt;H24,1,(I24-C24)/(I24-H24))*G24,0)</f>
        <v>100</v>
      </c>
    </row>
    <row r="25" spans="2:11" ht="15.75" thickBot="1" x14ac:dyDescent="0.3">
      <c r="B25" s="37" t="s">
        <v>28</v>
      </c>
      <c r="C25" s="53"/>
      <c r="D25" s="54"/>
      <c r="E25" s="54"/>
      <c r="F25" s="54"/>
      <c r="G25" s="54"/>
      <c r="H25" s="55"/>
      <c r="I25" s="55"/>
      <c r="J25" s="56"/>
      <c r="K25" s="42">
        <f>K24</f>
        <v>100</v>
      </c>
    </row>
    <row r="26" spans="2:11" x14ac:dyDescent="0.25">
      <c r="B26" s="17" t="s">
        <v>29</v>
      </c>
      <c r="C26" s="18"/>
      <c r="D26" s="20"/>
      <c r="E26" s="20"/>
      <c r="F26" s="20"/>
      <c r="G26" s="20"/>
      <c r="H26" s="43"/>
      <c r="I26" s="43"/>
      <c r="J26" s="58"/>
      <c r="K26" s="45"/>
    </row>
    <row r="27" spans="2:11" ht="15.75" thickBot="1" x14ac:dyDescent="0.3">
      <c r="B27" s="59" t="s">
        <v>30</v>
      </c>
      <c r="C27" s="85">
        <v>0</v>
      </c>
      <c r="D27" s="31">
        <f>25*3000</f>
        <v>75000</v>
      </c>
      <c r="E27" s="31">
        <v>2</v>
      </c>
      <c r="F27" s="32">
        <f t="shared" ref="F27" si="4">D27*C27*E27</f>
        <v>0</v>
      </c>
      <c r="G27" s="33">
        <v>100</v>
      </c>
      <c r="H27" s="34">
        <v>1</v>
      </c>
      <c r="I27" s="34">
        <v>7</v>
      </c>
      <c r="J27" s="60"/>
      <c r="K27" s="36">
        <f>ROUND(IF(C27&lt;H27,1,(I27-C27)/(I27-H27))*G27,0)</f>
        <v>100</v>
      </c>
    </row>
    <row r="28" spans="2:11" ht="15.75" thickBot="1" x14ac:dyDescent="0.3">
      <c r="B28" s="61" t="s">
        <v>31</v>
      </c>
      <c r="C28" s="53"/>
      <c r="D28" s="54"/>
      <c r="E28" s="54"/>
      <c r="F28" s="54"/>
      <c r="G28" s="54"/>
      <c r="H28" s="62"/>
      <c r="I28" s="62"/>
      <c r="J28" s="56"/>
      <c r="K28" s="57">
        <f>K27</f>
        <v>100</v>
      </c>
    </row>
    <row r="29" spans="2:11" ht="15.75" thickBot="1" x14ac:dyDescent="0.3"/>
    <row r="30" spans="2:11" ht="15.75" thickBot="1" x14ac:dyDescent="0.3">
      <c r="B30" s="63" t="s">
        <v>32</v>
      </c>
      <c r="C30" s="64"/>
      <c r="D30" s="64"/>
      <c r="E30" s="64"/>
      <c r="F30" s="64"/>
      <c r="G30" s="64"/>
      <c r="H30" s="64"/>
      <c r="I30" s="64"/>
      <c r="J30" s="65"/>
      <c r="K30" s="66">
        <f>K16+K22+K25+K28</f>
        <v>800</v>
      </c>
    </row>
    <row r="31" spans="2:11" ht="15.75" thickBot="1" x14ac:dyDescent="0.3"/>
    <row r="32" spans="2:11" ht="15.75" thickBot="1" x14ac:dyDescent="0.3">
      <c r="B32" s="14" t="s">
        <v>33</v>
      </c>
      <c r="C32" s="15"/>
      <c r="D32" s="15"/>
      <c r="E32" s="15"/>
      <c r="F32" s="15"/>
      <c r="G32" s="15"/>
      <c r="H32" s="15"/>
      <c r="I32" s="15"/>
      <c r="J32" s="67"/>
      <c r="K32" s="16"/>
    </row>
    <row r="33" spans="2:11" ht="15.75" thickBot="1" x14ac:dyDescent="0.3">
      <c r="B33" s="68" t="s">
        <v>34</v>
      </c>
      <c r="C33" s="69" t="s">
        <v>35</v>
      </c>
      <c r="D33" s="70"/>
      <c r="E33" s="70"/>
      <c r="F33" s="70"/>
      <c r="G33" s="70"/>
      <c r="H33" s="70"/>
      <c r="I33" s="70"/>
      <c r="J33" s="71"/>
      <c r="K33" s="72"/>
    </row>
    <row r="34" spans="2:11" ht="52.5" customHeight="1" thickBot="1" x14ac:dyDescent="0.3">
      <c r="B34" s="73" t="s">
        <v>36</v>
      </c>
      <c r="C34" s="74" t="s">
        <v>37</v>
      </c>
      <c r="D34" s="75"/>
      <c r="E34" s="75"/>
      <c r="F34" s="75"/>
      <c r="G34" s="75"/>
      <c r="H34" s="75"/>
      <c r="I34" s="75"/>
      <c r="J34" s="76"/>
      <c r="K34" s="77"/>
    </row>
    <row r="35" spans="2:11" ht="51" customHeight="1" thickBot="1" x14ac:dyDescent="0.3">
      <c r="B35" s="73" t="s">
        <v>17</v>
      </c>
      <c r="C35" s="74" t="s">
        <v>38</v>
      </c>
      <c r="D35" s="75"/>
      <c r="E35" s="75"/>
      <c r="F35" s="75"/>
      <c r="G35" s="75"/>
      <c r="H35" s="75"/>
      <c r="I35" s="75"/>
      <c r="J35" s="76"/>
      <c r="K35" s="77"/>
    </row>
    <row r="36" spans="2:11" ht="49.5" customHeight="1" thickBot="1" x14ac:dyDescent="0.3">
      <c r="B36" s="73" t="s">
        <v>16</v>
      </c>
      <c r="C36" s="74" t="s">
        <v>39</v>
      </c>
      <c r="D36" s="75"/>
      <c r="E36" s="75"/>
      <c r="F36" s="75"/>
      <c r="G36" s="75"/>
      <c r="H36" s="75"/>
      <c r="I36" s="75"/>
      <c r="J36" s="76"/>
      <c r="K36" s="77"/>
    </row>
    <row r="37" spans="2:11" ht="84.75" customHeight="1" thickBot="1" x14ac:dyDescent="0.3">
      <c r="B37" s="73" t="s">
        <v>18</v>
      </c>
      <c r="C37" s="74" t="s">
        <v>40</v>
      </c>
      <c r="D37" s="75"/>
      <c r="E37" s="75"/>
      <c r="F37" s="75"/>
      <c r="G37" s="75"/>
      <c r="H37" s="75"/>
      <c r="I37" s="75"/>
      <c r="J37" s="76"/>
      <c r="K37" s="77"/>
    </row>
    <row r="38" spans="2:11" ht="38.25" customHeight="1" thickBot="1" x14ac:dyDescent="0.3">
      <c r="B38" s="73" t="s">
        <v>22</v>
      </c>
      <c r="C38" s="74" t="s">
        <v>41</v>
      </c>
      <c r="D38" s="75"/>
      <c r="E38" s="75"/>
      <c r="F38" s="75"/>
      <c r="G38" s="75"/>
      <c r="H38" s="75"/>
      <c r="I38" s="75"/>
      <c r="J38" s="76"/>
      <c r="K38" s="77"/>
    </row>
    <row r="39" spans="2:11" ht="33" customHeight="1" thickBot="1" x14ac:dyDescent="0.3">
      <c r="B39" s="73" t="s">
        <v>23</v>
      </c>
      <c r="C39" s="74" t="s">
        <v>42</v>
      </c>
      <c r="D39" s="75"/>
      <c r="E39" s="75"/>
      <c r="F39" s="75"/>
      <c r="G39" s="75"/>
      <c r="H39" s="75"/>
      <c r="I39" s="75"/>
      <c r="J39" s="76"/>
      <c r="K39" s="77"/>
    </row>
    <row r="40" spans="2:11" ht="34.5" customHeight="1" thickBot="1" x14ac:dyDescent="0.3">
      <c r="B40" s="73" t="s">
        <v>24</v>
      </c>
      <c r="C40" s="74" t="s">
        <v>43</v>
      </c>
      <c r="D40" s="75"/>
      <c r="E40" s="75"/>
      <c r="F40" s="75"/>
      <c r="G40" s="75"/>
      <c r="H40" s="75"/>
      <c r="I40" s="75"/>
      <c r="J40" s="76"/>
      <c r="K40" s="77"/>
    </row>
    <row r="41" spans="2:11" ht="48" customHeight="1" thickBot="1" x14ac:dyDescent="0.3">
      <c r="B41" s="73" t="s">
        <v>30</v>
      </c>
      <c r="C41" s="74" t="s">
        <v>44</v>
      </c>
      <c r="D41" s="75"/>
      <c r="E41" s="75"/>
      <c r="F41" s="75"/>
      <c r="G41" s="75"/>
      <c r="H41" s="75"/>
      <c r="I41" s="75"/>
      <c r="J41" s="76"/>
      <c r="K41" s="77"/>
    </row>
    <row r="42" spans="2:11" ht="93.75" customHeight="1" thickBot="1" x14ac:dyDescent="0.3">
      <c r="B42" s="78" t="s">
        <v>27</v>
      </c>
      <c r="C42" s="79" t="s">
        <v>45</v>
      </c>
      <c r="D42" s="80"/>
      <c r="E42" s="80"/>
      <c r="F42" s="80"/>
      <c r="G42" s="80"/>
      <c r="H42" s="80"/>
      <c r="I42" s="80"/>
      <c r="J42" s="80"/>
      <c r="K42" s="81"/>
    </row>
    <row r="43" spans="2:11" ht="96" customHeight="1" thickBot="1" x14ac:dyDescent="0.3">
      <c r="B43" s="78" t="s">
        <v>46</v>
      </c>
      <c r="C43" s="79" t="s">
        <v>47</v>
      </c>
      <c r="D43" s="80"/>
      <c r="E43" s="80"/>
      <c r="F43" s="80"/>
      <c r="G43" s="80"/>
      <c r="H43" s="80"/>
      <c r="I43" s="80"/>
      <c r="J43" s="80"/>
      <c r="K43" s="81"/>
    </row>
  </sheetData>
  <sheetProtection algorithmName="SHA-512" hashValue="KrrBbqFPnp3nXCraxTFRfv/6JAjh8qbsCOcX7q2De4jJz5I4zL4ipzJEnc885OQ18wdt0wRjSjoKXVkUBrBYMg==" saltValue="L4Fk9wa/GvHU+C7djjM3iA==" spinCount="100000" sheet="1" objects="1" scenarios="1"/>
  <protectedRanges>
    <protectedRange sqref="C27" name="Bereik5"/>
    <protectedRange sqref="C24" name="Bereik4"/>
    <protectedRange sqref="C18:C21" name="Bereik3"/>
    <protectedRange sqref="C13:C15" name="Bereik2"/>
    <protectedRange sqref="C5:K7" name="Bereik1"/>
  </protectedRanges>
  <mergeCells count="22">
    <mergeCell ref="C40:K40"/>
    <mergeCell ref="C41:K41"/>
    <mergeCell ref="C42:K42"/>
    <mergeCell ref="C43:K43"/>
    <mergeCell ref="C34:K34"/>
    <mergeCell ref="C35:K35"/>
    <mergeCell ref="C36:K36"/>
    <mergeCell ref="C37:K37"/>
    <mergeCell ref="C38:K38"/>
    <mergeCell ref="C39:K39"/>
    <mergeCell ref="B9:K9"/>
    <mergeCell ref="B10:K10"/>
    <mergeCell ref="B11:F11"/>
    <mergeCell ref="G11:K11"/>
    <mergeCell ref="B32:K32"/>
    <mergeCell ref="C33:K33"/>
    <mergeCell ref="B2:K2"/>
    <mergeCell ref="B3:K3"/>
    <mergeCell ref="C5:K5"/>
    <mergeCell ref="C6:K6"/>
    <mergeCell ref="C7:K7"/>
    <mergeCell ref="B8:K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Verbon, Jozeph</dc:creator>
  <cp:lastModifiedBy>Verbon, Jozeph</cp:lastModifiedBy>
  <dcterms:created xsi:type="dcterms:W3CDTF">2023-08-02T07:09:11Z</dcterms:created>
  <dcterms:modified xsi:type="dcterms:W3CDTF">2023-08-02T07:25:20Z</dcterms:modified>
</cp:coreProperties>
</file>