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www.samenwerkruimten.nl/teamsites/cdr2023/Documenten/03 Vaste Dataverbindingen en Internet/"/>
    </mc:Choice>
  </mc:AlternateContent>
  <bookViews>
    <workbookView xWindow="0" yWindow="0" windowWidth="9420" windowHeight="12120" tabRatio="675" firstSheet="5" activeTab="12"/>
  </bookViews>
  <sheets>
    <sheet name="Versie" sheetId="21" r:id="rId1"/>
    <sheet name="Toelichting " sheetId="1" r:id="rId2"/>
    <sheet name="PDC" sheetId="23" r:id="rId3"/>
    <sheet name="Local Access" sheetId="19" r:id="rId4"/>
    <sheet name="Crossconnectlocaties" sheetId="25" r:id="rId5"/>
    <sheet name="Crossconnect" sheetId="24" r:id="rId6"/>
    <sheet name="Beheer" sheetId="27" r:id="rId7"/>
    <sheet name="Offerte Local Access" sheetId="14" r:id="rId8"/>
    <sheet name="Offerte Crossconnects" sheetId="26" r:id="rId9"/>
    <sheet name="Afwijkende situaties" sheetId="16" r:id="rId10"/>
    <sheet name="Totaal NOK" sheetId="17" r:id="rId11"/>
    <sheet name="Totaal ROK" sheetId="28" r:id="rId12"/>
    <sheet name="Validatie" sheetId="18" r:id="rId13"/>
  </sheets>
  <definedNames>
    <definedName name="_xlnm.Print_Area" localSheetId="9">'Afwijkende situaties'!$A:$M</definedName>
    <definedName name="_xlnm.Print_Area" localSheetId="8">'Offerte Crossconnects'!$A:$P</definedName>
    <definedName name="_xlnm.Print_Area" localSheetId="7">'Offerte Local Access'!$A:$AD</definedName>
    <definedName name="_xlnm.Print_Area" localSheetId="10">'Totaal NOK'!$B:$K</definedName>
    <definedName name="_xlnm.Print_Area" localSheetId="11">'Totaal ROK'!$B:$K</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1" i="23" l="1"/>
  <c r="F60" i="23"/>
  <c r="F64" i="23"/>
  <c r="F63" i="23"/>
  <c r="F54" i="23"/>
  <c r="F46" i="23"/>
  <c r="F45" i="23"/>
  <c r="F48" i="23"/>
  <c r="B43" i="18"/>
  <c r="C43" i="18"/>
  <c r="B44" i="18"/>
  <c r="C44" i="18"/>
  <c r="H74" i="28"/>
  <c r="C40" i="18"/>
  <c r="C41" i="18"/>
  <c r="C42" i="18"/>
  <c r="C39" i="18"/>
  <c r="B40" i="18"/>
  <c r="B41" i="18"/>
  <c r="B42" i="18"/>
  <c r="B39" i="18"/>
  <c r="B27" i="18"/>
  <c r="C27" i="18"/>
  <c r="B84" i="28" l="1"/>
  <c r="H84" i="28"/>
  <c r="B83" i="28"/>
  <c r="H83" i="28"/>
  <c r="G23" i="17"/>
  <c r="B23" i="17"/>
  <c r="H23" i="17"/>
  <c r="G24" i="17"/>
  <c r="B24" i="17"/>
  <c r="H24" i="17"/>
  <c r="G22" i="17"/>
  <c r="G21" i="17"/>
  <c r="G20" i="17"/>
  <c r="G29" i="17"/>
  <c r="B44" i="28"/>
  <c r="J44" i="28"/>
  <c r="B43" i="28"/>
  <c r="J43" i="28"/>
  <c r="B42" i="28"/>
  <c r="J42" i="28"/>
  <c r="B35" i="28"/>
  <c r="I35" i="28"/>
  <c r="B34" i="28"/>
  <c r="I34" i="28"/>
  <c r="B33" i="28"/>
  <c r="I33" i="28"/>
  <c r="B32" i="28"/>
  <c r="I32" i="28"/>
  <c r="B31" i="28"/>
  <c r="I31" i="28" s="1"/>
  <c r="B30" i="28"/>
  <c r="H30" i="28" s="1"/>
  <c r="I30" i="28"/>
  <c r="B27" i="28"/>
  <c r="B26" i="28"/>
  <c r="I26" i="28" s="1"/>
  <c r="B25" i="28"/>
  <c r="B24" i="28"/>
  <c r="B23" i="28"/>
  <c r="I23" i="28"/>
  <c r="B22" i="28"/>
  <c r="I22" i="28"/>
  <c r="B21" i="28"/>
  <c r="I21" i="28"/>
  <c r="B20" i="28"/>
  <c r="I20" i="28"/>
  <c r="D75" i="28"/>
  <c r="C75" i="28"/>
  <c r="B75" i="28"/>
  <c r="D74" i="28"/>
  <c r="C74" i="28"/>
  <c r="B74" i="28"/>
  <c r="D73" i="28"/>
  <c r="C73" i="28"/>
  <c r="B73" i="28"/>
  <c r="D72" i="28"/>
  <c r="C72" i="28"/>
  <c r="B72" i="28"/>
  <c r="D71" i="28"/>
  <c r="C71" i="28"/>
  <c r="B71" i="28"/>
  <c r="D70" i="28"/>
  <c r="C70" i="28"/>
  <c r="B70" i="28"/>
  <c r="D69" i="28"/>
  <c r="C69" i="28"/>
  <c r="B69" i="28"/>
  <c r="D66" i="28"/>
  <c r="C66" i="28"/>
  <c r="B66" i="28"/>
  <c r="D65" i="28"/>
  <c r="C65" i="28"/>
  <c r="B65" i="28"/>
  <c r="D64" i="28"/>
  <c r="C64" i="28"/>
  <c r="B64" i="28"/>
  <c r="D63" i="28"/>
  <c r="C63" i="28"/>
  <c r="B63" i="28"/>
  <c r="D60" i="28"/>
  <c r="C60" i="28"/>
  <c r="B60" i="28"/>
  <c r="D59" i="28"/>
  <c r="C59" i="28"/>
  <c r="B59" i="28"/>
  <c r="D58" i="28"/>
  <c r="C58" i="28"/>
  <c r="B58" i="28"/>
  <c r="D57" i="28"/>
  <c r="C57" i="28"/>
  <c r="B57" i="28"/>
  <c r="D56" i="28"/>
  <c r="C56" i="28"/>
  <c r="B56" i="28"/>
  <c r="D55" i="28"/>
  <c r="C55" i="28"/>
  <c r="B55" i="28"/>
  <c r="D54" i="28"/>
  <c r="C54" i="28"/>
  <c r="B54" i="28"/>
  <c r="C48" i="28"/>
  <c r="B48" i="28"/>
  <c r="C47" i="28"/>
  <c r="B47" i="28"/>
  <c r="C45" i="28"/>
  <c r="B45" i="28"/>
  <c r="C44" i="28"/>
  <c r="C43" i="28"/>
  <c r="C42" i="28"/>
  <c r="C21" i="28"/>
  <c r="D21" i="28"/>
  <c r="E21" i="28"/>
  <c r="C22" i="28"/>
  <c r="D22" i="28"/>
  <c r="E22" i="28"/>
  <c r="C23" i="28"/>
  <c r="D23" i="28"/>
  <c r="E23" i="28"/>
  <c r="C24" i="28"/>
  <c r="D24" i="28"/>
  <c r="E24" i="28"/>
  <c r="C25" i="28"/>
  <c r="D25" i="28"/>
  <c r="E25" i="28"/>
  <c r="C26" i="28"/>
  <c r="D26" i="28"/>
  <c r="E26" i="28"/>
  <c r="C27" i="28"/>
  <c r="D27" i="28"/>
  <c r="E27" i="28"/>
  <c r="B28" i="28"/>
  <c r="C28" i="28"/>
  <c r="D28" i="28"/>
  <c r="E28" i="28"/>
  <c r="B29" i="28"/>
  <c r="C29" i="28"/>
  <c r="D29" i="28"/>
  <c r="E29" i="28"/>
  <c r="C30" i="28"/>
  <c r="D30" i="28"/>
  <c r="E30" i="28"/>
  <c r="C31" i="28"/>
  <c r="D31" i="28"/>
  <c r="E31" i="28"/>
  <c r="C32" i="28"/>
  <c r="D32" i="28"/>
  <c r="E32" i="28"/>
  <c r="C33" i="28"/>
  <c r="D33" i="28"/>
  <c r="E33" i="28"/>
  <c r="H34" i="28"/>
  <c r="C34" i="28"/>
  <c r="D34" i="28"/>
  <c r="E34" i="28"/>
  <c r="C35" i="28"/>
  <c r="D35" i="28"/>
  <c r="E35" i="28"/>
  <c r="B36" i="28"/>
  <c r="C36" i="28"/>
  <c r="D36" i="28"/>
  <c r="E36" i="28"/>
  <c r="B37" i="28"/>
  <c r="C37" i="28"/>
  <c r="D37" i="28"/>
  <c r="E37" i="28"/>
  <c r="E20" i="28"/>
  <c r="D20" i="28"/>
  <c r="C20" i="28"/>
  <c r="H32" i="28"/>
  <c r="H33" i="28"/>
  <c r="H35" i="28"/>
  <c r="H23" i="28"/>
  <c r="H22" i="28"/>
  <c r="H21" i="28"/>
  <c r="H20" i="28"/>
  <c r="C104" i="28"/>
  <c r="B104" i="28"/>
  <c r="H104" i="28"/>
  <c r="C103" i="28"/>
  <c r="B103" i="28"/>
  <c r="C102" i="28"/>
  <c r="B102" i="28"/>
  <c r="C101" i="28"/>
  <c r="B101" i="28"/>
  <c r="C100" i="28"/>
  <c r="B100" i="28"/>
  <c r="C99" i="28"/>
  <c r="B99" i="28"/>
  <c r="C98" i="28"/>
  <c r="B98" i="28"/>
  <c r="B97" i="28"/>
  <c r="H97" i="28"/>
  <c r="C97" i="28"/>
  <c r="C96" i="28"/>
  <c r="B96" i="28"/>
  <c r="H96" i="28"/>
  <c r="C95" i="28"/>
  <c r="B95" i="28"/>
  <c r="C94" i="28"/>
  <c r="B94" i="28"/>
  <c r="C93" i="28"/>
  <c r="B93" i="28"/>
  <c r="C92" i="28"/>
  <c r="B92" i="28"/>
  <c r="C91" i="28"/>
  <c r="B91" i="28"/>
  <c r="C90" i="28"/>
  <c r="B90" i="28"/>
  <c r="B89" i="28"/>
  <c r="H89" i="28"/>
  <c r="C89" i="28"/>
  <c r="B87" i="28"/>
  <c r="C84" i="28"/>
  <c r="C83" i="28"/>
  <c r="C82" i="28"/>
  <c r="B82" i="28"/>
  <c r="C81" i="28"/>
  <c r="B81" i="28"/>
  <c r="C80" i="28"/>
  <c r="B80" i="28"/>
  <c r="B78" i="28"/>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4" i="27"/>
  <c r="B14" i="27"/>
  <c r="C13" i="27"/>
  <c r="B13" i="27"/>
  <c r="C12" i="27"/>
  <c r="B12" i="27"/>
  <c r="C11" i="27"/>
  <c r="B11" i="27"/>
  <c r="C10" i="27"/>
  <c r="B10" i="27"/>
  <c r="C19" i="27"/>
  <c r="B19" i="27"/>
  <c r="G43" i="17"/>
  <c r="B43" i="17"/>
  <c r="H43" i="17"/>
  <c r="G44" i="17"/>
  <c r="B44" i="17"/>
  <c r="H44" i="17"/>
  <c r="C30" i="17"/>
  <c r="C31" i="17"/>
  <c r="C32" i="17"/>
  <c r="C33" i="17"/>
  <c r="C34" i="17"/>
  <c r="C35" i="17"/>
  <c r="C36" i="17"/>
  <c r="C37" i="17"/>
  <c r="C38" i="17"/>
  <c r="C39" i="17"/>
  <c r="C40" i="17"/>
  <c r="C41" i="17"/>
  <c r="C42" i="17"/>
  <c r="C43" i="17"/>
  <c r="C44" i="17"/>
  <c r="B30" i="17"/>
  <c r="B31" i="17"/>
  <c r="B32" i="17"/>
  <c r="B33" i="17"/>
  <c r="B34" i="17"/>
  <c r="B35" i="17"/>
  <c r="B36" i="17"/>
  <c r="B37" i="17"/>
  <c r="B38" i="17"/>
  <c r="B39" i="17"/>
  <c r="B40" i="17"/>
  <c r="B41" i="17"/>
  <c r="B42" i="17"/>
  <c r="C29" i="17"/>
  <c r="B29" i="17"/>
  <c r="H29" i="17"/>
  <c r="G30" i="17"/>
  <c r="G31" i="17"/>
  <c r="H31" i="17"/>
  <c r="G32" i="17"/>
  <c r="H32" i="17"/>
  <c r="G33" i="17"/>
  <c r="H33" i="17"/>
  <c r="G34" i="17"/>
  <c r="G35" i="17"/>
  <c r="H35" i="17"/>
  <c r="G36" i="17"/>
  <c r="H36" i="17"/>
  <c r="G37" i="17"/>
  <c r="G38" i="17"/>
  <c r="G39" i="17"/>
  <c r="H39" i="17"/>
  <c r="G40" i="17"/>
  <c r="H40" i="17"/>
  <c r="G41" i="17"/>
  <c r="G42" i="17"/>
  <c r="H34" i="17"/>
  <c r="B21" i="17"/>
  <c r="H21" i="17"/>
  <c r="B22" i="17"/>
  <c r="H22" i="17"/>
  <c r="B20" i="17"/>
  <c r="H20" i="17"/>
  <c r="C21" i="17"/>
  <c r="C22" i="17"/>
  <c r="C23" i="17"/>
  <c r="C24" i="17"/>
  <c r="C20" i="17"/>
  <c r="B27" i="17"/>
  <c r="B18" i="17"/>
  <c r="H92" i="28"/>
  <c r="H100" i="28"/>
  <c r="H81" i="28"/>
  <c r="H82" i="28"/>
  <c r="H90" i="28"/>
  <c r="H98" i="28"/>
  <c r="H95" i="28"/>
  <c r="H103" i="28"/>
  <c r="H93" i="28"/>
  <c r="H101" i="28"/>
  <c r="H94" i="28"/>
  <c r="H102" i="28"/>
  <c r="H80" i="28"/>
  <c r="H91" i="28"/>
  <c r="H99" i="28"/>
  <c r="H41" i="17"/>
  <c r="H42" i="17"/>
  <c r="H37" i="17"/>
  <c r="H30" i="17"/>
  <c r="H38" i="17"/>
  <c r="K18" i="19"/>
  <c r="K19" i="19"/>
  <c r="K20" i="19"/>
  <c r="L20" i="14" s="1"/>
  <c r="AJ20" i="14" s="1"/>
  <c r="K21" i="19"/>
  <c r="K22" i="19"/>
  <c r="K23" i="19"/>
  <c r="K24" i="19"/>
  <c r="K25" i="19"/>
  <c r="L25" i="14" s="1"/>
  <c r="AJ25" i="14" s="1"/>
  <c r="K26" i="19"/>
  <c r="L26" i="14" s="1"/>
  <c r="AJ26" i="14" s="1"/>
  <c r="K27" i="19"/>
  <c r="L27" i="14" s="1"/>
  <c r="AJ27" i="14" s="1"/>
  <c r="K28" i="19"/>
  <c r="L28" i="14" s="1"/>
  <c r="AJ28" i="14" s="1"/>
  <c r="K29" i="19"/>
  <c r="K30" i="19"/>
  <c r="L30" i="14" s="1"/>
  <c r="AJ30" i="14" s="1"/>
  <c r="K31" i="19"/>
  <c r="K32" i="19"/>
  <c r="K33" i="19"/>
  <c r="L33" i="14" s="1"/>
  <c r="AJ33" i="14" s="1"/>
  <c r="K34" i="19"/>
  <c r="L34" i="14" s="1"/>
  <c r="AJ34" i="14" s="1"/>
  <c r="K35" i="19"/>
  <c r="K36" i="19"/>
  <c r="L36" i="14" s="1"/>
  <c r="AJ36" i="14" s="1"/>
  <c r="K37" i="19"/>
  <c r="L37" i="14" s="1"/>
  <c r="AJ37" i="14" s="1"/>
  <c r="K38" i="19"/>
  <c r="K39" i="19"/>
  <c r="K40" i="19"/>
  <c r="K41" i="19"/>
  <c r="K42" i="19"/>
  <c r="K43" i="19"/>
  <c r="L43" i="14" s="1"/>
  <c r="K44" i="19"/>
  <c r="L44" i="14" s="1"/>
  <c r="AJ44" i="14" s="1"/>
  <c r="K45" i="19"/>
  <c r="L45" i="14" s="1"/>
  <c r="AJ45" i="14" s="1"/>
  <c r="K46" i="19"/>
  <c r="K47" i="19"/>
  <c r="K48" i="19"/>
  <c r="K49" i="19"/>
  <c r="L49" i="14" s="1"/>
  <c r="AJ49" i="14" s="1"/>
  <c r="K50" i="19"/>
  <c r="L50" i="14" s="1"/>
  <c r="K51" i="19"/>
  <c r="L51" i="14" s="1"/>
  <c r="AJ51" i="14" s="1"/>
  <c r="K52" i="19"/>
  <c r="L52" i="14" s="1"/>
  <c r="AJ52" i="14" s="1"/>
  <c r="K53" i="19"/>
  <c r="L53" i="14" s="1"/>
  <c r="AJ53" i="14" s="1"/>
  <c r="K54" i="19"/>
  <c r="K55" i="19"/>
  <c r="K56" i="19"/>
  <c r="K57" i="19"/>
  <c r="L57" i="14" s="1"/>
  <c r="AJ57" i="14" s="1"/>
  <c r="K58" i="19"/>
  <c r="L58" i="14" s="1"/>
  <c r="AJ58" i="14" s="1"/>
  <c r="K59" i="19"/>
  <c r="K60" i="19"/>
  <c r="L60" i="14" s="1"/>
  <c r="K61" i="19"/>
  <c r="L61" i="14" s="1"/>
  <c r="AJ61" i="14" s="1"/>
  <c r="K62" i="19"/>
  <c r="L62" i="14" s="1"/>
  <c r="AJ62" i="14" s="1"/>
  <c r="K63" i="19"/>
  <c r="K64" i="19"/>
  <c r="K65" i="19"/>
  <c r="L65" i="14" s="1"/>
  <c r="K66" i="19"/>
  <c r="L66" i="14" s="1"/>
  <c r="AJ66" i="14" s="1"/>
  <c r="K67" i="19"/>
  <c r="K68" i="19"/>
  <c r="L68" i="14" s="1"/>
  <c r="AJ68" i="14" s="1"/>
  <c r="K69" i="19"/>
  <c r="L69" i="14" s="1"/>
  <c r="AJ69" i="14" s="1"/>
  <c r="K70" i="19"/>
  <c r="K71" i="19"/>
  <c r="K72" i="19"/>
  <c r="K73" i="19"/>
  <c r="L73" i="14" s="1"/>
  <c r="AJ73" i="14" s="1"/>
  <c r="K74" i="19"/>
  <c r="K75" i="19"/>
  <c r="L75" i="14" s="1"/>
  <c r="K76" i="19"/>
  <c r="L76" i="14" s="1"/>
  <c r="AJ76" i="14" s="1"/>
  <c r="K77" i="19"/>
  <c r="L77" i="14" s="1"/>
  <c r="AJ77" i="14" s="1"/>
  <c r="K78" i="19"/>
  <c r="K79" i="19"/>
  <c r="K80" i="19"/>
  <c r="K81" i="19"/>
  <c r="L81" i="14" s="1"/>
  <c r="AJ81" i="14" s="1"/>
  <c r="K82" i="19"/>
  <c r="L82" i="14" s="1"/>
  <c r="K83" i="19"/>
  <c r="K84" i="19"/>
  <c r="L84" i="14" s="1"/>
  <c r="AJ84" i="14" s="1"/>
  <c r="K85" i="19"/>
  <c r="K86" i="19"/>
  <c r="L86" i="14" s="1"/>
  <c r="K87" i="19"/>
  <c r="K88" i="19"/>
  <c r="K89" i="19"/>
  <c r="L89" i="14" s="1"/>
  <c r="K90" i="19"/>
  <c r="L90" i="14" s="1"/>
  <c r="K91" i="19"/>
  <c r="L91" i="14" s="1"/>
  <c r="AJ91" i="14" s="1"/>
  <c r="K92" i="19"/>
  <c r="L92" i="14" s="1"/>
  <c r="AJ92" i="14" s="1"/>
  <c r="K93" i="19"/>
  <c r="K94" i="19"/>
  <c r="K95" i="19"/>
  <c r="K96" i="19"/>
  <c r="K97" i="19"/>
  <c r="L97" i="14" s="1"/>
  <c r="AJ97" i="14" s="1"/>
  <c r="K98" i="19"/>
  <c r="L98" i="14" s="1"/>
  <c r="K99" i="19"/>
  <c r="L99" i="14" s="1"/>
  <c r="AJ99" i="14" s="1"/>
  <c r="K100" i="19"/>
  <c r="L100" i="14" s="1"/>
  <c r="AJ100" i="14" s="1"/>
  <c r="K101" i="19"/>
  <c r="L101" i="14" s="1"/>
  <c r="AJ101" i="14" s="1"/>
  <c r="K102" i="19"/>
  <c r="K103" i="19"/>
  <c r="K104" i="19"/>
  <c r="K105" i="19"/>
  <c r="L105" i="14" s="1"/>
  <c r="K106" i="19"/>
  <c r="L106" i="14" s="1"/>
  <c r="AJ106" i="14" s="1"/>
  <c r="K107" i="19"/>
  <c r="K108" i="19"/>
  <c r="L108" i="14" s="1"/>
  <c r="K109" i="19"/>
  <c r="K110" i="19"/>
  <c r="K111" i="19"/>
  <c r="K112" i="19"/>
  <c r="K113" i="19"/>
  <c r="L113" i="14" s="1"/>
  <c r="K114" i="19"/>
  <c r="K115" i="19"/>
  <c r="L115" i="14" s="1"/>
  <c r="AJ115" i="14" s="1"/>
  <c r="K116" i="19"/>
  <c r="L116" i="14" s="1"/>
  <c r="AJ116" i="14" s="1"/>
  <c r="K117" i="19"/>
  <c r="K118" i="19"/>
  <c r="K119" i="19"/>
  <c r="K120" i="19"/>
  <c r="K121" i="19"/>
  <c r="L121" i="14" s="1"/>
  <c r="AJ121" i="14" s="1"/>
  <c r="K122" i="19"/>
  <c r="L122" i="14" s="1"/>
  <c r="K123" i="19"/>
  <c r="L123" i="14" s="1"/>
  <c r="AJ123" i="14" s="1"/>
  <c r="K124" i="19"/>
  <c r="L124" i="14" s="1"/>
  <c r="AJ124" i="14" s="1"/>
  <c r="K125" i="19"/>
  <c r="K126" i="19"/>
  <c r="K127" i="19"/>
  <c r="K128" i="19"/>
  <c r="K129" i="19"/>
  <c r="L129" i="14" s="1"/>
  <c r="AJ129" i="14" s="1"/>
  <c r="K130" i="19"/>
  <c r="L130" i="14" s="1"/>
  <c r="AJ130" i="14" s="1"/>
  <c r="K131" i="19"/>
  <c r="L131" i="14" s="1"/>
  <c r="AJ131" i="14" s="1"/>
  <c r="K132" i="19"/>
  <c r="L132" i="14" s="1"/>
  <c r="AJ132" i="14" s="1"/>
  <c r="K133" i="19"/>
  <c r="K134" i="19"/>
  <c r="K135" i="19"/>
  <c r="K136" i="19"/>
  <c r="K137" i="19"/>
  <c r="L137" i="14" s="1"/>
  <c r="AJ137" i="14" s="1"/>
  <c r="K138" i="19"/>
  <c r="L138" i="14" s="1"/>
  <c r="AJ138" i="14" s="1"/>
  <c r="K139" i="19"/>
  <c r="K140" i="19"/>
  <c r="L140" i="14" s="1"/>
  <c r="AJ140" i="14" s="1"/>
  <c r="K141" i="19"/>
  <c r="K142" i="19"/>
  <c r="K143" i="19"/>
  <c r="K144" i="19"/>
  <c r="K145" i="19"/>
  <c r="L145" i="14" s="1"/>
  <c r="AJ145" i="14" s="1"/>
  <c r="K146" i="19"/>
  <c r="K147" i="19"/>
  <c r="L147" i="14" s="1"/>
  <c r="K148" i="19"/>
  <c r="L148" i="14" s="1"/>
  <c r="K149" i="19"/>
  <c r="L149" i="14" s="1"/>
  <c r="AJ149" i="14" s="1"/>
  <c r="K150" i="19"/>
  <c r="K151" i="19"/>
  <c r="K152" i="19"/>
  <c r="K153" i="19"/>
  <c r="L153" i="14" s="1"/>
  <c r="AJ153" i="14" s="1"/>
  <c r="K154" i="19"/>
  <c r="K155" i="19"/>
  <c r="L155" i="14" s="1"/>
  <c r="AJ155" i="14" s="1"/>
  <c r="K156" i="19"/>
  <c r="L156" i="14" s="1"/>
  <c r="K157" i="19"/>
  <c r="K158" i="19"/>
  <c r="K159" i="19"/>
  <c r="K160" i="19"/>
  <c r="K161" i="19"/>
  <c r="L161" i="14" s="1"/>
  <c r="AJ161" i="14" s="1"/>
  <c r="K162" i="19"/>
  <c r="L162" i="14" s="1"/>
  <c r="AJ162" i="14" s="1"/>
  <c r="K163" i="19"/>
  <c r="K164" i="19"/>
  <c r="L164" i="14" s="1"/>
  <c r="K165" i="19"/>
  <c r="K166" i="19"/>
  <c r="K167" i="19"/>
  <c r="K168" i="19"/>
  <c r="K169" i="19"/>
  <c r="L169" i="14" s="1"/>
  <c r="AJ169" i="14" s="1"/>
  <c r="K170" i="19"/>
  <c r="L170" i="14" s="1"/>
  <c r="AJ170" i="14" s="1"/>
  <c r="K171" i="19"/>
  <c r="K172" i="19"/>
  <c r="L172" i="14" s="1"/>
  <c r="M172" i="14" s="1"/>
  <c r="K173" i="19"/>
  <c r="K174" i="19"/>
  <c r="K175" i="19"/>
  <c r="K176" i="19"/>
  <c r="K177" i="19"/>
  <c r="L177" i="14" s="1"/>
  <c r="AJ177" i="14" s="1"/>
  <c r="K178" i="19"/>
  <c r="L178" i="14" s="1"/>
  <c r="K179" i="19"/>
  <c r="L179" i="14" s="1"/>
  <c r="K180" i="19"/>
  <c r="L180" i="14" s="1"/>
  <c r="AJ180" i="14" s="1"/>
  <c r="K181" i="19"/>
  <c r="K182" i="19"/>
  <c r="K183" i="19"/>
  <c r="K184" i="19"/>
  <c r="K185" i="19"/>
  <c r="L185" i="14" s="1"/>
  <c r="AJ185" i="14" s="1"/>
  <c r="K186" i="19"/>
  <c r="L186" i="14" s="1"/>
  <c r="AJ186" i="14" s="1"/>
  <c r="K187" i="19"/>
  <c r="K188" i="19"/>
  <c r="L188" i="14" s="1"/>
  <c r="K189" i="19"/>
  <c r="K190" i="19"/>
  <c r="K191" i="19"/>
  <c r="K192" i="19"/>
  <c r="K193" i="19"/>
  <c r="L193" i="14" s="1"/>
  <c r="AJ193" i="14" s="1"/>
  <c r="K194" i="19"/>
  <c r="L194" i="14" s="1"/>
  <c r="AJ194" i="14" s="1"/>
  <c r="K195" i="19"/>
  <c r="K196" i="19"/>
  <c r="L196" i="14" s="1"/>
  <c r="K197" i="19"/>
  <c r="K198" i="19"/>
  <c r="K199" i="19"/>
  <c r="K200" i="19"/>
  <c r="K201" i="19"/>
  <c r="L201" i="14" s="1"/>
  <c r="AJ201" i="14" s="1"/>
  <c r="K202" i="19"/>
  <c r="L202" i="14" s="1"/>
  <c r="AJ202" i="14" s="1"/>
  <c r="K203" i="19"/>
  <c r="L203" i="14" s="1"/>
  <c r="AJ203" i="14" s="1"/>
  <c r="K204" i="19"/>
  <c r="L204" i="14" s="1"/>
  <c r="AJ204" i="14" s="1"/>
  <c r="K205" i="19"/>
  <c r="K206" i="19"/>
  <c r="K207" i="19"/>
  <c r="K208" i="19"/>
  <c r="K209" i="19"/>
  <c r="L209" i="14" s="1"/>
  <c r="AJ209" i="14" s="1"/>
  <c r="K210" i="19"/>
  <c r="L210" i="14" s="1"/>
  <c r="AJ210" i="14" s="1"/>
  <c r="K211" i="19"/>
  <c r="K212" i="19"/>
  <c r="L212" i="14" s="1"/>
  <c r="AJ212" i="14" s="1"/>
  <c r="K213" i="19"/>
  <c r="K214" i="19"/>
  <c r="K215" i="19"/>
  <c r="K216" i="19"/>
  <c r="K217" i="19"/>
  <c r="L217" i="14" s="1"/>
  <c r="AJ217" i="14" s="1"/>
  <c r="K218" i="19"/>
  <c r="L218" i="14" s="1"/>
  <c r="AJ218" i="14" s="1"/>
  <c r="K219" i="19"/>
  <c r="K220" i="19"/>
  <c r="L220" i="14" s="1"/>
  <c r="K221" i="19"/>
  <c r="K222" i="19"/>
  <c r="K223" i="19"/>
  <c r="K224" i="19"/>
  <c r="K225" i="19"/>
  <c r="K226" i="19"/>
  <c r="L226" i="14" s="1"/>
  <c r="AJ226" i="14" s="1"/>
  <c r="K227" i="19"/>
  <c r="K228" i="19"/>
  <c r="L228" i="14" s="1"/>
  <c r="K229" i="19"/>
  <c r="K230" i="19"/>
  <c r="K231" i="19"/>
  <c r="K232" i="19"/>
  <c r="K233" i="19"/>
  <c r="L233" i="14" s="1"/>
  <c r="AJ233" i="14" s="1"/>
  <c r="K234" i="19"/>
  <c r="L234" i="14" s="1"/>
  <c r="AJ234" i="14" s="1"/>
  <c r="K235" i="19"/>
  <c r="K236" i="19"/>
  <c r="L236" i="14" s="1"/>
  <c r="AJ236" i="14" s="1"/>
  <c r="K237" i="19"/>
  <c r="K238" i="19"/>
  <c r="K239" i="19"/>
  <c r="K240" i="19"/>
  <c r="K241" i="19"/>
  <c r="L241" i="14" s="1"/>
  <c r="AJ241" i="14" s="1"/>
  <c r="K242" i="19"/>
  <c r="K243" i="19"/>
  <c r="K244" i="19"/>
  <c r="L244" i="14" s="1"/>
  <c r="K245" i="19"/>
  <c r="K246" i="19"/>
  <c r="K247" i="19"/>
  <c r="K248" i="19"/>
  <c r="K249" i="19"/>
  <c r="L249" i="14" s="1"/>
  <c r="AJ249" i="14" s="1"/>
  <c r="K250" i="19"/>
  <c r="K251" i="19"/>
  <c r="L251" i="14" s="1"/>
  <c r="K252" i="19"/>
  <c r="L252" i="14" s="1"/>
  <c r="K253" i="19"/>
  <c r="K254" i="19"/>
  <c r="K255" i="19"/>
  <c r="K256" i="19"/>
  <c r="K257" i="19"/>
  <c r="L257" i="14" s="1"/>
  <c r="AJ257" i="14" s="1"/>
  <c r="K258" i="19"/>
  <c r="L258" i="14" s="1"/>
  <c r="AJ258" i="14" s="1"/>
  <c r="K259" i="19"/>
  <c r="K260" i="19"/>
  <c r="L260" i="14" s="1"/>
  <c r="AJ260" i="14" s="1"/>
  <c r="K261" i="19"/>
  <c r="K262" i="19"/>
  <c r="K263" i="19"/>
  <c r="K264" i="19"/>
  <c r="K265" i="19"/>
  <c r="L265" i="14" s="1"/>
  <c r="AJ265" i="14" s="1"/>
  <c r="K266" i="19"/>
  <c r="K267" i="19"/>
  <c r="L267" i="14" s="1"/>
  <c r="AJ267" i="14" s="1"/>
  <c r="K268" i="19"/>
  <c r="K269" i="19"/>
  <c r="K270" i="19"/>
  <c r="K271" i="19"/>
  <c r="K272" i="19"/>
  <c r="K273" i="19"/>
  <c r="L273" i="14" s="1"/>
  <c r="AJ273" i="14" s="1"/>
  <c r="K274" i="19"/>
  <c r="L274" i="14" s="1"/>
  <c r="AJ274" i="14" s="1"/>
  <c r="K275" i="19"/>
  <c r="L275" i="14" s="1"/>
  <c r="AJ275" i="14" s="1"/>
  <c r="K276" i="19"/>
  <c r="L276" i="14" s="1"/>
  <c r="K277" i="19"/>
  <c r="K278" i="19"/>
  <c r="K279" i="19"/>
  <c r="K280" i="19"/>
  <c r="K281" i="19"/>
  <c r="L281" i="14" s="1"/>
  <c r="AJ281" i="14" s="1"/>
  <c r="K282" i="19"/>
  <c r="L282" i="14" s="1"/>
  <c r="AJ282" i="14" s="1"/>
  <c r="K283" i="19"/>
  <c r="K284" i="19"/>
  <c r="L284" i="14" s="1"/>
  <c r="AJ284" i="14" s="1"/>
  <c r="K285" i="19"/>
  <c r="K286" i="19"/>
  <c r="K287" i="19"/>
  <c r="K288" i="19"/>
  <c r="K289" i="19"/>
  <c r="K290" i="19"/>
  <c r="K291" i="19"/>
  <c r="K292" i="19"/>
  <c r="L292" i="14" s="1"/>
  <c r="AJ292" i="14" s="1"/>
  <c r="K293" i="19"/>
  <c r="K294" i="19"/>
  <c r="K295" i="19"/>
  <c r="K296" i="19"/>
  <c r="K297" i="19"/>
  <c r="L297" i="14" s="1"/>
  <c r="AJ297" i="14" s="1"/>
  <c r="K298" i="19"/>
  <c r="K299" i="19"/>
  <c r="L299" i="14" s="1"/>
  <c r="AJ299" i="14" s="1"/>
  <c r="K300" i="19"/>
  <c r="L300" i="14" s="1"/>
  <c r="AJ300" i="14" s="1"/>
  <c r="K301" i="19"/>
  <c r="K302" i="19"/>
  <c r="K303" i="19"/>
  <c r="K304" i="19"/>
  <c r="K305" i="19"/>
  <c r="L305" i="14" s="1"/>
  <c r="AJ305" i="14" s="1"/>
  <c r="K306" i="19"/>
  <c r="L306" i="14" s="1"/>
  <c r="K307" i="19"/>
  <c r="L307" i="14" s="1"/>
  <c r="AJ307" i="14" s="1"/>
  <c r="K308" i="19"/>
  <c r="L308" i="14" s="1"/>
  <c r="AJ308" i="14" s="1"/>
  <c r="K309" i="19"/>
  <c r="K310" i="19"/>
  <c r="K311" i="19"/>
  <c r="K312" i="19"/>
  <c r="K313" i="19"/>
  <c r="L313" i="14" s="1"/>
  <c r="AJ313" i="14" s="1"/>
  <c r="K314" i="19"/>
  <c r="L314" i="14" s="1"/>
  <c r="K315" i="19"/>
  <c r="K316" i="19"/>
  <c r="L316" i="14" s="1"/>
  <c r="AJ316" i="14" s="1"/>
  <c r="K317" i="19"/>
  <c r="K318" i="19"/>
  <c r="K319" i="19"/>
  <c r="K320" i="19"/>
  <c r="K321" i="19"/>
  <c r="L321" i="14" s="1"/>
  <c r="K322" i="19"/>
  <c r="L322" i="14" s="1"/>
  <c r="K323" i="19"/>
  <c r="L323" i="14" s="1"/>
  <c r="AJ323" i="14" s="1"/>
  <c r="K324" i="19"/>
  <c r="L324" i="14" s="1"/>
  <c r="K325" i="19"/>
  <c r="K326" i="19"/>
  <c r="K327" i="19"/>
  <c r="K328" i="19"/>
  <c r="K329" i="19"/>
  <c r="L329" i="14" s="1"/>
  <c r="AJ329" i="14" s="1"/>
  <c r="K330" i="19"/>
  <c r="L330" i="14" s="1"/>
  <c r="AJ330" i="14" s="1"/>
  <c r="K331" i="19"/>
  <c r="K332" i="19"/>
  <c r="L332" i="14" s="1"/>
  <c r="AJ332" i="14" s="1"/>
  <c r="K333" i="19"/>
  <c r="K334" i="19"/>
  <c r="K335" i="19"/>
  <c r="K336" i="19"/>
  <c r="K337" i="19"/>
  <c r="L337" i="14" s="1"/>
  <c r="AJ337" i="14" s="1"/>
  <c r="K338" i="19"/>
  <c r="L338" i="14" s="1"/>
  <c r="K339" i="19"/>
  <c r="K340" i="19"/>
  <c r="L340" i="14" s="1"/>
  <c r="K341" i="19"/>
  <c r="K342" i="19"/>
  <c r="K343" i="19"/>
  <c r="K344" i="19"/>
  <c r="K345" i="19"/>
  <c r="K346" i="19"/>
  <c r="K347" i="19"/>
  <c r="K348" i="19"/>
  <c r="L348" i="14" s="1"/>
  <c r="K349" i="19"/>
  <c r="K350" i="19"/>
  <c r="K351" i="19"/>
  <c r="K352" i="19"/>
  <c r="K353" i="19"/>
  <c r="L353" i="14" s="1"/>
  <c r="AJ353" i="14" s="1"/>
  <c r="K354" i="19"/>
  <c r="L354" i="14" s="1"/>
  <c r="AJ354" i="14" s="1"/>
  <c r="K355" i="19"/>
  <c r="K356" i="19"/>
  <c r="L356" i="14" s="1"/>
  <c r="AJ356" i="14" s="1"/>
  <c r="K357" i="19"/>
  <c r="K358" i="19"/>
  <c r="K359" i="19"/>
  <c r="K360" i="19"/>
  <c r="K361" i="19"/>
  <c r="L361" i="14" s="1"/>
  <c r="AJ361" i="14" s="1"/>
  <c r="K362" i="19"/>
  <c r="L362" i="14" s="1"/>
  <c r="AJ362" i="14" s="1"/>
  <c r="K363" i="19"/>
  <c r="K364" i="19"/>
  <c r="L364" i="14" s="1"/>
  <c r="K365" i="19"/>
  <c r="K366" i="19"/>
  <c r="K367" i="19"/>
  <c r="K368" i="19"/>
  <c r="K369" i="19"/>
  <c r="L369" i="14" s="1"/>
  <c r="AJ369" i="14" s="1"/>
  <c r="K370" i="19"/>
  <c r="L370" i="14" s="1"/>
  <c r="AJ370" i="14" s="1"/>
  <c r="K371" i="19"/>
  <c r="K372" i="19"/>
  <c r="L372" i="14" s="1"/>
  <c r="AJ372" i="14" s="1"/>
  <c r="K373" i="19"/>
  <c r="K374" i="19"/>
  <c r="K375" i="19"/>
  <c r="K376" i="19"/>
  <c r="K377" i="19"/>
  <c r="L377" i="14" s="1"/>
  <c r="AJ377" i="14" s="1"/>
  <c r="K378" i="19"/>
  <c r="L378" i="14" s="1"/>
  <c r="AJ378" i="14" s="1"/>
  <c r="K379" i="19"/>
  <c r="K380" i="19"/>
  <c r="L380" i="14" s="1"/>
  <c r="AJ380" i="14" s="1"/>
  <c r="K381" i="19"/>
  <c r="K382" i="19"/>
  <c r="K383" i="19"/>
  <c r="K384" i="19"/>
  <c r="K385" i="19"/>
  <c r="K386" i="19"/>
  <c r="K387" i="19"/>
  <c r="K388" i="19"/>
  <c r="L388" i="14" s="1"/>
  <c r="AJ388" i="14" s="1"/>
  <c r="K389" i="19"/>
  <c r="K390" i="19"/>
  <c r="K391" i="19"/>
  <c r="K392" i="19"/>
  <c r="K393" i="19"/>
  <c r="K394" i="19"/>
  <c r="L394" i="14" s="1"/>
  <c r="AJ394" i="14" s="1"/>
  <c r="K395" i="19"/>
  <c r="L395" i="14" s="1"/>
  <c r="K396" i="19"/>
  <c r="L396" i="14" s="1"/>
  <c r="AJ396" i="14" s="1"/>
  <c r="K397" i="19"/>
  <c r="K398" i="19"/>
  <c r="K399" i="19"/>
  <c r="K400" i="19"/>
  <c r="K401" i="19"/>
  <c r="L401" i="14" s="1"/>
  <c r="AJ401" i="14" s="1"/>
  <c r="K402" i="19"/>
  <c r="L402" i="14" s="1"/>
  <c r="K403" i="19"/>
  <c r="L403" i="14" s="1"/>
  <c r="AJ403" i="14" s="1"/>
  <c r="K404" i="19"/>
  <c r="L404" i="14" s="1"/>
  <c r="AJ404" i="14" s="1"/>
  <c r="K405" i="19"/>
  <c r="K406" i="19"/>
  <c r="K407" i="19"/>
  <c r="K408" i="19"/>
  <c r="K409" i="19"/>
  <c r="L409" i="14" s="1"/>
  <c r="AJ409" i="14" s="1"/>
  <c r="K410" i="19"/>
  <c r="K411" i="19"/>
  <c r="K412" i="19"/>
  <c r="L412" i="14" s="1"/>
  <c r="AJ412" i="14" s="1"/>
  <c r="K413" i="19"/>
  <c r="K414" i="19"/>
  <c r="K415" i="19"/>
  <c r="K416" i="19"/>
  <c r="K417" i="19"/>
  <c r="L417" i="14" s="1"/>
  <c r="AJ417" i="14" s="1"/>
  <c r="K418" i="19"/>
  <c r="K419" i="19"/>
  <c r="K420" i="19"/>
  <c r="L420" i="14" s="1"/>
  <c r="AJ420" i="14" s="1"/>
  <c r="K421" i="19"/>
  <c r="K422" i="19"/>
  <c r="K423" i="19"/>
  <c r="K424" i="19"/>
  <c r="K425" i="19"/>
  <c r="L425" i="14" s="1"/>
  <c r="AJ425" i="14" s="1"/>
  <c r="K426" i="19"/>
  <c r="L426" i="14" s="1"/>
  <c r="AJ426" i="14" s="1"/>
  <c r="K427" i="19"/>
  <c r="K428" i="19"/>
  <c r="L428" i="14" s="1"/>
  <c r="AJ428" i="14" s="1"/>
  <c r="K429" i="19"/>
  <c r="K430" i="19"/>
  <c r="K431" i="19"/>
  <c r="K432" i="19"/>
  <c r="K433" i="19"/>
  <c r="L433" i="14" s="1"/>
  <c r="AJ433" i="14" s="1"/>
  <c r="K434" i="19"/>
  <c r="L434" i="14" s="1"/>
  <c r="K435" i="19"/>
  <c r="K436" i="19"/>
  <c r="L436" i="14" s="1"/>
  <c r="K437" i="19"/>
  <c r="K438" i="19"/>
  <c r="K439" i="19"/>
  <c r="K440" i="19"/>
  <c r="K441" i="19"/>
  <c r="L441" i="14" s="1"/>
  <c r="AJ441" i="14" s="1"/>
  <c r="K442" i="19"/>
  <c r="L442" i="14" s="1"/>
  <c r="AJ442" i="14" s="1"/>
  <c r="K443" i="19"/>
  <c r="K444" i="19"/>
  <c r="L444" i="14" s="1"/>
  <c r="AJ444" i="14" s="1"/>
  <c r="K445" i="19"/>
  <c r="K446" i="19"/>
  <c r="K447" i="19"/>
  <c r="K448" i="19"/>
  <c r="K449" i="19"/>
  <c r="L449" i="14" s="1"/>
  <c r="K450" i="19"/>
  <c r="K451" i="19"/>
  <c r="K452" i="19"/>
  <c r="L452" i="14" s="1"/>
  <c r="AJ452" i="14" s="1"/>
  <c r="K453" i="19"/>
  <c r="K454" i="19"/>
  <c r="K455" i="19"/>
  <c r="K456" i="19"/>
  <c r="K457" i="19"/>
  <c r="L457" i="14" s="1"/>
  <c r="AJ457" i="14" s="1"/>
  <c r="K458" i="19"/>
  <c r="K459" i="19"/>
  <c r="K460" i="19"/>
  <c r="L460" i="14" s="1"/>
  <c r="AJ460" i="14" s="1"/>
  <c r="K461" i="19"/>
  <c r="K462" i="19"/>
  <c r="K463" i="19"/>
  <c r="K464" i="19"/>
  <c r="K465" i="19"/>
  <c r="L465" i="14" s="1"/>
  <c r="AJ465" i="14" s="1"/>
  <c r="K466" i="19"/>
  <c r="K467" i="19"/>
  <c r="L467" i="14" s="1"/>
  <c r="K468" i="19"/>
  <c r="L468" i="14" s="1"/>
  <c r="AJ468" i="14" s="1"/>
  <c r="K469" i="19"/>
  <c r="K470" i="19"/>
  <c r="K471" i="19"/>
  <c r="K472" i="19"/>
  <c r="K473" i="19"/>
  <c r="L473" i="14" s="1"/>
  <c r="AJ473" i="14" s="1"/>
  <c r="K474" i="19"/>
  <c r="K475" i="19"/>
  <c r="K476" i="19"/>
  <c r="L476" i="14" s="1"/>
  <c r="AJ476" i="14" s="1"/>
  <c r="K477" i="19"/>
  <c r="K478" i="19"/>
  <c r="K479" i="19"/>
  <c r="K480" i="19"/>
  <c r="K481" i="19"/>
  <c r="K482" i="19"/>
  <c r="L482" i="14" s="1"/>
  <c r="AJ482" i="14" s="1"/>
  <c r="K483" i="19"/>
  <c r="K484" i="19"/>
  <c r="L484" i="14" s="1"/>
  <c r="AJ484" i="14" s="1"/>
  <c r="K485" i="19"/>
  <c r="K486" i="19"/>
  <c r="K487" i="19"/>
  <c r="K488" i="19"/>
  <c r="K489" i="19"/>
  <c r="L489" i="14" s="1"/>
  <c r="K490" i="19"/>
  <c r="L490" i="14" s="1"/>
  <c r="AJ490" i="14" s="1"/>
  <c r="K491" i="19"/>
  <c r="K492" i="19"/>
  <c r="L492" i="14" s="1"/>
  <c r="K493" i="19"/>
  <c r="K494" i="19"/>
  <c r="K495" i="19"/>
  <c r="K496" i="19"/>
  <c r="K497" i="19"/>
  <c r="L497" i="14" s="1"/>
  <c r="AJ497" i="14" s="1"/>
  <c r="K498" i="19"/>
  <c r="L498" i="14" s="1"/>
  <c r="AJ498" i="14" s="1"/>
  <c r="K499" i="19"/>
  <c r="L499" i="14" s="1"/>
  <c r="K500" i="19"/>
  <c r="L500" i="14" s="1"/>
  <c r="K501" i="19"/>
  <c r="K502" i="19"/>
  <c r="K503" i="19"/>
  <c r="K504" i="19"/>
  <c r="K505" i="19"/>
  <c r="K506" i="19"/>
  <c r="K507" i="19"/>
  <c r="L507" i="14" s="1"/>
  <c r="K508" i="19"/>
  <c r="L508" i="14" s="1"/>
  <c r="AJ508" i="14" s="1"/>
  <c r="K509" i="19"/>
  <c r="K510" i="19"/>
  <c r="K511" i="19"/>
  <c r="K512" i="19"/>
  <c r="K513" i="19"/>
  <c r="L513" i="14" s="1"/>
  <c r="AJ513" i="14" s="1"/>
  <c r="K514" i="19"/>
  <c r="K515" i="19"/>
  <c r="K516" i="19"/>
  <c r="L516" i="14" s="1"/>
  <c r="AJ516" i="14" s="1"/>
  <c r="K517" i="19"/>
  <c r="K518" i="19"/>
  <c r="K519" i="19"/>
  <c r="K520" i="19"/>
  <c r="K521" i="19"/>
  <c r="L521" i="14" s="1"/>
  <c r="AJ521" i="14" s="1"/>
  <c r="K522" i="19"/>
  <c r="L522" i="14" s="1"/>
  <c r="K523" i="19"/>
  <c r="K524" i="19"/>
  <c r="L524" i="14" s="1"/>
  <c r="AJ524" i="14" s="1"/>
  <c r="K525" i="19"/>
  <c r="K526" i="19"/>
  <c r="K527" i="19"/>
  <c r="K528" i="19"/>
  <c r="K529" i="19"/>
  <c r="L529" i="14" s="1"/>
  <c r="AJ529" i="14" s="1"/>
  <c r="K530" i="19"/>
  <c r="K531" i="19"/>
  <c r="K532" i="19"/>
  <c r="L532" i="14" s="1"/>
  <c r="AJ532" i="14" s="1"/>
  <c r="K533" i="19"/>
  <c r="K534" i="19"/>
  <c r="K535" i="19"/>
  <c r="K536" i="19"/>
  <c r="K537" i="19"/>
  <c r="L537" i="14" s="1"/>
  <c r="AJ537" i="14" s="1"/>
  <c r="K538" i="19"/>
  <c r="K539" i="19"/>
  <c r="L539" i="14" s="1"/>
  <c r="K540" i="19"/>
  <c r="L540" i="14" s="1"/>
  <c r="AJ540" i="14" s="1"/>
  <c r="K541" i="19"/>
  <c r="K542" i="19"/>
  <c r="K543" i="19"/>
  <c r="K544" i="19"/>
  <c r="K545" i="19"/>
  <c r="L545" i="14" s="1"/>
  <c r="K546" i="19"/>
  <c r="L546" i="14" s="1"/>
  <c r="AJ546" i="14" s="1"/>
  <c r="K547" i="19"/>
  <c r="K548" i="19"/>
  <c r="L548" i="14" s="1"/>
  <c r="AJ548" i="14" s="1"/>
  <c r="K549" i="19"/>
  <c r="K550" i="19"/>
  <c r="K551" i="19"/>
  <c r="K552" i="19"/>
  <c r="K553" i="19"/>
  <c r="L553" i="14" s="1"/>
  <c r="AJ553" i="14" s="1"/>
  <c r="K554" i="19"/>
  <c r="K555" i="19"/>
  <c r="K556" i="19"/>
  <c r="L556" i="14" s="1"/>
  <c r="K557" i="19"/>
  <c r="K558" i="19"/>
  <c r="K559" i="19"/>
  <c r="K560" i="19"/>
  <c r="K561" i="19"/>
  <c r="L561" i="14" s="1"/>
  <c r="AJ561" i="14" s="1"/>
  <c r="K562" i="19"/>
  <c r="K563" i="19"/>
  <c r="K564" i="19"/>
  <c r="L564" i="14" s="1"/>
  <c r="AJ564" i="14" s="1"/>
  <c r="K565" i="19"/>
  <c r="K566" i="19"/>
  <c r="K567" i="19"/>
  <c r="K568" i="19"/>
  <c r="K569" i="19"/>
  <c r="L569" i="14" s="1"/>
  <c r="AJ569" i="14" s="1"/>
  <c r="K570" i="19"/>
  <c r="K571" i="19"/>
  <c r="K572" i="19"/>
  <c r="L572" i="14" s="1"/>
  <c r="AJ572" i="14" s="1"/>
  <c r="K573" i="19"/>
  <c r="K574" i="19"/>
  <c r="K575" i="19"/>
  <c r="K576" i="19"/>
  <c r="K577" i="19"/>
  <c r="L577" i="14" s="1"/>
  <c r="AJ577" i="14" s="1"/>
  <c r="K578" i="19"/>
  <c r="K579" i="19"/>
  <c r="K580" i="19"/>
  <c r="L580" i="14" s="1"/>
  <c r="AJ580" i="14" s="1"/>
  <c r="K581" i="19"/>
  <c r="K582" i="19"/>
  <c r="K583" i="19"/>
  <c r="K584" i="19"/>
  <c r="K585" i="19"/>
  <c r="L585" i="14" s="1"/>
  <c r="AJ585" i="14" s="1"/>
  <c r="K586" i="19"/>
  <c r="K587" i="19"/>
  <c r="K588" i="19"/>
  <c r="L588" i="14" s="1"/>
  <c r="AJ588" i="14" s="1"/>
  <c r="K589" i="19"/>
  <c r="K590" i="19"/>
  <c r="K591" i="19"/>
  <c r="K592" i="19"/>
  <c r="K593" i="19"/>
  <c r="L593" i="14" s="1"/>
  <c r="AJ593" i="14" s="1"/>
  <c r="K594" i="19"/>
  <c r="K595" i="19"/>
  <c r="K596" i="19"/>
  <c r="L596" i="14" s="1"/>
  <c r="AJ596" i="14" s="1"/>
  <c r="K597" i="19"/>
  <c r="K598" i="19"/>
  <c r="K599" i="19"/>
  <c r="K600" i="19"/>
  <c r="K601" i="19"/>
  <c r="L601" i="14" s="1"/>
  <c r="AJ601" i="14" s="1"/>
  <c r="K602" i="19"/>
  <c r="K603" i="19"/>
  <c r="K604" i="19"/>
  <c r="L604" i="14" s="1"/>
  <c r="AJ604" i="14" s="1"/>
  <c r="K605" i="19"/>
  <c r="K606" i="19"/>
  <c r="K607" i="19"/>
  <c r="K608" i="19"/>
  <c r="K609" i="19"/>
  <c r="L609" i="14" s="1"/>
  <c r="AJ609" i="14" s="1"/>
  <c r="K610" i="19"/>
  <c r="K611" i="19"/>
  <c r="K612" i="19"/>
  <c r="L612" i="14" s="1"/>
  <c r="K613" i="19"/>
  <c r="K614" i="19"/>
  <c r="K615" i="19"/>
  <c r="K616" i="19"/>
  <c r="K617" i="19"/>
  <c r="L617" i="14" s="1"/>
  <c r="AJ617" i="14" s="1"/>
  <c r="K618" i="19"/>
  <c r="K619" i="19"/>
  <c r="K620" i="19"/>
  <c r="L620" i="14" s="1"/>
  <c r="AJ620" i="14" s="1"/>
  <c r="K621" i="19"/>
  <c r="K622" i="19"/>
  <c r="K623" i="19"/>
  <c r="K624" i="19"/>
  <c r="K625" i="19"/>
  <c r="L625" i="14" s="1"/>
  <c r="K626" i="19"/>
  <c r="K627" i="19"/>
  <c r="K628" i="19"/>
  <c r="L628" i="14" s="1"/>
  <c r="K629" i="19"/>
  <c r="K630" i="19"/>
  <c r="K631" i="19"/>
  <c r="K632" i="19"/>
  <c r="K633" i="19"/>
  <c r="L633" i="14" s="1"/>
  <c r="AJ633" i="14" s="1"/>
  <c r="K634" i="19"/>
  <c r="K635" i="19"/>
  <c r="K636" i="19"/>
  <c r="L636" i="14" s="1"/>
  <c r="AJ636" i="14" s="1"/>
  <c r="K637" i="19"/>
  <c r="K638" i="19"/>
  <c r="K639" i="19"/>
  <c r="K640" i="19"/>
  <c r="K641" i="19"/>
  <c r="L641" i="14" s="1"/>
  <c r="AJ641" i="14" s="1"/>
  <c r="K642" i="19"/>
  <c r="K643" i="19"/>
  <c r="K644" i="19"/>
  <c r="L644" i="14" s="1"/>
  <c r="M644" i="14" s="1"/>
  <c r="K645" i="19"/>
  <c r="K646" i="19"/>
  <c r="K647" i="19"/>
  <c r="K648" i="19"/>
  <c r="K649" i="19"/>
  <c r="L649" i="14" s="1"/>
  <c r="AJ649" i="14" s="1"/>
  <c r="K650" i="19"/>
  <c r="K651" i="19"/>
  <c r="K652" i="19"/>
  <c r="L652" i="14" s="1"/>
  <c r="K653" i="19"/>
  <c r="K654" i="19"/>
  <c r="K655" i="19"/>
  <c r="K656" i="19"/>
  <c r="K657" i="19"/>
  <c r="L657" i="14" s="1"/>
  <c r="AJ657" i="14" s="1"/>
  <c r="K658" i="19"/>
  <c r="K659" i="19"/>
  <c r="K660" i="19"/>
  <c r="L660" i="14" s="1"/>
  <c r="AJ660" i="14" s="1"/>
  <c r="K661" i="19"/>
  <c r="K662" i="19"/>
  <c r="K663" i="19"/>
  <c r="K664" i="19"/>
  <c r="K665" i="19"/>
  <c r="L665" i="14" s="1"/>
  <c r="AJ665" i="14" s="1"/>
  <c r="K666" i="19"/>
  <c r="K667" i="19"/>
  <c r="K668" i="19"/>
  <c r="L668" i="14" s="1"/>
  <c r="AJ668" i="14" s="1"/>
  <c r="K669" i="19"/>
  <c r="K670" i="19"/>
  <c r="K671" i="19"/>
  <c r="K672" i="19"/>
  <c r="K673" i="19"/>
  <c r="L673" i="14" s="1"/>
  <c r="AJ673" i="14" s="1"/>
  <c r="K674" i="19"/>
  <c r="K675" i="19"/>
  <c r="K676" i="19"/>
  <c r="L676" i="14" s="1"/>
  <c r="AJ676" i="14" s="1"/>
  <c r="K677" i="19"/>
  <c r="K678" i="19"/>
  <c r="K679" i="19"/>
  <c r="K680" i="19"/>
  <c r="K681" i="19"/>
  <c r="L681" i="14" s="1"/>
  <c r="AJ681" i="14" s="1"/>
  <c r="K682" i="19"/>
  <c r="K683" i="19"/>
  <c r="K684" i="19"/>
  <c r="L684" i="14" s="1"/>
  <c r="AJ684" i="14" s="1"/>
  <c r="K685" i="19"/>
  <c r="K686" i="19"/>
  <c r="K687" i="19"/>
  <c r="K688" i="19"/>
  <c r="K689" i="19"/>
  <c r="L689" i="14" s="1"/>
  <c r="AJ689" i="14" s="1"/>
  <c r="K690" i="19"/>
  <c r="K691" i="19"/>
  <c r="K692" i="19"/>
  <c r="L692" i="14" s="1"/>
  <c r="AJ692" i="14" s="1"/>
  <c r="K693" i="19"/>
  <c r="K694" i="19"/>
  <c r="K695" i="19"/>
  <c r="K696" i="19"/>
  <c r="K697" i="19"/>
  <c r="L697" i="14" s="1"/>
  <c r="AJ697" i="14" s="1"/>
  <c r="K698" i="19"/>
  <c r="K699" i="19"/>
  <c r="K700" i="19"/>
  <c r="L700" i="14" s="1"/>
  <c r="AJ700" i="14" s="1"/>
  <c r="K701" i="19"/>
  <c r="K702" i="19"/>
  <c r="K703" i="19"/>
  <c r="K704" i="19"/>
  <c r="K705" i="19"/>
  <c r="L705" i="14" s="1"/>
  <c r="AJ705" i="14" s="1"/>
  <c r="K706" i="19"/>
  <c r="K707" i="19"/>
  <c r="K708" i="19"/>
  <c r="L708" i="14" s="1"/>
  <c r="AJ708" i="14" s="1"/>
  <c r="K709" i="19"/>
  <c r="K710" i="19"/>
  <c r="K711" i="19"/>
  <c r="K712" i="19"/>
  <c r="K713" i="19"/>
  <c r="L713" i="14" s="1"/>
  <c r="AJ713" i="14" s="1"/>
  <c r="K714" i="19"/>
  <c r="K715" i="19"/>
  <c r="K716" i="19"/>
  <c r="L716" i="14" s="1"/>
  <c r="AJ716" i="14" s="1"/>
  <c r="K717" i="19"/>
  <c r="K718" i="19"/>
  <c r="K719" i="19"/>
  <c r="K720" i="19"/>
  <c r="K721" i="19"/>
  <c r="L721" i="14" s="1"/>
  <c r="AJ721" i="14" s="1"/>
  <c r="K722" i="19"/>
  <c r="K723" i="19"/>
  <c r="K724" i="19"/>
  <c r="L724" i="14" s="1"/>
  <c r="AJ724" i="14" s="1"/>
  <c r="K725" i="19"/>
  <c r="K726" i="19"/>
  <c r="K727" i="19"/>
  <c r="K728" i="19"/>
  <c r="K729" i="19"/>
  <c r="L729" i="14" s="1"/>
  <c r="AJ729" i="14" s="1"/>
  <c r="K730" i="19"/>
  <c r="K731" i="19"/>
  <c r="K732" i="19"/>
  <c r="L732" i="14" s="1"/>
  <c r="AJ732" i="14" s="1"/>
  <c r="K733" i="19"/>
  <c r="K734" i="19"/>
  <c r="K735" i="19"/>
  <c r="K736" i="19"/>
  <c r="K737" i="19"/>
  <c r="L737" i="14" s="1"/>
  <c r="K738" i="19"/>
  <c r="K739" i="19"/>
  <c r="K740" i="19"/>
  <c r="L740" i="14" s="1"/>
  <c r="K741" i="19"/>
  <c r="K742" i="19"/>
  <c r="K743" i="19"/>
  <c r="K744" i="19"/>
  <c r="K745" i="19"/>
  <c r="L745" i="14" s="1"/>
  <c r="AJ745" i="14" s="1"/>
  <c r="K746" i="19"/>
  <c r="K747" i="19"/>
  <c r="K748" i="19"/>
  <c r="L748" i="14" s="1"/>
  <c r="AJ748" i="14" s="1"/>
  <c r="K749" i="19"/>
  <c r="K750" i="19"/>
  <c r="K751" i="19"/>
  <c r="K752" i="19"/>
  <c r="K753" i="19"/>
  <c r="L753" i="14" s="1"/>
  <c r="AJ753" i="14" s="1"/>
  <c r="K754" i="19"/>
  <c r="K755" i="19"/>
  <c r="K756" i="19"/>
  <c r="L756" i="14" s="1"/>
  <c r="K757" i="19"/>
  <c r="K758" i="19"/>
  <c r="K759" i="19"/>
  <c r="K760" i="19"/>
  <c r="K761" i="19"/>
  <c r="L761" i="14" s="1"/>
  <c r="AJ761" i="14" s="1"/>
  <c r="K762" i="19"/>
  <c r="K763" i="19"/>
  <c r="K764" i="19"/>
  <c r="L764" i="14" s="1"/>
  <c r="AJ764" i="14" s="1"/>
  <c r="K765" i="19"/>
  <c r="K766" i="19"/>
  <c r="K767" i="19"/>
  <c r="K768" i="19"/>
  <c r="K769" i="19"/>
  <c r="L769" i="14" s="1"/>
  <c r="AJ769" i="14" s="1"/>
  <c r="K770" i="19"/>
  <c r="K771" i="19"/>
  <c r="K772" i="19"/>
  <c r="L772" i="14" s="1"/>
  <c r="AJ772" i="14" s="1"/>
  <c r="K773" i="19"/>
  <c r="K774" i="19"/>
  <c r="K775" i="19"/>
  <c r="K776" i="19"/>
  <c r="K777" i="19"/>
  <c r="K778" i="19"/>
  <c r="K779" i="19"/>
  <c r="K780" i="19"/>
  <c r="L780" i="14" s="1"/>
  <c r="AJ780" i="14" s="1"/>
  <c r="K781" i="19"/>
  <c r="K782" i="19"/>
  <c r="K783" i="19"/>
  <c r="K784" i="19"/>
  <c r="K785" i="19"/>
  <c r="K786" i="19"/>
  <c r="K787" i="19"/>
  <c r="K788" i="19"/>
  <c r="L788" i="14" s="1"/>
  <c r="AJ788" i="14" s="1"/>
  <c r="K789" i="19"/>
  <c r="K790" i="19"/>
  <c r="K791" i="19"/>
  <c r="K792" i="19"/>
  <c r="K793" i="19"/>
  <c r="L793" i="14" s="1"/>
  <c r="K794" i="19"/>
  <c r="K795" i="19"/>
  <c r="K796" i="19"/>
  <c r="L796" i="14" s="1"/>
  <c r="AJ796" i="14" s="1"/>
  <c r="K797" i="19"/>
  <c r="K798" i="19"/>
  <c r="K799" i="19"/>
  <c r="K800" i="19"/>
  <c r="K801" i="19"/>
  <c r="L801" i="14" s="1"/>
  <c r="AJ801" i="14" s="1"/>
  <c r="K802" i="19"/>
  <c r="K803" i="19"/>
  <c r="K804" i="19"/>
  <c r="L804" i="14" s="1"/>
  <c r="K805" i="19"/>
  <c r="K806" i="19"/>
  <c r="K807" i="19"/>
  <c r="K808" i="19"/>
  <c r="K809" i="19"/>
  <c r="L809" i="14" s="1"/>
  <c r="AJ809" i="14" s="1"/>
  <c r="K810" i="19"/>
  <c r="K811" i="19"/>
  <c r="K812" i="19"/>
  <c r="L812" i="14" s="1"/>
  <c r="K813" i="19"/>
  <c r="K814" i="19"/>
  <c r="K815" i="19"/>
  <c r="K816" i="19"/>
  <c r="K817" i="19"/>
  <c r="L817" i="14" s="1"/>
  <c r="K818" i="19"/>
  <c r="K819" i="19"/>
  <c r="K820" i="19"/>
  <c r="L820" i="14" s="1"/>
  <c r="AJ820" i="14" s="1"/>
  <c r="K821" i="19"/>
  <c r="K822" i="19"/>
  <c r="K823" i="19"/>
  <c r="K824" i="19"/>
  <c r="K825" i="19"/>
  <c r="L825" i="14" s="1"/>
  <c r="AJ825" i="14" s="1"/>
  <c r="K826" i="19"/>
  <c r="K827" i="19"/>
  <c r="K828" i="19"/>
  <c r="L828" i="14" s="1"/>
  <c r="AJ828" i="14" s="1"/>
  <c r="K829" i="19"/>
  <c r="K830" i="19"/>
  <c r="K831" i="19"/>
  <c r="K832" i="19"/>
  <c r="K833" i="19"/>
  <c r="L833" i="14" s="1"/>
  <c r="K834" i="19"/>
  <c r="K835" i="19"/>
  <c r="K836" i="19"/>
  <c r="L836" i="14" s="1"/>
  <c r="AJ836" i="14" s="1"/>
  <c r="K837" i="19"/>
  <c r="K838" i="19"/>
  <c r="K839" i="19"/>
  <c r="K840" i="19"/>
  <c r="K841" i="19"/>
  <c r="L841" i="14" s="1"/>
  <c r="AJ841" i="14" s="1"/>
  <c r="K842" i="19"/>
  <c r="K843" i="19"/>
  <c r="K844" i="19"/>
  <c r="L844" i="14" s="1"/>
  <c r="K845" i="19"/>
  <c r="K846" i="19"/>
  <c r="K847" i="19"/>
  <c r="K848" i="19"/>
  <c r="K849" i="19"/>
  <c r="L849" i="14" s="1"/>
  <c r="K850" i="19"/>
  <c r="K851" i="19"/>
  <c r="K852" i="19"/>
  <c r="L852" i="14" s="1"/>
  <c r="AJ852" i="14" s="1"/>
  <c r="K853" i="19"/>
  <c r="K854" i="19"/>
  <c r="K855" i="19"/>
  <c r="K856" i="19"/>
  <c r="K857" i="19"/>
  <c r="L857" i="14" s="1"/>
  <c r="AJ857" i="14" s="1"/>
  <c r="K858" i="19"/>
  <c r="K859" i="19"/>
  <c r="K860" i="19"/>
  <c r="L860" i="14" s="1"/>
  <c r="K861" i="19"/>
  <c r="K862" i="19"/>
  <c r="K863" i="19"/>
  <c r="K864" i="19"/>
  <c r="K865" i="19"/>
  <c r="L865" i="14" s="1"/>
  <c r="K866" i="19"/>
  <c r="K867" i="19"/>
  <c r="K868" i="19"/>
  <c r="L868" i="14" s="1"/>
  <c r="K869" i="19"/>
  <c r="K870" i="19"/>
  <c r="K871" i="19"/>
  <c r="K872" i="19"/>
  <c r="K873" i="19"/>
  <c r="L873" i="14" s="1"/>
  <c r="AJ873" i="14" s="1"/>
  <c r="K874" i="19"/>
  <c r="K875" i="19"/>
  <c r="K876" i="19"/>
  <c r="L876" i="14" s="1"/>
  <c r="AJ876" i="14" s="1"/>
  <c r="K877" i="19"/>
  <c r="K878" i="19"/>
  <c r="K879" i="19"/>
  <c r="K880" i="19"/>
  <c r="K881" i="19"/>
  <c r="L881" i="14" s="1"/>
  <c r="AJ881" i="14" s="1"/>
  <c r="K882" i="19"/>
  <c r="K883" i="19"/>
  <c r="K884" i="19"/>
  <c r="L884" i="14" s="1"/>
  <c r="AJ884" i="14" s="1"/>
  <c r="K885" i="19"/>
  <c r="K886" i="19"/>
  <c r="K887" i="19"/>
  <c r="K888" i="19"/>
  <c r="K889" i="19"/>
  <c r="L889" i="14" s="1"/>
  <c r="AJ889" i="14" s="1"/>
  <c r="K890" i="19"/>
  <c r="K891" i="19"/>
  <c r="K892" i="19"/>
  <c r="L892" i="14" s="1"/>
  <c r="M892" i="14" s="1"/>
  <c r="K893" i="19"/>
  <c r="K894" i="19"/>
  <c r="K895" i="19"/>
  <c r="K896" i="19"/>
  <c r="K897" i="19"/>
  <c r="K898" i="19"/>
  <c r="K899" i="19"/>
  <c r="K900" i="19"/>
  <c r="L900" i="14" s="1"/>
  <c r="AJ900" i="14" s="1"/>
  <c r="K901" i="19"/>
  <c r="K902" i="19"/>
  <c r="K903" i="19"/>
  <c r="K904" i="19"/>
  <c r="K905" i="19"/>
  <c r="L905" i="14" s="1"/>
  <c r="AJ905" i="14" s="1"/>
  <c r="K906" i="19"/>
  <c r="K907" i="19"/>
  <c r="K908" i="19"/>
  <c r="L908" i="14" s="1"/>
  <c r="AJ908" i="14" s="1"/>
  <c r="K909" i="19"/>
  <c r="K910" i="19"/>
  <c r="K911" i="19"/>
  <c r="K912" i="19"/>
  <c r="K913" i="19"/>
  <c r="L913" i="14" s="1"/>
  <c r="AJ913" i="14" s="1"/>
  <c r="K914" i="19"/>
  <c r="K915" i="19"/>
  <c r="K916" i="19"/>
  <c r="L916" i="14" s="1"/>
  <c r="AJ916" i="14" s="1"/>
  <c r="K917" i="19"/>
  <c r="K918" i="19"/>
  <c r="K919" i="19"/>
  <c r="K920" i="19"/>
  <c r="K921" i="19"/>
  <c r="K922" i="19"/>
  <c r="K923" i="19"/>
  <c r="K924" i="19"/>
  <c r="L924" i="14" s="1"/>
  <c r="AJ924" i="14" s="1"/>
  <c r="K925" i="19"/>
  <c r="K926" i="19"/>
  <c r="K927" i="19"/>
  <c r="K928" i="19"/>
  <c r="K929" i="19"/>
  <c r="L929" i="14" s="1"/>
  <c r="AJ929" i="14" s="1"/>
  <c r="K930" i="19"/>
  <c r="K931" i="19"/>
  <c r="K932" i="19"/>
  <c r="L932" i="14" s="1"/>
  <c r="AJ932" i="14" s="1"/>
  <c r="K933" i="19"/>
  <c r="K934" i="19"/>
  <c r="K935" i="19"/>
  <c r="K936" i="19"/>
  <c r="K937" i="19"/>
  <c r="L937" i="14" s="1"/>
  <c r="AJ937" i="14" s="1"/>
  <c r="K938" i="19"/>
  <c r="K939" i="19"/>
  <c r="K940" i="19"/>
  <c r="L940" i="14" s="1"/>
  <c r="K941" i="19"/>
  <c r="K942" i="19"/>
  <c r="K943" i="19"/>
  <c r="K944" i="19"/>
  <c r="K945" i="19"/>
  <c r="L945" i="14" s="1"/>
  <c r="AJ945" i="14" s="1"/>
  <c r="K946" i="19"/>
  <c r="K947" i="19"/>
  <c r="K948" i="19"/>
  <c r="L948" i="14" s="1"/>
  <c r="AJ948" i="14" s="1"/>
  <c r="K949" i="19"/>
  <c r="K950" i="19"/>
  <c r="K951" i="19"/>
  <c r="K952" i="19"/>
  <c r="K953" i="19"/>
  <c r="L953" i="14" s="1"/>
  <c r="AJ953" i="14" s="1"/>
  <c r="K954" i="19"/>
  <c r="K955" i="19"/>
  <c r="K956" i="19"/>
  <c r="L956" i="14" s="1"/>
  <c r="AJ956" i="14" s="1"/>
  <c r="K957" i="19"/>
  <c r="K958" i="19"/>
  <c r="K959" i="19"/>
  <c r="K960" i="19"/>
  <c r="K961" i="19"/>
  <c r="L961" i="14" s="1"/>
  <c r="AJ961" i="14" s="1"/>
  <c r="K962" i="19"/>
  <c r="K963" i="19"/>
  <c r="K964" i="19"/>
  <c r="L964" i="14" s="1"/>
  <c r="AJ964" i="14" s="1"/>
  <c r="K965" i="19"/>
  <c r="K966" i="19"/>
  <c r="K967" i="19"/>
  <c r="K968" i="19"/>
  <c r="K969" i="19"/>
  <c r="L969" i="14" s="1"/>
  <c r="AJ969" i="14" s="1"/>
  <c r="K970" i="19"/>
  <c r="K971" i="19"/>
  <c r="K972" i="19"/>
  <c r="L972" i="14" s="1"/>
  <c r="AJ972" i="14" s="1"/>
  <c r="K973" i="19"/>
  <c r="K974" i="19"/>
  <c r="K975" i="19"/>
  <c r="K976" i="19"/>
  <c r="K977" i="19"/>
  <c r="L977" i="14" s="1"/>
  <c r="AJ977" i="14" s="1"/>
  <c r="K978" i="19"/>
  <c r="K979" i="19"/>
  <c r="K980" i="19"/>
  <c r="L980" i="14" s="1"/>
  <c r="AJ980" i="14" s="1"/>
  <c r="K981" i="19"/>
  <c r="K982" i="19"/>
  <c r="K983" i="19"/>
  <c r="K984" i="19"/>
  <c r="K985" i="19"/>
  <c r="L985" i="14" s="1"/>
  <c r="AJ985" i="14" s="1"/>
  <c r="K986" i="19"/>
  <c r="K987" i="19"/>
  <c r="K988" i="19"/>
  <c r="L988" i="14" s="1"/>
  <c r="K989" i="19"/>
  <c r="K990" i="19"/>
  <c r="K991" i="19"/>
  <c r="K992" i="19"/>
  <c r="K993" i="19"/>
  <c r="K994" i="19"/>
  <c r="K995" i="19"/>
  <c r="K996" i="19"/>
  <c r="L996" i="14" s="1"/>
  <c r="AJ996" i="14" s="1"/>
  <c r="K997" i="19"/>
  <c r="K998" i="19"/>
  <c r="K999" i="19"/>
  <c r="K1000" i="19"/>
  <c r="H14" i="19"/>
  <c r="H16" i="19"/>
  <c r="G16" i="14" s="1"/>
  <c r="AH16" i="14" s="1"/>
  <c r="H18" i="19"/>
  <c r="G18" i="14" s="1"/>
  <c r="H19" i="19"/>
  <c r="G19" i="14" s="1"/>
  <c r="H20" i="19"/>
  <c r="G20" i="14" s="1"/>
  <c r="H21" i="19"/>
  <c r="G21" i="14" s="1"/>
  <c r="AI21" i="14" s="1"/>
  <c r="H22" i="19"/>
  <c r="G22" i="14" s="1"/>
  <c r="H22" i="14" s="1"/>
  <c r="H23" i="19"/>
  <c r="G23" i="14" s="1"/>
  <c r="H24" i="19"/>
  <c r="G24" i="14" s="1"/>
  <c r="AH24" i="14" s="1"/>
  <c r="H25" i="19"/>
  <c r="G25" i="14" s="1"/>
  <c r="H26" i="19"/>
  <c r="G26" i="14" s="1"/>
  <c r="H27" i="19"/>
  <c r="G27" i="14" s="1"/>
  <c r="H28" i="19"/>
  <c r="G28" i="14" s="1"/>
  <c r="H29" i="19"/>
  <c r="G29" i="14" s="1"/>
  <c r="AE29" i="14" s="1"/>
  <c r="H30" i="19"/>
  <c r="G30" i="14" s="1"/>
  <c r="H30" i="14" s="1"/>
  <c r="H31" i="19"/>
  <c r="G31" i="14" s="1"/>
  <c r="H32" i="19"/>
  <c r="G32" i="14" s="1"/>
  <c r="H33" i="19"/>
  <c r="G33" i="14" s="1"/>
  <c r="H34" i="19"/>
  <c r="G34" i="14" s="1"/>
  <c r="AH34" i="14" s="1"/>
  <c r="H35" i="19"/>
  <c r="G35" i="14" s="1"/>
  <c r="AG35" i="14" s="1"/>
  <c r="H36" i="19"/>
  <c r="G36" i="14" s="1"/>
  <c r="H37" i="19"/>
  <c r="G37" i="14" s="1"/>
  <c r="AE37" i="14" s="1"/>
  <c r="H38" i="19"/>
  <c r="G38" i="14" s="1"/>
  <c r="H38" i="14" s="1"/>
  <c r="H39" i="19"/>
  <c r="G39" i="14" s="1"/>
  <c r="H40" i="19"/>
  <c r="G40" i="14" s="1"/>
  <c r="H41" i="19"/>
  <c r="G41" i="14" s="1"/>
  <c r="H42" i="19"/>
  <c r="G42" i="14" s="1"/>
  <c r="H43" i="19"/>
  <c r="G43" i="14" s="1"/>
  <c r="H44" i="19"/>
  <c r="G44" i="14" s="1"/>
  <c r="AG44" i="14" s="1"/>
  <c r="H45" i="19"/>
  <c r="H46" i="19"/>
  <c r="G46" i="14" s="1"/>
  <c r="AI46" i="14" s="1"/>
  <c r="H47" i="19"/>
  <c r="G47" i="14" s="1"/>
  <c r="H47" i="14" s="1"/>
  <c r="H48" i="19"/>
  <c r="G48" i="14" s="1"/>
  <c r="H49" i="19"/>
  <c r="G49" i="14" s="1"/>
  <c r="H50" i="19"/>
  <c r="G50" i="14" s="1"/>
  <c r="H51" i="19"/>
  <c r="G51" i="14" s="1"/>
  <c r="AH51" i="14" s="1"/>
  <c r="H52" i="19"/>
  <c r="G52" i="14" s="1"/>
  <c r="H52" i="14" s="1"/>
  <c r="H53" i="19"/>
  <c r="H54" i="19"/>
  <c r="G54" i="14" s="1"/>
  <c r="H54" i="14" s="1"/>
  <c r="H55" i="19"/>
  <c r="G55" i="14" s="1"/>
  <c r="H56" i="19"/>
  <c r="G56" i="14" s="1"/>
  <c r="H57" i="19"/>
  <c r="G57" i="14" s="1"/>
  <c r="H58" i="19"/>
  <c r="G58" i="14" s="1"/>
  <c r="H59" i="19"/>
  <c r="G59" i="14" s="1"/>
  <c r="H60" i="19"/>
  <c r="G60" i="14" s="1"/>
  <c r="H61" i="19"/>
  <c r="G61" i="14" s="1"/>
  <c r="AG61" i="14" s="1"/>
  <c r="H62" i="19"/>
  <c r="G62" i="14" s="1"/>
  <c r="AG62" i="14" s="1"/>
  <c r="H63" i="19"/>
  <c r="G63" i="14" s="1"/>
  <c r="H64" i="19"/>
  <c r="G64" i="14" s="1"/>
  <c r="H65" i="19"/>
  <c r="G65" i="14" s="1"/>
  <c r="AI65" i="14" s="1"/>
  <c r="H66" i="19"/>
  <c r="G66" i="14" s="1"/>
  <c r="H67" i="19"/>
  <c r="G67" i="14" s="1"/>
  <c r="H68" i="19"/>
  <c r="G68" i="14" s="1"/>
  <c r="H69" i="19"/>
  <c r="G69" i="14" s="1"/>
  <c r="AE69" i="14" s="1"/>
  <c r="H70" i="19"/>
  <c r="G70" i="14" s="1"/>
  <c r="AI70" i="14" s="1"/>
  <c r="H71" i="19"/>
  <c r="G71" i="14" s="1"/>
  <c r="H72" i="19"/>
  <c r="G72" i="14" s="1"/>
  <c r="H73" i="19"/>
  <c r="G73" i="14" s="1"/>
  <c r="H74" i="19"/>
  <c r="G74" i="14" s="1"/>
  <c r="H75" i="19"/>
  <c r="G75" i="14" s="1"/>
  <c r="H76" i="19"/>
  <c r="G76" i="14" s="1"/>
  <c r="H77" i="19"/>
  <c r="G77" i="14" s="1"/>
  <c r="AG77" i="14" s="1"/>
  <c r="H78" i="19"/>
  <c r="G78" i="14" s="1"/>
  <c r="H78" i="14" s="1"/>
  <c r="H79" i="19"/>
  <c r="G79" i="14" s="1"/>
  <c r="H80" i="19"/>
  <c r="G80" i="14" s="1"/>
  <c r="H81" i="19"/>
  <c r="G81" i="14" s="1"/>
  <c r="H82" i="19"/>
  <c r="G82" i="14" s="1"/>
  <c r="H83" i="19"/>
  <c r="G83" i="14" s="1"/>
  <c r="AF83" i="14" s="1"/>
  <c r="AC83" i="14" s="1"/>
  <c r="H84" i="19"/>
  <c r="G84" i="14" s="1"/>
  <c r="H84" i="14" s="1"/>
  <c r="H85" i="19"/>
  <c r="H86" i="19"/>
  <c r="G86" i="14" s="1"/>
  <c r="H86" i="14" s="1"/>
  <c r="H87" i="19"/>
  <c r="G87" i="14" s="1"/>
  <c r="H88" i="19"/>
  <c r="G88" i="14" s="1"/>
  <c r="H89" i="19"/>
  <c r="H90" i="19"/>
  <c r="G90" i="14" s="1"/>
  <c r="H90" i="14" s="1"/>
  <c r="H91" i="19"/>
  <c r="G91" i="14" s="1"/>
  <c r="H92" i="19"/>
  <c r="G92" i="14" s="1"/>
  <c r="H93" i="19"/>
  <c r="H94" i="19"/>
  <c r="G94" i="14" s="1"/>
  <c r="AG94" i="14" s="1"/>
  <c r="H95" i="19"/>
  <c r="G95" i="14" s="1"/>
  <c r="H96" i="19"/>
  <c r="G96" i="14" s="1"/>
  <c r="AG96" i="14" s="1"/>
  <c r="H97" i="19"/>
  <c r="H98" i="19"/>
  <c r="G98" i="14" s="1"/>
  <c r="H99" i="19"/>
  <c r="G99" i="14" s="1"/>
  <c r="H100" i="19"/>
  <c r="G100" i="14" s="1"/>
  <c r="AE100" i="14" s="1"/>
  <c r="H101" i="19"/>
  <c r="G101" i="14" s="1"/>
  <c r="H101" i="14" s="1"/>
  <c r="H102" i="19"/>
  <c r="G102" i="14" s="1"/>
  <c r="AI102" i="14" s="1"/>
  <c r="H103" i="19"/>
  <c r="G103" i="14" s="1"/>
  <c r="H104" i="19"/>
  <c r="G104" i="14" s="1"/>
  <c r="H105" i="19"/>
  <c r="G105" i="14" s="1"/>
  <c r="H106" i="19"/>
  <c r="G106" i="14" s="1"/>
  <c r="H107" i="19"/>
  <c r="G107" i="14" s="1"/>
  <c r="H108" i="19"/>
  <c r="G108" i="14" s="1"/>
  <c r="H108" i="14" s="1"/>
  <c r="H109" i="19"/>
  <c r="H110" i="19"/>
  <c r="G110" i="14" s="1"/>
  <c r="H111" i="19"/>
  <c r="G111" i="14" s="1"/>
  <c r="H112" i="19"/>
  <c r="G112" i="14" s="1"/>
  <c r="AE112" i="14" s="1"/>
  <c r="H113" i="19"/>
  <c r="G113" i="14" s="1"/>
  <c r="H114" i="19"/>
  <c r="G114" i="14" s="1"/>
  <c r="H115" i="19"/>
  <c r="G115" i="14" s="1"/>
  <c r="H116" i="19"/>
  <c r="G116" i="14" s="1"/>
  <c r="H117" i="19"/>
  <c r="G117" i="14" s="1"/>
  <c r="H118" i="19"/>
  <c r="G118" i="14" s="1"/>
  <c r="H118" i="14" s="1"/>
  <c r="H119" i="19"/>
  <c r="G119" i="14" s="1"/>
  <c r="H120" i="19"/>
  <c r="G120" i="14" s="1"/>
  <c r="H121" i="19"/>
  <c r="G121" i="14" s="1"/>
  <c r="H122" i="19"/>
  <c r="G122" i="14" s="1"/>
  <c r="H123" i="19"/>
  <c r="G123" i="14" s="1"/>
  <c r="H124" i="19"/>
  <c r="G124" i="14" s="1"/>
  <c r="AG124" i="14" s="1"/>
  <c r="H125" i="19"/>
  <c r="G125" i="14" s="1"/>
  <c r="H126" i="19"/>
  <c r="G126" i="14" s="1"/>
  <c r="AF126" i="14" s="1"/>
  <c r="AC126" i="14" s="1"/>
  <c r="H127" i="19"/>
  <c r="G127" i="14" s="1"/>
  <c r="H128" i="19"/>
  <c r="G128" i="14" s="1"/>
  <c r="H129" i="19"/>
  <c r="G129" i="14" s="1"/>
  <c r="H130" i="19"/>
  <c r="G130" i="14" s="1"/>
  <c r="H131" i="19"/>
  <c r="G131" i="14" s="1"/>
  <c r="H132" i="19"/>
  <c r="G132" i="14" s="1"/>
  <c r="H133" i="19"/>
  <c r="H134" i="19"/>
  <c r="G134" i="14" s="1"/>
  <c r="AI134" i="14" s="1"/>
  <c r="H135" i="19"/>
  <c r="G135" i="14" s="1"/>
  <c r="H136" i="19"/>
  <c r="G136" i="14" s="1"/>
  <c r="H137" i="19"/>
  <c r="G137" i="14" s="1"/>
  <c r="H138" i="19"/>
  <c r="G138" i="14" s="1"/>
  <c r="H139" i="19"/>
  <c r="G139" i="14" s="1"/>
  <c r="H140" i="19"/>
  <c r="H141" i="19"/>
  <c r="G141" i="14" s="1"/>
  <c r="AF141" i="14" s="1"/>
  <c r="AC141" i="14" s="1"/>
  <c r="H142" i="19"/>
  <c r="G142" i="14" s="1"/>
  <c r="H142" i="14" s="1"/>
  <c r="H143" i="19"/>
  <c r="G143" i="14" s="1"/>
  <c r="H144" i="19"/>
  <c r="G144" i="14" s="1"/>
  <c r="AE144" i="14" s="1"/>
  <c r="H145" i="19"/>
  <c r="G145" i="14" s="1"/>
  <c r="H146" i="19"/>
  <c r="G146" i="14" s="1"/>
  <c r="H147" i="19"/>
  <c r="G147" i="14" s="1"/>
  <c r="H148" i="19"/>
  <c r="G148" i="14" s="1"/>
  <c r="H149" i="19"/>
  <c r="H150" i="19"/>
  <c r="G150" i="14" s="1"/>
  <c r="AH150" i="14" s="1"/>
  <c r="H151" i="19"/>
  <c r="G151" i="14" s="1"/>
  <c r="AE151" i="14" s="1"/>
  <c r="H152" i="19"/>
  <c r="G152" i="14" s="1"/>
  <c r="H153" i="19"/>
  <c r="G153" i="14" s="1"/>
  <c r="H154" i="19"/>
  <c r="G154" i="14" s="1"/>
  <c r="H155" i="19"/>
  <c r="G155" i="14" s="1"/>
  <c r="AG155" i="14" s="1"/>
  <c r="H156" i="19"/>
  <c r="G156" i="14" s="1"/>
  <c r="H156" i="14" s="1"/>
  <c r="H157" i="19"/>
  <c r="G157" i="14" s="1"/>
  <c r="H158" i="19"/>
  <c r="G158" i="14" s="1"/>
  <c r="AH158" i="14" s="1"/>
  <c r="H159" i="19"/>
  <c r="G159" i="14" s="1"/>
  <c r="H160" i="19"/>
  <c r="H161" i="19"/>
  <c r="H162" i="19"/>
  <c r="G162" i="14" s="1"/>
  <c r="H163" i="19"/>
  <c r="G163" i="14" s="1"/>
  <c r="AE163" i="14" s="1"/>
  <c r="H164" i="19"/>
  <c r="G164" i="14" s="1"/>
  <c r="H165" i="19"/>
  <c r="G165" i="14" s="1"/>
  <c r="H166" i="19"/>
  <c r="G166" i="14" s="1"/>
  <c r="AG166" i="14" s="1"/>
  <c r="H167" i="19"/>
  <c r="G167" i="14" s="1"/>
  <c r="H168" i="19"/>
  <c r="H169" i="19"/>
  <c r="G169" i="14" s="1"/>
  <c r="H170" i="19"/>
  <c r="G170" i="14" s="1"/>
  <c r="H171" i="19"/>
  <c r="G171" i="14" s="1"/>
  <c r="H172" i="19"/>
  <c r="G172" i="14" s="1"/>
  <c r="H172" i="14" s="1"/>
  <c r="H173" i="19"/>
  <c r="G173" i="14" s="1"/>
  <c r="H174" i="19"/>
  <c r="G174" i="14" s="1"/>
  <c r="H175" i="19"/>
  <c r="G175" i="14" s="1"/>
  <c r="AF175" i="14" s="1"/>
  <c r="AC175" i="14" s="1"/>
  <c r="H176" i="19"/>
  <c r="G176" i="14" s="1"/>
  <c r="H177" i="19"/>
  <c r="G177" i="14" s="1"/>
  <c r="H178" i="19"/>
  <c r="G178" i="14" s="1"/>
  <c r="H179" i="19"/>
  <c r="G179" i="14" s="1"/>
  <c r="H180" i="19"/>
  <c r="G180" i="14" s="1"/>
  <c r="H181" i="19"/>
  <c r="G181" i="14" s="1"/>
  <c r="H182" i="19"/>
  <c r="G182" i="14" s="1"/>
  <c r="AE182" i="14" s="1"/>
  <c r="H183" i="19"/>
  <c r="G183" i="14" s="1"/>
  <c r="AI183" i="14" s="1"/>
  <c r="H184" i="19"/>
  <c r="G184" i="14" s="1"/>
  <c r="H185" i="19"/>
  <c r="G185" i="14" s="1"/>
  <c r="H186" i="19"/>
  <c r="G186" i="14" s="1"/>
  <c r="H187" i="19"/>
  <c r="G187" i="14" s="1"/>
  <c r="AG187" i="14" s="1"/>
  <c r="H188" i="19"/>
  <c r="G188" i="14" s="1"/>
  <c r="H189" i="19"/>
  <c r="G189" i="14" s="1"/>
  <c r="H190" i="19"/>
  <c r="G190" i="14" s="1"/>
  <c r="H191" i="19"/>
  <c r="G191" i="14" s="1"/>
  <c r="H192" i="19"/>
  <c r="H193" i="19"/>
  <c r="H194" i="19"/>
  <c r="G194" i="14" s="1"/>
  <c r="H195" i="19"/>
  <c r="G195" i="14" s="1"/>
  <c r="AG195" i="14" s="1"/>
  <c r="H196" i="19"/>
  <c r="G196" i="14" s="1"/>
  <c r="H197" i="19"/>
  <c r="G197" i="14" s="1"/>
  <c r="H197" i="14" s="1"/>
  <c r="H198" i="19"/>
  <c r="G198" i="14" s="1"/>
  <c r="H199" i="19"/>
  <c r="G199" i="14" s="1"/>
  <c r="AE199" i="14" s="1"/>
  <c r="H200" i="19"/>
  <c r="G200" i="14" s="1"/>
  <c r="H201" i="19"/>
  <c r="G201" i="14" s="1"/>
  <c r="H202" i="19"/>
  <c r="G202" i="14" s="1"/>
  <c r="H203" i="19"/>
  <c r="G203" i="14" s="1"/>
  <c r="H204" i="19"/>
  <c r="G204" i="14" s="1"/>
  <c r="AF204" i="14" s="1"/>
  <c r="AC204" i="14" s="1"/>
  <c r="H205" i="19"/>
  <c r="G205" i="14" s="1"/>
  <c r="H206" i="19"/>
  <c r="G206" i="14" s="1"/>
  <c r="AI206" i="14" s="1"/>
  <c r="H207" i="19"/>
  <c r="G207" i="14" s="1"/>
  <c r="H208" i="19"/>
  <c r="G208" i="14" s="1"/>
  <c r="H209" i="19"/>
  <c r="G209" i="14" s="1"/>
  <c r="H210" i="19"/>
  <c r="G210" i="14" s="1"/>
  <c r="H211" i="19"/>
  <c r="G211" i="14" s="1"/>
  <c r="AI211" i="14" s="1"/>
  <c r="H212" i="19"/>
  <c r="G212" i="14" s="1"/>
  <c r="H213" i="19"/>
  <c r="G213" i="14" s="1"/>
  <c r="H214" i="19"/>
  <c r="G214" i="14" s="1"/>
  <c r="H215" i="19"/>
  <c r="G215" i="14" s="1"/>
  <c r="AI215" i="14" s="1"/>
  <c r="H216" i="19"/>
  <c r="G216" i="14" s="1"/>
  <c r="H217" i="19"/>
  <c r="G217" i="14" s="1"/>
  <c r="H218" i="19"/>
  <c r="G218" i="14" s="1"/>
  <c r="H219" i="19"/>
  <c r="G219" i="14" s="1"/>
  <c r="AI219" i="14" s="1"/>
  <c r="H220" i="19"/>
  <c r="G220" i="14" s="1"/>
  <c r="H220" i="14" s="1"/>
  <c r="H221" i="19"/>
  <c r="G221" i="14" s="1"/>
  <c r="H222" i="19"/>
  <c r="G222" i="14" s="1"/>
  <c r="AG222" i="14" s="1"/>
  <c r="H223" i="19"/>
  <c r="G223" i="14" s="1"/>
  <c r="H224" i="19"/>
  <c r="H225" i="19"/>
  <c r="G225" i="14" s="1"/>
  <c r="H226" i="19"/>
  <c r="G226" i="14" s="1"/>
  <c r="H227" i="19"/>
  <c r="G227" i="14" s="1"/>
  <c r="H228" i="19"/>
  <c r="G228" i="14" s="1"/>
  <c r="H228" i="14" s="1"/>
  <c r="H229" i="19"/>
  <c r="G229" i="14" s="1"/>
  <c r="H230" i="19"/>
  <c r="G230" i="14" s="1"/>
  <c r="H231" i="19"/>
  <c r="G231" i="14" s="1"/>
  <c r="H232" i="19"/>
  <c r="G232" i="14" s="1"/>
  <c r="H233" i="19"/>
  <c r="H234" i="19"/>
  <c r="G234" i="14" s="1"/>
  <c r="H235" i="19"/>
  <c r="G235" i="14" s="1"/>
  <c r="H236" i="19"/>
  <c r="G236" i="14" s="1"/>
  <c r="H237" i="19"/>
  <c r="G237" i="14" s="1"/>
  <c r="H238" i="19"/>
  <c r="G238" i="14" s="1"/>
  <c r="H238" i="14" s="1"/>
  <c r="H239" i="19"/>
  <c r="G239" i="14" s="1"/>
  <c r="H240" i="19"/>
  <c r="G240" i="14" s="1"/>
  <c r="H241" i="19"/>
  <c r="G241" i="14" s="1"/>
  <c r="H242" i="19"/>
  <c r="G242" i="14" s="1"/>
  <c r="AF242" i="14" s="1"/>
  <c r="AC242" i="14" s="1"/>
  <c r="H243" i="19"/>
  <c r="G243" i="14" s="1"/>
  <c r="H244" i="19"/>
  <c r="G244" i="14" s="1"/>
  <c r="H245" i="19"/>
  <c r="G245" i="14" s="1"/>
  <c r="H246" i="19"/>
  <c r="G246" i="14" s="1"/>
  <c r="AG246" i="14" s="1"/>
  <c r="H247" i="19"/>
  <c r="G247" i="14" s="1"/>
  <c r="AI247" i="14" s="1"/>
  <c r="H248" i="19"/>
  <c r="H249" i="19"/>
  <c r="H250" i="19"/>
  <c r="G250" i="14" s="1"/>
  <c r="AE250" i="14" s="1"/>
  <c r="H251" i="19"/>
  <c r="G251" i="14" s="1"/>
  <c r="H252" i="19"/>
  <c r="G252" i="14" s="1"/>
  <c r="H252" i="14" s="1"/>
  <c r="H253" i="19"/>
  <c r="G253" i="14" s="1"/>
  <c r="H254" i="19"/>
  <c r="G254" i="14" s="1"/>
  <c r="H255" i="19"/>
  <c r="G255" i="14" s="1"/>
  <c r="H256" i="19"/>
  <c r="G256" i="14" s="1"/>
  <c r="H257" i="19"/>
  <c r="G257" i="14" s="1"/>
  <c r="H258" i="19"/>
  <c r="G258" i="14" s="1"/>
  <c r="H259" i="19"/>
  <c r="G259" i="14" s="1"/>
  <c r="AE259" i="14" s="1"/>
  <c r="H260" i="19"/>
  <c r="G260" i="14" s="1"/>
  <c r="H261" i="19"/>
  <c r="G261" i="14" s="1"/>
  <c r="H262" i="19"/>
  <c r="G262" i="14" s="1"/>
  <c r="H263" i="19"/>
  <c r="G263" i="14" s="1"/>
  <c r="H264" i="19"/>
  <c r="G264" i="14" s="1"/>
  <c r="H265" i="19"/>
  <c r="H266" i="19"/>
  <c r="G266" i="14" s="1"/>
  <c r="H267" i="19"/>
  <c r="G267" i="14" s="1"/>
  <c r="H268" i="19"/>
  <c r="G268" i="14" s="1"/>
  <c r="H269" i="19"/>
  <c r="G269" i="14" s="1"/>
  <c r="AH269" i="14" s="1"/>
  <c r="H270" i="19"/>
  <c r="G270" i="14" s="1"/>
  <c r="H271" i="19"/>
  <c r="G271" i="14" s="1"/>
  <c r="AE271" i="14" s="1"/>
  <c r="H272" i="19"/>
  <c r="G272" i="14" s="1"/>
  <c r="H273" i="19"/>
  <c r="G273" i="14" s="1"/>
  <c r="H274" i="19"/>
  <c r="G274" i="14" s="1"/>
  <c r="H275" i="19"/>
  <c r="G275" i="14" s="1"/>
  <c r="H276" i="19"/>
  <c r="G276" i="14" s="1"/>
  <c r="H276" i="14" s="1"/>
  <c r="H277" i="19"/>
  <c r="H278" i="19"/>
  <c r="G278" i="14" s="1"/>
  <c r="H279" i="19"/>
  <c r="G279" i="14" s="1"/>
  <c r="AG279" i="14" s="1"/>
  <c r="H280" i="19"/>
  <c r="G280" i="14" s="1"/>
  <c r="H281" i="19"/>
  <c r="G281" i="14" s="1"/>
  <c r="H282" i="19"/>
  <c r="G282" i="14" s="1"/>
  <c r="H283" i="19"/>
  <c r="G283" i="14" s="1"/>
  <c r="H284" i="19"/>
  <c r="G284" i="14" s="1"/>
  <c r="AG284" i="14" s="1"/>
  <c r="H285" i="19"/>
  <c r="G285" i="14" s="1"/>
  <c r="H286" i="19"/>
  <c r="G286" i="14" s="1"/>
  <c r="H287" i="19"/>
  <c r="G287" i="14" s="1"/>
  <c r="AI287" i="14" s="1"/>
  <c r="H288" i="19"/>
  <c r="G288" i="14" s="1"/>
  <c r="H289" i="19"/>
  <c r="G289" i="14" s="1"/>
  <c r="H290" i="19"/>
  <c r="G290" i="14" s="1"/>
  <c r="H291" i="19"/>
  <c r="G291" i="14" s="1"/>
  <c r="H292" i="19"/>
  <c r="G292" i="14" s="1"/>
  <c r="H293" i="19"/>
  <c r="G293" i="14" s="1"/>
  <c r="H294" i="19"/>
  <c r="G294" i="14" s="1"/>
  <c r="H294" i="14" s="1"/>
  <c r="H295" i="19"/>
  <c r="G295" i="14" s="1"/>
  <c r="AF295" i="14" s="1"/>
  <c r="AC295" i="14" s="1"/>
  <c r="H296" i="19"/>
  <c r="G296" i="14" s="1"/>
  <c r="H297" i="19"/>
  <c r="G297" i="14" s="1"/>
  <c r="H298" i="19"/>
  <c r="G298" i="14" s="1"/>
  <c r="H299" i="19"/>
  <c r="G299" i="14" s="1"/>
  <c r="H300" i="19"/>
  <c r="G300" i="14" s="1"/>
  <c r="H300" i="14" s="1"/>
  <c r="H301" i="19"/>
  <c r="G301" i="14" s="1"/>
  <c r="H302" i="19"/>
  <c r="G302" i="14" s="1"/>
  <c r="H303" i="19"/>
  <c r="G303" i="14" s="1"/>
  <c r="AH303" i="14" s="1"/>
  <c r="H304" i="19"/>
  <c r="G304" i="14" s="1"/>
  <c r="AG304" i="14" s="1"/>
  <c r="H305" i="19"/>
  <c r="G305" i="14" s="1"/>
  <c r="H306" i="19"/>
  <c r="G306" i="14" s="1"/>
  <c r="H307" i="19"/>
  <c r="G307" i="14" s="1"/>
  <c r="H308" i="19"/>
  <c r="G308" i="14" s="1"/>
  <c r="H309" i="19"/>
  <c r="G309" i="14" s="1"/>
  <c r="H310" i="19"/>
  <c r="G310" i="14" s="1"/>
  <c r="H311" i="19"/>
  <c r="G311" i="14" s="1"/>
  <c r="H311" i="14" s="1"/>
  <c r="H312" i="19"/>
  <c r="H313" i="19"/>
  <c r="G313" i="14" s="1"/>
  <c r="H314" i="19"/>
  <c r="G314" i="14" s="1"/>
  <c r="H315" i="19"/>
  <c r="G315" i="14" s="1"/>
  <c r="H315" i="14" s="1"/>
  <c r="H316" i="19"/>
  <c r="G316" i="14" s="1"/>
  <c r="H317" i="19"/>
  <c r="G317" i="14" s="1"/>
  <c r="H318" i="19"/>
  <c r="G318" i="14" s="1"/>
  <c r="H319" i="19"/>
  <c r="G319" i="14" s="1"/>
  <c r="H320" i="19"/>
  <c r="G320" i="14" s="1"/>
  <c r="AI320" i="14" s="1"/>
  <c r="H321" i="19"/>
  <c r="G321" i="14" s="1"/>
  <c r="H322" i="19"/>
  <c r="G322" i="14" s="1"/>
  <c r="H323" i="19"/>
  <c r="G323" i="14" s="1"/>
  <c r="H323" i="14" s="1"/>
  <c r="H324" i="19"/>
  <c r="G324" i="14" s="1"/>
  <c r="H324" i="14" s="1"/>
  <c r="H325" i="19"/>
  <c r="G325" i="14" s="1"/>
  <c r="H326" i="19"/>
  <c r="G326" i="14" s="1"/>
  <c r="AH326" i="14" s="1"/>
  <c r="H327" i="19"/>
  <c r="G327" i="14" s="1"/>
  <c r="H328" i="19"/>
  <c r="G328" i="14" s="1"/>
  <c r="H329" i="19"/>
  <c r="G329" i="14" s="1"/>
  <c r="H330" i="19"/>
  <c r="G330" i="14" s="1"/>
  <c r="H331" i="19"/>
  <c r="G331" i="14" s="1"/>
  <c r="H332" i="19"/>
  <c r="G332" i="14" s="1"/>
  <c r="H332" i="14" s="1"/>
  <c r="H333" i="19"/>
  <c r="G333" i="14" s="1"/>
  <c r="H334" i="19"/>
  <c r="G334" i="14" s="1"/>
  <c r="H335" i="19"/>
  <c r="G335" i="14" s="1"/>
  <c r="AE335" i="14" s="1"/>
  <c r="H336" i="19"/>
  <c r="H337" i="19"/>
  <c r="G337" i="14" s="1"/>
  <c r="AF337" i="14" s="1"/>
  <c r="AC337" i="14" s="1"/>
  <c r="H338" i="19"/>
  <c r="G338" i="14" s="1"/>
  <c r="H339" i="19"/>
  <c r="G339" i="14" s="1"/>
  <c r="AH339" i="14" s="1"/>
  <c r="H340" i="19"/>
  <c r="G340" i="14" s="1"/>
  <c r="AH340" i="14" s="1"/>
  <c r="H341" i="19"/>
  <c r="G341" i="14" s="1"/>
  <c r="H342" i="19"/>
  <c r="G342" i="14" s="1"/>
  <c r="AG342" i="14" s="1"/>
  <c r="H343" i="19"/>
  <c r="G343" i="14" s="1"/>
  <c r="H344" i="19"/>
  <c r="G344" i="14" s="1"/>
  <c r="H344" i="14" s="1"/>
  <c r="H345" i="19"/>
  <c r="G345" i="14" s="1"/>
  <c r="H346" i="19"/>
  <c r="G346" i="14" s="1"/>
  <c r="H347" i="19"/>
  <c r="G347" i="14" s="1"/>
  <c r="H348" i="19"/>
  <c r="G348" i="14" s="1"/>
  <c r="H348" i="14" s="1"/>
  <c r="H349" i="19"/>
  <c r="G349" i="14" s="1"/>
  <c r="H350" i="19"/>
  <c r="G350" i="14" s="1"/>
  <c r="AE350" i="14" s="1"/>
  <c r="H351" i="19"/>
  <c r="G351" i="14" s="1"/>
  <c r="H352" i="19"/>
  <c r="G352" i="14" s="1"/>
  <c r="H353" i="19"/>
  <c r="G353" i="14" s="1"/>
  <c r="H354" i="19"/>
  <c r="G354" i="14" s="1"/>
  <c r="AH354" i="14" s="1"/>
  <c r="H355" i="19"/>
  <c r="G355" i="14" s="1"/>
  <c r="H356" i="19"/>
  <c r="G356" i="14" s="1"/>
  <c r="H356" i="14" s="1"/>
  <c r="H357" i="19"/>
  <c r="G357" i="14" s="1"/>
  <c r="H358" i="19"/>
  <c r="G358" i="14" s="1"/>
  <c r="H359" i="19"/>
  <c r="G359" i="14" s="1"/>
  <c r="H360" i="19"/>
  <c r="G360" i="14" s="1"/>
  <c r="H361" i="19"/>
  <c r="G361" i="14" s="1"/>
  <c r="H362" i="19"/>
  <c r="G362" i="14" s="1"/>
  <c r="H363" i="19"/>
  <c r="G363" i="14" s="1"/>
  <c r="H364" i="19"/>
  <c r="G364" i="14" s="1"/>
  <c r="H365" i="19"/>
  <c r="G365" i="14" s="1"/>
  <c r="H366" i="19"/>
  <c r="G366" i="14" s="1"/>
  <c r="AF366" i="14" s="1"/>
  <c r="AC366" i="14" s="1"/>
  <c r="H367" i="19"/>
  <c r="G367" i="14" s="1"/>
  <c r="H368" i="19"/>
  <c r="G368" i="14" s="1"/>
  <c r="H369" i="19"/>
  <c r="G369" i="14" s="1"/>
  <c r="AH369" i="14" s="1"/>
  <c r="H370" i="19"/>
  <c r="G370" i="14" s="1"/>
  <c r="H371" i="19"/>
  <c r="G371" i="14" s="1"/>
  <c r="AI371" i="14" s="1"/>
  <c r="H372" i="19"/>
  <c r="G372" i="14" s="1"/>
  <c r="H372" i="14" s="1"/>
  <c r="H373" i="19"/>
  <c r="G373" i="14" s="1"/>
  <c r="H374" i="19"/>
  <c r="G374" i="14" s="1"/>
  <c r="H375" i="19"/>
  <c r="G375" i="14" s="1"/>
  <c r="H376" i="19"/>
  <c r="G376" i="14" s="1"/>
  <c r="H377" i="19"/>
  <c r="G377" i="14" s="1"/>
  <c r="H378" i="19"/>
  <c r="G378" i="14" s="1"/>
  <c r="H379" i="19"/>
  <c r="G379" i="14" s="1"/>
  <c r="AI379" i="14" s="1"/>
  <c r="H380" i="19"/>
  <c r="G380" i="14" s="1"/>
  <c r="H380" i="14" s="1"/>
  <c r="H381" i="19"/>
  <c r="G381" i="14" s="1"/>
  <c r="H382" i="19"/>
  <c r="G382" i="14" s="1"/>
  <c r="H382" i="14" s="1"/>
  <c r="H383" i="19"/>
  <c r="G383" i="14" s="1"/>
  <c r="H384" i="19"/>
  <c r="H385" i="19"/>
  <c r="G385" i="14" s="1"/>
  <c r="H386" i="19"/>
  <c r="G386" i="14" s="1"/>
  <c r="H387" i="19"/>
  <c r="G387" i="14" s="1"/>
  <c r="H388" i="19"/>
  <c r="G388" i="14" s="1"/>
  <c r="AE388" i="14" s="1"/>
  <c r="H389" i="19"/>
  <c r="G389" i="14" s="1"/>
  <c r="H390" i="19"/>
  <c r="G390" i="14" s="1"/>
  <c r="H391" i="19"/>
  <c r="G391" i="14" s="1"/>
  <c r="AI391" i="14" s="1"/>
  <c r="H392" i="19"/>
  <c r="G392" i="14" s="1"/>
  <c r="H393" i="19"/>
  <c r="H394" i="19"/>
  <c r="G394" i="14" s="1"/>
  <c r="AE394" i="14" s="1"/>
  <c r="H395" i="19"/>
  <c r="G395" i="14" s="1"/>
  <c r="H396" i="19"/>
  <c r="G396" i="14" s="1"/>
  <c r="H397" i="19"/>
  <c r="G397" i="14" s="1"/>
  <c r="H398" i="19"/>
  <c r="G398" i="14" s="1"/>
  <c r="H399" i="19"/>
  <c r="G399" i="14" s="1"/>
  <c r="H400" i="19"/>
  <c r="G400" i="14" s="1"/>
  <c r="H401" i="19"/>
  <c r="H402" i="19"/>
  <c r="G402" i="14" s="1"/>
  <c r="H403" i="19"/>
  <c r="G403" i="14" s="1"/>
  <c r="AH403" i="14" s="1"/>
  <c r="H404" i="19"/>
  <c r="G404" i="14" s="1"/>
  <c r="AH404" i="14" s="1"/>
  <c r="H405" i="19"/>
  <c r="G405" i="14" s="1"/>
  <c r="H406" i="19"/>
  <c r="G406" i="14" s="1"/>
  <c r="H406" i="14" s="1"/>
  <c r="H407" i="19"/>
  <c r="G407" i="14" s="1"/>
  <c r="AI407" i="14" s="1"/>
  <c r="H408" i="19"/>
  <c r="H409" i="19"/>
  <c r="H410" i="19"/>
  <c r="G410" i="14" s="1"/>
  <c r="H411" i="19"/>
  <c r="G411" i="14" s="1"/>
  <c r="H412" i="19"/>
  <c r="G412" i="14" s="1"/>
  <c r="AF412" i="14" s="1"/>
  <c r="AC412" i="14" s="1"/>
  <c r="H413" i="19"/>
  <c r="G413" i="14" s="1"/>
  <c r="H414" i="19"/>
  <c r="G414" i="14" s="1"/>
  <c r="H415" i="19"/>
  <c r="G415" i="14" s="1"/>
  <c r="AH415" i="14" s="1"/>
  <c r="H416" i="19"/>
  <c r="H417" i="19"/>
  <c r="G417" i="14" s="1"/>
  <c r="H418" i="19"/>
  <c r="G418" i="14" s="1"/>
  <c r="H419" i="19"/>
  <c r="G419" i="14" s="1"/>
  <c r="H420" i="19"/>
  <c r="G420" i="14" s="1"/>
  <c r="H420" i="14" s="1"/>
  <c r="H421" i="19"/>
  <c r="G421" i="14" s="1"/>
  <c r="AH421" i="14" s="1"/>
  <c r="H422" i="19"/>
  <c r="G422" i="14" s="1"/>
  <c r="AE422" i="14" s="1"/>
  <c r="H423" i="19"/>
  <c r="H424" i="19"/>
  <c r="G424" i="14" s="1"/>
  <c r="H425" i="19"/>
  <c r="G425" i="14" s="1"/>
  <c r="H426" i="19"/>
  <c r="G426" i="14" s="1"/>
  <c r="H427" i="19"/>
  <c r="G427" i="14" s="1"/>
  <c r="H428" i="19"/>
  <c r="H429" i="19"/>
  <c r="G429" i="14" s="1"/>
  <c r="AF429" i="14" s="1"/>
  <c r="AC429" i="14" s="1"/>
  <c r="H430" i="19"/>
  <c r="G430" i="14" s="1"/>
  <c r="H431" i="19"/>
  <c r="G431" i="14" s="1"/>
  <c r="AE431" i="14" s="1"/>
  <c r="H432" i="19"/>
  <c r="H433" i="19"/>
  <c r="H434" i="19"/>
  <c r="G434" i="14" s="1"/>
  <c r="H435" i="19"/>
  <c r="G435" i="14" s="1"/>
  <c r="H436" i="19"/>
  <c r="G436" i="14" s="1"/>
  <c r="AG436" i="14" s="1"/>
  <c r="H437" i="19"/>
  <c r="G437" i="14" s="1"/>
  <c r="AI437" i="14" s="1"/>
  <c r="H438" i="19"/>
  <c r="G438" i="14" s="1"/>
  <c r="H438" i="14" s="1"/>
  <c r="H439" i="19"/>
  <c r="H440" i="19"/>
  <c r="G440" i="14" s="1"/>
  <c r="H441" i="19"/>
  <c r="H442" i="19"/>
  <c r="G442" i="14" s="1"/>
  <c r="H443" i="19"/>
  <c r="G443" i="14" s="1"/>
  <c r="AF443" i="14" s="1"/>
  <c r="AC443" i="14" s="1"/>
  <c r="H444" i="19"/>
  <c r="G444" i="14" s="1"/>
  <c r="H445" i="19"/>
  <c r="G445" i="14" s="1"/>
  <c r="AF445" i="14" s="1"/>
  <c r="AC445" i="14" s="1"/>
  <c r="H446" i="19"/>
  <c r="G446" i="14" s="1"/>
  <c r="H447" i="19"/>
  <c r="G447" i="14" s="1"/>
  <c r="H448" i="19"/>
  <c r="G448" i="14" s="1"/>
  <c r="H449" i="19"/>
  <c r="H450" i="19"/>
  <c r="G450" i="14" s="1"/>
  <c r="H451" i="19"/>
  <c r="G451" i="14" s="1"/>
  <c r="H452" i="19"/>
  <c r="G452" i="14" s="1"/>
  <c r="AI452" i="14" s="1"/>
  <c r="H453" i="19"/>
  <c r="G453" i="14" s="1"/>
  <c r="H454" i="19"/>
  <c r="G454" i="14" s="1"/>
  <c r="H455" i="19"/>
  <c r="G455" i="14" s="1"/>
  <c r="H455" i="14" s="1"/>
  <c r="H456" i="19"/>
  <c r="G456" i="14" s="1"/>
  <c r="H457" i="19"/>
  <c r="G457" i="14" s="1"/>
  <c r="H458" i="19"/>
  <c r="G458" i="14" s="1"/>
  <c r="H459" i="19"/>
  <c r="G459" i="14" s="1"/>
  <c r="H460" i="19"/>
  <c r="H461" i="19"/>
  <c r="G461" i="14" s="1"/>
  <c r="H462" i="19"/>
  <c r="G462" i="14" s="1"/>
  <c r="H463" i="19"/>
  <c r="G463" i="14" s="1"/>
  <c r="AE463" i="14" s="1"/>
  <c r="H464" i="19"/>
  <c r="G464" i="14" s="1"/>
  <c r="AH464" i="14" s="1"/>
  <c r="H465" i="19"/>
  <c r="G465" i="14" s="1"/>
  <c r="H465" i="14" s="1"/>
  <c r="H466" i="19"/>
  <c r="G466" i="14" s="1"/>
  <c r="H467" i="19"/>
  <c r="G467" i="14" s="1"/>
  <c r="H468" i="19"/>
  <c r="G468" i="14" s="1"/>
  <c r="AH468" i="14" s="1"/>
  <c r="H469" i="19"/>
  <c r="G469" i="14" s="1"/>
  <c r="H470" i="19"/>
  <c r="G470" i="14" s="1"/>
  <c r="H471" i="19"/>
  <c r="H472" i="19"/>
  <c r="G472" i="14" s="1"/>
  <c r="H473" i="19"/>
  <c r="G473" i="14" s="1"/>
  <c r="H474" i="19"/>
  <c r="G474" i="14" s="1"/>
  <c r="H475" i="19"/>
  <c r="G475" i="14" s="1"/>
  <c r="AH475" i="14" s="1"/>
  <c r="H476" i="19"/>
  <c r="G476" i="14" s="1"/>
  <c r="AE476" i="14" s="1"/>
  <c r="H477" i="19"/>
  <c r="G477" i="14" s="1"/>
  <c r="H478" i="19"/>
  <c r="G478" i="14" s="1"/>
  <c r="H479" i="19"/>
  <c r="G479" i="14" s="1"/>
  <c r="AH479" i="14" s="1"/>
  <c r="H480" i="19"/>
  <c r="G480" i="14" s="1"/>
  <c r="H481" i="19"/>
  <c r="G481" i="14" s="1"/>
  <c r="H482" i="19"/>
  <c r="G482" i="14" s="1"/>
  <c r="H483" i="19"/>
  <c r="G483" i="14" s="1"/>
  <c r="AE483" i="14" s="1"/>
  <c r="H484" i="19"/>
  <c r="G484" i="14" s="1"/>
  <c r="H485" i="19"/>
  <c r="G485" i="14" s="1"/>
  <c r="H486" i="19"/>
  <c r="G486" i="14" s="1"/>
  <c r="H487" i="19"/>
  <c r="G487" i="14" s="1"/>
  <c r="H487" i="14" s="1"/>
  <c r="H488" i="19"/>
  <c r="G488" i="14" s="1"/>
  <c r="H489" i="19"/>
  <c r="G489" i="14" s="1"/>
  <c r="H490" i="19"/>
  <c r="G490" i="14" s="1"/>
  <c r="H491" i="19"/>
  <c r="G491" i="14" s="1"/>
  <c r="H492" i="19"/>
  <c r="G492" i="14" s="1"/>
  <c r="AG492" i="14" s="1"/>
  <c r="H493" i="19"/>
  <c r="G493" i="14" s="1"/>
  <c r="H494" i="19"/>
  <c r="G494" i="14" s="1"/>
  <c r="H495" i="19"/>
  <c r="G495" i="14" s="1"/>
  <c r="H495" i="14" s="1"/>
  <c r="H496" i="19"/>
  <c r="G496" i="14" s="1"/>
  <c r="AE496" i="14" s="1"/>
  <c r="H497" i="19"/>
  <c r="G497" i="14" s="1"/>
  <c r="H498" i="19"/>
  <c r="G498" i="14" s="1"/>
  <c r="H499" i="19"/>
  <c r="G499" i="14" s="1"/>
  <c r="AG499" i="14" s="1"/>
  <c r="H500" i="19"/>
  <c r="G500" i="14" s="1"/>
  <c r="H500" i="14" s="1"/>
  <c r="H501" i="19"/>
  <c r="G501" i="14" s="1"/>
  <c r="H502" i="19"/>
  <c r="G502" i="14" s="1"/>
  <c r="AH502" i="14" s="1"/>
  <c r="H503" i="19"/>
  <c r="G503" i="14" s="1"/>
  <c r="H503" i="14" s="1"/>
  <c r="H504" i="19"/>
  <c r="G504" i="14" s="1"/>
  <c r="H505" i="19"/>
  <c r="G505" i="14" s="1"/>
  <c r="H505" i="14" s="1"/>
  <c r="H506" i="19"/>
  <c r="G506" i="14" s="1"/>
  <c r="H507" i="19"/>
  <c r="G507" i="14" s="1"/>
  <c r="H508" i="19"/>
  <c r="G508" i="14" s="1"/>
  <c r="H509" i="19"/>
  <c r="G509" i="14" s="1"/>
  <c r="AH509" i="14" s="1"/>
  <c r="H510" i="19"/>
  <c r="G510" i="14" s="1"/>
  <c r="H511" i="19"/>
  <c r="G511" i="14" s="1"/>
  <c r="H512" i="19"/>
  <c r="G512" i="14" s="1"/>
  <c r="AI512" i="14" s="1"/>
  <c r="H513" i="19"/>
  <c r="G513" i="14" s="1"/>
  <c r="H514" i="19"/>
  <c r="G514" i="14" s="1"/>
  <c r="H515" i="19"/>
  <c r="G515" i="14" s="1"/>
  <c r="H516" i="19"/>
  <c r="G516" i="14" s="1"/>
  <c r="AH516" i="14" s="1"/>
  <c r="H517" i="19"/>
  <c r="G517" i="14" s="1"/>
  <c r="H518" i="19"/>
  <c r="G518" i="14" s="1"/>
  <c r="AG518" i="14" s="1"/>
  <c r="H519" i="19"/>
  <c r="G519" i="14" s="1"/>
  <c r="H520" i="19"/>
  <c r="G520" i="14" s="1"/>
  <c r="H521" i="19"/>
  <c r="G521" i="14" s="1"/>
  <c r="AE521" i="14" s="1"/>
  <c r="H522" i="19"/>
  <c r="G522" i="14" s="1"/>
  <c r="H523" i="19"/>
  <c r="G523" i="14" s="1"/>
  <c r="H524" i="19"/>
  <c r="G524" i="14" s="1"/>
  <c r="AG524" i="14" s="1"/>
  <c r="H525" i="19"/>
  <c r="G525" i="14" s="1"/>
  <c r="H526" i="19"/>
  <c r="G526" i="14" s="1"/>
  <c r="AE526" i="14" s="1"/>
  <c r="H527" i="19"/>
  <c r="G527" i="14" s="1"/>
  <c r="H528" i="19"/>
  <c r="G528" i="14" s="1"/>
  <c r="H529" i="19"/>
  <c r="G529" i="14" s="1"/>
  <c r="AH529" i="14" s="1"/>
  <c r="H530" i="19"/>
  <c r="G530" i="14" s="1"/>
  <c r="H531" i="19"/>
  <c r="G531" i="14" s="1"/>
  <c r="H531" i="14" s="1"/>
  <c r="H532" i="19"/>
  <c r="G532" i="14" s="1"/>
  <c r="AF532" i="14" s="1"/>
  <c r="AC532" i="14" s="1"/>
  <c r="H533" i="19"/>
  <c r="G533" i="14" s="1"/>
  <c r="H534" i="19"/>
  <c r="G534" i="14" s="1"/>
  <c r="H535" i="19"/>
  <c r="G535" i="14" s="1"/>
  <c r="H536" i="19"/>
  <c r="G536" i="14" s="1"/>
  <c r="H537" i="19"/>
  <c r="H538" i="19"/>
  <c r="G538" i="14" s="1"/>
  <c r="H539" i="19"/>
  <c r="G539" i="14" s="1"/>
  <c r="H540" i="19"/>
  <c r="G540" i="14" s="1"/>
  <c r="AI540" i="14" s="1"/>
  <c r="H541" i="19"/>
  <c r="G541" i="14" s="1"/>
  <c r="AI541" i="14" s="1"/>
  <c r="H542" i="19"/>
  <c r="G542" i="14" s="1"/>
  <c r="H543" i="19"/>
  <c r="H544" i="19"/>
  <c r="G544" i="14" s="1"/>
  <c r="H545" i="19"/>
  <c r="G545" i="14" s="1"/>
  <c r="H546" i="19"/>
  <c r="G546" i="14" s="1"/>
  <c r="H547" i="19"/>
  <c r="G547" i="14" s="1"/>
  <c r="AG547" i="14" s="1"/>
  <c r="H548" i="19"/>
  <c r="G548" i="14" s="1"/>
  <c r="H549" i="19"/>
  <c r="G549" i="14" s="1"/>
  <c r="H550" i="19"/>
  <c r="G550" i="14" s="1"/>
  <c r="H551" i="19"/>
  <c r="G551" i="14" s="1"/>
  <c r="H552" i="19"/>
  <c r="G552" i="14" s="1"/>
  <c r="H553" i="19"/>
  <c r="G553" i="14" s="1"/>
  <c r="H554" i="19"/>
  <c r="G554" i="14" s="1"/>
  <c r="H555" i="19"/>
  <c r="G555" i="14" s="1"/>
  <c r="H556" i="19"/>
  <c r="G556" i="14" s="1"/>
  <c r="H556" i="14" s="1"/>
  <c r="H557" i="19"/>
  <c r="G557" i="14" s="1"/>
  <c r="H558" i="19"/>
  <c r="G558" i="14" s="1"/>
  <c r="H559" i="19"/>
  <c r="G559" i="14" s="1"/>
  <c r="AF559" i="14" s="1"/>
  <c r="AC559" i="14" s="1"/>
  <c r="H560" i="19"/>
  <c r="G560" i="14" s="1"/>
  <c r="H561" i="19"/>
  <c r="G561" i="14" s="1"/>
  <c r="AI561" i="14" s="1"/>
  <c r="H562" i="19"/>
  <c r="G562" i="14" s="1"/>
  <c r="H563" i="19"/>
  <c r="G563" i="14" s="1"/>
  <c r="H564" i="19"/>
  <c r="G564" i="14" s="1"/>
  <c r="H565" i="19"/>
  <c r="G565" i="14" s="1"/>
  <c r="AF565" i="14" s="1"/>
  <c r="AC565" i="14" s="1"/>
  <c r="H566" i="19"/>
  <c r="H567" i="19"/>
  <c r="G567" i="14" s="1"/>
  <c r="H567" i="14" s="1"/>
  <c r="H568" i="19"/>
  <c r="H569" i="19"/>
  <c r="G569" i="14" s="1"/>
  <c r="AG569" i="14" s="1"/>
  <c r="H570" i="19"/>
  <c r="G570" i="14" s="1"/>
  <c r="H571" i="19"/>
  <c r="G571" i="14" s="1"/>
  <c r="AF571" i="14" s="1"/>
  <c r="AC571" i="14" s="1"/>
  <c r="H572" i="19"/>
  <c r="G572" i="14" s="1"/>
  <c r="H572" i="14" s="1"/>
  <c r="H573" i="19"/>
  <c r="G573" i="14" s="1"/>
  <c r="H574" i="19"/>
  <c r="H575" i="19"/>
  <c r="G575" i="14" s="1"/>
  <c r="H576" i="19"/>
  <c r="G576" i="14" s="1"/>
  <c r="H577" i="19"/>
  <c r="G577" i="14" s="1"/>
  <c r="H578" i="19"/>
  <c r="G578" i="14" s="1"/>
  <c r="H579" i="19"/>
  <c r="G579" i="14" s="1"/>
  <c r="H580" i="19"/>
  <c r="G580" i="14" s="1"/>
  <c r="H581" i="19"/>
  <c r="G581" i="14" s="1"/>
  <c r="H582" i="19"/>
  <c r="G582" i="14" s="1"/>
  <c r="AI582" i="14" s="1"/>
  <c r="H583" i="19"/>
  <c r="G583" i="14" s="1"/>
  <c r="AH583" i="14" s="1"/>
  <c r="H584" i="19"/>
  <c r="G584" i="14" s="1"/>
  <c r="H585" i="19"/>
  <c r="G585" i="14" s="1"/>
  <c r="AI585" i="14" s="1"/>
  <c r="H586" i="19"/>
  <c r="G586" i="14" s="1"/>
  <c r="H587" i="19"/>
  <c r="G587" i="14" s="1"/>
  <c r="H588" i="19"/>
  <c r="G588" i="14" s="1"/>
  <c r="H589" i="19"/>
  <c r="G589" i="14" s="1"/>
  <c r="AE589" i="14" s="1"/>
  <c r="H590" i="19"/>
  <c r="H591" i="19"/>
  <c r="G591" i="14" s="1"/>
  <c r="AE591" i="14" s="1"/>
  <c r="H592" i="19"/>
  <c r="G592" i="14" s="1"/>
  <c r="H593" i="19"/>
  <c r="G593" i="14" s="1"/>
  <c r="H594" i="19"/>
  <c r="G594" i="14" s="1"/>
  <c r="H595" i="19"/>
  <c r="G595" i="14" s="1"/>
  <c r="H596" i="19"/>
  <c r="G596" i="14" s="1"/>
  <c r="H597" i="19"/>
  <c r="G597" i="14" s="1"/>
  <c r="H598" i="19"/>
  <c r="G598" i="14" s="1"/>
  <c r="H598" i="14" s="1"/>
  <c r="H599" i="19"/>
  <c r="G599" i="14" s="1"/>
  <c r="AG599" i="14" s="1"/>
  <c r="H600" i="19"/>
  <c r="G600" i="14" s="1"/>
  <c r="H601" i="19"/>
  <c r="G601" i="14" s="1"/>
  <c r="H602" i="19"/>
  <c r="G602" i="14" s="1"/>
  <c r="H603" i="19"/>
  <c r="G603" i="14" s="1"/>
  <c r="H603" i="14" s="1"/>
  <c r="H604" i="19"/>
  <c r="G604" i="14" s="1"/>
  <c r="AI604" i="14" s="1"/>
  <c r="H605" i="19"/>
  <c r="H606" i="19"/>
  <c r="G606" i="14" s="1"/>
  <c r="AF606" i="14" s="1"/>
  <c r="AC606" i="14" s="1"/>
  <c r="H607" i="19"/>
  <c r="G607" i="14" s="1"/>
  <c r="H607" i="14" s="1"/>
  <c r="H608" i="19"/>
  <c r="H609" i="19"/>
  <c r="G609" i="14" s="1"/>
  <c r="H610" i="19"/>
  <c r="G610" i="14" s="1"/>
  <c r="H611" i="19"/>
  <c r="G611" i="14" s="1"/>
  <c r="H612" i="19"/>
  <c r="G612" i="14" s="1"/>
  <c r="AF612" i="14" s="1"/>
  <c r="AC612" i="14" s="1"/>
  <c r="H613" i="19"/>
  <c r="G613" i="14" s="1"/>
  <c r="H614" i="19"/>
  <c r="G614" i="14" s="1"/>
  <c r="AI614" i="14" s="1"/>
  <c r="H615" i="19"/>
  <c r="G615" i="14" s="1"/>
  <c r="AE615" i="14" s="1"/>
  <c r="H616" i="19"/>
  <c r="H617" i="19"/>
  <c r="G617" i="14" s="1"/>
  <c r="AH617" i="14" s="1"/>
  <c r="H618" i="19"/>
  <c r="G618" i="14" s="1"/>
  <c r="H619" i="19"/>
  <c r="G619" i="14" s="1"/>
  <c r="AE619" i="14" s="1"/>
  <c r="H620" i="19"/>
  <c r="G620" i="14" s="1"/>
  <c r="AI620" i="14" s="1"/>
  <c r="H621" i="19"/>
  <c r="G621" i="14" s="1"/>
  <c r="AI621" i="14" s="1"/>
  <c r="H622" i="19"/>
  <c r="G622" i="14" s="1"/>
  <c r="AH622" i="14" s="1"/>
  <c r="H623" i="19"/>
  <c r="G623" i="14" s="1"/>
  <c r="H623" i="14" s="1"/>
  <c r="H624" i="19"/>
  <c r="H625" i="19"/>
  <c r="G625" i="14" s="1"/>
  <c r="AE625" i="14" s="1"/>
  <c r="H626" i="19"/>
  <c r="G626" i="14" s="1"/>
  <c r="H627" i="19"/>
  <c r="G627" i="14" s="1"/>
  <c r="H628" i="19"/>
  <c r="G628" i="14" s="1"/>
  <c r="AG628" i="14" s="1"/>
  <c r="H629" i="19"/>
  <c r="G629" i="14" s="1"/>
  <c r="H630" i="19"/>
  <c r="G630" i="14" s="1"/>
  <c r="H631" i="19"/>
  <c r="G631" i="14" s="1"/>
  <c r="H632" i="19"/>
  <c r="G632" i="14" s="1"/>
  <c r="H633" i="19"/>
  <c r="G633" i="14" s="1"/>
  <c r="H634" i="19"/>
  <c r="G634" i="14" s="1"/>
  <c r="H635" i="19"/>
  <c r="G635" i="14" s="1"/>
  <c r="H635" i="14" s="1"/>
  <c r="H636" i="19"/>
  <c r="G636" i="14" s="1"/>
  <c r="AH636" i="14" s="1"/>
  <c r="H637" i="19"/>
  <c r="G637" i="14" s="1"/>
  <c r="H638" i="19"/>
  <c r="G638" i="14" s="1"/>
  <c r="H639" i="19"/>
  <c r="G639" i="14" s="1"/>
  <c r="H639" i="14" s="1"/>
  <c r="H640" i="19"/>
  <c r="G640" i="14" s="1"/>
  <c r="H641" i="19"/>
  <c r="G641" i="14" s="1"/>
  <c r="H642" i="19"/>
  <c r="G642" i="14" s="1"/>
  <c r="H643" i="19"/>
  <c r="G643" i="14" s="1"/>
  <c r="H643" i="14" s="1"/>
  <c r="H644" i="19"/>
  <c r="G644" i="14" s="1"/>
  <c r="AE644" i="14" s="1"/>
  <c r="H645" i="19"/>
  <c r="G645" i="14" s="1"/>
  <c r="H645" i="14" s="1"/>
  <c r="H646" i="19"/>
  <c r="G646" i="14" s="1"/>
  <c r="H647" i="19"/>
  <c r="G647" i="14" s="1"/>
  <c r="H648" i="19"/>
  <c r="G648" i="14" s="1"/>
  <c r="H649" i="19"/>
  <c r="G649" i="14" s="1"/>
  <c r="H650" i="19"/>
  <c r="G650" i="14" s="1"/>
  <c r="H651" i="19"/>
  <c r="G651" i="14" s="1"/>
  <c r="H651" i="14" s="1"/>
  <c r="H652" i="19"/>
  <c r="G652" i="14" s="1"/>
  <c r="H653" i="19"/>
  <c r="G653" i="14" s="1"/>
  <c r="H654" i="19"/>
  <c r="G654" i="14" s="1"/>
  <c r="H655" i="19"/>
  <c r="G655" i="14" s="1"/>
  <c r="H655" i="14" s="1"/>
  <c r="H656" i="19"/>
  <c r="G656" i="14" s="1"/>
  <c r="H657" i="19"/>
  <c r="G657" i="14" s="1"/>
  <c r="H658" i="19"/>
  <c r="G658" i="14" s="1"/>
  <c r="H658" i="14" s="1"/>
  <c r="H659" i="19"/>
  <c r="G659" i="14" s="1"/>
  <c r="AG659" i="14" s="1"/>
  <c r="H660" i="19"/>
  <c r="G660" i="14" s="1"/>
  <c r="AH660" i="14" s="1"/>
  <c r="H661" i="19"/>
  <c r="G661" i="14" s="1"/>
  <c r="H662" i="19"/>
  <c r="G662" i="14" s="1"/>
  <c r="H663" i="19"/>
  <c r="G663" i="14" s="1"/>
  <c r="AF663" i="14" s="1"/>
  <c r="AC663" i="14" s="1"/>
  <c r="H664" i="19"/>
  <c r="G664" i="14" s="1"/>
  <c r="H665" i="19"/>
  <c r="G665" i="14" s="1"/>
  <c r="H666" i="19"/>
  <c r="G666" i="14" s="1"/>
  <c r="H667" i="19"/>
  <c r="G667" i="14" s="1"/>
  <c r="H668" i="19"/>
  <c r="G668" i="14" s="1"/>
  <c r="H669" i="19"/>
  <c r="G669" i="14" s="1"/>
  <c r="AE669" i="14" s="1"/>
  <c r="H670" i="19"/>
  <c r="G670" i="14" s="1"/>
  <c r="H670" i="14" s="1"/>
  <c r="H671" i="19"/>
  <c r="G671" i="14" s="1"/>
  <c r="H672" i="19"/>
  <c r="H673" i="19"/>
  <c r="G673" i="14" s="1"/>
  <c r="AI673" i="14" s="1"/>
  <c r="H674" i="19"/>
  <c r="G674" i="14" s="1"/>
  <c r="H674" i="14" s="1"/>
  <c r="H675" i="19"/>
  <c r="G675" i="14" s="1"/>
  <c r="H676" i="19"/>
  <c r="G676" i="14" s="1"/>
  <c r="H676" i="14" s="1"/>
  <c r="H677" i="19"/>
  <c r="G677" i="14" s="1"/>
  <c r="H678" i="19"/>
  <c r="G678" i="14" s="1"/>
  <c r="H679" i="19"/>
  <c r="G679" i="14" s="1"/>
  <c r="H680" i="19"/>
  <c r="G680" i="14" s="1"/>
  <c r="AI680" i="14" s="1"/>
  <c r="H681" i="19"/>
  <c r="G681" i="14" s="1"/>
  <c r="H682" i="19"/>
  <c r="G682" i="14" s="1"/>
  <c r="H683" i="19"/>
  <c r="G683" i="14" s="1"/>
  <c r="H684" i="19"/>
  <c r="G684" i="14" s="1"/>
  <c r="H685" i="19"/>
  <c r="G685" i="14" s="1"/>
  <c r="H686" i="19"/>
  <c r="G686" i="14" s="1"/>
  <c r="H687" i="19"/>
  <c r="G687" i="14" s="1"/>
  <c r="H688" i="19"/>
  <c r="G688" i="14" s="1"/>
  <c r="AF688" i="14" s="1"/>
  <c r="AC688" i="14" s="1"/>
  <c r="H689" i="19"/>
  <c r="G689" i="14" s="1"/>
  <c r="H690" i="19"/>
  <c r="G690" i="14" s="1"/>
  <c r="H691" i="19"/>
  <c r="G691" i="14" s="1"/>
  <c r="AH691" i="14" s="1"/>
  <c r="H692" i="19"/>
  <c r="G692" i="14" s="1"/>
  <c r="H693" i="19"/>
  <c r="G693" i="14" s="1"/>
  <c r="H694" i="19"/>
  <c r="G694" i="14" s="1"/>
  <c r="AI694" i="14" s="1"/>
  <c r="H695" i="19"/>
  <c r="G695" i="14" s="1"/>
  <c r="H696" i="19"/>
  <c r="G696" i="14" s="1"/>
  <c r="H697" i="19"/>
  <c r="G697" i="14" s="1"/>
  <c r="H698" i="19"/>
  <c r="G698" i="14" s="1"/>
  <c r="H699" i="19"/>
  <c r="G699" i="14" s="1"/>
  <c r="AG699" i="14" s="1"/>
  <c r="H700" i="19"/>
  <c r="G700" i="14" s="1"/>
  <c r="H701" i="19"/>
  <c r="G701" i="14" s="1"/>
  <c r="H702" i="19"/>
  <c r="G702" i="14" s="1"/>
  <c r="H702" i="14" s="1"/>
  <c r="H703" i="19"/>
  <c r="G703" i="14" s="1"/>
  <c r="H704" i="19"/>
  <c r="G704" i="14" s="1"/>
  <c r="H705" i="19"/>
  <c r="G705" i="14" s="1"/>
  <c r="AF705" i="14" s="1"/>
  <c r="AC705" i="14" s="1"/>
  <c r="H706" i="19"/>
  <c r="G706" i="14" s="1"/>
  <c r="H707" i="19"/>
  <c r="G707" i="14" s="1"/>
  <c r="H707" i="14" s="1"/>
  <c r="H708" i="19"/>
  <c r="G708" i="14" s="1"/>
  <c r="H708" i="14" s="1"/>
  <c r="H709" i="19"/>
  <c r="G709" i="14" s="1"/>
  <c r="H710" i="19"/>
  <c r="G710" i="14" s="1"/>
  <c r="H711" i="19"/>
  <c r="G711" i="14" s="1"/>
  <c r="H712" i="19"/>
  <c r="G712" i="14" s="1"/>
  <c r="H713" i="19"/>
  <c r="G713" i="14" s="1"/>
  <c r="H714" i="19"/>
  <c r="G714" i="14" s="1"/>
  <c r="H715" i="19"/>
  <c r="G715" i="14" s="1"/>
  <c r="H716" i="19"/>
  <c r="G716" i="14" s="1"/>
  <c r="AH716" i="14" s="1"/>
  <c r="H717" i="19"/>
  <c r="G717" i="14" s="1"/>
  <c r="AF717" i="14" s="1"/>
  <c r="AC717" i="14" s="1"/>
  <c r="H718" i="19"/>
  <c r="G718" i="14" s="1"/>
  <c r="H718" i="14" s="1"/>
  <c r="H719" i="19"/>
  <c r="G719" i="14" s="1"/>
  <c r="H720" i="19"/>
  <c r="G720" i="14" s="1"/>
  <c r="H721" i="19"/>
  <c r="G721" i="14" s="1"/>
  <c r="AF721" i="14" s="1"/>
  <c r="AC721" i="14" s="1"/>
  <c r="H722" i="19"/>
  <c r="G722" i="14" s="1"/>
  <c r="AH722" i="14" s="1"/>
  <c r="H723" i="19"/>
  <c r="G723" i="14" s="1"/>
  <c r="H724" i="19"/>
  <c r="G724" i="14" s="1"/>
  <c r="H724" i="14" s="1"/>
  <c r="H725" i="19"/>
  <c r="G725" i="14" s="1"/>
  <c r="H726" i="19"/>
  <c r="G726" i="14" s="1"/>
  <c r="H727" i="19"/>
  <c r="G727" i="14" s="1"/>
  <c r="H728" i="19"/>
  <c r="G728" i="14" s="1"/>
  <c r="H729" i="19"/>
  <c r="G729" i="14" s="1"/>
  <c r="H730" i="19"/>
  <c r="G730" i="14" s="1"/>
  <c r="H731" i="19"/>
  <c r="G731" i="14" s="1"/>
  <c r="AH731" i="14" s="1"/>
  <c r="H732" i="19"/>
  <c r="G732" i="14" s="1"/>
  <c r="H732" i="14" s="1"/>
  <c r="H733" i="19"/>
  <c r="H734" i="19"/>
  <c r="H735" i="19"/>
  <c r="G735" i="14" s="1"/>
  <c r="H736" i="19"/>
  <c r="G736" i="14" s="1"/>
  <c r="H737" i="19"/>
  <c r="G737" i="14" s="1"/>
  <c r="H738" i="19"/>
  <c r="G738" i="14" s="1"/>
  <c r="H739" i="19"/>
  <c r="G739" i="14" s="1"/>
  <c r="H740" i="19"/>
  <c r="G740" i="14" s="1"/>
  <c r="H740" i="14" s="1"/>
  <c r="H741" i="19"/>
  <c r="G741" i="14" s="1"/>
  <c r="H742" i="19"/>
  <c r="G742" i="14" s="1"/>
  <c r="H742" i="14" s="1"/>
  <c r="H743" i="19"/>
  <c r="G743" i="14" s="1"/>
  <c r="AH743" i="14" s="1"/>
  <c r="H744" i="19"/>
  <c r="G744" i="14" s="1"/>
  <c r="H745" i="19"/>
  <c r="G745" i="14" s="1"/>
  <c r="AF745" i="14" s="1"/>
  <c r="AC745" i="14" s="1"/>
  <c r="H746" i="19"/>
  <c r="G746" i="14" s="1"/>
  <c r="AF746" i="14" s="1"/>
  <c r="AC746" i="14" s="1"/>
  <c r="H747" i="19"/>
  <c r="G747" i="14" s="1"/>
  <c r="H748" i="19"/>
  <c r="G748" i="14" s="1"/>
  <c r="H748" i="14" s="1"/>
  <c r="H749" i="19"/>
  <c r="G749" i="14" s="1"/>
  <c r="H750" i="19"/>
  <c r="G750" i="14" s="1"/>
  <c r="H750" i="14" s="1"/>
  <c r="H751" i="19"/>
  <c r="G751" i="14" s="1"/>
  <c r="AE751" i="14" s="1"/>
  <c r="H752" i="19"/>
  <c r="H753" i="19"/>
  <c r="G753" i="14" s="1"/>
  <c r="H754" i="19"/>
  <c r="G754" i="14" s="1"/>
  <c r="H755" i="19"/>
  <c r="G755" i="14" s="1"/>
  <c r="H755" i="14" s="1"/>
  <c r="H756" i="19"/>
  <c r="G756" i="14" s="1"/>
  <c r="H757" i="19"/>
  <c r="G757" i="14" s="1"/>
  <c r="H758" i="19"/>
  <c r="G758" i="14" s="1"/>
  <c r="AE758" i="14" s="1"/>
  <c r="H759" i="19"/>
  <c r="G759" i="14" s="1"/>
  <c r="H760" i="19"/>
  <c r="G760" i="14" s="1"/>
  <c r="H761" i="19"/>
  <c r="G761" i="14" s="1"/>
  <c r="AF761" i="14" s="1"/>
  <c r="AC761" i="14" s="1"/>
  <c r="H762" i="19"/>
  <c r="G762" i="14" s="1"/>
  <c r="H763" i="19"/>
  <c r="G763" i="14" s="1"/>
  <c r="AI763" i="14" s="1"/>
  <c r="H764" i="19"/>
  <c r="G764" i="14" s="1"/>
  <c r="H764" i="14" s="1"/>
  <c r="H765" i="19"/>
  <c r="G765" i="14" s="1"/>
  <c r="H766" i="19"/>
  <c r="G766" i="14" s="1"/>
  <c r="H767" i="19"/>
  <c r="G767" i="14" s="1"/>
  <c r="H768" i="19"/>
  <c r="G768" i="14" s="1"/>
  <c r="H769" i="19"/>
  <c r="H770" i="19"/>
  <c r="G770" i="14" s="1"/>
  <c r="AH770" i="14" s="1"/>
  <c r="H771" i="19"/>
  <c r="G771" i="14" s="1"/>
  <c r="AE771" i="14" s="1"/>
  <c r="H772" i="19"/>
  <c r="G772" i="14" s="1"/>
  <c r="H773" i="19"/>
  <c r="G773" i="14" s="1"/>
  <c r="H774" i="19"/>
  <c r="G774" i="14" s="1"/>
  <c r="H774" i="14" s="1"/>
  <c r="H775" i="19"/>
  <c r="G775" i="14" s="1"/>
  <c r="H776" i="19"/>
  <c r="G776" i="14" s="1"/>
  <c r="AE776" i="14" s="1"/>
  <c r="H777" i="19"/>
  <c r="G777" i="14" s="1"/>
  <c r="H778" i="19"/>
  <c r="G778" i="14" s="1"/>
  <c r="H779" i="19"/>
  <c r="G779" i="14" s="1"/>
  <c r="H780" i="19"/>
  <c r="G780" i="14" s="1"/>
  <c r="H781" i="19"/>
  <c r="G781" i="14" s="1"/>
  <c r="H782" i="19"/>
  <c r="G782" i="14" s="1"/>
  <c r="H783" i="19"/>
  <c r="G783" i="14" s="1"/>
  <c r="AG783" i="14" s="1"/>
  <c r="H784" i="19"/>
  <c r="H785" i="19"/>
  <c r="G785" i="14" s="1"/>
  <c r="H786" i="19"/>
  <c r="G786" i="14" s="1"/>
  <c r="H787" i="19"/>
  <c r="G787" i="14" s="1"/>
  <c r="H788" i="19"/>
  <c r="G788" i="14" s="1"/>
  <c r="H789" i="19"/>
  <c r="G789" i="14" s="1"/>
  <c r="H790" i="19"/>
  <c r="G790" i="14" s="1"/>
  <c r="H791" i="19"/>
  <c r="G791" i="14" s="1"/>
  <c r="AE791" i="14" s="1"/>
  <c r="H792" i="19"/>
  <c r="G792" i="14" s="1"/>
  <c r="H793" i="19"/>
  <c r="H794" i="19"/>
  <c r="G794" i="14" s="1"/>
  <c r="H795" i="19"/>
  <c r="G795" i="14" s="1"/>
  <c r="H796" i="19"/>
  <c r="G796" i="14" s="1"/>
  <c r="AH796" i="14" s="1"/>
  <c r="H797" i="19"/>
  <c r="G797" i="14" s="1"/>
  <c r="H798" i="19"/>
  <c r="G798" i="14" s="1"/>
  <c r="AF798" i="14" s="1"/>
  <c r="AC798" i="14" s="1"/>
  <c r="H799" i="19"/>
  <c r="G799" i="14" s="1"/>
  <c r="H799" i="14" s="1"/>
  <c r="H800" i="19"/>
  <c r="G800" i="14" s="1"/>
  <c r="AG800" i="14" s="1"/>
  <c r="H801" i="19"/>
  <c r="H802" i="19"/>
  <c r="G802" i="14" s="1"/>
  <c r="H803" i="19"/>
  <c r="G803" i="14" s="1"/>
  <c r="H804" i="19"/>
  <c r="G804" i="14" s="1"/>
  <c r="AH804" i="14" s="1"/>
  <c r="H805" i="19"/>
  <c r="G805" i="14" s="1"/>
  <c r="AH805" i="14" s="1"/>
  <c r="H806" i="19"/>
  <c r="G806" i="14" s="1"/>
  <c r="AE806" i="14" s="1"/>
  <c r="H807" i="19"/>
  <c r="G807" i="14" s="1"/>
  <c r="H807" i="14" s="1"/>
  <c r="H808" i="19"/>
  <c r="G808" i="14" s="1"/>
  <c r="H809" i="19"/>
  <c r="G809" i="14" s="1"/>
  <c r="AG809" i="14" s="1"/>
  <c r="H810" i="19"/>
  <c r="G810" i="14" s="1"/>
  <c r="H811" i="19"/>
  <c r="G811" i="14" s="1"/>
  <c r="H812" i="19"/>
  <c r="G812" i="14" s="1"/>
  <c r="AF812" i="14" s="1"/>
  <c r="AC812" i="14" s="1"/>
  <c r="H813" i="19"/>
  <c r="G813" i="14" s="1"/>
  <c r="AH813" i="14" s="1"/>
  <c r="H814" i="19"/>
  <c r="G814" i="14" s="1"/>
  <c r="H814" i="14" s="1"/>
  <c r="H815" i="19"/>
  <c r="G815" i="14" s="1"/>
  <c r="H816" i="19"/>
  <c r="G816" i="14" s="1"/>
  <c r="H817" i="19"/>
  <c r="G817" i="14" s="1"/>
  <c r="H817" i="14" s="1"/>
  <c r="H818" i="19"/>
  <c r="G818" i="14" s="1"/>
  <c r="H819" i="19"/>
  <c r="G819" i="14" s="1"/>
  <c r="H820" i="19"/>
  <c r="G820" i="14" s="1"/>
  <c r="AF820" i="14" s="1"/>
  <c r="AC820" i="14" s="1"/>
  <c r="H821" i="19"/>
  <c r="G821" i="14" s="1"/>
  <c r="H822" i="19"/>
  <c r="G822" i="14" s="1"/>
  <c r="H823" i="19"/>
  <c r="G823" i="14" s="1"/>
  <c r="H823" i="14" s="1"/>
  <c r="H824" i="19"/>
  <c r="H825" i="19"/>
  <c r="G825" i="14" s="1"/>
  <c r="H826" i="19"/>
  <c r="G826" i="14" s="1"/>
  <c r="H827" i="19"/>
  <c r="G827" i="14" s="1"/>
  <c r="H828" i="19"/>
  <c r="G828" i="14" s="1"/>
  <c r="AF828" i="14" s="1"/>
  <c r="AC828" i="14" s="1"/>
  <c r="H829" i="19"/>
  <c r="H830" i="19"/>
  <c r="G830" i="14" s="1"/>
  <c r="AE830" i="14" s="1"/>
  <c r="H831" i="19"/>
  <c r="G831" i="14" s="1"/>
  <c r="AE831" i="14" s="1"/>
  <c r="H832" i="19"/>
  <c r="H833" i="19"/>
  <c r="G833" i="14" s="1"/>
  <c r="H834" i="19"/>
  <c r="G834" i="14" s="1"/>
  <c r="H835" i="19"/>
  <c r="G835" i="14" s="1"/>
  <c r="H836" i="19"/>
  <c r="G836" i="14" s="1"/>
  <c r="H837" i="19"/>
  <c r="G837" i="14" s="1"/>
  <c r="H838" i="19"/>
  <c r="G838" i="14" s="1"/>
  <c r="H838" i="14" s="1"/>
  <c r="H839" i="19"/>
  <c r="G839" i="14" s="1"/>
  <c r="H840" i="19"/>
  <c r="H841" i="19"/>
  <c r="G841" i="14" s="1"/>
  <c r="AH841" i="14" s="1"/>
  <c r="H842" i="19"/>
  <c r="G842" i="14" s="1"/>
  <c r="H843" i="19"/>
  <c r="G843" i="14" s="1"/>
  <c r="H844" i="19"/>
  <c r="G844" i="14" s="1"/>
  <c r="H845" i="19"/>
  <c r="G845" i="14" s="1"/>
  <c r="H846" i="19"/>
  <c r="G846" i="14" s="1"/>
  <c r="AH846" i="14" s="1"/>
  <c r="H847" i="19"/>
  <c r="G847" i="14" s="1"/>
  <c r="AG847" i="14" s="1"/>
  <c r="H848" i="19"/>
  <c r="H849" i="19"/>
  <c r="G849" i="14" s="1"/>
  <c r="H850" i="19"/>
  <c r="G850" i="14" s="1"/>
  <c r="H851" i="19"/>
  <c r="G851" i="14" s="1"/>
  <c r="H852" i="19"/>
  <c r="G852" i="14" s="1"/>
  <c r="H853" i="19"/>
  <c r="G853" i="14" s="1"/>
  <c r="H854" i="19"/>
  <c r="G854" i="14" s="1"/>
  <c r="H855" i="19"/>
  <c r="H856" i="19"/>
  <c r="H857" i="19"/>
  <c r="G857" i="14" s="1"/>
  <c r="H858" i="19"/>
  <c r="G858" i="14" s="1"/>
  <c r="H859" i="19"/>
  <c r="G859" i="14" s="1"/>
  <c r="H860" i="19"/>
  <c r="G860" i="14" s="1"/>
  <c r="H861" i="19"/>
  <c r="G861" i="14" s="1"/>
  <c r="H862" i="19"/>
  <c r="G862" i="14" s="1"/>
  <c r="H863" i="19"/>
  <c r="G863" i="14" s="1"/>
  <c r="H864" i="19"/>
  <c r="H865" i="19"/>
  <c r="G865" i="14" s="1"/>
  <c r="H866" i="19"/>
  <c r="G866" i="14" s="1"/>
  <c r="H867" i="19"/>
  <c r="G867" i="14" s="1"/>
  <c r="H868" i="19"/>
  <c r="G868" i="14" s="1"/>
  <c r="H869" i="19"/>
  <c r="G869" i="14" s="1"/>
  <c r="H870" i="19"/>
  <c r="G870" i="14" s="1"/>
  <c r="H871" i="19"/>
  <c r="G871" i="14" s="1"/>
  <c r="AF871" i="14" s="1"/>
  <c r="AC871" i="14" s="1"/>
  <c r="H872" i="19"/>
  <c r="H873" i="19"/>
  <c r="G873" i="14" s="1"/>
  <c r="H874" i="19"/>
  <c r="G874" i="14" s="1"/>
  <c r="H875" i="19"/>
  <c r="G875" i="14" s="1"/>
  <c r="H876" i="19"/>
  <c r="G876" i="14" s="1"/>
  <c r="H877" i="19"/>
  <c r="G877" i="14" s="1"/>
  <c r="H878" i="19"/>
  <c r="G878" i="14" s="1"/>
  <c r="H879" i="19"/>
  <c r="G879" i="14" s="1"/>
  <c r="H880" i="19"/>
  <c r="G880" i="14" s="1"/>
  <c r="H881" i="19"/>
  <c r="G881" i="14" s="1"/>
  <c r="AI881" i="14" s="1"/>
  <c r="H882" i="19"/>
  <c r="G882" i="14" s="1"/>
  <c r="H883" i="19"/>
  <c r="G883" i="14" s="1"/>
  <c r="H884" i="19"/>
  <c r="G884" i="14" s="1"/>
  <c r="H885" i="19"/>
  <c r="G885" i="14" s="1"/>
  <c r="H886" i="19"/>
  <c r="G886" i="14" s="1"/>
  <c r="H887" i="19"/>
  <c r="G887" i="14" s="1"/>
  <c r="AF887" i="14" s="1"/>
  <c r="AC887" i="14" s="1"/>
  <c r="H888" i="19"/>
  <c r="H889" i="19"/>
  <c r="G889" i="14" s="1"/>
  <c r="H890" i="19"/>
  <c r="G890" i="14" s="1"/>
  <c r="H891" i="19"/>
  <c r="G891" i="14" s="1"/>
  <c r="H892" i="19"/>
  <c r="G892" i="14" s="1"/>
  <c r="H893" i="19"/>
  <c r="G893" i="14" s="1"/>
  <c r="AI893" i="14" s="1"/>
  <c r="H894" i="19"/>
  <c r="G894" i="14" s="1"/>
  <c r="AE894" i="14" s="1"/>
  <c r="H895" i="19"/>
  <c r="G895" i="14" s="1"/>
  <c r="AG895" i="14" s="1"/>
  <c r="H896" i="19"/>
  <c r="H897" i="19"/>
  <c r="G897" i="14" s="1"/>
  <c r="AI897" i="14" s="1"/>
  <c r="H898" i="19"/>
  <c r="G898" i="14" s="1"/>
  <c r="H899" i="19"/>
  <c r="G899" i="14" s="1"/>
  <c r="H900" i="19"/>
  <c r="G900" i="14" s="1"/>
  <c r="H901" i="19"/>
  <c r="G901" i="14" s="1"/>
  <c r="H902" i="19"/>
  <c r="G902" i="14" s="1"/>
  <c r="AH902" i="14" s="1"/>
  <c r="H903" i="19"/>
  <c r="G903" i="14" s="1"/>
  <c r="H904" i="19"/>
  <c r="G904" i="14" s="1"/>
  <c r="H905" i="19"/>
  <c r="G905" i="14" s="1"/>
  <c r="H905" i="14" s="1"/>
  <c r="H906" i="19"/>
  <c r="G906" i="14" s="1"/>
  <c r="H907" i="19"/>
  <c r="G907" i="14" s="1"/>
  <c r="H908" i="19"/>
  <c r="G908" i="14" s="1"/>
  <c r="H909" i="19"/>
  <c r="G909" i="14" s="1"/>
  <c r="H910" i="19"/>
  <c r="G910" i="14" s="1"/>
  <c r="AE910" i="14" s="1"/>
  <c r="H911" i="19"/>
  <c r="G911" i="14" s="1"/>
  <c r="H912" i="19"/>
  <c r="G912" i="14" s="1"/>
  <c r="H913" i="19"/>
  <c r="G913" i="14" s="1"/>
  <c r="H914" i="19"/>
  <c r="G914" i="14" s="1"/>
  <c r="H915" i="19"/>
  <c r="G915" i="14" s="1"/>
  <c r="H916" i="19"/>
  <c r="G916" i="14" s="1"/>
  <c r="AE916" i="14" s="1"/>
  <c r="H917" i="19"/>
  <c r="G917" i="14" s="1"/>
  <c r="H918" i="19"/>
  <c r="G918" i="14" s="1"/>
  <c r="H918" i="14" s="1"/>
  <c r="H919" i="19"/>
  <c r="G919" i="14" s="1"/>
  <c r="AF919" i="14" s="1"/>
  <c r="AC919" i="14" s="1"/>
  <c r="H920" i="19"/>
  <c r="G920" i="14" s="1"/>
  <c r="AI920" i="14" s="1"/>
  <c r="H921" i="19"/>
  <c r="G921" i="14" s="1"/>
  <c r="H922" i="19"/>
  <c r="G922" i="14" s="1"/>
  <c r="H923" i="19"/>
  <c r="G923" i="14" s="1"/>
  <c r="H924" i="19"/>
  <c r="G924" i="14" s="1"/>
  <c r="H925" i="19"/>
  <c r="G925" i="14" s="1"/>
  <c r="H926" i="19"/>
  <c r="G926" i="14" s="1"/>
  <c r="H927" i="19"/>
  <c r="G927" i="14" s="1"/>
  <c r="AH927" i="14" s="1"/>
  <c r="H928" i="19"/>
  <c r="H929" i="19"/>
  <c r="G929" i="14" s="1"/>
  <c r="AE929" i="14" s="1"/>
  <c r="H930" i="19"/>
  <c r="G930" i="14" s="1"/>
  <c r="H931" i="19"/>
  <c r="G931" i="14" s="1"/>
  <c r="H932" i="19"/>
  <c r="G932" i="14" s="1"/>
  <c r="H933" i="19"/>
  <c r="G933" i="14" s="1"/>
  <c r="AE933" i="14" s="1"/>
  <c r="H934" i="19"/>
  <c r="G934" i="14" s="1"/>
  <c r="H935" i="19"/>
  <c r="G935" i="14" s="1"/>
  <c r="H936" i="19"/>
  <c r="H937" i="19"/>
  <c r="G937" i="14" s="1"/>
  <c r="AG937" i="14" s="1"/>
  <c r="H938" i="19"/>
  <c r="G938" i="14" s="1"/>
  <c r="H939" i="19"/>
  <c r="G939" i="14" s="1"/>
  <c r="H940" i="19"/>
  <c r="G940" i="14" s="1"/>
  <c r="H941" i="19"/>
  <c r="G941" i="14" s="1"/>
  <c r="H942" i="19"/>
  <c r="G942" i="14" s="1"/>
  <c r="H943" i="19"/>
  <c r="H944" i="19"/>
  <c r="G944" i="14" s="1"/>
  <c r="H944" i="14" s="1"/>
  <c r="H945" i="19"/>
  <c r="G945" i="14" s="1"/>
  <c r="AF945" i="14" s="1"/>
  <c r="AC945" i="14" s="1"/>
  <c r="H946" i="19"/>
  <c r="G946" i="14" s="1"/>
  <c r="H947" i="19"/>
  <c r="G947" i="14" s="1"/>
  <c r="H948" i="19"/>
  <c r="G948" i="14" s="1"/>
  <c r="H949" i="19"/>
  <c r="G949" i="14" s="1"/>
  <c r="H950" i="19"/>
  <c r="G950" i="14" s="1"/>
  <c r="H951" i="19"/>
  <c r="G951" i="14" s="1"/>
  <c r="H952" i="19"/>
  <c r="H953" i="19"/>
  <c r="G953" i="14" s="1"/>
  <c r="H954" i="19"/>
  <c r="G954" i="14" s="1"/>
  <c r="H955" i="19"/>
  <c r="G955" i="14" s="1"/>
  <c r="H956" i="19"/>
  <c r="G956" i="14" s="1"/>
  <c r="H957" i="19"/>
  <c r="G957" i="14" s="1"/>
  <c r="H958" i="19"/>
  <c r="G958" i="14" s="1"/>
  <c r="AF958" i="14" s="1"/>
  <c r="AC958" i="14" s="1"/>
  <c r="H959" i="19"/>
  <c r="G959" i="14" s="1"/>
  <c r="H960" i="19"/>
  <c r="G960" i="14" s="1"/>
  <c r="H961" i="19"/>
  <c r="G961" i="14" s="1"/>
  <c r="H962" i="19"/>
  <c r="G962" i="14" s="1"/>
  <c r="H963" i="19"/>
  <c r="G963" i="14" s="1"/>
  <c r="H964" i="19"/>
  <c r="G964" i="14" s="1"/>
  <c r="H965" i="19"/>
  <c r="G965" i="14" s="1"/>
  <c r="H966" i="19"/>
  <c r="H967" i="19"/>
  <c r="G967" i="14" s="1"/>
  <c r="H968" i="19"/>
  <c r="H969" i="19"/>
  <c r="G969" i="14" s="1"/>
  <c r="H970" i="19"/>
  <c r="G970" i="14" s="1"/>
  <c r="H971" i="19"/>
  <c r="G971" i="14" s="1"/>
  <c r="H972" i="19"/>
  <c r="G972" i="14" s="1"/>
  <c r="H973" i="19"/>
  <c r="G973" i="14" s="1"/>
  <c r="H974" i="19"/>
  <c r="G974" i="14" s="1"/>
  <c r="H975" i="19"/>
  <c r="G975" i="14" s="1"/>
  <c r="H976" i="19"/>
  <c r="H977" i="19"/>
  <c r="G977" i="14" s="1"/>
  <c r="H978" i="19"/>
  <c r="G978" i="14" s="1"/>
  <c r="H979" i="19"/>
  <c r="G979" i="14" s="1"/>
  <c r="H980" i="19"/>
  <c r="G980" i="14" s="1"/>
  <c r="H981" i="19"/>
  <c r="G981" i="14" s="1"/>
  <c r="H982" i="19"/>
  <c r="G982" i="14" s="1"/>
  <c r="H983" i="19"/>
  <c r="G983" i="14" s="1"/>
  <c r="H983" i="14" s="1"/>
  <c r="H984" i="19"/>
  <c r="G984" i="14" s="1"/>
  <c r="H985" i="19"/>
  <c r="G985" i="14" s="1"/>
  <c r="AE985" i="14" s="1"/>
  <c r="H986" i="19"/>
  <c r="G986" i="14" s="1"/>
  <c r="H987" i="19"/>
  <c r="G987" i="14" s="1"/>
  <c r="H988" i="19"/>
  <c r="G988" i="14" s="1"/>
  <c r="H989" i="19"/>
  <c r="G989" i="14" s="1"/>
  <c r="AH989" i="14" s="1"/>
  <c r="H990" i="19"/>
  <c r="G990" i="14" s="1"/>
  <c r="H991" i="19"/>
  <c r="G991" i="14" s="1"/>
  <c r="H992" i="19"/>
  <c r="G992" i="14" s="1"/>
  <c r="AH992" i="14" s="1"/>
  <c r="H993" i="19"/>
  <c r="G993" i="14" s="1"/>
  <c r="AG993" i="14" s="1"/>
  <c r="H994" i="19"/>
  <c r="G994" i="14" s="1"/>
  <c r="H995" i="19"/>
  <c r="G995" i="14" s="1"/>
  <c r="H996" i="19"/>
  <c r="G996" i="14" s="1"/>
  <c r="H997" i="19"/>
  <c r="G997" i="14" s="1"/>
  <c r="H998" i="19"/>
  <c r="G998" i="14" s="1"/>
  <c r="H999" i="19"/>
  <c r="G999" i="14" s="1"/>
  <c r="AG999" i="14" s="1"/>
  <c r="H1000" i="19"/>
  <c r="K13" i="14"/>
  <c r="N13" i="14"/>
  <c r="O13" i="14"/>
  <c r="K14" i="14"/>
  <c r="N14" i="14"/>
  <c r="O14" i="14"/>
  <c r="K15" i="14"/>
  <c r="N15" i="14"/>
  <c r="O15" i="14"/>
  <c r="K16" i="14"/>
  <c r="N16" i="14"/>
  <c r="I17" i="14"/>
  <c r="O16" i="14"/>
  <c r="K17" i="14"/>
  <c r="N17" i="14"/>
  <c r="I18" i="14"/>
  <c r="O17" i="14"/>
  <c r="J18" i="14"/>
  <c r="K18" i="14"/>
  <c r="L18" i="14"/>
  <c r="AJ18" i="14" s="1"/>
  <c r="N18" i="14"/>
  <c r="I19" i="14"/>
  <c r="O18" i="14"/>
  <c r="K19" i="14"/>
  <c r="L19" i="14"/>
  <c r="AJ19" i="14" s="1"/>
  <c r="N19" i="14"/>
  <c r="O19" i="14"/>
  <c r="K20" i="14"/>
  <c r="N20" i="14"/>
  <c r="O20" i="14"/>
  <c r="K21" i="14"/>
  <c r="L21" i="14"/>
  <c r="AJ21" i="14" s="1"/>
  <c r="N21" i="14"/>
  <c r="O21" i="14"/>
  <c r="K22" i="14"/>
  <c r="L22" i="14"/>
  <c r="AJ22" i="14" s="1"/>
  <c r="N22" i="14"/>
  <c r="O22" i="14"/>
  <c r="K23" i="14"/>
  <c r="L23" i="14"/>
  <c r="AJ23" i="14" s="1"/>
  <c r="N23" i="14"/>
  <c r="O23" i="14"/>
  <c r="I24" i="14"/>
  <c r="K24" i="14"/>
  <c r="L24" i="14"/>
  <c r="AJ24" i="14" s="1"/>
  <c r="N24" i="14"/>
  <c r="O24" i="14"/>
  <c r="K25" i="14"/>
  <c r="N25" i="14"/>
  <c r="O25" i="14"/>
  <c r="J26" i="14"/>
  <c r="K26" i="14"/>
  <c r="N26" i="14"/>
  <c r="I27" i="14"/>
  <c r="O26" i="14"/>
  <c r="K27" i="14"/>
  <c r="N27" i="14"/>
  <c r="O27" i="14"/>
  <c r="K28" i="14"/>
  <c r="N28" i="14"/>
  <c r="O28" i="14"/>
  <c r="K29" i="14"/>
  <c r="L29" i="14"/>
  <c r="AJ29" i="14" s="1"/>
  <c r="N29" i="14"/>
  <c r="O29" i="14"/>
  <c r="K30" i="14"/>
  <c r="N30" i="14"/>
  <c r="O30" i="14"/>
  <c r="I31" i="14"/>
  <c r="J31" i="14"/>
  <c r="K31" i="14"/>
  <c r="L31" i="14"/>
  <c r="AJ31" i="14"/>
  <c r="N31" i="14"/>
  <c r="O31" i="14"/>
  <c r="K32" i="14"/>
  <c r="L32" i="14"/>
  <c r="AJ32" i="14" s="1"/>
  <c r="N32" i="14"/>
  <c r="O32" i="14"/>
  <c r="K33" i="14"/>
  <c r="N33" i="14"/>
  <c r="I34" i="14"/>
  <c r="O33" i="14"/>
  <c r="K34" i="14"/>
  <c r="N34" i="14"/>
  <c r="I35" i="14"/>
  <c r="O34" i="14"/>
  <c r="K35" i="14"/>
  <c r="L35" i="14"/>
  <c r="AJ35" i="14" s="1"/>
  <c r="N35" i="14"/>
  <c r="O35" i="14"/>
  <c r="K36" i="14"/>
  <c r="N36" i="14"/>
  <c r="O36" i="14"/>
  <c r="K37" i="14"/>
  <c r="N37" i="14"/>
  <c r="O37" i="14"/>
  <c r="K38" i="14"/>
  <c r="L38" i="14"/>
  <c r="AJ38" i="14" s="1"/>
  <c r="N38" i="14"/>
  <c r="O38" i="14"/>
  <c r="I39" i="14"/>
  <c r="J39" i="14"/>
  <c r="K39" i="14"/>
  <c r="L39" i="14"/>
  <c r="AJ39" i="14" s="1"/>
  <c r="N39" i="14"/>
  <c r="O39" i="14"/>
  <c r="K40" i="14"/>
  <c r="L40" i="14"/>
  <c r="AJ40" i="14" s="1"/>
  <c r="N40" i="14"/>
  <c r="O40" i="14"/>
  <c r="I41" i="14"/>
  <c r="K41" i="14"/>
  <c r="L41" i="14"/>
  <c r="AJ41" i="14" s="1"/>
  <c r="N41" i="14"/>
  <c r="I42" i="14"/>
  <c r="O41" i="14"/>
  <c r="J42" i="14"/>
  <c r="K42" i="14"/>
  <c r="L42" i="14"/>
  <c r="AJ42" i="14" s="1"/>
  <c r="N42" i="14"/>
  <c r="I43" i="14"/>
  <c r="O42" i="14"/>
  <c r="K43" i="14"/>
  <c r="AJ43" i="14"/>
  <c r="N43" i="14"/>
  <c r="O43" i="14"/>
  <c r="K44" i="14"/>
  <c r="N44" i="14"/>
  <c r="O44" i="14"/>
  <c r="K45" i="14"/>
  <c r="N45" i="14"/>
  <c r="O45" i="14"/>
  <c r="K46" i="14"/>
  <c r="L46" i="14"/>
  <c r="AJ46" i="14" s="1"/>
  <c r="N46" i="14"/>
  <c r="O46" i="14"/>
  <c r="J47" i="14"/>
  <c r="K47" i="14"/>
  <c r="L47" i="14"/>
  <c r="AJ47" i="14" s="1"/>
  <c r="N47" i="14"/>
  <c r="O47" i="14"/>
  <c r="I48" i="14"/>
  <c r="J48" i="14"/>
  <c r="K48" i="14"/>
  <c r="L48" i="14"/>
  <c r="AJ48" i="14" s="1"/>
  <c r="N48" i="14"/>
  <c r="O48" i="14"/>
  <c r="K49" i="14"/>
  <c r="N49" i="14"/>
  <c r="O49" i="14"/>
  <c r="I50" i="14"/>
  <c r="K50" i="14"/>
  <c r="AJ50" i="14"/>
  <c r="N50" i="14"/>
  <c r="I51" i="14"/>
  <c r="O50" i="14"/>
  <c r="K51" i="14"/>
  <c r="N51" i="14"/>
  <c r="O51" i="14"/>
  <c r="K52" i="14"/>
  <c r="N52" i="14"/>
  <c r="O52" i="14"/>
  <c r="K53" i="14"/>
  <c r="N53" i="14"/>
  <c r="O53" i="14"/>
  <c r="K54" i="14"/>
  <c r="L54" i="14"/>
  <c r="AJ54" i="14" s="1"/>
  <c r="N54" i="14"/>
  <c r="O54" i="14"/>
  <c r="I55" i="14"/>
  <c r="J55" i="14"/>
  <c r="K55" i="14"/>
  <c r="L55" i="14"/>
  <c r="AJ55" i="14" s="1"/>
  <c r="N55" i="14"/>
  <c r="O55" i="14"/>
  <c r="K56" i="14"/>
  <c r="L56" i="14"/>
  <c r="AJ56" i="14" s="1"/>
  <c r="N56" i="14"/>
  <c r="O56" i="14"/>
  <c r="I57" i="14"/>
  <c r="K57" i="14"/>
  <c r="N57" i="14"/>
  <c r="O57" i="14"/>
  <c r="I58" i="14"/>
  <c r="K58" i="14"/>
  <c r="N58" i="14"/>
  <c r="I59" i="14"/>
  <c r="O58" i="14"/>
  <c r="K59" i="14"/>
  <c r="L59" i="14"/>
  <c r="AJ59" i="14" s="1"/>
  <c r="N59" i="14"/>
  <c r="O59" i="14"/>
  <c r="K60" i="14"/>
  <c r="N60" i="14"/>
  <c r="O60" i="14"/>
  <c r="K61" i="14"/>
  <c r="N61" i="14"/>
  <c r="O61" i="14"/>
  <c r="K62" i="14"/>
  <c r="N62" i="14"/>
  <c r="O62" i="14"/>
  <c r="J63" i="14"/>
  <c r="K63" i="14"/>
  <c r="L63" i="14"/>
  <c r="AJ63" i="14" s="1"/>
  <c r="N63" i="14"/>
  <c r="O63" i="14"/>
  <c r="I64" i="14"/>
  <c r="J64" i="14"/>
  <c r="K64" i="14"/>
  <c r="L64" i="14"/>
  <c r="AJ64" i="14" s="1"/>
  <c r="N64" i="14"/>
  <c r="O64" i="14"/>
  <c r="I65" i="14"/>
  <c r="J65" i="14"/>
  <c r="K65" i="14"/>
  <c r="N65" i="14"/>
  <c r="O65" i="14"/>
  <c r="I66" i="14"/>
  <c r="J66" i="14"/>
  <c r="K66" i="14"/>
  <c r="N66" i="14"/>
  <c r="I67" i="14"/>
  <c r="O66" i="14"/>
  <c r="K67" i="14"/>
  <c r="L67" i="14"/>
  <c r="AJ67" i="14" s="1"/>
  <c r="N67" i="14"/>
  <c r="O67" i="14"/>
  <c r="K68" i="14"/>
  <c r="N68" i="14"/>
  <c r="O68" i="14"/>
  <c r="K69" i="14"/>
  <c r="N69" i="14"/>
  <c r="O69" i="14"/>
  <c r="K70" i="14"/>
  <c r="L70" i="14"/>
  <c r="AJ70" i="14" s="1"/>
  <c r="N70" i="14"/>
  <c r="O70" i="14"/>
  <c r="K71" i="14"/>
  <c r="L71" i="14"/>
  <c r="AJ71" i="14" s="1"/>
  <c r="N71" i="14"/>
  <c r="O71" i="14"/>
  <c r="I72" i="14"/>
  <c r="K72" i="14"/>
  <c r="L72" i="14"/>
  <c r="AJ72" i="14" s="1"/>
  <c r="N72" i="14"/>
  <c r="O72" i="14"/>
  <c r="I73" i="14"/>
  <c r="K73" i="14"/>
  <c r="N73" i="14"/>
  <c r="O73" i="14"/>
  <c r="I74" i="14"/>
  <c r="K74" i="14"/>
  <c r="L74" i="14"/>
  <c r="AJ74" i="14" s="1"/>
  <c r="N74" i="14"/>
  <c r="I75" i="14"/>
  <c r="O74" i="14"/>
  <c r="K75" i="14"/>
  <c r="AJ75" i="14"/>
  <c r="N75" i="14"/>
  <c r="O75" i="14"/>
  <c r="K76" i="14"/>
  <c r="N76" i="14"/>
  <c r="O76" i="14"/>
  <c r="K77" i="14"/>
  <c r="N77" i="14"/>
  <c r="O77" i="14"/>
  <c r="K78" i="14"/>
  <c r="L78" i="14"/>
  <c r="AJ78" i="14" s="1"/>
  <c r="N78" i="14"/>
  <c r="O78" i="14"/>
  <c r="I79" i="14"/>
  <c r="J79" i="14"/>
  <c r="K79" i="14"/>
  <c r="L79" i="14"/>
  <c r="AJ79" i="14"/>
  <c r="N79" i="14"/>
  <c r="O79" i="14"/>
  <c r="I80" i="14"/>
  <c r="J80" i="14"/>
  <c r="K80" i="14"/>
  <c r="L80" i="14"/>
  <c r="AJ80" i="14" s="1"/>
  <c r="N80" i="14"/>
  <c r="O80" i="14"/>
  <c r="I81" i="14"/>
  <c r="J81" i="14"/>
  <c r="K81" i="14"/>
  <c r="N81" i="14"/>
  <c r="O81" i="14"/>
  <c r="I82" i="14"/>
  <c r="J82" i="14"/>
  <c r="K82" i="14"/>
  <c r="AJ82" i="14"/>
  <c r="N82" i="14"/>
  <c r="I83" i="14"/>
  <c r="O82" i="14"/>
  <c r="K83" i="14"/>
  <c r="L83" i="14"/>
  <c r="AJ83" i="14" s="1"/>
  <c r="N83" i="14"/>
  <c r="O83" i="14"/>
  <c r="K84" i="14"/>
  <c r="N84" i="14"/>
  <c r="O84" i="14"/>
  <c r="K85" i="14"/>
  <c r="L85" i="14"/>
  <c r="AJ85" i="14" s="1"/>
  <c r="N85" i="14"/>
  <c r="O85" i="14"/>
  <c r="K86" i="14"/>
  <c r="AJ86" i="14"/>
  <c r="N86" i="14"/>
  <c r="O86" i="14"/>
  <c r="K87" i="14"/>
  <c r="L87" i="14"/>
  <c r="AJ87" i="14" s="1"/>
  <c r="N87" i="14"/>
  <c r="O87" i="14"/>
  <c r="I88" i="14"/>
  <c r="J88" i="14"/>
  <c r="K88" i="14"/>
  <c r="L88" i="14"/>
  <c r="AJ88" i="14" s="1"/>
  <c r="N88" i="14"/>
  <c r="I89" i="14"/>
  <c r="O88" i="14"/>
  <c r="J89" i="14"/>
  <c r="K89" i="14"/>
  <c r="N89" i="14"/>
  <c r="J90" i="14"/>
  <c r="O89" i="14"/>
  <c r="K90" i="14"/>
  <c r="AJ90" i="14"/>
  <c r="N90" i="14"/>
  <c r="I91" i="14"/>
  <c r="O90" i="14"/>
  <c r="K91" i="14"/>
  <c r="N91" i="14"/>
  <c r="O91" i="14"/>
  <c r="K92" i="14"/>
  <c r="N92" i="14"/>
  <c r="O92" i="14"/>
  <c r="K93" i="14"/>
  <c r="L93" i="14"/>
  <c r="AJ93" i="14" s="1"/>
  <c r="N93" i="14"/>
  <c r="O93" i="14"/>
  <c r="K94" i="14"/>
  <c r="L94" i="14"/>
  <c r="AJ94" i="14" s="1"/>
  <c r="N94" i="14"/>
  <c r="O94" i="14"/>
  <c r="K95" i="14"/>
  <c r="L95" i="14"/>
  <c r="AJ95" i="14" s="1"/>
  <c r="N95" i="14"/>
  <c r="O95" i="14"/>
  <c r="I96" i="14"/>
  <c r="J96" i="14"/>
  <c r="K96" i="14"/>
  <c r="L96" i="14"/>
  <c r="AJ96" i="14" s="1"/>
  <c r="N96" i="14"/>
  <c r="I97" i="14"/>
  <c r="O96" i="14"/>
  <c r="J97" i="14"/>
  <c r="K97" i="14"/>
  <c r="N97" i="14"/>
  <c r="I98" i="14"/>
  <c r="O97" i="14"/>
  <c r="J98" i="14"/>
  <c r="K98" i="14"/>
  <c r="AJ98" i="14"/>
  <c r="N98" i="14"/>
  <c r="I99" i="14"/>
  <c r="O98" i="14"/>
  <c r="K99" i="14"/>
  <c r="N99" i="14"/>
  <c r="O99" i="14"/>
  <c r="K100" i="14"/>
  <c r="N100" i="14"/>
  <c r="O100" i="14"/>
  <c r="K101" i="14"/>
  <c r="N101" i="14"/>
  <c r="O101" i="14"/>
  <c r="K102" i="14"/>
  <c r="L102" i="14"/>
  <c r="AJ102" i="14" s="1"/>
  <c r="N102" i="14"/>
  <c r="O102" i="14"/>
  <c r="I103" i="14"/>
  <c r="J103" i="14"/>
  <c r="K103" i="14"/>
  <c r="L103" i="14"/>
  <c r="AJ103" i="14" s="1"/>
  <c r="N103" i="14"/>
  <c r="O103" i="14"/>
  <c r="K104" i="14"/>
  <c r="L104" i="14"/>
  <c r="AJ104" i="14" s="1"/>
  <c r="N104" i="14"/>
  <c r="I105" i="14"/>
  <c r="O104" i="14"/>
  <c r="K105" i="14"/>
  <c r="AJ105" i="14"/>
  <c r="N105" i="14"/>
  <c r="I106" i="14"/>
  <c r="O105" i="14"/>
  <c r="K106" i="14"/>
  <c r="N106" i="14"/>
  <c r="I107" i="14"/>
  <c r="O106" i="14"/>
  <c r="K107" i="14"/>
  <c r="L107" i="14"/>
  <c r="AJ107" i="14" s="1"/>
  <c r="N107" i="14"/>
  <c r="O107" i="14"/>
  <c r="K108" i="14"/>
  <c r="N108" i="14"/>
  <c r="O108" i="14"/>
  <c r="K109" i="14"/>
  <c r="L109" i="14"/>
  <c r="AJ109" i="14" s="1"/>
  <c r="N109" i="14"/>
  <c r="O109" i="14"/>
  <c r="K110" i="14"/>
  <c r="L110" i="14"/>
  <c r="AJ110" i="14" s="1"/>
  <c r="N110" i="14"/>
  <c r="O110" i="14"/>
  <c r="J111" i="14"/>
  <c r="K111" i="14"/>
  <c r="L111" i="14"/>
  <c r="AJ111" i="14" s="1"/>
  <c r="N111" i="14"/>
  <c r="O111" i="14"/>
  <c r="I112" i="14"/>
  <c r="J112" i="14"/>
  <c r="K112" i="14"/>
  <c r="L112" i="14"/>
  <c r="AJ112" i="14" s="1"/>
  <c r="N112" i="14"/>
  <c r="O112" i="14"/>
  <c r="K113" i="14"/>
  <c r="N113" i="14"/>
  <c r="O113" i="14"/>
  <c r="K114" i="14"/>
  <c r="L114" i="14"/>
  <c r="AJ114" i="14" s="1"/>
  <c r="N114" i="14"/>
  <c r="I115" i="14"/>
  <c r="O114" i="14"/>
  <c r="K115" i="14"/>
  <c r="N115" i="14"/>
  <c r="O115" i="14"/>
  <c r="K116" i="14"/>
  <c r="N116" i="14"/>
  <c r="O116" i="14"/>
  <c r="K117" i="14"/>
  <c r="L117" i="14"/>
  <c r="AJ117" i="14" s="1"/>
  <c r="N117" i="14"/>
  <c r="O117" i="14"/>
  <c r="K118" i="14"/>
  <c r="L118" i="14"/>
  <c r="AJ118" i="14" s="1"/>
  <c r="N118" i="14"/>
  <c r="O118" i="14"/>
  <c r="K119" i="14"/>
  <c r="L119" i="14"/>
  <c r="AJ119" i="14" s="1"/>
  <c r="N119" i="14"/>
  <c r="O119" i="14"/>
  <c r="I120" i="14"/>
  <c r="J120" i="14"/>
  <c r="K120" i="14"/>
  <c r="L120" i="14"/>
  <c r="AJ120" i="14" s="1"/>
  <c r="N120" i="14"/>
  <c r="O120" i="14"/>
  <c r="I121" i="14"/>
  <c r="J121" i="14"/>
  <c r="K121" i="14"/>
  <c r="N121" i="14"/>
  <c r="O121" i="14"/>
  <c r="I122" i="14"/>
  <c r="J122" i="14"/>
  <c r="K122" i="14"/>
  <c r="AJ122" i="14"/>
  <c r="N122" i="14"/>
  <c r="I123" i="14"/>
  <c r="O122" i="14"/>
  <c r="K123" i="14"/>
  <c r="N123" i="14"/>
  <c r="O123" i="14"/>
  <c r="K124" i="14"/>
  <c r="N124" i="14"/>
  <c r="O124" i="14"/>
  <c r="K125" i="14"/>
  <c r="L125" i="14"/>
  <c r="AJ125" i="14" s="1"/>
  <c r="N125" i="14"/>
  <c r="O125" i="14"/>
  <c r="K126" i="14"/>
  <c r="L126" i="14"/>
  <c r="AJ126" i="14" s="1"/>
  <c r="N126" i="14"/>
  <c r="O126" i="14"/>
  <c r="K127" i="14"/>
  <c r="L127" i="14"/>
  <c r="AJ127" i="14" s="1"/>
  <c r="N127" i="14"/>
  <c r="O127" i="14"/>
  <c r="I128" i="14"/>
  <c r="J128" i="14"/>
  <c r="K128" i="14"/>
  <c r="L128" i="14"/>
  <c r="AJ128" i="14" s="1"/>
  <c r="N128" i="14"/>
  <c r="I129" i="14"/>
  <c r="O128" i="14"/>
  <c r="K129" i="14"/>
  <c r="N129" i="14"/>
  <c r="J130" i="14"/>
  <c r="O129" i="14"/>
  <c r="I130" i="14"/>
  <c r="K130" i="14"/>
  <c r="N130" i="14"/>
  <c r="I131" i="14"/>
  <c r="O130" i="14"/>
  <c r="K131" i="14"/>
  <c r="N131" i="14"/>
  <c r="O131" i="14"/>
  <c r="K132" i="14"/>
  <c r="N132" i="14"/>
  <c r="O132" i="14"/>
  <c r="K133" i="14"/>
  <c r="L133" i="14"/>
  <c r="AJ133" i="14" s="1"/>
  <c r="N133" i="14"/>
  <c r="O133" i="14"/>
  <c r="K134" i="14"/>
  <c r="L134" i="14"/>
  <c r="AJ134" i="14" s="1"/>
  <c r="N134" i="14"/>
  <c r="O134" i="14"/>
  <c r="K135" i="14"/>
  <c r="L135" i="14"/>
  <c r="AJ135" i="14" s="1"/>
  <c r="N135" i="14"/>
  <c r="O135" i="14"/>
  <c r="I136" i="14"/>
  <c r="J136" i="14"/>
  <c r="K136" i="14"/>
  <c r="L136" i="14"/>
  <c r="AJ136" i="14" s="1"/>
  <c r="N136" i="14"/>
  <c r="I137" i="14"/>
  <c r="O136" i="14"/>
  <c r="K137" i="14"/>
  <c r="N137" i="14"/>
  <c r="I138" i="14"/>
  <c r="O137" i="14"/>
  <c r="K138" i="14"/>
  <c r="N138" i="14"/>
  <c r="I139" i="14"/>
  <c r="O138" i="14"/>
  <c r="K139" i="14"/>
  <c r="L139" i="14"/>
  <c r="AJ139" i="14" s="1"/>
  <c r="N139" i="14"/>
  <c r="O139" i="14"/>
  <c r="K140" i="14"/>
  <c r="N140" i="14"/>
  <c r="O140" i="14"/>
  <c r="K141" i="14"/>
  <c r="L141" i="14"/>
  <c r="AJ141" i="14"/>
  <c r="N141" i="14"/>
  <c r="O141" i="14"/>
  <c r="J142" i="14"/>
  <c r="K142" i="14"/>
  <c r="L142" i="14"/>
  <c r="AJ142" i="14" s="1"/>
  <c r="N142" i="14"/>
  <c r="O142" i="14"/>
  <c r="I143" i="14"/>
  <c r="J143" i="14"/>
  <c r="K143" i="14"/>
  <c r="L143" i="14"/>
  <c r="AJ143" i="14" s="1"/>
  <c r="N143" i="14"/>
  <c r="O143" i="14"/>
  <c r="K144" i="14"/>
  <c r="L144" i="14"/>
  <c r="AJ144" i="14" s="1"/>
  <c r="N144" i="14"/>
  <c r="O144" i="14"/>
  <c r="K145" i="14"/>
  <c r="N145" i="14"/>
  <c r="O145" i="14"/>
  <c r="K146" i="14"/>
  <c r="L146" i="14"/>
  <c r="AJ146" i="14" s="1"/>
  <c r="N146" i="14"/>
  <c r="O146" i="14"/>
  <c r="K147" i="14"/>
  <c r="AJ147" i="14"/>
  <c r="N147" i="14"/>
  <c r="O147" i="14"/>
  <c r="K148" i="14"/>
  <c r="N148" i="14"/>
  <c r="O148" i="14"/>
  <c r="K149" i="14"/>
  <c r="N149" i="14"/>
  <c r="O149" i="14"/>
  <c r="I150" i="14"/>
  <c r="J150" i="14"/>
  <c r="K150" i="14"/>
  <c r="L150" i="14"/>
  <c r="AJ150" i="14" s="1"/>
  <c r="N150" i="14"/>
  <c r="J151" i="14"/>
  <c r="O150" i="14"/>
  <c r="I151" i="14"/>
  <c r="K151" i="14"/>
  <c r="L151" i="14"/>
  <c r="AJ151" i="14" s="1"/>
  <c r="N151" i="14"/>
  <c r="I152" i="14"/>
  <c r="O151" i="14"/>
  <c r="J152" i="14"/>
  <c r="K152" i="14"/>
  <c r="L152" i="14"/>
  <c r="AJ152" i="14" s="1"/>
  <c r="N152" i="14"/>
  <c r="O152" i="14"/>
  <c r="K153" i="14"/>
  <c r="N153" i="14"/>
  <c r="O153" i="14"/>
  <c r="K154" i="14"/>
  <c r="L154" i="14"/>
  <c r="AJ154" i="14" s="1"/>
  <c r="N154" i="14"/>
  <c r="O154" i="14"/>
  <c r="K155" i="14"/>
  <c r="N155" i="14"/>
  <c r="O155" i="14"/>
  <c r="K156" i="14"/>
  <c r="N156" i="14"/>
  <c r="O156" i="14"/>
  <c r="K157" i="14"/>
  <c r="L157" i="14"/>
  <c r="AJ157" i="14" s="1"/>
  <c r="N157" i="14"/>
  <c r="O157" i="14"/>
  <c r="K158" i="14"/>
  <c r="L158" i="14"/>
  <c r="AJ158" i="14" s="1"/>
  <c r="N158" i="14"/>
  <c r="J159" i="14"/>
  <c r="O158" i="14"/>
  <c r="K159" i="14"/>
  <c r="L159" i="14"/>
  <c r="AJ159" i="14" s="1"/>
  <c r="N159" i="14"/>
  <c r="I160" i="14"/>
  <c r="O159" i="14"/>
  <c r="J160" i="14"/>
  <c r="K160" i="14"/>
  <c r="L160" i="14"/>
  <c r="AJ160" i="14" s="1"/>
  <c r="N160" i="14"/>
  <c r="O160" i="14"/>
  <c r="K161" i="14"/>
  <c r="N161" i="14"/>
  <c r="O161" i="14"/>
  <c r="K162" i="14"/>
  <c r="N162" i="14"/>
  <c r="O162" i="14"/>
  <c r="K163" i="14"/>
  <c r="L163" i="14"/>
  <c r="AJ163" i="14" s="1"/>
  <c r="N163" i="14"/>
  <c r="O163" i="14"/>
  <c r="I164" i="14"/>
  <c r="J164" i="14"/>
  <c r="K164" i="14"/>
  <c r="N164" i="14"/>
  <c r="O164" i="14"/>
  <c r="K165" i="14"/>
  <c r="L165" i="14"/>
  <c r="AJ165" i="14"/>
  <c r="N165" i="14"/>
  <c r="O165" i="14"/>
  <c r="K166" i="14"/>
  <c r="L166" i="14"/>
  <c r="AJ166" i="14" s="1"/>
  <c r="N166" i="14"/>
  <c r="J167" i="14"/>
  <c r="O166" i="14"/>
  <c r="K167" i="14"/>
  <c r="L167" i="14"/>
  <c r="AJ167" i="14" s="1"/>
  <c r="N167" i="14"/>
  <c r="I168" i="14"/>
  <c r="O167" i="14"/>
  <c r="J168" i="14"/>
  <c r="K168" i="14"/>
  <c r="L168" i="14"/>
  <c r="AJ168" i="14" s="1"/>
  <c r="N168" i="14"/>
  <c r="O168" i="14"/>
  <c r="K169" i="14"/>
  <c r="N169" i="14"/>
  <c r="O169" i="14"/>
  <c r="K170" i="14"/>
  <c r="N170" i="14"/>
  <c r="O170" i="14"/>
  <c r="K171" i="14"/>
  <c r="L171" i="14"/>
  <c r="AJ171" i="14" s="1"/>
  <c r="N171" i="14"/>
  <c r="O171" i="14"/>
  <c r="I172" i="14"/>
  <c r="J172" i="14"/>
  <c r="K172" i="14"/>
  <c r="AJ172" i="14"/>
  <c r="N172" i="14"/>
  <c r="O172" i="14"/>
  <c r="I173" i="14"/>
  <c r="J173" i="14"/>
  <c r="K173" i="14"/>
  <c r="L173" i="14"/>
  <c r="AJ173" i="14" s="1"/>
  <c r="N173" i="14"/>
  <c r="O173" i="14"/>
  <c r="K174" i="14"/>
  <c r="L174" i="14"/>
  <c r="AJ174" i="14" s="1"/>
  <c r="N174" i="14"/>
  <c r="J175" i="14"/>
  <c r="O174" i="14"/>
  <c r="K175" i="14"/>
  <c r="L175" i="14"/>
  <c r="AJ175" i="14" s="1"/>
  <c r="N175" i="14"/>
  <c r="I176" i="14"/>
  <c r="O175" i="14"/>
  <c r="K176" i="14"/>
  <c r="L176" i="14"/>
  <c r="AJ176" i="14" s="1"/>
  <c r="N176" i="14"/>
  <c r="O176" i="14"/>
  <c r="K177" i="14"/>
  <c r="N177" i="14"/>
  <c r="O177" i="14"/>
  <c r="K178" i="14"/>
  <c r="AJ178" i="14"/>
  <c r="N178" i="14"/>
  <c r="O178" i="14"/>
  <c r="K179" i="14"/>
  <c r="AJ179" i="14"/>
  <c r="N179" i="14"/>
  <c r="I180" i="14"/>
  <c r="O179" i="14"/>
  <c r="J180" i="14"/>
  <c r="K180" i="14"/>
  <c r="N180" i="14"/>
  <c r="O180" i="14"/>
  <c r="I181" i="14"/>
  <c r="J181" i="14"/>
  <c r="K181" i="14"/>
  <c r="L181" i="14"/>
  <c r="AJ181" i="14" s="1"/>
  <c r="N181" i="14"/>
  <c r="O181" i="14"/>
  <c r="I182" i="14"/>
  <c r="J182" i="14"/>
  <c r="K182" i="14"/>
  <c r="L182" i="14"/>
  <c r="AJ182" i="14" s="1"/>
  <c r="N182" i="14"/>
  <c r="J183" i="14"/>
  <c r="O182" i="14"/>
  <c r="K183" i="14"/>
  <c r="L183" i="14"/>
  <c r="AJ183" i="14" s="1"/>
  <c r="N183" i="14"/>
  <c r="I184" i="14"/>
  <c r="O183" i="14"/>
  <c r="K184" i="14"/>
  <c r="L184" i="14"/>
  <c r="AJ184" i="14" s="1"/>
  <c r="N184" i="14"/>
  <c r="O184" i="14"/>
  <c r="K185" i="14"/>
  <c r="N185" i="14"/>
  <c r="O185" i="14"/>
  <c r="K186" i="14"/>
  <c r="N186" i="14"/>
  <c r="O186" i="14"/>
  <c r="K187" i="14"/>
  <c r="L187" i="14"/>
  <c r="AJ187" i="14" s="1"/>
  <c r="N187" i="14"/>
  <c r="O187" i="14"/>
  <c r="I188" i="14"/>
  <c r="J188" i="14"/>
  <c r="K188" i="14"/>
  <c r="N188" i="14"/>
  <c r="O188" i="14"/>
  <c r="I189" i="14"/>
  <c r="K189" i="14"/>
  <c r="L189" i="14"/>
  <c r="AJ189" i="14" s="1"/>
  <c r="N189" i="14"/>
  <c r="O189" i="14"/>
  <c r="I190" i="14"/>
  <c r="J190" i="14"/>
  <c r="K190" i="14"/>
  <c r="L190" i="14"/>
  <c r="AJ190" i="14" s="1"/>
  <c r="N190" i="14"/>
  <c r="J191" i="14"/>
  <c r="O190" i="14"/>
  <c r="I191" i="14"/>
  <c r="K191" i="14"/>
  <c r="L191" i="14"/>
  <c r="AJ191" i="14" s="1"/>
  <c r="N191" i="14"/>
  <c r="I192" i="14"/>
  <c r="O191" i="14"/>
  <c r="K192" i="14"/>
  <c r="L192" i="14"/>
  <c r="AJ192" i="14" s="1"/>
  <c r="N192" i="14"/>
  <c r="O192" i="14"/>
  <c r="K193" i="14"/>
  <c r="N193" i="14"/>
  <c r="O193" i="14"/>
  <c r="K194" i="14"/>
  <c r="N194" i="14"/>
  <c r="O194" i="14"/>
  <c r="K195" i="14"/>
  <c r="L195" i="14"/>
  <c r="AJ195" i="14" s="1"/>
  <c r="N195" i="14"/>
  <c r="I196" i="14"/>
  <c r="O195" i="14"/>
  <c r="K196" i="14"/>
  <c r="N196" i="14"/>
  <c r="O196" i="14"/>
  <c r="I197" i="14"/>
  <c r="J197" i="14"/>
  <c r="K197" i="14"/>
  <c r="L197" i="14"/>
  <c r="AJ197" i="14" s="1"/>
  <c r="N197" i="14"/>
  <c r="O197" i="14"/>
  <c r="I198" i="14"/>
  <c r="J198" i="14"/>
  <c r="K198" i="14"/>
  <c r="L198" i="14"/>
  <c r="AJ198" i="14" s="1"/>
  <c r="N198" i="14"/>
  <c r="J199" i="14"/>
  <c r="O198" i="14"/>
  <c r="I199" i="14"/>
  <c r="K199" i="14"/>
  <c r="L199" i="14"/>
  <c r="AJ199" i="14"/>
  <c r="N199" i="14"/>
  <c r="I200" i="14"/>
  <c r="O199" i="14"/>
  <c r="K200" i="14"/>
  <c r="L200" i="14"/>
  <c r="AJ200" i="14" s="1"/>
  <c r="N200" i="14"/>
  <c r="O200" i="14"/>
  <c r="K201" i="14"/>
  <c r="N201" i="14"/>
  <c r="O201" i="14"/>
  <c r="K202" i="14"/>
  <c r="N202" i="14"/>
  <c r="O202" i="14"/>
  <c r="K203" i="14"/>
  <c r="N203" i="14"/>
  <c r="O203" i="14"/>
  <c r="K204" i="14"/>
  <c r="N204" i="14"/>
  <c r="O204" i="14"/>
  <c r="K205" i="14"/>
  <c r="L205" i="14"/>
  <c r="AJ205" i="14"/>
  <c r="N205" i="14"/>
  <c r="O205" i="14"/>
  <c r="I206" i="14"/>
  <c r="K206" i="14"/>
  <c r="L206" i="14"/>
  <c r="AJ206" i="14" s="1"/>
  <c r="N206" i="14"/>
  <c r="J207" i="14"/>
  <c r="O206" i="14"/>
  <c r="I207" i="14"/>
  <c r="K207" i="14"/>
  <c r="L207" i="14"/>
  <c r="AJ207" i="14" s="1"/>
  <c r="N207" i="14"/>
  <c r="I208" i="14"/>
  <c r="O207" i="14"/>
  <c r="J208" i="14"/>
  <c r="K208" i="14"/>
  <c r="L208" i="14"/>
  <c r="AJ208" i="14" s="1"/>
  <c r="N208" i="14"/>
  <c r="O208" i="14"/>
  <c r="K209" i="14"/>
  <c r="N209" i="14"/>
  <c r="O209" i="14"/>
  <c r="K210" i="14"/>
  <c r="N210" i="14"/>
  <c r="O210" i="14"/>
  <c r="K211" i="14"/>
  <c r="L211" i="14"/>
  <c r="AJ211" i="14" s="1"/>
  <c r="N211" i="14"/>
  <c r="J212" i="14"/>
  <c r="O211" i="14"/>
  <c r="I212" i="14"/>
  <c r="K212" i="14"/>
  <c r="N212" i="14"/>
  <c r="O212" i="14"/>
  <c r="I213" i="14"/>
  <c r="J213" i="14"/>
  <c r="K213" i="14"/>
  <c r="L213" i="14"/>
  <c r="AJ213" i="14" s="1"/>
  <c r="N213" i="14"/>
  <c r="O213" i="14"/>
  <c r="K214" i="14"/>
  <c r="L214" i="14"/>
  <c r="AJ214" i="14" s="1"/>
  <c r="N214" i="14"/>
  <c r="J215" i="14"/>
  <c r="O214" i="14"/>
  <c r="K215" i="14"/>
  <c r="L215" i="14"/>
  <c r="AJ215" i="14" s="1"/>
  <c r="N215" i="14"/>
  <c r="I216" i="14"/>
  <c r="O215" i="14"/>
  <c r="K216" i="14"/>
  <c r="L216" i="14"/>
  <c r="AJ216" i="14" s="1"/>
  <c r="N216" i="14"/>
  <c r="O216" i="14"/>
  <c r="K217" i="14"/>
  <c r="N217" i="14"/>
  <c r="O217" i="14"/>
  <c r="K218" i="14"/>
  <c r="N218" i="14"/>
  <c r="O218" i="14"/>
  <c r="K219" i="14"/>
  <c r="L219" i="14"/>
  <c r="AJ219" i="14"/>
  <c r="N219" i="14"/>
  <c r="O219" i="14"/>
  <c r="I220" i="14"/>
  <c r="J220" i="14"/>
  <c r="K220" i="14"/>
  <c r="N220" i="14"/>
  <c r="O220" i="14"/>
  <c r="I221" i="14"/>
  <c r="K221" i="14"/>
  <c r="L221" i="14"/>
  <c r="AJ221" i="14" s="1"/>
  <c r="N221" i="14"/>
  <c r="O221" i="14"/>
  <c r="I222" i="14"/>
  <c r="K222" i="14"/>
  <c r="L222" i="14"/>
  <c r="AJ222" i="14"/>
  <c r="N222" i="14"/>
  <c r="J223" i="14"/>
  <c r="O222" i="14"/>
  <c r="I223" i="14"/>
  <c r="K223" i="14"/>
  <c r="L223" i="14"/>
  <c r="AJ223" i="14"/>
  <c r="N223" i="14"/>
  <c r="I224" i="14"/>
  <c r="O223" i="14"/>
  <c r="K224" i="14"/>
  <c r="L224" i="14"/>
  <c r="AJ224" i="14" s="1"/>
  <c r="N224" i="14"/>
  <c r="O224" i="14"/>
  <c r="K225" i="14"/>
  <c r="L225" i="14"/>
  <c r="AJ225" i="14" s="1"/>
  <c r="N225" i="14"/>
  <c r="O225" i="14"/>
  <c r="K226" i="14"/>
  <c r="N226" i="14"/>
  <c r="O226" i="14"/>
  <c r="K227" i="14"/>
  <c r="L227" i="14"/>
  <c r="AJ227" i="14" s="1"/>
  <c r="N227" i="14"/>
  <c r="O227" i="14"/>
  <c r="K228" i="14"/>
  <c r="N228" i="14"/>
  <c r="O228" i="14"/>
  <c r="I229" i="14"/>
  <c r="K229" i="14"/>
  <c r="L229" i="14"/>
  <c r="AJ229" i="14" s="1"/>
  <c r="N229" i="14"/>
  <c r="O229" i="14"/>
  <c r="I230" i="14"/>
  <c r="K230" i="14"/>
  <c r="L230" i="14"/>
  <c r="AJ230" i="14" s="1"/>
  <c r="N230" i="14"/>
  <c r="O230" i="14"/>
  <c r="I231" i="14"/>
  <c r="J231" i="14"/>
  <c r="K231" i="14"/>
  <c r="L231" i="14"/>
  <c r="AJ231" i="14" s="1"/>
  <c r="N231" i="14"/>
  <c r="I232" i="14"/>
  <c r="O231" i="14"/>
  <c r="J232" i="14"/>
  <c r="K232" i="14"/>
  <c r="L232" i="14"/>
  <c r="AJ232" i="14" s="1"/>
  <c r="N232" i="14"/>
  <c r="O232" i="14"/>
  <c r="K233" i="14"/>
  <c r="N233" i="14"/>
  <c r="O233" i="14"/>
  <c r="K234" i="14"/>
  <c r="N234" i="14"/>
  <c r="O234" i="14"/>
  <c r="K235" i="14"/>
  <c r="L235" i="14"/>
  <c r="AJ235" i="14" s="1"/>
  <c r="N235" i="14"/>
  <c r="O235" i="14"/>
  <c r="I236" i="14"/>
  <c r="J236" i="14"/>
  <c r="K236" i="14"/>
  <c r="N236" i="14"/>
  <c r="O236" i="14"/>
  <c r="K237" i="14"/>
  <c r="L237" i="14"/>
  <c r="AJ237" i="14" s="1"/>
  <c r="N237" i="14"/>
  <c r="O237" i="14"/>
  <c r="K238" i="14"/>
  <c r="L238" i="14"/>
  <c r="AJ238" i="14" s="1"/>
  <c r="N238" i="14"/>
  <c r="I239" i="14"/>
  <c r="O238" i="14"/>
  <c r="K239" i="14"/>
  <c r="L239" i="14"/>
  <c r="AJ239" i="14" s="1"/>
  <c r="N239" i="14"/>
  <c r="I240" i="14"/>
  <c r="O239" i="14"/>
  <c r="J240" i="14"/>
  <c r="K240" i="14"/>
  <c r="L240" i="14"/>
  <c r="AJ240" i="14" s="1"/>
  <c r="N240" i="14"/>
  <c r="O240" i="14"/>
  <c r="K241" i="14"/>
  <c r="N241" i="14"/>
  <c r="O241" i="14"/>
  <c r="K242" i="14"/>
  <c r="L242" i="14"/>
  <c r="AJ242" i="14" s="1"/>
  <c r="N242" i="14"/>
  <c r="O242" i="14"/>
  <c r="K243" i="14"/>
  <c r="L243" i="14"/>
  <c r="AJ243" i="14" s="1"/>
  <c r="N243" i="14"/>
  <c r="I244" i="14"/>
  <c r="O243" i="14"/>
  <c r="J244" i="14"/>
  <c r="K244" i="14"/>
  <c r="N244" i="14"/>
  <c r="O244" i="14"/>
  <c r="I245" i="14"/>
  <c r="J245" i="14"/>
  <c r="K245" i="14"/>
  <c r="L245" i="14"/>
  <c r="AJ245" i="14" s="1"/>
  <c r="N245" i="14"/>
  <c r="O245" i="14"/>
  <c r="I246" i="14"/>
  <c r="J246" i="14"/>
  <c r="K246" i="14"/>
  <c r="L246" i="14"/>
  <c r="AJ246" i="14" s="1"/>
  <c r="N246" i="14"/>
  <c r="O246" i="14"/>
  <c r="K247" i="14"/>
  <c r="L247" i="14"/>
  <c r="AJ247" i="14" s="1"/>
  <c r="N247" i="14"/>
  <c r="O247" i="14"/>
  <c r="K248" i="14"/>
  <c r="L248" i="14"/>
  <c r="AJ248" i="14" s="1"/>
  <c r="N248" i="14"/>
  <c r="O248" i="14"/>
  <c r="K249" i="14"/>
  <c r="N249" i="14"/>
  <c r="O249" i="14"/>
  <c r="K250" i="14"/>
  <c r="L250" i="14"/>
  <c r="AJ250" i="14" s="1"/>
  <c r="N250" i="14"/>
  <c r="O250" i="14"/>
  <c r="K251" i="14"/>
  <c r="AJ251" i="14"/>
  <c r="N251" i="14"/>
  <c r="O251" i="14"/>
  <c r="K252" i="14"/>
  <c r="N252" i="14"/>
  <c r="O252" i="14"/>
  <c r="I253" i="14"/>
  <c r="J253" i="14"/>
  <c r="K253" i="14"/>
  <c r="L253" i="14"/>
  <c r="AJ253" i="14" s="1"/>
  <c r="N253" i="14"/>
  <c r="O253" i="14"/>
  <c r="I254" i="14"/>
  <c r="J254" i="14"/>
  <c r="K254" i="14"/>
  <c r="L254" i="14"/>
  <c r="AJ254" i="14" s="1"/>
  <c r="N254" i="14"/>
  <c r="O254" i="14"/>
  <c r="I255" i="14"/>
  <c r="J255" i="14"/>
  <c r="K255" i="14"/>
  <c r="L255" i="14"/>
  <c r="AJ255" i="14" s="1"/>
  <c r="N255" i="14"/>
  <c r="O255" i="14"/>
  <c r="I256" i="14"/>
  <c r="J256" i="14"/>
  <c r="K256" i="14"/>
  <c r="L256" i="14"/>
  <c r="AJ256" i="14" s="1"/>
  <c r="N256" i="14"/>
  <c r="O256" i="14"/>
  <c r="K257" i="14"/>
  <c r="N257" i="14"/>
  <c r="O257" i="14"/>
  <c r="K258" i="14"/>
  <c r="N258" i="14"/>
  <c r="O258" i="14"/>
  <c r="K259" i="14"/>
  <c r="L259" i="14"/>
  <c r="AJ259" i="14" s="1"/>
  <c r="N259" i="14"/>
  <c r="O259" i="14"/>
  <c r="J260" i="14"/>
  <c r="K260" i="14"/>
  <c r="N260" i="14"/>
  <c r="O260" i="14"/>
  <c r="K261" i="14"/>
  <c r="L261" i="14"/>
  <c r="AJ261" i="14" s="1"/>
  <c r="N261" i="14"/>
  <c r="O261" i="14"/>
  <c r="K262" i="14"/>
  <c r="L262" i="14"/>
  <c r="AJ262" i="14" s="1"/>
  <c r="N262" i="14"/>
  <c r="O262" i="14"/>
  <c r="I263" i="14"/>
  <c r="K263" i="14"/>
  <c r="L263" i="14"/>
  <c r="AJ263" i="14" s="1"/>
  <c r="N263" i="14"/>
  <c r="O263" i="14"/>
  <c r="I264" i="14"/>
  <c r="K264" i="14"/>
  <c r="L264" i="14"/>
  <c r="AJ264" i="14" s="1"/>
  <c r="N264" i="14"/>
  <c r="O264" i="14"/>
  <c r="K265" i="14"/>
  <c r="N265" i="14"/>
  <c r="O265" i="14"/>
  <c r="K266" i="14"/>
  <c r="L266" i="14"/>
  <c r="AJ266" i="14" s="1"/>
  <c r="N266" i="14"/>
  <c r="O266" i="14"/>
  <c r="K267" i="14"/>
  <c r="N267" i="14"/>
  <c r="O267" i="14"/>
  <c r="J268" i="14"/>
  <c r="K268" i="14"/>
  <c r="L268" i="14"/>
  <c r="AJ268" i="14" s="1"/>
  <c r="N268" i="14"/>
  <c r="O268" i="14"/>
  <c r="I269" i="14"/>
  <c r="K269" i="14"/>
  <c r="L269" i="14"/>
  <c r="AJ269" i="14" s="1"/>
  <c r="N269" i="14"/>
  <c r="O269" i="14"/>
  <c r="I270" i="14"/>
  <c r="K270" i="14"/>
  <c r="L270" i="14"/>
  <c r="AJ270" i="14" s="1"/>
  <c r="N270" i="14"/>
  <c r="O270" i="14"/>
  <c r="K271" i="14"/>
  <c r="L271" i="14"/>
  <c r="AJ271" i="14" s="1"/>
  <c r="N271" i="14"/>
  <c r="J272" i="14"/>
  <c r="O271" i="14"/>
  <c r="I272" i="14"/>
  <c r="K272" i="14"/>
  <c r="L272" i="14"/>
  <c r="AJ272" i="14" s="1"/>
  <c r="N272" i="14"/>
  <c r="O272" i="14"/>
  <c r="I273" i="14"/>
  <c r="K273" i="14"/>
  <c r="N273" i="14"/>
  <c r="I274" i="14"/>
  <c r="O273" i="14"/>
  <c r="K274" i="14"/>
  <c r="N274" i="14"/>
  <c r="O274" i="14"/>
  <c r="K275" i="14"/>
  <c r="N275" i="14"/>
  <c r="O275" i="14"/>
  <c r="J276" i="14"/>
  <c r="K276" i="14"/>
  <c r="N276" i="14"/>
  <c r="O276" i="14"/>
  <c r="K277" i="14"/>
  <c r="L277" i="14"/>
  <c r="AJ277" i="14" s="1"/>
  <c r="N277" i="14"/>
  <c r="O277" i="14"/>
  <c r="K278" i="14"/>
  <c r="L278" i="14"/>
  <c r="AJ278" i="14" s="1"/>
  <c r="N278" i="14"/>
  <c r="O278" i="14"/>
  <c r="K279" i="14"/>
  <c r="L279" i="14"/>
  <c r="AJ279" i="14" s="1"/>
  <c r="N279" i="14"/>
  <c r="I280" i="14"/>
  <c r="O279" i="14"/>
  <c r="K280" i="14"/>
  <c r="L280" i="14"/>
  <c r="AJ280" i="14" s="1"/>
  <c r="N280" i="14"/>
  <c r="O280" i="14"/>
  <c r="J281" i="14"/>
  <c r="K281" i="14"/>
  <c r="N281" i="14"/>
  <c r="O281" i="14"/>
  <c r="K282" i="14"/>
  <c r="N282" i="14"/>
  <c r="O282" i="14"/>
  <c r="K283" i="14"/>
  <c r="L283" i="14"/>
  <c r="AJ283" i="14" s="1"/>
  <c r="N283" i="14"/>
  <c r="J284" i="14"/>
  <c r="O283" i="14"/>
  <c r="K284" i="14"/>
  <c r="N284" i="14"/>
  <c r="I285" i="14"/>
  <c r="O284" i="14"/>
  <c r="K285" i="14"/>
  <c r="L285" i="14"/>
  <c r="AJ285" i="14" s="1"/>
  <c r="N285" i="14"/>
  <c r="O285" i="14"/>
  <c r="I286" i="14"/>
  <c r="J286" i="14"/>
  <c r="K286" i="14"/>
  <c r="L286" i="14"/>
  <c r="AJ286" i="14" s="1"/>
  <c r="N286" i="14"/>
  <c r="O286" i="14"/>
  <c r="I287" i="14"/>
  <c r="K287" i="14"/>
  <c r="L287" i="14"/>
  <c r="AJ287" i="14" s="1"/>
  <c r="N287" i="14"/>
  <c r="I288" i="14"/>
  <c r="O287" i="14"/>
  <c r="K288" i="14"/>
  <c r="L288" i="14"/>
  <c r="AJ288" i="14" s="1"/>
  <c r="N288" i="14"/>
  <c r="O288" i="14"/>
  <c r="J289" i="14"/>
  <c r="K289" i="14"/>
  <c r="L289" i="14"/>
  <c r="AJ289" i="14" s="1"/>
  <c r="N289" i="14"/>
  <c r="O289" i="14"/>
  <c r="K290" i="14"/>
  <c r="L290" i="14"/>
  <c r="AJ290" i="14" s="1"/>
  <c r="N290" i="14"/>
  <c r="O290" i="14"/>
  <c r="K291" i="14"/>
  <c r="L291" i="14"/>
  <c r="AJ291" i="14" s="1"/>
  <c r="N291" i="14"/>
  <c r="J292" i="14"/>
  <c r="O291" i="14"/>
  <c r="I292" i="14"/>
  <c r="K292" i="14"/>
  <c r="N292" i="14"/>
  <c r="O292" i="14"/>
  <c r="I293" i="14"/>
  <c r="J293" i="14"/>
  <c r="K293" i="14"/>
  <c r="L293" i="14"/>
  <c r="AJ293" i="14" s="1"/>
  <c r="N293" i="14"/>
  <c r="O293" i="14"/>
  <c r="K294" i="14"/>
  <c r="L294" i="14"/>
  <c r="AJ294" i="14" s="1"/>
  <c r="N294" i="14"/>
  <c r="O294" i="14"/>
  <c r="K295" i="14"/>
  <c r="L295" i="14"/>
  <c r="AJ295" i="14" s="1"/>
  <c r="N295" i="14"/>
  <c r="I296" i="14"/>
  <c r="O295" i="14"/>
  <c r="K296" i="14"/>
  <c r="L296" i="14"/>
  <c r="AJ296" i="14" s="1"/>
  <c r="N296" i="14"/>
  <c r="O296" i="14"/>
  <c r="K297" i="14"/>
  <c r="N297" i="14"/>
  <c r="O297" i="14"/>
  <c r="K298" i="14"/>
  <c r="L298" i="14"/>
  <c r="AJ298" i="14" s="1"/>
  <c r="N298" i="14"/>
  <c r="O298" i="14"/>
  <c r="K299" i="14"/>
  <c r="N299" i="14"/>
  <c r="O299" i="14"/>
  <c r="K300" i="14"/>
  <c r="N300" i="14"/>
  <c r="O300" i="14"/>
  <c r="K301" i="14"/>
  <c r="L301" i="14"/>
  <c r="AJ301" i="14" s="1"/>
  <c r="N301" i="14"/>
  <c r="O301" i="14"/>
  <c r="I302" i="14"/>
  <c r="J302" i="14"/>
  <c r="K302" i="14"/>
  <c r="L302" i="14"/>
  <c r="AJ302" i="14" s="1"/>
  <c r="N302" i="14"/>
  <c r="O302" i="14"/>
  <c r="I303" i="14"/>
  <c r="J303" i="14"/>
  <c r="K303" i="14"/>
  <c r="L303" i="14"/>
  <c r="AJ303" i="14" s="1"/>
  <c r="N303" i="14"/>
  <c r="I304" i="14"/>
  <c r="O303" i="14"/>
  <c r="K304" i="14"/>
  <c r="L304" i="14"/>
  <c r="AJ304" i="14" s="1"/>
  <c r="N304" i="14"/>
  <c r="O304" i="14"/>
  <c r="J305" i="14"/>
  <c r="K305" i="14"/>
  <c r="N305" i="14"/>
  <c r="O305" i="14"/>
  <c r="K306" i="14"/>
  <c r="AJ306" i="14"/>
  <c r="N306" i="14"/>
  <c r="O306" i="14"/>
  <c r="K307" i="14"/>
  <c r="N307" i="14"/>
  <c r="O307" i="14"/>
  <c r="I308" i="14"/>
  <c r="J308" i="14"/>
  <c r="K308" i="14"/>
  <c r="N308" i="14"/>
  <c r="O308" i="14"/>
  <c r="J309" i="14"/>
  <c r="K309" i="14"/>
  <c r="L309" i="14"/>
  <c r="AJ309" i="14" s="1"/>
  <c r="N309" i="14"/>
  <c r="O309" i="14"/>
  <c r="K310" i="14"/>
  <c r="L310" i="14"/>
  <c r="AJ310" i="14" s="1"/>
  <c r="N310" i="14"/>
  <c r="J311" i="14"/>
  <c r="O310" i="14"/>
  <c r="K311" i="14"/>
  <c r="L311" i="14"/>
  <c r="AJ311" i="14" s="1"/>
  <c r="N311" i="14"/>
  <c r="I312" i="14"/>
  <c r="O311" i="14"/>
  <c r="K312" i="14"/>
  <c r="L312" i="14"/>
  <c r="AJ312" i="14" s="1"/>
  <c r="N312" i="14"/>
  <c r="J313" i="14"/>
  <c r="O312" i="14"/>
  <c r="K313" i="14"/>
  <c r="N313" i="14"/>
  <c r="O313" i="14"/>
  <c r="K314" i="14"/>
  <c r="AJ314" i="14"/>
  <c r="N314" i="14"/>
  <c r="O314" i="14"/>
  <c r="K315" i="14"/>
  <c r="L315" i="14"/>
  <c r="AJ315" i="14" s="1"/>
  <c r="N315" i="14"/>
  <c r="I316" i="14"/>
  <c r="O315" i="14"/>
  <c r="K316" i="14"/>
  <c r="N316" i="14"/>
  <c r="O316" i="14"/>
  <c r="I317" i="14"/>
  <c r="J317" i="14"/>
  <c r="K317" i="14"/>
  <c r="L317" i="14"/>
  <c r="AJ317" i="14" s="1"/>
  <c r="N317" i="14"/>
  <c r="O317" i="14"/>
  <c r="I318" i="14"/>
  <c r="J318" i="14"/>
  <c r="K318" i="14"/>
  <c r="L318" i="14"/>
  <c r="AJ318" i="14" s="1"/>
  <c r="N318" i="14"/>
  <c r="O318" i="14"/>
  <c r="I319" i="14"/>
  <c r="J319" i="14"/>
  <c r="K319" i="14"/>
  <c r="L319" i="14"/>
  <c r="AJ319" i="14" s="1"/>
  <c r="N319" i="14"/>
  <c r="I320" i="14"/>
  <c r="O319" i="14"/>
  <c r="K320" i="14"/>
  <c r="L320" i="14"/>
  <c r="AJ320" i="14" s="1"/>
  <c r="N320" i="14"/>
  <c r="O320" i="14"/>
  <c r="K321" i="14"/>
  <c r="AJ321" i="14"/>
  <c r="N321" i="14"/>
  <c r="O321" i="14"/>
  <c r="K322" i="14"/>
  <c r="AJ322" i="14"/>
  <c r="N322" i="14"/>
  <c r="O322" i="14"/>
  <c r="K323" i="14"/>
  <c r="N323" i="14"/>
  <c r="O323" i="14"/>
  <c r="K324" i="14"/>
  <c r="N324" i="14"/>
  <c r="O324" i="14"/>
  <c r="K325" i="14"/>
  <c r="L325" i="14"/>
  <c r="AJ325" i="14" s="1"/>
  <c r="N325" i="14"/>
  <c r="O325" i="14"/>
  <c r="I326" i="14"/>
  <c r="K326" i="14"/>
  <c r="L326" i="14"/>
  <c r="AJ326" i="14" s="1"/>
  <c r="N326" i="14"/>
  <c r="J327" i="14"/>
  <c r="O326" i="14"/>
  <c r="I327" i="14"/>
  <c r="K327" i="14"/>
  <c r="L327" i="14"/>
  <c r="AJ327" i="14" s="1"/>
  <c r="N327" i="14"/>
  <c r="I328" i="14"/>
  <c r="O327" i="14"/>
  <c r="K328" i="14"/>
  <c r="L328" i="14"/>
  <c r="AJ328" i="14" s="1"/>
  <c r="N328" i="14"/>
  <c r="O328" i="14"/>
  <c r="J329" i="14"/>
  <c r="K329" i="14"/>
  <c r="N329" i="14"/>
  <c r="O329" i="14"/>
  <c r="K330" i="14"/>
  <c r="N330" i="14"/>
  <c r="O330" i="14"/>
  <c r="K331" i="14"/>
  <c r="L331" i="14"/>
  <c r="AJ331" i="14" s="1"/>
  <c r="N331" i="14"/>
  <c r="O331" i="14"/>
  <c r="I332" i="14"/>
  <c r="J332" i="14"/>
  <c r="K332" i="14"/>
  <c r="N332" i="14"/>
  <c r="O332" i="14"/>
  <c r="I333" i="14"/>
  <c r="J333" i="14"/>
  <c r="K333" i="14"/>
  <c r="L333" i="14"/>
  <c r="AJ333" i="14" s="1"/>
  <c r="N333" i="14"/>
  <c r="O333" i="14"/>
  <c r="K334" i="14"/>
  <c r="L334" i="14"/>
  <c r="AJ334" i="14" s="1"/>
  <c r="N334" i="14"/>
  <c r="O334" i="14"/>
  <c r="K335" i="14"/>
  <c r="L335" i="14"/>
  <c r="AJ335" i="14"/>
  <c r="N335" i="14"/>
  <c r="I336" i="14"/>
  <c r="O335" i="14"/>
  <c r="K336" i="14"/>
  <c r="L336" i="14"/>
  <c r="AJ336" i="14" s="1"/>
  <c r="N336" i="14"/>
  <c r="O336" i="14"/>
  <c r="K337" i="14"/>
  <c r="N337" i="14"/>
  <c r="O337" i="14"/>
  <c r="K338" i="14"/>
  <c r="AJ338" i="14"/>
  <c r="N338" i="14"/>
  <c r="O338" i="14"/>
  <c r="K339" i="14"/>
  <c r="L339" i="14"/>
  <c r="AJ339" i="14" s="1"/>
  <c r="N339" i="14"/>
  <c r="O339" i="14"/>
  <c r="K340" i="14"/>
  <c r="N340" i="14"/>
  <c r="O340" i="14"/>
  <c r="I341" i="14"/>
  <c r="K341" i="14"/>
  <c r="L341" i="14"/>
  <c r="AJ341" i="14" s="1"/>
  <c r="N341" i="14"/>
  <c r="O341" i="14"/>
  <c r="I342" i="14"/>
  <c r="J342" i="14"/>
  <c r="K342" i="14"/>
  <c r="L342" i="14"/>
  <c r="AJ342" i="14" s="1"/>
  <c r="N342" i="14"/>
  <c r="O342" i="14"/>
  <c r="I343" i="14"/>
  <c r="J343" i="14"/>
  <c r="K343" i="14"/>
  <c r="L343" i="14"/>
  <c r="AJ343" i="14" s="1"/>
  <c r="N343" i="14"/>
  <c r="I344" i="14"/>
  <c r="O343" i="14"/>
  <c r="K344" i="14"/>
  <c r="L344" i="14"/>
  <c r="AJ344" i="14" s="1"/>
  <c r="N344" i="14"/>
  <c r="O344" i="14"/>
  <c r="J345" i="14"/>
  <c r="K345" i="14"/>
  <c r="L345" i="14"/>
  <c r="AJ345" i="14" s="1"/>
  <c r="N345" i="14"/>
  <c r="O345" i="14"/>
  <c r="K346" i="14"/>
  <c r="L346" i="14"/>
  <c r="AJ346" i="14" s="1"/>
  <c r="N346" i="14"/>
  <c r="O346" i="14"/>
  <c r="K347" i="14"/>
  <c r="L347" i="14"/>
  <c r="AJ347" i="14" s="1"/>
  <c r="N347" i="14"/>
  <c r="O347" i="14"/>
  <c r="I348" i="14"/>
  <c r="J348" i="14"/>
  <c r="K348" i="14"/>
  <c r="N348" i="14"/>
  <c r="O348" i="14"/>
  <c r="K349" i="14"/>
  <c r="L349" i="14"/>
  <c r="AJ349" i="14" s="1"/>
  <c r="N349" i="14"/>
  <c r="O349" i="14"/>
  <c r="I350" i="14"/>
  <c r="K350" i="14"/>
  <c r="L350" i="14"/>
  <c r="AJ350" i="14" s="1"/>
  <c r="N350" i="14"/>
  <c r="I351" i="14"/>
  <c r="O350" i="14"/>
  <c r="K351" i="14"/>
  <c r="L351" i="14"/>
  <c r="AJ351" i="14" s="1"/>
  <c r="N351" i="14"/>
  <c r="I352" i="14"/>
  <c r="O351" i="14"/>
  <c r="K352" i="14"/>
  <c r="L352" i="14"/>
  <c r="AJ352" i="14"/>
  <c r="N352" i="14"/>
  <c r="O352" i="14"/>
  <c r="J353" i="14"/>
  <c r="K353" i="14"/>
  <c r="N353" i="14"/>
  <c r="O353" i="14"/>
  <c r="K354" i="14"/>
  <c r="N354" i="14"/>
  <c r="O354" i="14"/>
  <c r="K355" i="14"/>
  <c r="L355" i="14"/>
  <c r="AJ355" i="14" s="1"/>
  <c r="N355" i="14"/>
  <c r="O355" i="14"/>
  <c r="I356" i="14"/>
  <c r="J356" i="14"/>
  <c r="K356" i="14"/>
  <c r="N356" i="14"/>
  <c r="O356" i="14"/>
  <c r="I357" i="14"/>
  <c r="J357" i="14"/>
  <c r="K357" i="14"/>
  <c r="L357" i="14"/>
  <c r="AJ357" i="14" s="1"/>
  <c r="N357" i="14"/>
  <c r="O357" i="14"/>
  <c r="K358" i="14"/>
  <c r="L358" i="14"/>
  <c r="AJ358" i="14"/>
  <c r="N358" i="14"/>
  <c r="J359" i="14"/>
  <c r="O358" i="14"/>
  <c r="K359" i="14"/>
  <c r="L359" i="14"/>
  <c r="AJ359" i="14" s="1"/>
  <c r="N359" i="14"/>
  <c r="I360" i="14"/>
  <c r="O359" i="14"/>
  <c r="K360" i="14"/>
  <c r="L360" i="14"/>
  <c r="AJ360" i="14" s="1"/>
  <c r="N360" i="14"/>
  <c r="O360" i="14"/>
  <c r="J361" i="14"/>
  <c r="K361" i="14"/>
  <c r="N361" i="14"/>
  <c r="O361" i="14"/>
  <c r="K362" i="14"/>
  <c r="N362" i="14"/>
  <c r="O362" i="14"/>
  <c r="K363" i="14"/>
  <c r="L363" i="14"/>
  <c r="AJ363" i="14"/>
  <c r="N363" i="14"/>
  <c r="I364" i="14"/>
  <c r="O363" i="14"/>
  <c r="K364" i="14"/>
  <c r="N364" i="14"/>
  <c r="O364" i="14"/>
  <c r="I365" i="14"/>
  <c r="J365" i="14"/>
  <c r="K365" i="14"/>
  <c r="L365" i="14"/>
  <c r="AJ365" i="14" s="1"/>
  <c r="N365" i="14"/>
  <c r="O365" i="14"/>
  <c r="J366" i="14"/>
  <c r="K366" i="14"/>
  <c r="L366" i="14"/>
  <c r="AJ366" i="14" s="1"/>
  <c r="N366" i="14"/>
  <c r="O366" i="14"/>
  <c r="I367" i="14"/>
  <c r="J367" i="14"/>
  <c r="K367" i="14"/>
  <c r="L367" i="14"/>
  <c r="AJ367" i="14" s="1"/>
  <c r="N367" i="14"/>
  <c r="I368" i="14"/>
  <c r="O367" i="14"/>
  <c r="K368" i="14"/>
  <c r="L368" i="14"/>
  <c r="AJ368" i="14"/>
  <c r="N368" i="14"/>
  <c r="O368" i="14"/>
  <c r="J369" i="14"/>
  <c r="K369" i="14"/>
  <c r="N369" i="14"/>
  <c r="O369" i="14"/>
  <c r="K370" i="14"/>
  <c r="N370" i="14"/>
  <c r="O370" i="14"/>
  <c r="K371" i="14"/>
  <c r="L371" i="14"/>
  <c r="AJ371" i="14" s="1"/>
  <c r="N371" i="14"/>
  <c r="O371" i="14"/>
  <c r="I372" i="14"/>
  <c r="J372" i="14"/>
  <c r="K372" i="14"/>
  <c r="N372" i="14"/>
  <c r="O372" i="14"/>
  <c r="I373" i="14"/>
  <c r="J373" i="14"/>
  <c r="K373" i="14"/>
  <c r="L373" i="14"/>
  <c r="AJ373" i="14" s="1"/>
  <c r="N373" i="14"/>
  <c r="O373" i="14"/>
  <c r="K374" i="14"/>
  <c r="L374" i="14"/>
  <c r="AJ374" i="14" s="1"/>
  <c r="N374" i="14"/>
  <c r="J375" i="14"/>
  <c r="O374" i="14"/>
  <c r="K375" i="14"/>
  <c r="L375" i="14"/>
  <c r="AJ375" i="14" s="1"/>
  <c r="N375" i="14"/>
  <c r="I376" i="14"/>
  <c r="O375" i="14"/>
  <c r="K376" i="14"/>
  <c r="L376" i="14"/>
  <c r="AJ376" i="14" s="1"/>
  <c r="N376" i="14"/>
  <c r="O376" i="14"/>
  <c r="J377" i="14"/>
  <c r="K377" i="14"/>
  <c r="N377" i="14"/>
  <c r="O377" i="14"/>
  <c r="K378" i="14"/>
  <c r="N378" i="14"/>
  <c r="O378" i="14"/>
  <c r="K379" i="14"/>
  <c r="L379" i="14"/>
  <c r="AJ379" i="14" s="1"/>
  <c r="N379" i="14"/>
  <c r="I380" i="14"/>
  <c r="O379" i="14"/>
  <c r="K380" i="14"/>
  <c r="N380" i="14"/>
  <c r="O380" i="14"/>
  <c r="I381" i="14"/>
  <c r="J381" i="14"/>
  <c r="K381" i="14"/>
  <c r="L381" i="14"/>
  <c r="AJ381" i="14"/>
  <c r="N381" i="14"/>
  <c r="O381" i="14"/>
  <c r="K382" i="14"/>
  <c r="L382" i="14"/>
  <c r="AJ382" i="14" s="1"/>
  <c r="N382" i="14"/>
  <c r="O382" i="14"/>
  <c r="K383" i="14"/>
  <c r="L383" i="14"/>
  <c r="AJ383" i="14" s="1"/>
  <c r="N383" i="14"/>
  <c r="I384" i="14"/>
  <c r="O383" i="14"/>
  <c r="K384" i="14"/>
  <c r="L384" i="14"/>
  <c r="AJ384" i="14" s="1"/>
  <c r="N384" i="14"/>
  <c r="O384" i="14"/>
  <c r="K385" i="14"/>
  <c r="L385" i="14"/>
  <c r="AJ385" i="14" s="1"/>
  <c r="N385" i="14"/>
  <c r="O385" i="14"/>
  <c r="I386" i="14"/>
  <c r="K386" i="14"/>
  <c r="L386" i="14"/>
  <c r="AJ386" i="14" s="1"/>
  <c r="N386" i="14"/>
  <c r="O386" i="14"/>
  <c r="K387" i="14"/>
  <c r="L387" i="14"/>
  <c r="AJ387" i="14" s="1"/>
  <c r="N387" i="14"/>
  <c r="I388" i="14"/>
  <c r="O387" i="14"/>
  <c r="K388" i="14"/>
  <c r="N388" i="14"/>
  <c r="O388" i="14"/>
  <c r="K389" i="14"/>
  <c r="L389" i="14"/>
  <c r="AJ389" i="14" s="1"/>
  <c r="N389" i="14"/>
  <c r="O389" i="14"/>
  <c r="I390" i="14"/>
  <c r="K390" i="14"/>
  <c r="L390" i="14"/>
  <c r="AJ390" i="14" s="1"/>
  <c r="N390" i="14"/>
  <c r="J391" i="14"/>
  <c r="O390" i="14"/>
  <c r="I391" i="14"/>
  <c r="K391" i="14"/>
  <c r="L391" i="14"/>
  <c r="AJ391" i="14" s="1"/>
  <c r="N391" i="14"/>
  <c r="I392" i="14"/>
  <c r="O391" i="14"/>
  <c r="K392" i="14"/>
  <c r="L392" i="14"/>
  <c r="AJ392" i="14" s="1"/>
  <c r="N392" i="14"/>
  <c r="O392" i="14"/>
  <c r="K393" i="14"/>
  <c r="L393" i="14"/>
  <c r="AJ393" i="14" s="1"/>
  <c r="N393" i="14"/>
  <c r="I394" i="14"/>
  <c r="O393" i="14"/>
  <c r="K394" i="14"/>
  <c r="N394" i="14"/>
  <c r="O394" i="14"/>
  <c r="K395" i="14"/>
  <c r="AJ395" i="14"/>
  <c r="N395" i="14"/>
  <c r="I396" i="14"/>
  <c r="O395" i="14"/>
  <c r="K396" i="14"/>
  <c r="N396" i="14"/>
  <c r="O396" i="14"/>
  <c r="K397" i="14"/>
  <c r="L397" i="14"/>
  <c r="AJ397" i="14" s="1"/>
  <c r="N397" i="14"/>
  <c r="J398" i="14"/>
  <c r="O397" i="14"/>
  <c r="K398" i="14"/>
  <c r="L398" i="14"/>
  <c r="AJ398" i="14" s="1"/>
  <c r="N398" i="14"/>
  <c r="J399" i="14"/>
  <c r="O398" i="14"/>
  <c r="K399" i="14"/>
  <c r="L399" i="14"/>
  <c r="AJ399" i="14" s="1"/>
  <c r="N399" i="14"/>
  <c r="O399" i="14"/>
  <c r="K400" i="14"/>
  <c r="L400" i="14"/>
  <c r="AJ400" i="14" s="1"/>
  <c r="N400" i="14"/>
  <c r="O400" i="14"/>
  <c r="K401" i="14"/>
  <c r="N401" i="14"/>
  <c r="I402" i="14"/>
  <c r="O401" i="14"/>
  <c r="K402" i="14"/>
  <c r="AJ402" i="14"/>
  <c r="M402" i="14"/>
  <c r="N402" i="14"/>
  <c r="I403" i="14"/>
  <c r="O402" i="14"/>
  <c r="K403" i="14"/>
  <c r="N403" i="14"/>
  <c r="O403" i="14"/>
  <c r="K404" i="14"/>
  <c r="N404" i="14"/>
  <c r="J405" i="14"/>
  <c r="O404" i="14"/>
  <c r="K405" i="14"/>
  <c r="L405" i="14"/>
  <c r="AJ405" i="14"/>
  <c r="N405" i="14"/>
  <c r="O405" i="14"/>
  <c r="I406" i="14"/>
  <c r="K406" i="14"/>
  <c r="L406" i="14"/>
  <c r="AJ406" i="14" s="1"/>
  <c r="N406" i="14"/>
  <c r="O406" i="14"/>
  <c r="I407" i="14"/>
  <c r="J407" i="14"/>
  <c r="K407" i="14"/>
  <c r="L407" i="14"/>
  <c r="AJ407" i="14" s="1"/>
  <c r="N407" i="14"/>
  <c r="J408" i="14"/>
  <c r="O407" i="14"/>
  <c r="I408" i="14"/>
  <c r="K408" i="14"/>
  <c r="L408" i="14"/>
  <c r="AJ408" i="14" s="1"/>
  <c r="N408" i="14"/>
  <c r="I409" i="14"/>
  <c r="O408" i="14"/>
  <c r="J409" i="14"/>
  <c r="K409" i="14"/>
  <c r="N409" i="14"/>
  <c r="O409" i="14"/>
  <c r="J410" i="14"/>
  <c r="K410" i="14"/>
  <c r="L410" i="14"/>
  <c r="AJ410" i="14" s="1"/>
  <c r="N410" i="14"/>
  <c r="O410" i="14"/>
  <c r="I411" i="14"/>
  <c r="K411" i="14"/>
  <c r="L411" i="14"/>
  <c r="AJ411" i="14" s="1"/>
  <c r="N411" i="14"/>
  <c r="O411" i="14"/>
  <c r="K412" i="14"/>
  <c r="N412" i="14"/>
  <c r="O412" i="14"/>
  <c r="J413" i="14"/>
  <c r="K413" i="14"/>
  <c r="L413" i="14"/>
  <c r="AJ413" i="14" s="1"/>
  <c r="N413" i="14"/>
  <c r="O413" i="14"/>
  <c r="J414" i="14"/>
  <c r="K414" i="14"/>
  <c r="L414" i="14"/>
  <c r="AJ414" i="14"/>
  <c r="N414" i="14"/>
  <c r="O414" i="14"/>
  <c r="K415" i="14"/>
  <c r="L415" i="14"/>
  <c r="AJ415" i="14"/>
  <c r="N415" i="14"/>
  <c r="J416" i="14"/>
  <c r="O415" i="14"/>
  <c r="K416" i="14"/>
  <c r="L416" i="14"/>
  <c r="AJ416" i="14" s="1"/>
  <c r="N416" i="14"/>
  <c r="I417" i="14"/>
  <c r="O416" i="14"/>
  <c r="K417" i="14"/>
  <c r="N417" i="14"/>
  <c r="O417" i="14"/>
  <c r="J418" i="14"/>
  <c r="K418" i="14"/>
  <c r="L418" i="14"/>
  <c r="AJ418" i="14" s="1"/>
  <c r="N418" i="14"/>
  <c r="I419" i="14"/>
  <c r="O418" i="14"/>
  <c r="K419" i="14"/>
  <c r="L419" i="14"/>
  <c r="AJ419" i="14" s="1"/>
  <c r="N419" i="14"/>
  <c r="O419" i="14"/>
  <c r="K420" i="14"/>
  <c r="N420" i="14"/>
  <c r="J421" i="14"/>
  <c r="O420" i="14"/>
  <c r="K421" i="14"/>
  <c r="L421" i="14"/>
  <c r="AJ421" i="14" s="1"/>
  <c r="N421" i="14"/>
  <c r="O421" i="14"/>
  <c r="I422" i="14"/>
  <c r="K422" i="14"/>
  <c r="L422" i="14"/>
  <c r="AJ422" i="14" s="1"/>
  <c r="N422" i="14"/>
  <c r="I423" i="14"/>
  <c r="O422" i="14"/>
  <c r="J423" i="14"/>
  <c r="K423" i="14"/>
  <c r="L423" i="14"/>
  <c r="AJ423" i="14" s="1"/>
  <c r="N423" i="14"/>
  <c r="O423" i="14"/>
  <c r="I424" i="14"/>
  <c r="J424" i="14"/>
  <c r="K424" i="14"/>
  <c r="L424" i="14"/>
  <c r="AJ424" i="14" s="1"/>
  <c r="N424" i="14"/>
  <c r="O424" i="14"/>
  <c r="I425" i="14"/>
  <c r="J425" i="14"/>
  <c r="K425" i="14"/>
  <c r="N425" i="14"/>
  <c r="O425" i="14"/>
  <c r="J426" i="14"/>
  <c r="K426" i="14"/>
  <c r="N426" i="14"/>
  <c r="O426" i="14"/>
  <c r="I427" i="14"/>
  <c r="K427" i="14"/>
  <c r="L427" i="14"/>
  <c r="AJ427" i="14" s="1"/>
  <c r="N427" i="14"/>
  <c r="O427" i="14"/>
  <c r="K428" i="14"/>
  <c r="N428" i="14"/>
  <c r="O428" i="14"/>
  <c r="K429" i="14"/>
  <c r="L429" i="14"/>
  <c r="AJ429" i="14" s="1"/>
  <c r="N429" i="14"/>
  <c r="O429" i="14"/>
  <c r="I430" i="14"/>
  <c r="K430" i="14"/>
  <c r="L430" i="14"/>
  <c r="AJ430" i="14" s="1"/>
  <c r="N430" i="14"/>
  <c r="I431" i="14"/>
  <c r="O430" i="14"/>
  <c r="J431" i="14"/>
  <c r="K431" i="14"/>
  <c r="L431" i="14"/>
  <c r="AJ431" i="14" s="1"/>
  <c r="N431" i="14"/>
  <c r="I432" i="14"/>
  <c r="O431" i="14"/>
  <c r="J432" i="14"/>
  <c r="K432" i="14"/>
  <c r="L432" i="14"/>
  <c r="AJ432" i="14"/>
  <c r="N432" i="14"/>
  <c r="J433" i="14"/>
  <c r="O432" i="14"/>
  <c r="K433" i="14"/>
  <c r="N433" i="14"/>
  <c r="J434" i="14"/>
  <c r="O433" i="14"/>
  <c r="K434" i="14"/>
  <c r="AJ434" i="14"/>
  <c r="N434" i="14"/>
  <c r="O434" i="14"/>
  <c r="I435" i="14"/>
  <c r="K435" i="14"/>
  <c r="L435" i="14"/>
  <c r="AJ435" i="14" s="1"/>
  <c r="N435" i="14"/>
  <c r="O435" i="14"/>
  <c r="K436" i="14"/>
  <c r="N436" i="14"/>
  <c r="J437" i="14"/>
  <c r="O436" i="14"/>
  <c r="K437" i="14"/>
  <c r="L437" i="14"/>
  <c r="AJ437" i="14" s="1"/>
  <c r="N437" i="14"/>
  <c r="O437" i="14"/>
  <c r="I438" i="14"/>
  <c r="K438" i="14"/>
  <c r="L438" i="14"/>
  <c r="AJ438" i="14"/>
  <c r="N438" i="14"/>
  <c r="I439" i="14"/>
  <c r="O438" i="14"/>
  <c r="K439" i="14"/>
  <c r="L439" i="14"/>
  <c r="AJ439" i="14" s="1"/>
  <c r="N439" i="14"/>
  <c r="O439" i="14"/>
  <c r="J440" i="14"/>
  <c r="K440" i="14"/>
  <c r="L440" i="14"/>
  <c r="AJ440" i="14" s="1"/>
  <c r="N440" i="14"/>
  <c r="J441" i="14"/>
  <c r="O440" i="14"/>
  <c r="K441" i="14"/>
  <c r="N441" i="14"/>
  <c r="O441" i="14"/>
  <c r="J442" i="14"/>
  <c r="K442" i="14"/>
  <c r="N442" i="14"/>
  <c r="O442" i="14"/>
  <c r="K443" i="14"/>
  <c r="L443" i="14"/>
  <c r="AJ443" i="14" s="1"/>
  <c r="N443" i="14"/>
  <c r="O443" i="14"/>
  <c r="K444" i="14"/>
  <c r="N444" i="14"/>
  <c r="O444" i="14"/>
  <c r="J445" i="14"/>
  <c r="K445" i="14"/>
  <c r="L445" i="14"/>
  <c r="AJ445" i="14" s="1"/>
  <c r="N445" i="14"/>
  <c r="O445" i="14"/>
  <c r="I446" i="14"/>
  <c r="J446" i="14"/>
  <c r="K446" i="14"/>
  <c r="L446" i="14"/>
  <c r="AJ446" i="14" s="1"/>
  <c r="N446" i="14"/>
  <c r="O446" i="14"/>
  <c r="K447" i="14"/>
  <c r="L447" i="14"/>
  <c r="AJ447" i="14" s="1"/>
  <c r="N447" i="14"/>
  <c r="O447" i="14"/>
  <c r="K448" i="14"/>
  <c r="L448" i="14"/>
  <c r="AJ448" i="14" s="1"/>
  <c r="N448" i="14"/>
  <c r="J449" i="14"/>
  <c r="O448" i="14"/>
  <c r="K449" i="14"/>
  <c r="N449" i="14"/>
  <c r="J450" i="14"/>
  <c r="O449" i="14"/>
  <c r="K450" i="14"/>
  <c r="L450" i="14"/>
  <c r="AJ450" i="14" s="1"/>
  <c r="N450" i="14"/>
  <c r="I451" i="14"/>
  <c r="O450" i="14"/>
  <c r="K451" i="14"/>
  <c r="L451" i="14"/>
  <c r="AJ451" i="14" s="1"/>
  <c r="N451" i="14"/>
  <c r="O451" i="14"/>
  <c r="K452" i="14"/>
  <c r="N452" i="14"/>
  <c r="O452" i="14"/>
  <c r="K453" i="14"/>
  <c r="L453" i="14"/>
  <c r="AJ453" i="14" s="1"/>
  <c r="N453" i="14"/>
  <c r="O453" i="14"/>
  <c r="I454" i="14"/>
  <c r="J454" i="14"/>
  <c r="K454" i="14"/>
  <c r="L454" i="14"/>
  <c r="AJ454" i="14" s="1"/>
  <c r="N454" i="14"/>
  <c r="I455" i="14"/>
  <c r="O454" i="14"/>
  <c r="J455" i="14"/>
  <c r="K455" i="14"/>
  <c r="L455" i="14"/>
  <c r="AJ455" i="14" s="1"/>
  <c r="N455" i="14"/>
  <c r="J456" i="14"/>
  <c r="O455" i="14"/>
  <c r="I456" i="14"/>
  <c r="K456" i="14"/>
  <c r="L456" i="14"/>
  <c r="AJ456" i="14" s="1"/>
  <c r="N456" i="14"/>
  <c r="O456" i="14"/>
  <c r="I457" i="14"/>
  <c r="J457" i="14"/>
  <c r="K457" i="14"/>
  <c r="N457" i="14"/>
  <c r="O457" i="14"/>
  <c r="K458" i="14"/>
  <c r="L458" i="14"/>
  <c r="AJ458" i="14" s="1"/>
  <c r="N458" i="14"/>
  <c r="I459" i="14"/>
  <c r="O458" i="14"/>
  <c r="K459" i="14"/>
  <c r="L459" i="14"/>
  <c r="AJ459" i="14" s="1"/>
  <c r="N459" i="14"/>
  <c r="O459" i="14"/>
  <c r="K460" i="14"/>
  <c r="N460" i="14"/>
  <c r="J461" i="14"/>
  <c r="O460" i="14"/>
  <c r="K461" i="14"/>
  <c r="L461" i="14"/>
  <c r="AJ461" i="14" s="1"/>
  <c r="N461" i="14"/>
  <c r="O461" i="14"/>
  <c r="K462" i="14"/>
  <c r="L462" i="14"/>
  <c r="AJ462" i="14" s="1"/>
  <c r="N462" i="14"/>
  <c r="O462" i="14"/>
  <c r="I463" i="14"/>
  <c r="J463" i="14"/>
  <c r="K463" i="14"/>
  <c r="L463" i="14"/>
  <c r="AJ463" i="14" s="1"/>
  <c r="N463" i="14"/>
  <c r="I464" i="14"/>
  <c r="O463" i="14"/>
  <c r="J464" i="14"/>
  <c r="K464" i="14"/>
  <c r="L464" i="14"/>
  <c r="AJ464" i="14" s="1"/>
  <c r="N464" i="14"/>
  <c r="I465" i="14"/>
  <c r="O464" i="14"/>
  <c r="J465" i="14"/>
  <c r="K465" i="14"/>
  <c r="N465" i="14"/>
  <c r="O465" i="14"/>
  <c r="J466" i="14"/>
  <c r="K466" i="14"/>
  <c r="L466" i="14"/>
  <c r="AJ466" i="14" s="1"/>
  <c r="N466" i="14"/>
  <c r="O466" i="14"/>
  <c r="K467" i="14"/>
  <c r="AJ467" i="14"/>
  <c r="N467" i="14"/>
  <c r="O467" i="14"/>
  <c r="K468" i="14"/>
  <c r="N468" i="14"/>
  <c r="O468" i="14"/>
  <c r="K469" i="14"/>
  <c r="L469" i="14"/>
  <c r="AJ469" i="14" s="1"/>
  <c r="N469" i="14"/>
  <c r="O469" i="14"/>
  <c r="K470" i="14"/>
  <c r="L470" i="14"/>
  <c r="AJ470" i="14" s="1"/>
  <c r="N470" i="14"/>
  <c r="O470" i="14"/>
  <c r="K471" i="14"/>
  <c r="L471" i="14"/>
  <c r="AJ471" i="14" s="1"/>
  <c r="N471" i="14"/>
  <c r="O471" i="14"/>
  <c r="J472" i="14"/>
  <c r="K472" i="14"/>
  <c r="L472" i="14"/>
  <c r="AJ472" i="14" s="1"/>
  <c r="N472" i="14"/>
  <c r="O472" i="14"/>
  <c r="J473" i="14"/>
  <c r="K473" i="14"/>
  <c r="N473" i="14"/>
  <c r="O473" i="14"/>
  <c r="K474" i="14"/>
  <c r="L474" i="14"/>
  <c r="AJ474" i="14" s="1"/>
  <c r="N474" i="14"/>
  <c r="O474" i="14"/>
  <c r="I475" i="14"/>
  <c r="K475" i="14"/>
  <c r="L475" i="14"/>
  <c r="AJ475" i="14"/>
  <c r="N475" i="14"/>
  <c r="O475" i="14"/>
  <c r="K476" i="14"/>
  <c r="N476" i="14"/>
  <c r="O476" i="14"/>
  <c r="K477" i="14"/>
  <c r="L477" i="14"/>
  <c r="AJ477" i="14" s="1"/>
  <c r="N477" i="14"/>
  <c r="O477" i="14"/>
  <c r="I478" i="14"/>
  <c r="K478" i="14"/>
  <c r="L478" i="14"/>
  <c r="AJ478" i="14" s="1"/>
  <c r="N478" i="14"/>
  <c r="J479" i="14"/>
  <c r="O478" i="14"/>
  <c r="K479" i="14"/>
  <c r="L479" i="14"/>
  <c r="AJ479" i="14" s="1"/>
  <c r="N479" i="14"/>
  <c r="O479" i="14"/>
  <c r="I480" i="14"/>
  <c r="J480" i="14"/>
  <c r="K480" i="14"/>
  <c r="L480" i="14"/>
  <c r="AJ480" i="14" s="1"/>
  <c r="N480" i="14"/>
  <c r="I481" i="14"/>
  <c r="O480" i="14"/>
  <c r="J481" i="14"/>
  <c r="K481" i="14"/>
  <c r="L481" i="14"/>
  <c r="AJ481" i="14" s="1"/>
  <c r="N481" i="14"/>
  <c r="O481" i="14"/>
  <c r="J482" i="14"/>
  <c r="K482" i="14"/>
  <c r="N482" i="14"/>
  <c r="I483" i="14"/>
  <c r="O482" i="14"/>
  <c r="K483" i="14"/>
  <c r="L483" i="14"/>
  <c r="AJ483" i="14" s="1"/>
  <c r="N483" i="14"/>
  <c r="O483" i="14"/>
  <c r="K484" i="14"/>
  <c r="N484" i="14"/>
  <c r="J485" i="14"/>
  <c r="O484" i="14"/>
  <c r="K485" i="14"/>
  <c r="L485" i="14"/>
  <c r="AJ485" i="14"/>
  <c r="N485" i="14"/>
  <c r="O485" i="14"/>
  <c r="I486" i="14"/>
  <c r="J486" i="14"/>
  <c r="K486" i="14"/>
  <c r="L486" i="14"/>
  <c r="AJ486" i="14"/>
  <c r="N486" i="14"/>
  <c r="I487" i="14"/>
  <c r="O486" i="14"/>
  <c r="K487" i="14"/>
  <c r="L487" i="14"/>
  <c r="AJ487" i="14" s="1"/>
  <c r="N487" i="14"/>
  <c r="I488" i="14"/>
  <c r="O487" i="14"/>
  <c r="K488" i="14"/>
  <c r="L488" i="14"/>
  <c r="AJ488" i="14" s="1"/>
  <c r="N488" i="14"/>
  <c r="J489" i="14"/>
  <c r="O488" i="14"/>
  <c r="I489" i="14"/>
  <c r="K489" i="14"/>
  <c r="N489" i="14"/>
  <c r="J490" i="14"/>
  <c r="O489" i="14"/>
  <c r="K490" i="14"/>
  <c r="N490" i="14"/>
  <c r="O490" i="14"/>
  <c r="I491" i="14"/>
  <c r="K491" i="14"/>
  <c r="L491" i="14"/>
  <c r="AJ491" i="14" s="1"/>
  <c r="N491" i="14"/>
  <c r="O491" i="14"/>
  <c r="K492" i="14"/>
  <c r="N492" i="14"/>
  <c r="O492" i="14"/>
  <c r="J493" i="14"/>
  <c r="K493" i="14"/>
  <c r="L493" i="14"/>
  <c r="AJ493" i="14" s="1"/>
  <c r="N493" i="14"/>
  <c r="O493" i="14"/>
  <c r="K494" i="14"/>
  <c r="L494" i="14"/>
  <c r="AJ494" i="14" s="1"/>
  <c r="N494" i="14"/>
  <c r="O494" i="14"/>
  <c r="I495" i="14"/>
  <c r="J495" i="14"/>
  <c r="K495" i="14"/>
  <c r="L495" i="14"/>
  <c r="AJ495" i="14" s="1"/>
  <c r="N495" i="14"/>
  <c r="J496" i="14"/>
  <c r="O495" i="14"/>
  <c r="I496" i="14"/>
  <c r="K496" i="14"/>
  <c r="L496" i="14"/>
  <c r="AJ496" i="14" s="1"/>
  <c r="N496" i="14"/>
  <c r="J497" i="14"/>
  <c r="O496" i="14"/>
  <c r="I497" i="14"/>
  <c r="K497" i="14"/>
  <c r="N497" i="14"/>
  <c r="O497" i="14"/>
  <c r="J498" i="14"/>
  <c r="K498" i="14"/>
  <c r="N498" i="14"/>
  <c r="O498" i="14"/>
  <c r="K499" i="14"/>
  <c r="AJ499" i="14"/>
  <c r="N499" i="14"/>
  <c r="O499" i="14"/>
  <c r="K500" i="14"/>
  <c r="N500" i="14"/>
  <c r="O500" i="14"/>
  <c r="J501" i="14"/>
  <c r="K501" i="14"/>
  <c r="L501" i="14"/>
  <c r="AJ501" i="14" s="1"/>
  <c r="N501" i="14"/>
  <c r="O501" i="14"/>
  <c r="K502" i="14"/>
  <c r="L502" i="14"/>
  <c r="AJ502" i="14" s="1"/>
  <c r="N502" i="14"/>
  <c r="O502" i="14"/>
  <c r="K503" i="14"/>
  <c r="L503" i="14"/>
  <c r="AJ503" i="14" s="1"/>
  <c r="N503" i="14"/>
  <c r="I504" i="14"/>
  <c r="O503" i="14"/>
  <c r="J504" i="14"/>
  <c r="K504" i="14"/>
  <c r="L504" i="14"/>
  <c r="AJ504" i="14"/>
  <c r="N504" i="14"/>
  <c r="I505" i="14"/>
  <c r="O504" i="14"/>
  <c r="J505" i="14"/>
  <c r="K505" i="14"/>
  <c r="L505" i="14"/>
  <c r="AJ505" i="14" s="1"/>
  <c r="N505" i="14"/>
  <c r="J506" i="14"/>
  <c r="O505" i="14"/>
  <c r="K506" i="14"/>
  <c r="L506" i="14"/>
  <c r="AJ506" i="14" s="1"/>
  <c r="N506" i="14"/>
  <c r="O506" i="14"/>
  <c r="I507" i="14"/>
  <c r="K507" i="14"/>
  <c r="AJ507" i="14"/>
  <c r="N507" i="14"/>
  <c r="O507" i="14"/>
  <c r="K508" i="14"/>
  <c r="N508" i="14"/>
  <c r="O508" i="14"/>
  <c r="K509" i="14"/>
  <c r="L509" i="14"/>
  <c r="AJ509" i="14" s="1"/>
  <c r="N509" i="14"/>
  <c r="O509" i="14"/>
  <c r="I510" i="14"/>
  <c r="J510" i="14"/>
  <c r="K510" i="14"/>
  <c r="L510" i="14"/>
  <c r="AJ510" i="14" s="1"/>
  <c r="N510" i="14"/>
  <c r="I511" i="14"/>
  <c r="O510" i="14"/>
  <c r="K511" i="14"/>
  <c r="L511" i="14"/>
  <c r="AJ511" i="14" s="1"/>
  <c r="N511" i="14"/>
  <c r="O511" i="14"/>
  <c r="I512" i="14"/>
  <c r="J512" i="14"/>
  <c r="K512" i="14"/>
  <c r="L512" i="14"/>
  <c r="AJ512" i="14" s="1"/>
  <c r="N512" i="14"/>
  <c r="O512" i="14"/>
  <c r="I513" i="14"/>
  <c r="J513" i="14"/>
  <c r="K513" i="14"/>
  <c r="N513" i="14"/>
  <c r="O513" i="14"/>
  <c r="J514" i="14"/>
  <c r="K514" i="14"/>
  <c r="L514" i="14"/>
  <c r="AJ514" i="14" s="1"/>
  <c r="N514" i="14"/>
  <c r="O514" i="14"/>
  <c r="I515" i="14"/>
  <c r="K515" i="14"/>
  <c r="L515" i="14"/>
  <c r="AJ515" i="14" s="1"/>
  <c r="N515" i="14"/>
  <c r="O515" i="14"/>
  <c r="K516" i="14"/>
  <c r="N516" i="14"/>
  <c r="O516" i="14"/>
  <c r="K517" i="14"/>
  <c r="L517" i="14"/>
  <c r="AJ517" i="14" s="1"/>
  <c r="N517" i="14"/>
  <c r="O517" i="14"/>
  <c r="I518" i="14"/>
  <c r="J518" i="14"/>
  <c r="K518" i="14"/>
  <c r="L518" i="14"/>
  <c r="AJ518" i="14" s="1"/>
  <c r="N518" i="14"/>
  <c r="O518" i="14"/>
  <c r="K519" i="14"/>
  <c r="L519" i="14"/>
  <c r="AJ519" i="14" s="1"/>
  <c r="N519" i="14"/>
  <c r="O519" i="14"/>
  <c r="K520" i="14"/>
  <c r="L520" i="14"/>
  <c r="AJ520" i="14" s="1"/>
  <c r="N520" i="14"/>
  <c r="O520" i="14"/>
  <c r="K521" i="14"/>
  <c r="N521" i="14"/>
  <c r="O521" i="14"/>
  <c r="K522" i="14"/>
  <c r="AJ522" i="14"/>
  <c r="N522" i="14"/>
  <c r="I523" i="14"/>
  <c r="O522" i="14"/>
  <c r="K523" i="14"/>
  <c r="L523" i="14"/>
  <c r="AJ523" i="14" s="1"/>
  <c r="N523" i="14"/>
  <c r="O523" i="14"/>
  <c r="K524" i="14"/>
  <c r="N524" i="14"/>
  <c r="O524" i="14"/>
  <c r="K525" i="14"/>
  <c r="L525" i="14"/>
  <c r="AJ525" i="14" s="1"/>
  <c r="N525" i="14"/>
  <c r="O525" i="14"/>
  <c r="I526" i="14"/>
  <c r="J526" i="14"/>
  <c r="K526" i="14"/>
  <c r="L526" i="14"/>
  <c r="AJ526" i="14" s="1"/>
  <c r="N526" i="14"/>
  <c r="O526" i="14"/>
  <c r="K527" i="14"/>
  <c r="L527" i="14"/>
  <c r="AJ527" i="14" s="1"/>
  <c r="N527" i="14"/>
  <c r="O527" i="14"/>
  <c r="I528" i="14"/>
  <c r="J528" i="14"/>
  <c r="K528" i="14"/>
  <c r="L528" i="14"/>
  <c r="AJ528" i="14" s="1"/>
  <c r="N528" i="14"/>
  <c r="O528" i="14"/>
  <c r="I529" i="14"/>
  <c r="J529" i="14"/>
  <c r="K529" i="14"/>
  <c r="N529" i="14"/>
  <c r="O529" i="14"/>
  <c r="J530" i="14"/>
  <c r="K530" i="14"/>
  <c r="L530" i="14"/>
  <c r="AJ530" i="14"/>
  <c r="N530" i="14"/>
  <c r="I531" i="14"/>
  <c r="O530" i="14"/>
  <c r="K531" i="14"/>
  <c r="L531" i="14"/>
  <c r="AJ531" i="14" s="1"/>
  <c r="N531" i="14"/>
  <c r="O531" i="14"/>
  <c r="K532" i="14"/>
  <c r="N532" i="14"/>
  <c r="O532" i="14"/>
  <c r="J533" i="14"/>
  <c r="K533" i="14"/>
  <c r="L533" i="14"/>
  <c r="AJ533" i="14" s="1"/>
  <c r="N533" i="14"/>
  <c r="O533" i="14"/>
  <c r="K534" i="14"/>
  <c r="L534" i="14"/>
  <c r="AJ534" i="14" s="1"/>
  <c r="N534" i="14"/>
  <c r="O534" i="14"/>
  <c r="J535" i="14"/>
  <c r="K535" i="14"/>
  <c r="L535" i="14"/>
  <c r="AJ535" i="14" s="1"/>
  <c r="N535" i="14"/>
  <c r="J536" i="14"/>
  <c r="O535" i="14"/>
  <c r="I536" i="14"/>
  <c r="K536" i="14"/>
  <c r="L536" i="14"/>
  <c r="AJ536" i="14"/>
  <c r="N536" i="14"/>
  <c r="I537" i="14"/>
  <c r="O536" i="14"/>
  <c r="J537" i="14"/>
  <c r="K537" i="14"/>
  <c r="N537" i="14"/>
  <c r="J538" i="14"/>
  <c r="O537" i="14"/>
  <c r="K538" i="14"/>
  <c r="L538" i="14"/>
  <c r="AJ538" i="14" s="1"/>
  <c r="N538" i="14"/>
  <c r="O538" i="14"/>
  <c r="I539" i="14"/>
  <c r="K539" i="14"/>
  <c r="AJ539" i="14"/>
  <c r="N539" i="14"/>
  <c r="O539" i="14"/>
  <c r="K540" i="14"/>
  <c r="N540" i="14"/>
  <c r="J541" i="14"/>
  <c r="O540" i="14"/>
  <c r="K541" i="14"/>
  <c r="L541" i="14"/>
  <c r="AJ541" i="14" s="1"/>
  <c r="N541" i="14"/>
  <c r="O541" i="14"/>
  <c r="K542" i="14"/>
  <c r="L542" i="14"/>
  <c r="AJ542" i="14" s="1"/>
  <c r="N542" i="14"/>
  <c r="J543" i="14"/>
  <c r="O542" i="14"/>
  <c r="I543" i="14"/>
  <c r="K543" i="14"/>
  <c r="L543" i="14"/>
  <c r="AJ543" i="14" s="1"/>
  <c r="N543" i="14"/>
  <c r="O543" i="14"/>
  <c r="K544" i="14"/>
  <c r="L544" i="14"/>
  <c r="AJ544" i="14" s="1"/>
  <c r="N544" i="14"/>
  <c r="O544" i="14"/>
  <c r="I545" i="14"/>
  <c r="J545" i="14"/>
  <c r="K545" i="14"/>
  <c r="N545" i="14"/>
  <c r="O545" i="14"/>
  <c r="K546" i="14"/>
  <c r="N546" i="14"/>
  <c r="J547" i="14"/>
  <c r="O546" i="14"/>
  <c r="K547" i="14"/>
  <c r="L547" i="14"/>
  <c r="AJ547" i="14" s="1"/>
  <c r="N547" i="14"/>
  <c r="J548" i="14"/>
  <c r="O547" i="14"/>
  <c r="I548" i="14"/>
  <c r="K548" i="14"/>
  <c r="N548" i="14"/>
  <c r="I549" i="14"/>
  <c r="O548" i="14"/>
  <c r="J549" i="14"/>
  <c r="K549" i="14"/>
  <c r="L549" i="14"/>
  <c r="AJ549" i="14" s="1"/>
  <c r="N549" i="14"/>
  <c r="O549" i="14"/>
  <c r="I550" i="14"/>
  <c r="J550" i="14"/>
  <c r="K550" i="14"/>
  <c r="L550" i="14"/>
  <c r="AJ550" i="14" s="1"/>
  <c r="N550" i="14"/>
  <c r="J551" i="14"/>
  <c r="O550" i="14"/>
  <c r="K551" i="14"/>
  <c r="L551" i="14"/>
  <c r="AJ551" i="14" s="1"/>
  <c r="N551" i="14"/>
  <c r="O551" i="14"/>
  <c r="K552" i="14"/>
  <c r="L552" i="14"/>
  <c r="AJ552" i="14" s="1"/>
  <c r="N552" i="14"/>
  <c r="J553" i="14"/>
  <c r="O552" i="14"/>
  <c r="I553" i="14"/>
  <c r="K553" i="14"/>
  <c r="N553" i="14"/>
  <c r="O553" i="14"/>
  <c r="K554" i="14"/>
  <c r="L554" i="14"/>
  <c r="AJ554" i="14" s="1"/>
  <c r="N554" i="14"/>
  <c r="O554" i="14"/>
  <c r="K555" i="14"/>
  <c r="L555" i="14"/>
  <c r="AJ555" i="14" s="1"/>
  <c r="N555" i="14"/>
  <c r="J556" i="14"/>
  <c r="O555" i="14"/>
  <c r="K556" i="14"/>
  <c r="N556" i="14"/>
  <c r="I557" i="14"/>
  <c r="O556" i="14"/>
  <c r="K557" i="14"/>
  <c r="L557" i="14"/>
  <c r="AJ557" i="14" s="1"/>
  <c r="N557" i="14"/>
  <c r="J558" i="14"/>
  <c r="O557" i="14"/>
  <c r="I558" i="14"/>
  <c r="K558" i="14"/>
  <c r="L558" i="14"/>
  <c r="AJ558" i="14" s="1"/>
  <c r="N558" i="14"/>
  <c r="J559" i="14"/>
  <c r="O558" i="14"/>
  <c r="K559" i="14"/>
  <c r="L559" i="14"/>
  <c r="AJ559" i="14" s="1"/>
  <c r="N559" i="14"/>
  <c r="O559" i="14"/>
  <c r="K560" i="14"/>
  <c r="L560" i="14"/>
  <c r="AJ560" i="14" s="1"/>
  <c r="N560" i="14"/>
  <c r="O560" i="14"/>
  <c r="J561" i="14"/>
  <c r="K561" i="14"/>
  <c r="N561" i="14"/>
  <c r="O561" i="14"/>
  <c r="K562" i="14"/>
  <c r="L562" i="14"/>
  <c r="AJ562" i="14"/>
  <c r="N562" i="14"/>
  <c r="J563" i="14"/>
  <c r="O562" i="14"/>
  <c r="K563" i="14"/>
  <c r="L563" i="14"/>
  <c r="AJ563" i="14" s="1"/>
  <c r="N563" i="14"/>
  <c r="J564" i="14"/>
  <c r="O563" i="14"/>
  <c r="I564" i="14"/>
  <c r="K564" i="14"/>
  <c r="N564" i="14"/>
  <c r="I565" i="14"/>
  <c r="O564" i="14"/>
  <c r="J565" i="14"/>
  <c r="K565" i="14"/>
  <c r="L565" i="14"/>
  <c r="AJ565" i="14" s="1"/>
  <c r="N565" i="14"/>
  <c r="G566" i="14"/>
  <c r="O565" i="14"/>
  <c r="J566" i="14"/>
  <c r="K566" i="14"/>
  <c r="L566" i="14"/>
  <c r="AJ566" i="14" s="1"/>
  <c r="N566" i="14"/>
  <c r="J567" i="14"/>
  <c r="O566" i="14"/>
  <c r="K567" i="14"/>
  <c r="L567" i="14"/>
  <c r="AJ567" i="14" s="1"/>
  <c r="N567" i="14"/>
  <c r="O567" i="14"/>
  <c r="K568" i="14"/>
  <c r="L568" i="14"/>
  <c r="AJ568" i="14" s="1"/>
  <c r="N568" i="14"/>
  <c r="O568" i="14"/>
  <c r="I569" i="14"/>
  <c r="J569" i="14"/>
  <c r="K569" i="14"/>
  <c r="N569" i="14"/>
  <c r="O569" i="14"/>
  <c r="K570" i="14"/>
  <c r="L570" i="14"/>
  <c r="AJ570" i="14" s="1"/>
  <c r="N570" i="14"/>
  <c r="O570" i="14"/>
  <c r="J571" i="14"/>
  <c r="K571" i="14"/>
  <c r="L571" i="14"/>
  <c r="AJ571" i="14" s="1"/>
  <c r="N571" i="14"/>
  <c r="J572" i="14"/>
  <c r="O571" i="14"/>
  <c r="K572" i="14"/>
  <c r="N572" i="14"/>
  <c r="I573" i="14"/>
  <c r="O572" i="14"/>
  <c r="K573" i="14"/>
  <c r="L573" i="14"/>
  <c r="AJ573" i="14" s="1"/>
  <c r="N573" i="14"/>
  <c r="O573" i="14"/>
  <c r="G574" i="14"/>
  <c r="K574" i="14"/>
  <c r="L574" i="14"/>
  <c r="AJ574" i="14" s="1"/>
  <c r="N574" i="14"/>
  <c r="J575" i="14"/>
  <c r="O574" i="14"/>
  <c r="I575" i="14"/>
  <c r="K575" i="14"/>
  <c r="L575" i="14"/>
  <c r="AJ575" i="14" s="1"/>
  <c r="N575" i="14"/>
  <c r="O575" i="14"/>
  <c r="K576" i="14"/>
  <c r="L576" i="14"/>
  <c r="AJ576" i="14" s="1"/>
  <c r="N576" i="14"/>
  <c r="J577" i="14"/>
  <c r="O576" i="14"/>
  <c r="I577" i="14"/>
  <c r="K577" i="14"/>
  <c r="N577" i="14"/>
  <c r="O577" i="14"/>
  <c r="K578" i="14"/>
  <c r="L578" i="14"/>
  <c r="AJ578" i="14" s="1"/>
  <c r="N578" i="14"/>
  <c r="J579" i="14"/>
  <c r="O578" i="14"/>
  <c r="K579" i="14"/>
  <c r="L579" i="14"/>
  <c r="AJ579" i="14"/>
  <c r="N579" i="14"/>
  <c r="J580" i="14"/>
  <c r="O579" i="14"/>
  <c r="I580" i="14"/>
  <c r="K580" i="14"/>
  <c r="N580" i="14"/>
  <c r="I581" i="14"/>
  <c r="O580" i="14"/>
  <c r="J581" i="14"/>
  <c r="K581" i="14"/>
  <c r="L581" i="14"/>
  <c r="AJ581" i="14"/>
  <c r="N581" i="14"/>
  <c r="J582" i="14"/>
  <c r="O581" i="14"/>
  <c r="I582" i="14"/>
  <c r="K582" i="14"/>
  <c r="L582" i="14"/>
  <c r="AJ582" i="14" s="1"/>
  <c r="N582" i="14"/>
  <c r="J583" i="14"/>
  <c r="O582" i="14"/>
  <c r="K583" i="14"/>
  <c r="L583" i="14"/>
  <c r="AJ583" i="14" s="1"/>
  <c r="N583" i="14"/>
  <c r="O583" i="14"/>
  <c r="K584" i="14"/>
  <c r="L584" i="14"/>
  <c r="AJ584" i="14" s="1"/>
  <c r="N584" i="14"/>
  <c r="O584" i="14"/>
  <c r="I585" i="14"/>
  <c r="J585" i="14"/>
  <c r="K585" i="14"/>
  <c r="N585" i="14"/>
  <c r="O585" i="14"/>
  <c r="K586" i="14"/>
  <c r="L586" i="14"/>
  <c r="AJ586" i="14" s="1"/>
  <c r="N586" i="14"/>
  <c r="O586" i="14"/>
  <c r="K587" i="14"/>
  <c r="L587" i="14"/>
  <c r="AJ587" i="14" s="1"/>
  <c r="N587" i="14"/>
  <c r="J588" i="14"/>
  <c r="O587" i="14"/>
  <c r="I588" i="14"/>
  <c r="K588" i="14"/>
  <c r="N588" i="14"/>
  <c r="I589" i="14"/>
  <c r="O588" i="14"/>
  <c r="J589" i="14"/>
  <c r="K589" i="14"/>
  <c r="L589" i="14"/>
  <c r="AJ589" i="14" s="1"/>
  <c r="N589" i="14"/>
  <c r="G590" i="14"/>
  <c r="O589" i="14"/>
  <c r="I590" i="14"/>
  <c r="J590" i="14"/>
  <c r="K590" i="14"/>
  <c r="L590" i="14"/>
  <c r="AJ590" i="14" s="1"/>
  <c r="N590" i="14"/>
  <c r="I591" i="14"/>
  <c r="O590" i="14"/>
  <c r="K591" i="14"/>
  <c r="L591" i="14"/>
  <c r="AJ591" i="14" s="1"/>
  <c r="N591" i="14"/>
  <c r="O591" i="14"/>
  <c r="K592" i="14"/>
  <c r="L592" i="14"/>
  <c r="AJ592" i="14" s="1"/>
  <c r="N592" i="14"/>
  <c r="O592" i="14"/>
  <c r="I593" i="14"/>
  <c r="J593" i="14"/>
  <c r="K593" i="14"/>
  <c r="N593" i="14"/>
  <c r="O593" i="14"/>
  <c r="K594" i="14"/>
  <c r="L594" i="14"/>
  <c r="AJ594" i="14"/>
  <c r="N594" i="14"/>
  <c r="I595" i="14"/>
  <c r="O594" i="14"/>
  <c r="K595" i="14"/>
  <c r="L595" i="14"/>
  <c r="AJ595" i="14" s="1"/>
  <c r="N595" i="14"/>
  <c r="J596" i="14"/>
  <c r="O595" i="14"/>
  <c r="I596" i="14"/>
  <c r="K596" i="14"/>
  <c r="N596" i="14"/>
  <c r="I597" i="14"/>
  <c r="O596" i="14"/>
  <c r="J597" i="14"/>
  <c r="K597" i="14"/>
  <c r="L597" i="14"/>
  <c r="AJ597" i="14" s="1"/>
  <c r="N597" i="14"/>
  <c r="O597" i="14"/>
  <c r="I598" i="14"/>
  <c r="J598" i="14"/>
  <c r="K598" i="14"/>
  <c r="L598" i="14"/>
  <c r="AJ598" i="14" s="1"/>
  <c r="N598" i="14"/>
  <c r="I599" i="14"/>
  <c r="O598" i="14"/>
  <c r="K599" i="14"/>
  <c r="L599" i="14"/>
  <c r="AJ599" i="14" s="1"/>
  <c r="N599" i="14"/>
  <c r="O599" i="14"/>
  <c r="K600" i="14"/>
  <c r="L600" i="14"/>
  <c r="AJ600" i="14" s="1"/>
  <c r="N600" i="14"/>
  <c r="O600" i="14"/>
  <c r="K601" i="14"/>
  <c r="N601" i="14"/>
  <c r="O601" i="14"/>
  <c r="K602" i="14"/>
  <c r="L602" i="14"/>
  <c r="AJ602" i="14" s="1"/>
  <c r="N602" i="14"/>
  <c r="I603" i="14"/>
  <c r="O602" i="14"/>
  <c r="K603" i="14"/>
  <c r="L603" i="14"/>
  <c r="AJ603" i="14" s="1"/>
  <c r="N603" i="14"/>
  <c r="J604" i="14"/>
  <c r="O603" i="14"/>
  <c r="K604" i="14"/>
  <c r="N604" i="14"/>
  <c r="I605" i="14"/>
  <c r="O604" i="14"/>
  <c r="K605" i="14"/>
  <c r="L605" i="14"/>
  <c r="AJ605" i="14" s="1"/>
  <c r="N605" i="14"/>
  <c r="O605" i="14"/>
  <c r="K606" i="14"/>
  <c r="L606" i="14"/>
  <c r="AJ606" i="14" s="1"/>
  <c r="N606" i="14"/>
  <c r="O606" i="14"/>
  <c r="I607" i="14"/>
  <c r="K607" i="14"/>
  <c r="L607" i="14"/>
  <c r="AJ607" i="14" s="1"/>
  <c r="N607" i="14"/>
  <c r="I608" i="14"/>
  <c r="O607" i="14"/>
  <c r="K608" i="14"/>
  <c r="L608" i="14"/>
  <c r="AJ608" i="14" s="1"/>
  <c r="N608" i="14"/>
  <c r="O608" i="14"/>
  <c r="I609" i="14"/>
  <c r="J609" i="14"/>
  <c r="K609" i="14"/>
  <c r="N609" i="14"/>
  <c r="O609" i="14"/>
  <c r="K610" i="14"/>
  <c r="L610" i="14"/>
  <c r="AJ610" i="14" s="1"/>
  <c r="N610" i="14"/>
  <c r="O610" i="14"/>
  <c r="K611" i="14"/>
  <c r="L611" i="14"/>
  <c r="AJ611" i="14" s="1"/>
  <c r="N611" i="14"/>
  <c r="J612" i="14"/>
  <c r="O611" i="14"/>
  <c r="K612" i="14"/>
  <c r="N612" i="14"/>
  <c r="I613" i="14"/>
  <c r="O612" i="14"/>
  <c r="J613" i="14"/>
  <c r="K613" i="14"/>
  <c r="L613" i="14"/>
  <c r="AJ613" i="14" s="1"/>
  <c r="N613" i="14"/>
  <c r="I614" i="14"/>
  <c r="O613" i="14"/>
  <c r="J614" i="14"/>
  <c r="K614" i="14"/>
  <c r="L614" i="14"/>
  <c r="AJ614" i="14" s="1"/>
  <c r="N614" i="14"/>
  <c r="I615" i="14"/>
  <c r="O614" i="14"/>
  <c r="K615" i="14"/>
  <c r="L615" i="14"/>
  <c r="AJ615" i="14" s="1"/>
  <c r="N615" i="14"/>
  <c r="O615" i="14"/>
  <c r="K616" i="14"/>
  <c r="L616" i="14"/>
  <c r="AJ616" i="14" s="1"/>
  <c r="N616" i="14"/>
  <c r="I617" i="14"/>
  <c r="O616" i="14"/>
  <c r="K617" i="14"/>
  <c r="N617" i="14"/>
  <c r="O617" i="14"/>
  <c r="K618" i="14"/>
  <c r="L618" i="14"/>
  <c r="AJ618" i="14" s="1"/>
  <c r="N618" i="14"/>
  <c r="O618" i="14"/>
  <c r="K619" i="14"/>
  <c r="L619" i="14"/>
  <c r="AJ619" i="14" s="1"/>
  <c r="N619" i="14"/>
  <c r="J620" i="14"/>
  <c r="O619" i="14"/>
  <c r="K620" i="14"/>
  <c r="N620" i="14"/>
  <c r="O620" i="14"/>
  <c r="K621" i="14"/>
  <c r="L621" i="14"/>
  <c r="AJ621" i="14" s="1"/>
  <c r="N621" i="14"/>
  <c r="O621" i="14"/>
  <c r="K622" i="14"/>
  <c r="L622" i="14"/>
  <c r="AJ622" i="14" s="1"/>
  <c r="N622" i="14"/>
  <c r="O622" i="14"/>
  <c r="K623" i="14"/>
  <c r="L623" i="14"/>
  <c r="AJ623" i="14" s="1"/>
  <c r="N623" i="14"/>
  <c r="O623" i="14"/>
  <c r="K624" i="14"/>
  <c r="L624" i="14"/>
  <c r="AJ624" i="14" s="1"/>
  <c r="N624" i="14"/>
  <c r="O624" i="14"/>
  <c r="I625" i="14"/>
  <c r="J625" i="14"/>
  <c r="K625" i="14"/>
  <c r="N625" i="14"/>
  <c r="O625" i="14"/>
  <c r="K626" i="14"/>
  <c r="L626" i="14"/>
  <c r="AJ626" i="14" s="1"/>
  <c r="N626" i="14"/>
  <c r="J627" i="14"/>
  <c r="O626" i="14"/>
  <c r="I627" i="14"/>
  <c r="K627" i="14"/>
  <c r="L627" i="14"/>
  <c r="AJ627" i="14" s="1"/>
  <c r="N627" i="14"/>
  <c r="J628" i="14"/>
  <c r="O627" i="14"/>
  <c r="K628" i="14"/>
  <c r="N628" i="14"/>
  <c r="O628" i="14"/>
  <c r="I629" i="14"/>
  <c r="J629" i="14"/>
  <c r="K629" i="14"/>
  <c r="L629" i="14"/>
  <c r="AJ629" i="14" s="1"/>
  <c r="N629" i="14"/>
  <c r="O629" i="14"/>
  <c r="K630" i="14"/>
  <c r="L630" i="14"/>
  <c r="AJ630" i="14" s="1"/>
  <c r="N630" i="14"/>
  <c r="O630" i="14"/>
  <c r="I631" i="14"/>
  <c r="J631" i="14"/>
  <c r="K631" i="14"/>
  <c r="L631" i="14"/>
  <c r="AJ631" i="14" s="1"/>
  <c r="N631" i="14"/>
  <c r="I632" i="14"/>
  <c r="O631" i="14"/>
  <c r="J632" i="14"/>
  <c r="K632" i="14"/>
  <c r="L632" i="14"/>
  <c r="AJ632" i="14" s="1"/>
  <c r="N632" i="14"/>
  <c r="O632" i="14"/>
  <c r="K633" i="14"/>
  <c r="N633" i="14"/>
  <c r="O633" i="14"/>
  <c r="K634" i="14"/>
  <c r="L634" i="14"/>
  <c r="AJ634" i="14" s="1"/>
  <c r="N634" i="14"/>
  <c r="O634" i="14"/>
  <c r="K635" i="14"/>
  <c r="L635" i="14"/>
  <c r="AJ635" i="14" s="1"/>
  <c r="N635" i="14"/>
  <c r="O635" i="14"/>
  <c r="J636" i="14"/>
  <c r="K636" i="14"/>
  <c r="N636" i="14"/>
  <c r="O636" i="14"/>
  <c r="I637" i="14"/>
  <c r="J637" i="14"/>
  <c r="K637" i="14"/>
  <c r="L637" i="14"/>
  <c r="AJ637" i="14" s="1"/>
  <c r="N637" i="14"/>
  <c r="O637" i="14"/>
  <c r="I638" i="14"/>
  <c r="J638" i="14"/>
  <c r="K638" i="14"/>
  <c r="L638" i="14"/>
  <c r="AJ638" i="14" s="1"/>
  <c r="N638" i="14"/>
  <c r="O638" i="14"/>
  <c r="K639" i="14"/>
  <c r="L639" i="14"/>
  <c r="AJ639" i="14" s="1"/>
  <c r="N639" i="14"/>
  <c r="O639" i="14"/>
  <c r="K640" i="14"/>
  <c r="L640" i="14"/>
  <c r="AJ640" i="14" s="1"/>
  <c r="N640" i="14"/>
  <c r="O640" i="14"/>
  <c r="K641" i="14"/>
  <c r="N641" i="14"/>
  <c r="O641" i="14"/>
  <c r="K642" i="14"/>
  <c r="L642" i="14"/>
  <c r="AJ642" i="14" s="1"/>
  <c r="N642" i="14"/>
  <c r="O642" i="14"/>
  <c r="K643" i="14"/>
  <c r="L643" i="14"/>
  <c r="AJ643" i="14" s="1"/>
  <c r="N643" i="14"/>
  <c r="O643" i="14"/>
  <c r="K644" i="14"/>
  <c r="AJ644" i="14"/>
  <c r="N644" i="14"/>
  <c r="O644" i="14"/>
  <c r="J645" i="14"/>
  <c r="K645" i="14"/>
  <c r="L645" i="14"/>
  <c r="AJ645" i="14" s="1"/>
  <c r="N645" i="14"/>
  <c r="O645" i="14"/>
  <c r="I646" i="14"/>
  <c r="K646" i="14"/>
  <c r="L646" i="14"/>
  <c r="AJ646" i="14" s="1"/>
  <c r="N646" i="14"/>
  <c r="J647" i="14"/>
  <c r="O646" i="14"/>
  <c r="I647" i="14"/>
  <c r="K647" i="14"/>
  <c r="L647" i="14"/>
  <c r="AJ647" i="14" s="1"/>
  <c r="N647" i="14"/>
  <c r="J648" i="14"/>
  <c r="O647" i="14"/>
  <c r="I648" i="14"/>
  <c r="K648" i="14"/>
  <c r="L648" i="14"/>
  <c r="AJ648" i="14" s="1"/>
  <c r="N648" i="14"/>
  <c r="O648" i="14"/>
  <c r="K649" i="14"/>
  <c r="N649" i="14"/>
  <c r="O649" i="14"/>
  <c r="K650" i="14"/>
  <c r="L650" i="14"/>
  <c r="AJ650" i="14"/>
  <c r="N650" i="14"/>
  <c r="O650" i="14"/>
  <c r="K651" i="14"/>
  <c r="L651" i="14"/>
  <c r="AJ651" i="14" s="1"/>
  <c r="N651" i="14"/>
  <c r="O651" i="14"/>
  <c r="K652" i="14"/>
  <c r="N652" i="14"/>
  <c r="O652" i="14"/>
  <c r="I653" i="14"/>
  <c r="J653" i="14"/>
  <c r="K653" i="14"/>
  <c r="L653" i="14"/>
  <c r="AJ653" i="14" s="1"/>
  <c r="N653" i="14"/>
  <c r="O653" i="14"/>
  <c r="J654" i="14"/>
  <c r="K654" i="14"/>
  <c r="L654" i="14"/>
  <c r="AJ654" i="14" s="1"/>
  <c r="N654" i="14"/>
  <c r="I655" i="14"/>
  <c r="O654" i="14"/>
  <c r="J655" i="14"/>
  <c r="K655" i="14"/>
  <c r="L655" i="14"/>
  <c r="AJ655" i="14" s="1"/>
  <c r="N655" i="14"/>
  <c r="I656" i="14"/>
  <c r="O655" i="14"/>
  <c r="J656" i="14"/>
  <c r="K656" i="14"/>
  <c r="L656" i="14"/>
  <c r="AJ656" i="14" s="1"/>
  <c r="N656" i="14"/>
  <c r="O656" i="14"/>
  <c r="K657" i="14"/>
  <c r="N657" i="14"/>
  <c r="O657" i="14"/>
  <c r="K658" i="14"/>
  <c r="L658" i="14"/>
  <c r="AJ658" i="14" s="1"/>
  <c r="N658" i="14"/>
  <c r="O658" i="14"/>
  <c r="K659" i="14"/>
  <c r="L659" i="14"/>
  <c r="AJ659" i="14" s="1"/>
  <c r="N659" i="14"/>
  <c r="O659" i="14"/>
  <c r="J660" i="14"/>
  <c r="K660" i="14"/>
  <c r="N660" i="14"/>
  <c r="O660" i="14"/>
  <c r="K661" i="14"/>
  <c r="L661" i="14"/>
  <c r="AJ661" i="14" s="1"/>
  <c r="N661" i="14"/>
  <c r="O661" i="14"/>
  <c r="I662" i="14"/>
  <c r="J662" i="14"/>
  <c r="K662" i="14"/>
  <c r="L662" i="14"/>
  <c r="AJ662" i="14" s="1"/>
  <c r="N662" i="14"/>
  <c r="J663" i="14"/>
  <c r="O662" i="14"/>
  <c r="I663" i="14"/>
  <c r="K663" i="14"/>
  <c r="L663" i="14"/>
  <c r="AJ663" i="14" s="1"/>
  <c r="N663" i="14"/>
  <c r="O663" i="14"/>
  <c r="I664" i="14"/>
  <c r="J664" i="14"/>
  <c r="K664" i="14"/>
  <c r="L664" i="14"/>
  <c r="AJ664" i="14" s="1"/>
  <c r="N664" i="14"/>
  <c r="O664" i="14"/>
  <c r="K665" i="14"/>
  <c r="N665" i="14"/>
  <c r="O665" i="14"/>
  <c r="K666" i="14"/>
  <c r="L666" i="14"/>
  <c r="AJ666" i="14" s="1"/>
  <c r="N666" i="14"/>
  <c r="O666" i="14"/>
  <c r="K667" i="14"/>
  <c r="L667" i="14"/>
  <c r="AJ667" i="14" s="1"/>
  <c r="N667" i="14"/>
  <c r="O667" i="14"/>
  <c r="J668" i="14"/>
  <c r="K668" i="14"/>
  <c r="N668" i="14"/>
  <c r="O668" i="14"/>
  <c r="K669" i="14"/>
  <c r="L669" i="14"/>
  <c r="AJ669" i="14" s="1"/>
  <c r="N669" i="14"/>
  <c r="O669" i="14"/>
  <c r="I670" i="14"/>
  <c r="J670" i="14"/>
  <c r="K670" i="14"/>
  <c r="L670" i="14"/>
  <c r="AJ670" i="14" s="1"/>
  <c r="N670" i="14"/>
  <c r="J671" i="14"/>
  <c r="O670" i="14"/>
  <c r="I671" i="14"/>
  <c r="K671" i="14"/>
  <c r="L671" i="14"/>
  <c r="AJ671" i="14" s="1"/>
  <c r="N671" i="14"/>
  <c r="I672" i="14"/>
  <c r="O671" i="14"/>
  <c r="J672" i="14"/>
  <c r="K672" i="14"/>
  <c r="L672" i="14"/>
  <c r="AJ672" i="14" s="1"/>
  <c r="N672" i="14"/>
  <c r="O672" i="14"/>
  <c r="K673" i="14"/>
  <c r="N673" i="14"/>
  <c r="O673" i="14"/>
  <c r="K674" i="14"/>
  <c r="L674" i="14"/>
  <c r="AJ674" i="14" s="1"/>
  <c r="N674" i="14"/>
  <c r="O674" i="14"/>
  <c r="K675" i="14"/>
  <c r="L675" i="14"/>
  <c r="AJ675" i="14" s="1"/>
  <c r="N675" i="14"/>
  <c r="O675" i="14"/>
  <c r="K676" i="14"/>
  <c r="N676" i="14"/>
  <c r="O676" i="14"/>
  <c r="I677" i="14"/>
  <c r="J677" i="14"/>
  <c r="K677" i="14"/>
  <c r="L677" i="14"/>
  <c r="AJ677" i="14" s="1"/>
  <c r="N677" i="14"/>
  <c r="O677" i="14"/>
  <c r="K678" i="14"/>
  <c r="L678" i="14"/>
  <c r="AJ678" i="14" s="1"/>
  <c r="N678" i="14"/>
  <c r="J679" i="14"/>
  <c r="O678" i="14"/>
  <c r="I679" i="14"/>
  <c r="K679" i="14"/>
  <c r="L679" i="14"/>
  <c r="AJ679" i="14" s="1"/>
  <c r="N679" i="14"/>
  <c r="I680" i="14"/>
  <c r="O679" i="14"/>
  <c r="J680" i="14"/>
  <c r="K680" i="14"/>
  <c r="L680" i="14"/>
  <c r="AJ680" i="14" s="1"/>
  <c r="N680" i="14"/>
  <c r="O680" i="14"/>
  <c r="K681" i="14"/>
  <c r="N681" i="14"/>
  <c r="O681" i="14"/>
  <c r="K682" i="14"/>
  <c r="L682" i="14"/>
  <c r="AJ682" i="14" s="1"/>
  <c r="N682" i="14"/>
  <c r="O682" i="14"/>
  <c r="K683" i="14"/>
  <c r="L683" i="14"/>
  <c r="AJ683" i="14" s="1"/>
  <c r="N683" i="14"/>
  <c r="O683" i="14"/>
  <c r="I684" i="14"/>
  <c r="J684" i="14"/>
  <c r="K684" i="14"/>
  <c r="N684" i="14"/>
  <c r="O684" i="14"/>
  <c r="I685" i="14"/>
  <c r="K685" i="14"/>
  <c r="L685" i="14"/>
  <c r="AJ685" i="14" s="1"/>
  <c r="N685" i="14"/>
  <c r="O685" i="14"/>
  <c r="J686" i="14"/>
  <c r="K686" i="14"/>
  <c r="L686" i="14"/>
  <c r="AJ686" i="14" s="1"/>
  <c r="N686" i="14"/>
  <c r="O686" i="14"/>
  <c r="K687" i="14"/>
  <c r="L687" i="14"/>
  <c r="AJ687" i="14" s="1"/>
  <c r="N687" i="14"/>
  <c r="O687" i="14"/>
  <c r="K688" i="14"/>
  <c r="L688" i="14"/>
  <c r="AJ688" i="14" s="1"/>
  <c r="N688" i="14"/>
  <c r="O688" i="14"/>
  <c r="K689" i="14"/>
  <c r="N689" i="14"/>
  <c r="O689" i="14"/>
  <c r="K690" i="14"/>
  <c r="L690" i="14"/>
  <c r="AJ690" i="14" s="1"/>
  <c r="N690" i="14"/>
  <c r="O690" i="14"/>
  <c r="K691" i="14"/>
  <c r="L691" i="14"/>
  <c r="AJ691" i="14" s="1"/>
  <c r="N691" i="14"/>
  <c r="O691" i="14"/>
  <c r="K692" i="14"/>
  <c r="N692" i="14"/>
  <c r="O692" i="14"/>
  <c r="J693" i="14"/>
  <c r="K693" i="14"/>
  <c r="L693" i="14"/>
  <c r="AJ693" i="14" s="1"/>
  <c r="N693" i="14"/>
  <c r="O693" i="14"/>
  <c r="J694" i="14"/>
  <c r="K694" i="14"/>
  <c r="L694" i="14"/>
  <c r="AJ694" i="14" s="1"/>
  <c r="N694" i="14"/>
  <c r="I695" i="14"/>
  <c r="O694" i="14"/>
  <c r="J695" i="14"/>
  <c r="K695" i="14"/>
  <c r="L695" i="14"/>
  <c r="AJ695" i="14" s="1"/>
  <c r="N695" i="14"/>
  <c r="J696" i="14"/>
  <c r="O695" i="14"/>
  <c r="I696" i="14"/>
  <c r="K696" i="14"/>
  <c r="L696" i="14"/>
  <c r="AJ696" i="14" s="1"/>
  <c r="N696" i="14"/>
  <c r="O696" i="14"/>
  <c r="K697" i="14"/>
  <c r="N697" i="14"/>
  <c r="O697" i="14"/>
  <c r="K698" i="14"/>
  <c r="L698" i="14"/>
  <c r="AJ698" i="14" s="1"/>
  <c r="N698" i="14"/>
  <c r="O698" i="14"/>
  <c r="K699" i="14"/>
  <c r="L699" i="14"/>
  <c r="AJ699" i="14" s="1"/>
  <c r="N699" i="14"/>
  <c r="O699" i="14"/>
  <c r="K700" i="14"/>
  <c r="N700" i="14"/>
  <c r="O700" i="14"/>
  <c r="J701" i="14"/>
  <c r="K701" i="14"/>
  <c r="L701" i="14"/>
  <c r="AJ701" i="14" s="1"/>
  <c r="N701" i="14"/>
  <c r="O701" i="14"/>
  <c r="K702" i="14"/>
  <c r="L702" i="14"/>
  <c r="AJ702" i="14" s="1"/>
  <c r="N702" i="14"/>
  <c r="I703" i="14"/>
  <c r="O702" i="14"/>
  <c r="K703" i="14"/>
  <c r="L703" i="14"/>
  <c r="AJ703" i="14" s="1"/>
  <c r="N703" i="14"/>
  <c r="I704" i="14"/>
  <c r="O703" i="14"/>
  <c r="K704" i="14"/>
  <c r="L704" i="14"/>
  <c r="AJ704" i="14" s="1"/>
  <c r="N704" i="14"/>
  <c r="O704" i="14"/>
  <c r="K705" i="14"/>
  <c r="N705" i="14"/>
  <c r="O705" i="14"/>
  <c r="K706" i="14"/>
  <c r="L706" i="14"/>
  <c r="AJ706" i="14" s="1"/>
  <c r="N706" i="14"/>
  <c r="O706" i="14"/>
  <c r="K707" i="14"/>
  <c r="L707" i="14"/>
  <c r="AJ707" i="14" s="1"/>
  <c r="N707" i="14"/>
  <c r="O707" i="14"/>
  <c r="J708" i="14"/>
  <c r="K708" i="14"/>
  <c r="N708" i="14"/>
  <c r="O708" i="14"/>
  <c r="I709" i="14"/>
  <c r="J709" i="14"/>
  <c r="K709" i="14"/>
  <c r="L709" i="14"/>
  <c r="AJ709" i="14" s="1"/>
  <c r="N709" i="14"/>
  <c r="O709" i="14"/>
  <c r="J710" i="14"/>
  <c r="K710" i="14"/>
  <c r="L710" i="14"/>
  <c r="AJ710" i="14" s="1"/>
  <c r="N710" i="14"/>
  <c r="O710" i="14"/>
  <c r="J711" i="14"/>
  <c r="K711" i="14"/>
  <c r="L711" i="14"/>
  <c r="AJ711" i="14" s="1"/>
  <c r="N711" i="14"/>
  <c r="I712" i="14"/>
  <c r="O711" i="14"/>
  <c r="K712" i="14"/>
  <c r="L712" i="14"/>
  <c r="AJ712" i="14" s="1"/>
  <c r="N712" i="14"/>
  <c r="O712" i="14"/>
  <c r="K713" i="14"/>
  <c r="N713" i="14"/>
  <c r="O713" i="14"/>
  <c r="K714" i="14"/>
  <c r="L714" i="14"/>
  <c r="AJ714" i="14" s="1"/>
  <c r="N714" i="14"/>
  <c r="O714" i="14"/>
  <c r="K715" i="14"/>
  <c r="L715" i="14"/>
  <c r="AJ715" i="14" s="1"/>
  <c r="N715" i="14"/>
  <c r="O715" i="14"/>
  <c r="K716" i="14"/>
  <c r="N716" i="14"/>
  <c r="O716" i="14"/>
  <c r="I717" i="14"/>
  <c r="J717" i="14"/>
  <c r="K717" i="14"/>
  <c r="L717" i="14"/>
  <c r="AJ717" i="14" s="1"/>
  <c r="N717" i="14"/>
  <c r="O717" i="14"/>
  <c r="K718" i="14"/>
  <c r="L718" i="14"/>
  <c r="AJ718" i="14" s="1"/>
  <c r="N718" i="14"/>
  <c r="O718" i="14"/>
  <c r="K719" i="14"/>
  <c r="L719" i="14"/>
  <c r="AJ719" i="14" s="1"/>
  <c r="N719" i="14"/>
  <c r="O719" i="14"/>
  <c r="I720" i="14"/>
  <c r="K720" i="14"/>
  <c r="L720" i="14"/>
  <c r="AJ720" i="14" s="1"/>
  <c r="N720" i="14"/>
  <c r="O720" i="14"/>
  <c r="K721" i="14"/>
  <c r="N721" i="14"/>
  <c r="O721" i="14"/>
  <c r="K722" i="14"/>
  <c r="L722" i="14"/>
  <c r="AJ722" i="14" s="1"/>
  <c r="N722" i="14"/>
  <c r="O722" i="14"/>
  <c r="K723" i="14"/>
  <c r="L723" i="14"/>
  <c r="AJ723" i="14" s="1"/>
  <c r="N723" i="14"/>
  <c r="O723" i="14"/>
  <c r="K724" i="14"/>
  <c r="N724" i="14"/>
  <c r="O724" i="14"/>
  <c r="I725" i="14"/>
  <c r="J725" i="14"/>
  <c r="K725" i="14"/>
  <c r="L725" i="14"/>
  <c r="AJ725" i="14" s="1"/>
  <c r="N725" i="14"/>
  <c r="O725" i="14"/>
  <c r="K726" i="14"/>
  <c r="L726" i="14"/>
  <c r="AJ726" i="14" s="1"/>
  <c r="N726" i="14"/>
  <c r="O726" i="14"/>
  <c r="K727" i="14"/>
  <c r="L727" i="14"/>
  <c r="AJ727" i="14" s="1"/>
  <c r="N727" i="14"/>
  <c r="O727" i="14"/>
  <c r="K728" i="14"/>
  <c r="L728" i="14"/>
  <c r="AJ728" i="14" s="1"/>
  <c r="N728" i="14"/>
  <c r="O728" i="14"/>
  <c r="K729" i="14"/>
  <c r="N729" i="14"/>
  <c r="O729" i="14"/>
  <c r="K730" i="14"/>
  <c r="L730" i="14"/>
  <c r="AJ730" i="14" s="1"/>
  <c r="N730" i="14"/>
  <c r="O730" i="14"/>
  <c r="K731" i="14"/>
  <c r="L731" i="14"/>
  <c r="AJ731" i="14" s="1"/>
  <c r="N731" i="14"/>
  <c r="O731" i="14"/>
  <c r="K732" i="14"/>
  <c r="N732" i="14"/>
  <c r="G733" i="14"/>
  <c r="O732" i="14"/>
  <c r="I733" i="14"/>
  <c r="J733" i="14"/>
  <c r="K733" i="14"/>
  <c r="L733" i="14"/>
  <c r="AJ733" i="14" s="1"/>
  <c r="N733" i="14"/>
  <c r="G734" i="14"/>
  <c r="O733" i="14"/>
  <c r="J734" i="14"/>
  <c r="K734" i="14"/>
  <c r="L734" i="14"/>
  <c r="AJ734" i="14" s="1"/>
  <c r="N734" i="14"/>
  <c r="O734" i="14"/>
  <c r="J735" i="14"/>
  <c r="K735" i="14"/>
  <c r="L735" i="14"/>
  <c r="AJ735" i="14" s="1"/>
  <c r="N735" i="14"/>
  <c r="O735" i="14"/>
  <c r="J736" i="14"/>
  <c r="K736" i="14"/>
  <c r="L736" i="14"/>
  <c r="AJ736" i="14" s="1"/>
  <c r="N736" i="14"/>
  <c r="O736" i="14"/>
  <c r="K737" i="14"/>
  <c r="AJ737" i="14"/>
  <c r="N737" i="14"/>
  <c r="O737" i="14"/>
  <c r="K738" i="14"/>
  <c r="L738" i="14"/>
  <c r="AJ738" i="14" s="1"/>
  <c r="N738" i="14"/>
  <c r="O738" i="14"/>
  <c r="K739" i="14"/>
  <c r="L739" i="14"/>
  <c r="AJ739" i="14" s="1"/>
  <c r="N739" i="14"/>
  <c r="O739" i="14"/>
  <c r="J740" i="14"/>
  <c r="K740" i="14"/>
  <c r="N740" i="14"/>
  <c r="O740" i="14"/>
  <c r="K741" i="14"/>
  <c r="L741" i="14"/>
  <c r="AJ741" i="14" s="1"/>
  <c r="N741" i="14"/>
  <c r="O741" i="14"/>
  <c r="I742" i="14"/>
  <c r="J742" i="14"/>
  <c r="K742" i="14"/>
  <c r="L742" i="14"/>
  <c r="AJ742" i="14" s="1"/>
  <c r="N742" i="14"/>
  <c r="J743" i="14"/>
  <c r="O742" i="14"/>
  <c r="I743" i="14"/>
  <c r="K743" i="14"/>
  <c r="L743" i="14"/>
  <c r="AJ743" i="14"/>
  <c r="N743" i="14"/>
  <c r="O743" i="14"/>
  <c r="I744" i="14"/>
  <c r="J744" i="14"/>
  <c r="K744" i="14"/>
  <c r="L744" i="14"/>
  <c r="AJ744" i="14" s="1"/>
  <c r="N744" i="14"/>
  <c r="O744" i="14"/>
  <c r="K745" i="14"/>
  <c r="N745" i="14"/>
  <c r="O745" i="14"/>
  <c r="K746" i="14"/>
  <c r="L746" i="14"/>
  <c r="AJ746" i="14" s="1"/>
  <c r="N746" i="14"/>
  <c r="O746" i="14"/>
  <c r="K747" i="14"/>
  <c r="L747" i="14"/>
  <c r="AJ747" i="14" s="1"/>
  <c r="N747" i="14"/>
  <c r="O747" i="14"/>
  <c r="J748" i="14"/>
  <c r="K748" i="14"/>
  <c r="N748" i="14"/>
  <c r="O748" i="14"/>
  <c r="K749" i="14"/>
  <c r="L749" i="14"/>
  <c r="AJ749" i="14" s="1"/>
  <c r="N749" i="14"/>
  <c r="O749" i="14"/>
  <c r="I750" i="14"/>
  <c r="J750" i="14"/>
  <c r="K750" i="14"/>
  <c r="L750" i="14"/>
  <c r="AJ750" i="14" s="1"/>
  <c r="N750" i="14"/>
  <c r="J751" i="14"/>
  <c r="O750" i="14"/>
  <c r="I751" i="14"/>
  <c r="K751" i="14"/>
  <c r="L751" i="14"/>
  <c r="AJ751" i="14" s="1"/>
  <c r="N751" i="14"/>
  <c r="J752" i="14"/>
  <c r="O751" i="14"/>
  <c r="I752" i="14"/>
  <c r="K752" i="14"/>
  <c r="L752" i="14"/>
  <c r="AJ752" i="14" s="1"/>
  <c r="N752" i="14"/>
  <c r="O752" i="14"/>
  <c r="K753" i="14"/>
  <c r="N753" i="14"/>
  <c r="O753" i="14"/>
  <c r="K754" i="14"/>
  <c r="L754" i="14"/>
  <c r="AJ754" i="14" s="1"/>
  <c r="N754" i="14"/>
  <c r="O754" i="14"/>
  <c r="K755" i="14"/>
  <c r="L755" i="14"/>
  <c r="AJ755" i="14" s="1"/>
  <c r="N755" i="14"/>
  <c r="O755" i="14"/>
  <c r="K756" i="14"/>
  <c r="N756" i="14"/>
  <c r="O756" i="14"/>
  <c r="I757" i="14"/>
  <c r="J757" i="14"/>
  <c r="K757" i="14"/>
  <c r="L757" i="14"/>
  <c r="AJ757" i="14" s="1"/>
  <c r="N757" i="14"/>
  <c r="O757" i="14"/>
  <c r="K758" i="14"/>
  <c r="L758" i="14"/>
  <c r="AJ758" i="14" s="1"/>
  <c r="N758" i="14"/>
  <c r="O758" i="14"/>
  <c r="K759" i="14"/>
  <c r="L759" i="14"/>
  <c r="AJ759" i="14" s="1"/>
  <c r="N759" i="14"/>
  <c r="O759" i="14"/>
  <c r="K760" i="14"/>
  <c r="L760" i="14"/>
  <c r="AJ760" i="14" s="1"/>
  <c r="N760" i="14"/>
  <c r="O760" i="14"/>
  <c r="K761" i="14"/>
  <c r="N761" i="14"/>
  <c r="O761" i="14"/>
  <c r="K762" i="14"/>
  <c r="L762" i="14"/>
  <c r="AJ762" i="14" s="1"/>
  <c r="N762" i="14"/>
  <c r="O762" i="14"/>
  <c r="K763" i="14"/>
  <c r="L763" i="14"/>
  <c r="AJ763" i="14" s="1"/>
  <c r="N763" i="14"/>
  <c r="O763" i="14"/>
  <c r="J764" i="14"/>
  <c r="K764" i="14"/>
  <c r="N764" i="14"/>
  <c r="O764" i="14"/>
  <c r="I765" i="14"/>
  <c r="K765" i="14"/>
  <c r="L765" i="14"/>
  <c r="AJ765" i="14" s="1"/>
  <c r="N765" i="14"/>
  <c r="O765" i="14"/>
  <c r="J766" i="14"/>
  <c r="K766" i="14"/>
  <c r="L766" i="14"/>
  <c r="AJ766" i="14"/>
  <c r="N766" i="14"/>
  <c r="O766" i="14"/>
  <c r="K767" i="14"/>
  <c r="L767" i="14"/>
  <c r="AJ767" i="14" s="1"/>
  <c r="N767" i="14"/>
  <c r="O767" i="14"/>
  <c r="I768" i="14"/>
  <c r="J768" i="14"/>
  <c r="K768" i="14"/>
  <c r="L768" i="14"/>
  <c r="AJ768" i="14" s="1"/>
  <c r="N768" i="14"/>
  <c r="O768" i="14"/>
  <c r="K769" i="14"/>
  <c r="N769" i="14"/>
  <c r="O769" i="14"/>
  <c r="K770" i="14"/>
  <c r="L770" i="14"/>
  <c r="AJ770" i="14" s="1"/>
  <c r="N770" i="14"/>
  <c r="O770" i="14"/>
  <c r="K771" i="14"/>
  <c r="L771" i="14"/>
  <c r="AJ771" i="14" s="1"/>
  <c r="N771" i="14"/>
  <c r="O771" i="14"/>
  <c r="J772" i="14"/>
  <c r="K772" i="14"/>
  <c r="N772" i="14"/>
  <c r="O772" i="14"/>
  <c r="K773" i="14"/>
  <c r="L773" i="14"/>
  <c r="AJ773" i="14" s="1"/>
  <c r="N773" i="14"/>
  <c r="O773" i="14"/>
  <c r="I774" i="14"/>
  <c r="J774" i="14"/>
  <c r="K774" i="14"/>
  <c r="L774" i="14"/>
  <c r="AJ774" i="14" s="1"/>
  <c r="N774" i="14"/>
  <c r="O774" i="14"/>
  <c r="I775" i="14"/>
  <c r="J775" i="14"/>
  <c r="K775" i="14"/>
  <c r="L775" i="14"/>
  <c r="AJ775" i="14" s="1"/>
  <c r="N775" i="14"/>
  <c r="O775" i="14"/>
  <c r="I776" i="14"/>
  <c r="J776" i="14"/>
  <c r="K776" i="14"/>
  <c r="L776" i="14"/>
  <c r="AJ776" i="14" s="1"/>
  <c r="N776" i="14"/>
  <c r="O776" i="14"/>
  <c r="K777" i="14"/>
  <c r="L777" i="14"/>
  <c r="AJ777" i="14" s="1"/>
  <c r="N777" i="14"/>
  <c r="O777" i="14"/>
  <c r="K778" i="14"/>
  <c r="L778" i="14"/>
  <c r="AJ778" i="14" s="1"/>
  <c r="N778" i="14"/>
  <c r="O778" i="14"/>
  <c r="K779" i="14"/>
  <c r="L779" i="14"/>
  <c r="AJ779" i="14" s="1"/>
  <c r="N779" i="14"/>
  <c r="O779" i="14"/>
  <c r="J780" i="14"/>
  <c r="K780" i="14"/>
  <c r="N780" i="14"/>
  <c r="I781" i="14"/>
  <c r="O780" i="14"/>
  <c r="K781" i="14"/>
  <c r="L781" i="14"/>
  <c r="AJ781" i="14" s="1"/>
  <c r="N781" i="14"/>
  <c r="O781" i="14"/>
  <c r="I782" i="14"/>
  <c r="K782" i="14"/>
  <c r="L782" i="14"/>
  <c r="AJ782" i="14"/>
  <c r="N782" i="14"/>
  <c r="J783" i="14"/>
  <c r="O782" i="14"/>
  <c r="I783" i="14"/>
  <c r="K783" i="14"/>
  <c r="L783" i="14"/>
  <c r="AJ783" i="14" s="1"/>
  <c r="N783" i="14"/>
  <c r="O783" i="14"/>
  <c r="K784" i="14"/>
  <c r="L784" i="14"/>
  <c r="AJ784" i="14" s="1"/>
  <c r="N784" i="14"/>
  <c r="O784" i="14"/>
  <c r="K785" i="14"/>
  <c r="L785" i="14"/>
  <c r="AJ785" i="14" s="1"/>
  <c r="N785" i="14"/>
  <c r="O785" i="14"/>
  <c r="K786" i="14"/>
  <c r="L786" i="14"/>
  <c r="AJ786" i="14" s="1"/>
  <c r="N786" i="14"/>
  <c r="O786" i="14"/>
  <c r="K787" i="14"/>
  <c r="L787" i="14"/>
  <c r="AJ787" i="14" s="1"/>
  <c r="N787" i="14"/>
  <c r="O787" i="14"/>
  <c r="I788" i="14"/>
  <c r="J788" i="14"/>
  <c r="K788" i="14"/>
  <c r="N788" i="14"/>
  <c r="O788" i="14"/>
  <c r="J789" i="14"/>
  <c r="K789" i="14"/>
  <c r="L789" i="14"/>
  <c r="AJ789" i="14" s="1"/>
  <c r="N789" i="14"/>
  <c r="O789" i="14"/>
  <c r="I790" i="14"/>
  <c r="J790" i="14"/>
  <c r="K790" i="14"/>
  <c r="L790" i="14"/>
  <c r="AJ790" i="14" s="1"/>
  <c r="N790" i="14"/>
  <c r="O790" i="14"/>
  <c r="K791" i="14"/>
  <c r="L791" i="14"/>
  <c r="AJ791" i="14" s="1"/>
  <c r="N791" i="14"/>
  <c r="I792" i="14"/>
  <c r="O791" i="14"/>
  <c r="K792" i="14"/>
  <c r="L792" i="14"/>
  <c r="AJ792" i="14" s="1"/>
  <c r="N792" i="14"/>
  <c r="O792" i="14"/>
  <c r="K793" i="14"/>
  <c r="N793" i="14"/>
  <c r="O793" i="14"/>
  <c r="K794" i="14"/>
  <c r="L794" i="14"/>
  <c r="AJ794" i="14" s="1"/>
  <c r="N794" i="14"/>
  <c r="O794" i="14"/>
  <c r="K795" i="14"/>
  <c r="L795" i="14"/>
  <c r="AJ795" i="14" s="1"/>
  <c r="N795" i="14"/>
  <c r="O795" i="14"/>
  <c r="K796" i="14"/>
  <c r="N796" i="14"/>
  <c r="O796" i="14"/>
  <c r="J797" i="14"/>
  <c r="K797" i="14"/>
  <c r="L797" i="14"/>
  <c r="AJ797" i="14" s="1"/>
  <c r="N797" i="14"/>
  <c r="J798" i="14"/>
  <c r="O797" i="14"/>
  <c r="K798" i="14"/>
  <c r="L798" i="14"/>
  <c r="AJ798" i="14" s="1"/>
  <c r="N798" i="14"/>
  <c r="O798" i="14"/>
  <c r="K799" i="14"/>
  <c r="L799" i="14"/>
  <c r="AJ799" i="14" s="1"/>
  <c r="N799" i="14"/>
  <c r="I800" i="14"/>
  <c r="O799" i="14"/>
  <c r="K800" i="14"/>
  <c r="L800" i="14"/>
  <c r="AJ800" i="14" s="1"/>
  <c r="N800" i="14"/>
  <c r="O800" i="14"/>
  <c r="K801" i="14"/>
  <c r="N801" i="14"/>
  <c r="O801" i="14"/>
  <c r="K802" i="14"/>
  <c r="L802" i="14"/>
  <c r="AJ802" i="14" s="1"/>
  <c r="N802" i="14"/>
  <c r="O802" i="14"/>
  <c r="K803" i="14"/>
  <c r="L803" i="14"/>
  <c r="AJ803" i="14" s="1"/>
  <c r="N803" i="14"/>
  <c r="O803" i="14"/>
  <c r="K804" i="14"/>
  <c r="N804" i="14"/>
  <c r="O804" i="14"/>
  <c r="J805" i="14"/>
  <c r="K805" i="14"/>
  <c r="L805" i="14"/>
  <c r="AJ805" i="14" s="1"/>
  <c r="N805" i="14"/>
  <c r="O805" i="14"/>
  <c r="I806" i="14"/>
  <c r="J806" i="14"/>
  <c r="K806" i="14"/>
  <c r="L806" i="14"/>
  <c r="AJ806" i="14" s="1"/>
  <c r="N806" i="14"/>
  <c r="O806" i="14"/>
  <c r="K807" i="14"/>
  <c r="L807" i="14"/>
  <c r="AJ807" i="14" s="1"/>
  <c r="N807" i="14"/>
  <c r="I808" i="14"/>
  <c r="O807" i="14"/>
  <c r="K808" i="14"/>
  <c r="L808" i="14"/>
  <c r="AJ808" i="14" s="1"/>
  <c r="N808" i="14"/>
  <c r="O808" i="14"/>
  <c r="K809" i="14"/>
  <c r="N809" i="14"/>
  <c r="O809" i="14"/>
  <c r="K810" i="14"/>
  <c r="L810" i="14"/>
  <c r="AJ810" i="14" s="1"/>
  <c r="N810" i="14"/>
  <c r="O810" i="14"/>
  <c r="K811" i="14"/>
  <c r="L811" i="14"/>
  <c r="AJ811" i="14" s="1"/>
  <c r="N811" i="14"/>
  <c r="O811" i="14"/>
  <c r="K812" i="14"/>
  <c r="N812" i="14"/>
  <c r="O812" i="14"/>
  <c r="J813" i="14"/>
  <c r="K813" i="14"/>
  <c r="L813" i="14"/>
  <c r="AJ813" i="14" s="1"/>
  <c r="N813" i="14"/>
  <c r="J814" i="14"/>
  <c r="O813" i="14"/>
  <c r="K814" i="14"/>
  <c r="L814" i="14"/>
  <c r="AJ814" i="14" s="1"/>
  <c r="N814" i="14"/>
  <c r="O814" i="14"/>
  <c r="K815" i="14"/>
  <c r="L815" i="14"/>
  <c r="AJ815" i="14" s="1"/>
  <c r="N815" i="14"/>
  <c r="I816" i="14"/>
  <c r="O815" i="14"/>
  <c r="K816" i="14"/>
  <c r="L816" i="14"/>
  <c r="AJ816" i="14" s="1"/>
  <c r="N816" i="14"/>
  <c r="O816" i="14"/>
  <c r="K817" i="14"/>
  <c r="N817" i="14"/>
  <c r="O817" i="14"/>
  <c r="K818" i="14"/>
  <c r="L818" i="14"/>
  <c r="AJ818" i="14" s="1"/>
  <c r="N818" i="14"/>
  <c r="O818" i="14"/>
  <c r="K819" i="14"/>
  <c r="L819" i="14"/>
  <c r="AJ819" i="14" s="1"/>
  <c r="N819" i="14"/>
  <c r="O819" i="14"/>
  <c r="K820" i="14"/>
  <c r="N820" i="14"/>
  <c r="O820" i="14"/>
  <c r="J821" i="14"/>
  <c r="K821" i="14"/>
  <c r="L821" i="14"/>
  <c r="AJ821" i="14" s="1"/>
  <c r="N821" i="14"/>
  <c r="O821" i="14"/>
  <c r="I822" i="14"/>
  <c r="J822" i="14"/>
  <c r="K822" i="14"/>
  <c r="L822" i="14"/>
  <c r="AJ822" i="14" s="1"/>
  <c r="N822" i="14"/>
  <c r="J823" i="14"/>
  <c r="O822" i="14"/>
  <c r="K823" i="14"/>
  <c r="L823" i="14"/>
  <c r="AJ823" i="14" s="1"/>
  <c r="N823" i="14"/>
  <c r="I824" i="14"/>
  <c r="O823" i="14"/>
  <c r="K824" i="14"/>
  <c r="L824" i="14"/>
  <c r="AJ824" i="14" s="1"/>
  <c r="N824" i="14"/>
  <c r="O824" i="14"/>
  <c r="K825" i="14"/>
  <c r="N825" i="14"/>
  <c r="O825" i="14"/>
  <c r="K826" i="14"/>
  <c r="L826" i="14"/>
  <c r="AJ826" i="14" s="1"/>
  <c r="N826" i="14"/>
  <c r="O826" i="14"/>
  <c r="K827" i="14"/>
  <c r="L827" i="14"/>
  <c r="AJ827" i="14" s="1"/>
  <c r="N827" i="14"/>
  <c r="I828" i="14"/>
  <c r="O827" i="14"/>
  <c r="J828" i="14"/>
  <c r="K828" i="14"/>
  <c r="N828" i="14"/>
  <c r="J829" i="14"/>
  <c r="O828" i="14"/>
  <c r="G829" i="14"/>
  <c r="I829" i="14"/>
  <c r="K829" i="14"/>
  <c r="L829" i="14"/>
  <c r="AJ829" i="14"/>
  <c r="N829" i="14"/>
  <c r="J830" i="14"/>
  <c r="O829" i="14"/>
  <c r="I830" i="14"/>
  <c r="K830" i="14"/>
  <c r="L830" i="14"/>
  <c r="AJ830" i="14" s="1"/>
  <c r="N830" i="14"/>
  <c r="J831" i="14"/>
  <c r="O830" i="14"/>
  <c r="I831" i="14"/>
  <c r="K831" i="14"/>
  <c r="L831" i="14"/>
  <c r="AJ831" i="14" s="1"/>
  <c r="N831" i="14"/>
  <c r="I832" i="14"/>
  <c r="O831" i="14"/>
  <c r="K832" i="14"/>
  <c r="L832" i="14"/>
  <c r="AJ832" i="14" s="1"/>
  <c r="N832" i="14"/>
  <c r="O832" i="14"/>
  <c r="K833" i="14"/>
  <c r="N833" i="14"/>
  <c r="O833" i="14"/>
  <c r="K834" i="14"/>
  <c r="L834" i="14"/>
  <c r="AJ834" i="14" s="1"/>
  <c r="N834" i="14"/>
  <c r="O834" i="14"/>
  <c r="K835" i="14"/>
  <c r="L835" i="14"/>
  <c r="AJ835" i="14" s="1"/>
  <c r="N835" i="14"/>
  <c r="I836" i="14"/>
  <c r="O835" i="14"/>
  <c r="J836" i="14"/>
  <c r="K836" i="14"/>
  <c r="N836" i="14"/>
  <c r="J837" i="14"/>
  <c r="O836" i="14"/>
  <c r="I837" i="14"/>
  <c r="K837" i="14"/>
  <c r="L837" i="14"/>
  <c r="AJ837" i="14" s="1"/>
  <c r="N837" i="14"/>
  <c r="O837" i="14"/>
  <c r="K838" i="14"/>
  <c r="L838" i="14"/>
  <c r="AJ838" i="14" s="1"/>
  <c r="N838" i="14"/>
  <c r="J839" i="14"/>
  <c r="O838" i="14"/>
  <c r="I839" i="14"/>
  <c r="K839" i="14"/>
  <c r="L839" i="14"/>
  <c r="AJ839" i="14" s="1"/>
  <c r="N839" i="14"/>
  <c r="I840" i="14"/>
  <c r="O839" i="14"/>
  <c r="K840" i="14"/>
  <c r="L840" i="14"/>
  <c r="AJ840" i="14" s="1"/>
  <c r="N840" i="14"/>
  <c r="O840" i="14"/>
  <c r="K841" i="14"/>
  <c r="N841" i="14"/>
  <c r="O841" i="14"/>
  <c r="K842" i="14"/>
  <c r="L842" i="14"/>
  <c r="AJ842" i="14" s="1"/>
  <c r="N842" i="14"/>
  <c r="O842" i="14"/>
  <c r="K843" i="14"/>
  <c r="L843" i="14"/>
  <c r="AJ843" i="14" s="1"/>
  <c r="N843" i="14"/>
  <c r="O843" i="14"/>
  <c r="I844" i="14"/>
  <c r="J844" i="14"/>
  <c r="K844" i="14"/>
  <c r="N844" i="14"/>
  <c r="O844" i="14"/>
  <c r="I845" i="14"/>
  <c r="J845" i="14"/>
  <c r="K845" i="14"/>
  <c r="L845" i="14"/>
  <c r="AJ845" i="14" s="1"/>
  <c r="N845" i="14"/>
  <c r="J846" i="14"/>
  <c r="O845" i="14"/>
  <c r="I846" i="14"/>
  <c r="K846" i="14"/>
  <c r="L846" i="14"/>
  <c r="AJ846" i="14"/>
  <c r="N846" i="14"/>
  <c r="J847" i="14"/>
  <c r="O846" i="14"/>
  <c r="I847" i="14"/>
  <c r="K847" i="14"/>
  <c r="L847" i="14"/>
  <c r="AJ847" i="14" s="1"/>
  <c r="N847" i="14"/>
  <c r="I848" i="14"/>
  <c r="O847" i="14"/>
  <c r="K848" i="14"/>
  <c r="L848" i="14"/>
  <c r="AJ848" i="14" s="1"/>
  <c r="N848" i="14"/>
  <c r="O848" i="14"/>
  <c r="K849" i="14"/>
  <c r="N849" i="14"/>
  <c r="O849" i="14"/>
  <c r="K850" i="14"/>
  <c r="L850" i="14"/>
  <c r="AJ850" i="14" s="1"/>
  <c r="N850" i="14"/>
  <c r="O850" i="14"/>
  <c r="K851" i="14"/>
  <c r="L851" i="14"/>
  <c r="AJ851" i="14" s="1"/>
  <c r="N851" i="14"/>
  <c r="I852" i="14"/>
  <c r="O851" i="14"/>
  <c r="J852" i="14"/>
  <c r="K852" i="14"/>
  <c r="N852" i="14"/>
  <c r="J853" i="14"/>
  <c r="O852" i="14"/>
  <c r="I853" i="14"/>
  <c r="K853" i="14"/>
  <c r="L853" i="14"/>
  <c r="AJ853" i="14" s="1"/>
  <c r="N853" i="14"/>
  <c r="O853" i="14"/>
  <c r="K854" i="14"/>
  <c r="L854" i="14"/>
  <c r="AJ854" i="14"/>
  <c r="N854" i="14"/>
  <c r="J855" i="14"/>
  <c r="O854" i="14"/>
  <c r="I855" i="14"/>
  <c r="K855" i="14"/>
  <c r="L855" i="14"/>
  <c r="AJ855" i="14" s="1"/>
  <c r="N855" i="14"/>
  <c r="I856" i="14"/>
  <c r="O855" i="14"/>
  <c r="K856" i="14"/>
  <c r="L856" i="14"/>
  <c r="AJ856" i="14" s="1"/>
  <c r="N856" i="14"/>
  <c r="O856" i="14"/>
  <c r="K857" i="14"/>
  <c r="N857" i="14"/>
  <c r="O857" i="14"/>
  <c r="K858" i="14"/>
  <c r="L858" i="14"/>
  <c r="AJ858" i="14" s="1"/>
  <c r="N858" i="14"/>
  <c r="O858" i="14"/>
  <c r="K859" i="14"/>
  <c r="L859" i="14"/>
  <c r="AJ859" i="14" s="1"/>
  <c r="N859" i="14"/>
  <c r="O859" i="14"/>
  <c r="I860" i="14"/>
  <c r="J860" i="14"/>
  <c r="K860" i="14"/>
  <c r="N860" i="14"/>
  <c r="O860" i="14"/>
  <c r="I861" i="14"/>
  <c r="J861" i="14"/>
  <c r="K861" i="14"/>
  <c r="L861" i="14"/>
  <c r="AJ861" i="14" s="1"/>
  <c r="N861" i="14"/>
  <c r="J862" i="14"/>
  <c r="O861" i="14"/>
  <c r="I862" i="14"/>
  <c r="K862" i="14"/>
  <c r="L862" i="14"/>
  <c r="AJ862" i="14" s="1"/>
  <c r="N862" i="14"/>
  <c r="J863" i="14"/>
  <c r="O862" i="14"/>
  <c r="I863" i="14"/>
  <c r="K863" i="14"/>
  <c r="L863" i="14"/>
  <c r="AJ863" i="14" s="1"/>
  <c r="N863" i="14"/>
  <c r="I864" i="14"/>
  <c r="O863" i="14"/>
  <c r="K864" i="14"/>
  <c r="L864" i="14"/>
  <c r="AJ864" i="14" s="1"/>
  <c r="N864" i="14"/>
  <c r="O864" i="14"/>
  <c r="K865" i="14"/>
  <c r="N865" i="14"/>
  <c r="O865" i="14"/>
  <c r="K866" i="14"/>
  <c r="L866" i="14"/>
  <c r="AJ866" i="14" s="1"/>
  <c r="N866" i="14"/>
  <c r="O866" i="14"/>
  <c r="K867" i="14"/>
  <c r="L867" i="14"/>
  <c r="AJ867" i="14" s="1"/>
  <c r="N867" i="14"/>
  <c r="I868" i="14"/>
  <c r="O867" i="14"/>
  <c r="K868" i="14"/>
  <c r="N868" i="14"/>
  <c r="J869" i="14"/>
  <c r="O868" i="14"/>
  <c r="I869" i="14"/>
  <c r="K869" i="14"/>
  <c r="L869" i="14"/>
  <c r="AJ869" i="14" s="1"/>
  <c r="N869" i="14"/>
  <c r="I870" i="14"/>
  <c r="O869" i="14"/>
  <c r="K870" i="14"/>
  <c r="L870" i="14"/>
  <c r="AJ870" i="14" s="1"/>
  <c r="N870" i="14"/>
  <c r="J871" i="14"/>
  <c r="O870" i="14"/>
  <c r="K871" i="14"/>
  <c r="L871" i="14"/>
  <c r="AJ871" i="14" s="1"/>
  <c r="N871" i="14"/>
  <c r="I872" i="14"/>
  <c r="O871" i="14"/>
  <c r="K872" i="14"/>
  <c r="L872" i="14"/>
  <c r="AJ872" i="14" s="1"/>
  <c r="N872" i="14"/>
  <c r="O872" i="14"/>
  <c r="K873" i="14"/>
  <c r="N873" i="14"/>
  <c r="O873" i="14"/>
  <c r="K874" i="14"/>
  <c r="L874" i="14"/>
  <c r="AJ874" i="14" s="1"/>
  <c r="N874" i="14"/>
  <c r="O874" i="14"/>
  <c r="K875" i="14"/>
  <c r="L875" i="14"/>
  <c r="AJ875" i="14" s="1"/>
  <c r="N875" i="14"/>
  <c r="O875" i="14"/>
  <c r="I876" i="14"/>
  <c r="J876" i="14"/>
  <c r="K876" i="14"/>
  <c r="N876" i="14"/>
  <c r="I877" i="14"/>
  <c r="O876" i="14"/>
  <c r="J877" i="14"/>
  <c r="K877" i="14"/>
  <c r="L877" i="14"/>
  <c r="AJ877" i="14" s="1"/>
  <c r="N877" i="14"/>
  <c r="O877" i="14"/>
  <c r="I878" i="14"/>
  <c r="J878" i="14"/>
  <c r="K878" i="14"/>
  <c r="L878" i="14"/>
  <c r="AJ878" i="14" s="1"/>
  <c r="N878" i="14"/>
  <c r="J879" i="14"/>
  <c r="O878" i="14"/>
  <c r="K879" i="14"/>
  <c r="L879" i="14"/>
  <c r="AJ879" i="14"/>
  <c r="N879" i="14"/>
  <c r="I880" i="14"/>
  <c r="O879" i="14"/>
  <c r="K880" i="14"/>
  <c r="L880" i="14"/>
  <c r="AJ880" i="14" s="1"/>
  <c r="N880" i="14"/>
  <c r="O880" i="14"/>
  <c r="K881" i="14"/>
  <c r="N881" i="14"/>
  <c r="O881" i="14"/>
  <c r="K882" i="14"/>
  <c r="L882" i="14"/>
  <c r="AJ882" i="14" s="1"/>
  <c r="N882" i="14"/>
  <c r="O882" i="14"/>
  <c r="K883" i="14"/>
  <c r="L883" i="14"/>
  <c r="AJ883" i="14" s="1"/>
  <c r="N883" i="14"/>
  <c r="O883" i="14"/>
  <c r="I884" i="14"/>
  <c r="J884" i="14"/>
  <c r="K884" i="14"/>
  <c r="N884" i="14"/>
  <c r="O884" i="14"/>
  <c r="J885" i="14"/>
  <c r="K885" i="14"/>
  <c r="L885" i="14"/>
  <c r="AJ885" i="14" s="1"/>
  <c r="N885" i="14"/>
  <c r="O885" i="14"/>
  <c r="I886" i="14"/>
  <c r="J886" i="14"/>
  <c r="K886" i="14"/>
  <c r="L886" i="14"/>
  <c r="AJ886" i="14" s="1"/>
  <c r="N886" i="14"/>
  <c r="J887" i="14"/>
  <c r="O886" i="14"/>
  <c r="K887" i="14"/>
  <c r="L887" i="14"/>
  <c r="AJ887" i="14" s="1"/>
  <c r="N887" i="14"/>
  <c r="I888" i="14"/>
  <c r="O887" i="14"/>
  <c r="K888" i="14"/>
  <c r="L888" i="14"/>
  <c r="AJ888" i="14" s="1"/>
  <c r="N888" i="14"/>
  <c r="O888" i="14"/>
  <c r="K889" i="14"/>
  <c r="N889" i="14"/>
  <c r="O889" i="14"/>
  <c r="K890" i="14"/>
  <c r="L890" i="14"/>
  <c r="AJ890" i="14" s="1"/>
  <c r="N890" i="14"/>
  <c r="O890" i="14"/>
  <c r="K891" i="14"/>
  <c r="L891" i="14"/>
  <c r="AJ891" i="14" s="1"/>
  <c r="N891" i="14"/>
  <c r="O891" i="14"/>
  <c r="K892" i="14"/>
  <c r="AJ892" i="14"/>
  <c r="N892" i="14"/>
  <c r="O892" i="14"/>
  <c r="K893" i="14"/>
  <c r="L893" i="14"/>
  <c r="AJ893" i="14" s="1"/>
  <c r="N893" i="14"/>
  <c r="O893" i="14"/>
  <c r="K894" i="14"/>
  <c r="L894" i="14"/>
  <c r="AJ894" i="14" s="1"/>
  <c r="N894" i="14"/>
  <c r="J895" i="14"/>
  <c r="O894" i="14"/>
  <c r="I895" i="14"/>
  <c r="K895" i="14"/>
  <c r="L895" i="14"/>
  <c r="AJ895" i="14" s="1"/>
  <c r="N895" i="14"/>
  <c r="I896" i="14"/>
  <c r="O895" i="14"/>
  <c r="K896" i="14"/>
  <c r="L896" i="14"/>
  <c r="AJ896" i="14" s="1"/>
  <c r="N896" i="14"/>
  <c r="O896" i="14"/>
  <c r="K897" i="14"/>
  <c r="L897" i="14"/>
  <c r="AJ897" i="14" s="1"/>
  <c r="N897" i="14"/>
  <c r="O897" i="14"/>
  <c r="K898" i="14"/>
  <c r="L898" i="14"/>
  <c r="AJ898" i="14" s="1"/>
  <c r="N898" i="14"/>
  <c r="O898" i="14"/>
  <c r="K899" i="14"/>
  <c r="L899" i="14"/>
  <c r="AJ899" i="14" s="1"/>
  <c r="N899" i="14"/>
  <c r="O899" i="14"/>
  <c r="I900" i="14"/>
  <c r="J900" i="14"/>
  <c r="K900" i="14"/>
  <c r="N900" i="14"/>
  <c r="O900" i="14"/>
  <c r="I901" i="14"/>
  <c r="J901" i="14"/>
  <c r="K901" i="14"/>
  <c r="L901" i="14"/>
  <c r="AJ901" i="14" s="1"/>
  <c r="N901" i="14"/>
  <c r="O901" i="14"/>
  <c r="I902" i="14"/>
  <c r="J902" i="14"/>
  <c r="K902" i="14"/>
  <c r="L902" i="14"/>
  <c r="AJ902" i="14" s="1"/>
  <c r="N902" i="14"/>
  <c r="J903" i="14"/>
  <c r="O902" i="14"/>
  <c r="I903" i="14"/>
  <c r="K903" i="14"/>
  <c r="L903" i="14"/>
  <c r="AJ903" i="14" s="1"/>
  <c r="N903" i="14"/>
  <c r="I904" i="14"/>
  <c r="O903" i="14"/>
  <c r="K904" i="14"/>
  <c r="L904" i="14"/>
  <c r="AJ904" i="14" s="1"/>
  <c r="N904" i="14"/>
  <c r="O904" i="14"/>
  <c r="K905" i="14"/>
  <c r="N905" i="14"/>
  <c r="O905" i="14"/>
  <c r="K906" i="14"/>
  <c r="L906" i="14"/>
  <c r="AJ906" i="14" s="1"/>
  <c r="N906" i="14"/>
  <c r="O906" i="14"/>
  <c r="K907" i="14"/>
  <c r="L907" i="14"/>
  <c r="AJ907" i="14" s="1"/>
  <c r="N907" i="14"/>
  <c r="O907" i="14"/>
  <c r="J908" i="14"/>
  <c r="K908" i="14"/>
  <c r="N908" i="14"/>
  <c r="O908" i="14"/>
  <c r="K909" i="14"/>
  <c r="L909" i="14"/>
  <c r="AJ909" i="14" s="1"/>
  <c r="N909" i="14"/>
  <c r="O909" i="14"/>
  <c r="J910" i="14"/>
  <c r="K910" i="14"/>
  <c r="L910" i="14"/>
  <c r="AJ910" i="14" s="1"/>
  <c r="N910" i="14"/>
  <c r="J911" i="14"/>
  <c r="O910" i="14"/>
  <c r="K911" i="14"/>
  <c r="L911" i="14"/>
  <c r="AJ911" i="14" s="1"/>
  <c r="N911" i="14"/>
  <c r="I912" i="14"/>
  <c r="O911" i="14"/>
  <c r="K912" i="14"/>
  <c r="L912" i="14"/>
  <c r="AJ912" i="14" s="1"/>
  <c r="N912" i="14"/>
  <c r="O912" i="14"/>
  <c r="K913" i="14"/>
  <c r="N913" i="14"/>
  <c r="O913" i="14"/>
  <c r="K914" i="14"/>
  <c r="L914" i="14"/>
  <c r="AJ914" i="14" s="1"/>
  <c r="N914" i="14"/>
  <c r="O914" i="14"/>
  <c r="K915" i="14"/>
  <c r="L915" i="14"/>
  <c r="AJ915" i="14" s="1"/>
  <c r="N915" i="14"/>
  <c r="O915" i="14"/>
  <c r="K916" i="14"/>
  <c r="N916" i="14"/>
  <c r="O916" i="14"/>
  <c r="K917" i="14"/>
  <c r="L917" i="14"/>
  <c r="AJ917" i="14" s="1"/>
  <c r="N917" i="14"/>
  <c r="O917" i="14"/>
  <c r="K918" i="14"/>
  <c r="L918" i="14"/>
  <c r="AJ918" i="14" s="1"/>
  <c r="N918" i="14"/>
  <c r="J919" i="14"/>
  <c r="O918" i="14"/>
  <c r="K919" i="14"/>
  <c r="L919" i="14"/>
  <c r="AJ919" i="14" s="1"/>
  <c r="N919" i="14"/>
  <c r="I920" i="14"/>
  <c r="O919" i="14"/>
  <c r="K920" i="14"/>
  <c r="L920" i="14"/>
  <c r="AJ920" i="14" s="1"/>
  <c r="N920" i="14"/>
  <c r="O920" i="14"/>
  <c r="K921" i="14"/>
  <c r="L921" i="14"/>
  <c r="AJ921" i="14" s="1"/>
  <c r="N921" i="14"/>
  <c r="O921" i="14"/>
  <c r="K922" i="14"/>
  <c r="L922" i="14"/>
  <c r="AJ922" i="14" s="1"/>
  <c r="N922" i="14"/>
  <c r="O922" i="14"/>
  <c r="K923" i="14"/>
  <c r="L923" i="14"/>
  <c r="AJ923" i="14" s="1"/>
  <c r="N923" i="14"/>
  <c r="O923" i="14"/>
  <c r="I924" i="14"/>
  <c r="J924" i="14"/>
  <c r="K924" i="14"/>
  <c r="N924" i="14"/>
  <c r="O924" i="14"/>
  <c r="I925" i="14"/>
  <c r="J925" i="14"/>
  <c r="K925" i="14"/>
  <c r="L925" i="14"/>
  <c r="AJ925" i="14" s="1"/>
  <c r="N925" i="14"/>
  <c r="O925" i="14"/>
  <c r="I926" i="14"/>
  <c r="J926" i="14"/>
  <c r="K926" i="14"/>
  <c r="L926" i="14"/>
  <c r="AJ926" i="14" s="1"/>
  <c r="N926" i="14"/>
  <c r="J927" i="14"/>
  <c r="O926" i="14"/>
  <c r="I927" i="14"/>
  <c r="K927" i="14"/>
  <c r="L927" i="14"/>
  <c r="AJ927" i="14" s="1"/>
  <c r="N927" i="14"/>
  <c r="I928" i="14"/>
  <c r="O927" i="14"/>
  <c r="K928" i="14"/>
  <c r="L928" i="14"/>
  <c r="AJ928" i="14" s="1"/>
  <c r="N928" i="14"/>
  <c r="O928" i="14"/>
  <c r="K929" i="14"/>
  <c r="N929" i="14"/>
  <c r="O929" i="14"/>
  <c r="K930" i="14"/>
  <c r="L930" i="14"/>
  <c r="AJ930" i="14" s="1"/>
  <c r="N930" i="14"/>
  <c r="O930" i="14"/>
  <c r="K931" i="14"/>
  <c r="L931" i="14"/>
  <c r="AJ931" i="14" s="1"/>
  <c r="N931" i="14"/>
  <c r="O931" i="14"/>
  <c r="J932" i="14"/>
  <c r="K932" i="14"/>
  <c r="N932" i="14"/>
  <c r="I933" i="14"/>
  <c r="O932" i="14"/>
  <c r="K933" i="14"/>
  <c r="L933" i="14"/>
  <c r="AJ933" i="14" s="1"/>
  <c r="N933" i="14"/>
  <c r="O933" i="14"/>
  <c r="J934" i="14"/>
  <c r="K934" i="14"/>
  <c r="L934" i="14"/>
  <c r="AJ934" i="14" s="1"/>
  <c r="N934" i="14"/>
  <c r="J935" i="14"/>
  <c r="O934" i="14"/>
  <c r="K935" i="14"/>
  <c r="L935" i="14"/>
  <c r="AJ935" i="14" s="1"/>
  <c r="N935" i="14"/>
  <c r="I936" i="14"/>
  <c r="O935" i="14"/>
  <c r="K936" i="14"/>
  <c r="L936" i="14"/>
  <c r="AJ936" i="14" s="1"/>
  <c r="N936" i="14"/>
  <c r="O936" i="14"/>
  <c r="K937" i="14"/>
  <c r="N937" i="14"/>
  <c r="O937" i="14"/>
  <c r="K938" i="14"/>
  <c r="L938" i="14"/>
  <c r="AJ938" i="14" s="1"/>
  <c r="N938" i="14"/>
  <c r="O938" i="14"/>
  <c r="K939" i="14"/>
  <c r="L939" i="14"/>
  <c r="AJ939" i="14" s="1"/>
  <c r="N939" i="14"/>
  <c r="O939" i="14"/>
  <c r="I940" i="14"/>
  <c r="J940" i="14"/>
  <c r="K940" i="14"/>
  <c r="N940" i="14"/>
  <c r="I941" i="14"/>
  <c r="O940" i="14"/>
  <c r="J941" i="14"/>
  <c r="K941" i="14"/>
  <c r="L941" i="14"/>
  <c r="AJ941" i="14" s="1"/>
  <c r="N941" i="14"/>
  <c r="O941" i="14"/>
  <c r="I942" i="14"/>
  <c r="J942" i="14"/>
  <c r="K942" i="14"/>
  <c r="L942" i="14"/>
  <c r="AJ942" i="14" s="1"/>
  <c r="N942" i="14"/>
  <c r="J943" i="14"/>
  <c r="O942" i="14"/>
  <c r="I943" i="14"/>
  <c r="K943" i="14"/>
  <c r="L943" i="14"/>
  <c r="AJ943" i="14" s="1"/>
  <c r="N943" i="14"/>
  <c r="I944" i="14"/>
  <c r="O943" i="14"/>
  <c r="K944" i="14"/>
  <c r="L944" i="14"/>
  <c r="AJ944" i="14" s="1"/>
  <c r="N944" i="14"/>
  <c r="O944" i="14"/>
  <c r="K945" i="14"/>
  <c r="N945" i="14"/>
  <c r="O945" i="14"/>
  <c r="K946" i="14"/>
  <c r="L946" i="14"/>
  <c r="AJ946" i="14" s="1"/>
  <c r="N946" i="14"/>
  <c r="O946" i="14"/>
  <c r="K947" i="14"/>
  <c r="L947" i="14"/>
  <c r="AJ947" i="14" s="1"/>
  <c r="N947" i="14"/>
  <c r="O947" i="14"/>
  <c r="J948" i="14"/>
  <c r="K948" i="14"/>
  <c r="N948" i="14"/>
  <c r="O948" i="14"/>
  <c r="K949" i="14"/>
  <c r="L949" i="14"/>
  <c r="AJ949" i="14" s="1"/>
  <c r="N949" i="14"/>
  <c r="O949" i="14"/>
  <c r="J950" i="14"/>
  <c r="K950" i="14"/>
  <c r="L950" i="14"/>
  <c r="AJ950" i="14"/>
  <c r="N950" i="14"/>
  <c r="J951" i="14"/>
  <c r="O950" i="14"/>
  <c r="K951" i="14"/>
  <c r="L951" i="14"/>
  <c r="AJ951" i="14" s="1"/>
  <c r="N951" i="14"/>
  <c r="I952" i="14"/>
  <c r="O951" i="14"/>
  <c r="K952" i="14"/>
  <c r="L952" i="14"/>
  <c r="AJ952" i="14" s="1"/>
  <c r="N952" i="14"/>
  <c r="O952" i="14"/>
  <c r="K953" i="14"/>
  <c r="N953" i="14"/>
  <c r="O953" i="14"/>
  <c r="K954" i="14"/>
  <c r="L954" i="14"/>
  <c r="AJ954" i="14" s="1"/>
  <c r="N954" i="14"/>
  <c r="O954" i="14"/>
  <c r="K955" i="14"/>
  <c r="L955" i="14"/>
  <c r="AJ955" i="14" s="1"/>
  <c r="N955" i="14"/>
  <c r="O955" i="14"/>
  <c r="K956" i="14"/>
  <c r="N956" i="14"/>
  <c r="I957" i="14"/>
  <c r="O956" i="14"/>
  <c r="J957" i="14"/>
  <c r="K957" i="14"/>
  <c r="L957" i="14"/>
  <c r="AJ957" i="14" s="1"/>
  <c r="N957" i="14"/>
  <c r="O957" i="14"/>
  <c r="I958" i="14"/>
  <c r="J958" i="14"/>
  <c r="K958" i="14"/>
  <c r="L958" i="14"/>
  <c r="AJ958" i="14" s="1"/>
  <c r="N958" i="14"/>
  <c r="J959" i="14"/>
  <c r="O958" i="14"/>
  <c r="I959" i="14"/>
  <c r="K959" i="14"/>
  <c r="L959" i="14"/>
  <c r="AJ959" i="14" s="1"/>
  <c r="N959" i="14"/>
  <c r="I960" i="14"/>
  <c r="O959" i="14"/>
  <c r="J960" i="14"/>
  <c r="K960" i="14"/>
  <c r="L960" i="14"/>
  <c r="AJ960" i="14"/>
  <c r="N960" i="14"/>
  <c r="O960" i="14"/>
  <c r="K961" i="14"/>
  <c r="N961" i="14"/>
  <c r="O961" i="14"/>
  <c r="K962" i="14"/>
  <c r="L962" i="14"/>
  <c r="AJ962" i="14" s="1"/>
  <c r="N962" i="14"/>
  <c r="O962" i="14"/>
  <c r="K963" i="14"/>
  <c r="L963" i="14"/>
  <c r="AJ963" i="14" s="1"/>
  <c r="N963" i="14"/>
  <c r="O963" i="14"/>
  <c r="I964" i="14"/>
  <c r="J964" i="14"/>
  <c r="K964" i="14"/>
  <c r="N964" i="14"/>
  <c r="O964" i="14"/>
  <c r="J965" i="14"/>
  <c r="K965" i="14"/>
  <c r="L965" i="14"/>
  <c r="AJ965" i="14"/>
  <c r="N965" i="14"/>
  <c r="G966" i="14"/>
  <c r="O965" i="14"/>
  <c r="I966" i="14"/>
  <c r="J966" i="14"/>
  <c r="K966" i="14"/>
  <c r="L966" i="14"/>
  <c r="AJ966" i="14"/>
  <c r="N966" i="14"/>
  <c r="J967" i="14"/>
  <c r="O966" i="14"/>
  <c r="I967" i="14"/>
  <c r="K967" i="14"/>
  <c r="L967" i="14"/>
  <c r="AJ967" i="14" s="1"/>
  <c r="N967" i="14"/>
  <c r="I968" i="14"/>
  <c r="O967" i="14"/>
  <c r="J968" i="14"/>
  <c r="K968" i="14"/>
  <c r="L968" i="14"/>
  <c r="AJ968" i="14" s="1"/>
  <c r="N968" i="14"/>
  <c r="O968" i="14"/>
  <c r="K969" i="14"/>
  <c r="N969" i="14"/>
  <c r="O969" i="14"/>
  <c r="K970" i="14"/>
  <c r="L970" i="14"/>
  <c r="AJ970" i="14" s="1"/>
  <c r="N970" i="14"/>
  <c r="O970" i="14"/>
  <c r="K971" i="14"/>
  <c r="L971" i="14"/>
  <c r="AJ971" i="14" s="1"/>
  <c r="N971" i="14"/>
  <c r="O971" i="14"/>
  <c r="K972" i="14"/>
  <c r="N972" i="14"/>
  <c r="O972" i="14"/>
  <c r="K973" i="14"/>
  <c r="L973" i="14"/>
  <c r="AJ973" i="14" s="1"/>
  <c r="N973" i="14"/>
  <c r="O973" i="14"/>
  <c r="K974" i="14"/>
  <c r="L974" i="14"/>
  <c r="AJ974" i="14" s="1"/>
  <c r="N974" i="14"/>
  <c r="J975" i="14"/>
  <c r="O974" i="14"/>
  <c r="K975" i="14"/>
  <c r="L975" i="14"/>
  <c r="AJ975" i="14" s="1"/>
  <c r="N975" i="14"/>
  <c r="I976" i="14"/>
  <c r="O975" i="14"/>
  <c r="K976" i="14"/>
  <c r="L976" i="14"/>
  <c r="AJ976" i="14" s="1"/>
  <c r="N976" i="14"/>
  <c r="O976" i="14"/>
  <c r="K977" i="14"/>
  <c r="N977" i="14"/>
  <c r="O977" i="14"/>
  <c r="K978" i="14"/>
  <c r="L978" i="14"/>
  <c r="AJ978" i="14" s="1"/>
  <c r="N978" i="14"/>
  <c r="O978" i="14"/>
  <c r="K979" i="14"/>
  <c r="L979" i="14"/>
  <c r="AJ979" i="14" s="1"/>
  <c r="N979" i="14"/>
  <c r="O979" i="14"/>
  <c r="K980" i="14"/>
  <c r="N980" i="14"/>
  <c r="O980" i="14"/>
  <c r="I981" i="14"/>
  <c r="J981" i="14"/>
  <c r="K981" i="14"/>
  <c r="L981" i="14"/>
  <c r="AJ981" i="14"/>
  <c r="N981" i="14"/>
  <c r="O981" i="14"/>
  <c r="I982" i="14"/>
  <c r="J982" i="14"/>
  <c r="K982" i="14"/>
  <c r="L982" i="14"/>
  <c r="AJ982" i="14" s="1"/>
  <c r="N982" i="14"/>
  <c r="J983" i="14"/>
  <c r="O982" i="14"/>
  <c r="I983" i="14"/>
  <c r="K983" i="14"/>
  <c r="L983" i="14"/>
  <c r="AJ983" i="14" s="1"/>
  <c r="N983" i="14"/>
  <c r="O983" i="14"/>
  <c r="I984" i="14"/>
  <c r="J984" i="14"/>
  <c r="K984" i="14"/>
  <c r="L984" i="14"/>
  <c r="AJ984" i="14" s="1"/>
  <c r="N984" i="14"/>
  <c r="O984" i="14"/>
  <c r="K985" i="14"/>
  <c r="N985" i="14"/>
  <c r="O985" i="14"/>
  <c r="K986" i="14"/>
  <c r="L986" i="14"/>
  <c r="AJ986" i="14" s="1"/>
  <c r="N986" i="14"/>
  <c r="O986" i="14"/>
  <c r="K987" i="14"/>
  <c r="L987" i="14"/>
  <c r="AJ987" i="14" s="1"/>
  <c r="N987" i="14"/>
  <c r="O987" i="14"/>
  <c r="K988" i="14"/>
  <c r="N988" i="14"/>
  <c r="O988" i="14"/>
  <c r="K989" i="14"/>
  <c r="L989" i="14"/>
  <c r="AJ989" i="14" s="1"/>
  <c r="N989" i="14"/>
  <c r="O989" i="14"/>
  <c r="K990" i="14"/>
  <c r="L990" i="14"/>
  <c r="AJ990" i="14" s="1"/>
  <c r="N990" i="14"/>
  <c r="J991" i="14"/>
  <c r="O990" i="14"/>
  <c r="I991" i="14"/>
  <c r="K991" i="14"/>
  <c r="L991" i="14"/>
  <c r="AJ991" i="14" s="1"/>
  <c r="N991" i="14"/>
  <c r="I992" i="14"/>
  <c r="O991" i="14"/>
  <c r="J992" i="14"/>
  <c r="K992" i="14"/>
  <c r="L992" i="14"/>
  <c r="AJ992" i="14" s="1"/>
  <c r="N992" i="14"/>
  <c r="O992" i="14"/>
  <c r="K993" i="14"/>
  <c r="L993" i="14"/>
  <c r="AJ993" i="14" s="1"/>
  <c r="N993" i="14"/>
  <c r="O993" i="14"/>
  <c r="K994" i="14"/>
  <c r="L994" i="14"/>
  <c r="AJ994" i="14" s="1"/>
  <c r="N994" i="14"/>
  <c r="O994" i="14"/>
  <c r="K995" i="14"/>
  <c r="L995" i="14"/>
  <c r="AJ995" i="14" s="1"/>
  <c r="N995" i="14"/>
  <c r="O995" i="14"/>
  <c r="I996" i="14"/>
  <c r="J996" i="14"/>
  <c r="K996" i="14"/>
  <c r="N996" i="14"/>
  <c r="O996" i="14"/>
  <c r="J997" i="14"/>
  <c r="K997" i="14"/>
  <c r="L997" i="14"/>
  <c r="AJ997" i="14"/>
  <c r="N997" i="14"/>
  <c r="O997" i="14"/>
  <c r="I998" i="14"/>
  <c r="J998" i="14"/>
  <c r="K998" i="14"/>
  <c r="L998" i="14"/>
  <c r="AJ998" i="14" s="1"/>
  <c r="N998" i="14"/>
  <c r="J999" i="14"/>
  <c r="O998" i="14"/>
  <c r="I999" i="14"/>
  <c r="K999" i="14"/>
  <c r="L999" i="14"/>
  <c r="AJ999" i="14" s="1"/>
  <c r="N999" i="14"/>
  <c r="I1000" i="14"/>
  <c r="O999" i="14"/>
  <c r="J1000" i="14"/>
  <c r="K1000" i="14"/>
  <c r="L1000" i="14"/>
  <c r="AJ1000" i="14" s="1"/>
  <c r="N1000" i="14"/>
  <c r="O1000" i="14"/>
  <c r="I12" i="14"/>
  <c r="J12" i="14"/>
  <c r="A13" i="14"/>
  <c r="B13" i="14"/>
  <c r="C13" i="14"/>
  <c r="D13" i="14"/>
  <c r="E13" i="14"/>
  <c r="F13" i="14"/>
  <c r="A14" i="14"/>
  <c r="B14" i="14"/>
  <c r="C14" i="14"/>
  <c r="D14" i="14"/>
  <c r="E14" i="14"/>
  <c r="F14" i="14"/>
  <c r="A15" i="14"/>
  <c r="B15" i="14"/>
  <c r="C15" i="14"/>
  <c r="D15" i="14"/>
  <c r="E15" i="14"/>
  <c r="F15" i="14"/>
  <c r="A16" i="14"/>
  <c r="B16" i="14"/>
  <c r="C16" i="14"/>
  <c r="D16" i="14"/>
  <c r="E16" i="14"/>
  <c r="F16" i="14"/>
  <c r="A17" i="14"/>
  <c r="B17" i="14"/>
  <c r="C17" i="14"/>
  <c r="D17" i="14"/>
  <c r="E17" i="14"/>
  <c r="F17" i="14"/>
  <c r="A18" i="14"/>
  <c r="B18" i="14"/>
  <c r="C18" i="14"/>
  <c r="D18" i="14"/>
  <c r="E18" i="14"/>
  <c r="F18" i="14"/>
  <c r="A19" i="14"/>
  <c r="B19" i="14"/>
  <c r="C19" i="14"/>
  <c r="D19" i="14"/>
  <c r="E19" i="14"/>
  <c r="F19" i="14"/>
  <c r="A20" i="14"/>
  <c r="B20" i="14"/>
  <c r="C20" i="14"/>
  <c r="D20" i="14"/>
  <c r="E20" i="14"/>
  <c r="F20" i="14"/>
  <c r="A21" i="14"/>
  <c r="B21" i="14"/>
  <c r="C21" i="14"/>
  <c r="D21" i="14"/>
  <c r="E21" i="14"/>
  <c r="F21" i="14"/>
  <c r="A22" i="14"/>
  <c r="B22" i="14"/>
  <c r="C22" i="14"/>
  <c r="D22" i="14"/>
  <c r="E22" i="14"/>
  <c r="F22" i="14"/>
  <c r="A23" i="14"/>
  <c r="B23" i="14"/>
  <c r="C23" i="14"/>
  <c r="D23" i="14"/>
  <c r="E23" i="14"/>
  <c r="F23" i="14"/>
  <c r="A24" i="14"/>
  <c r="B24" i="14"/>
  <c r="C24" i="14"/>
  <c r="D24" i="14"/>
  <c r="E24" i="14"/>
  <c r="F24" i="14"/>
  <c r="A25" i="14"/>
  <c r="B25" i="14"/>
  <c r="C25" i="14"/>
  <c r="D25" i="14"/>
  <c r="E25" i="14"/>
  <c r="F25" i="14"/>
  <c r="A26" i="14"/>
  <c r="B26" i="14"/>
  <c r="C26" i="14"/>
  <c r="D26" i="14"/>
  <c r="E26" i="14"/>
  <c r="F26" i="14"/>
  <c r="A27" i="14"/>
  <c r="B27" i="14"/>
  <c r="C27" i="14"/>
  <c r="D27" i="14"/>
  <c r="E27" i="14"/>
  <c r="F27" i="14"/>
  <c r="A28" i="14"/>
  <c r="B28" i="14"/>
  <c r="C28" i="14"/>
  <c r="D28" i="14"/>
  <c r="E28" i="14"/>
  <c r="F28" i="14"/>
  <c r="A29" i="14"/>
  <c r="B29" i="14"/>
  <c r="C29" i="14"/>
  <c r="D29" i="14"/>
  <c r="E29" i="14"/>
  <c r="F29" i="14"/>
  <c r="A30" i="14"/>
  <c r="B30" i="14"/>
  <c r="C30" i="14"/>
  <c r="D30" i="14"/>
  <c r="E30" i="14"/>
  <c r="F30" i="14"/>
  <c r="A31" i="14"/>
  <c r="B31" i="14"/>
  <c r="C31" i="14"/>
  <c r="D31" i="14"/>
  <c r="E31" i="14"/>
  <c r="F31" i="14"/>
  <c r="A32" i="14"/>
  <c r="B32" i="14"/>
  <c r="C32" i="14"/>
  <c r="D32" i="14"/>
  <c r="E32" i="14"/>
  <c r="F32" i="14"/>
  <c r="A33" i="14"/>
  <c r="B33" i="14"/>
  <c r="C33" i="14"/>
  <c r="D33" i="14"/>
  <c r="E33" i="14"/>
  <c r="F33" i="14"/>
  <c r="A34" i="14"/>
  <c r="B34" i="14"/>
  <c r="C34" i="14"/>
  <c r="D34" i="14"/>
  <c r="E34" i="14"/>
  <c r="F34" i="14"/>
  <c r="A35" i="14"/>
  <c r="B35" i="14"/>
  <c r="C35" i="14"/>
  <c r="D35" i="14"/>
  <c r="E35" i="14"/>
  <c r="F35" i="14"/>
  <c r="A36" i="14"/>
  <c r="B36" i="14"/>
  <c r="C36" i="14"/>
  <c r="D36" i="14"/>
  <c r="E36" i="14"/>
  <c r="F36" i="14"/>
  <c r="A37" i="14"/>
  <c r="B37" i="14"/>
  <c r="C37" i="14"/>
  <c r="D37" i="14"/>
  <c r="E37" i="14"/>
  <c r="F37" i="14"/>
  <c r="A38" i="14"/>
  <c r="B38" i="14"/>
  <c r="C38" i="14"/>
  <c r="D38" i="14"/>
  <c r="E38" i="14"/>
  <c r="F38" i="14"/>
  <c r="A39" i="14"/>
  <c r="B39" i="14"/>
  <c r="C39" i="14"/>
  <c r="D39" i="14"/>
  <c r="E39" i="14"/>
  <c r="F39" i="14"/>
  <c r="A40" i="14"/>
  <c r="B40" i="14"/>
  <c r="C40" i="14"/>
  <c r="D40" i="14"/>
  <c r="E40" i="14"/>
  <c r="F40" i="14"/>
  <c r="A41" i="14"/>
  <c r="B41" i="14"/>
  <c r="C41" i="14"/>
  <c r="D41" i="14"/>
  <c r="E41" i="14"/>
  <c r="F41" i="14"/>
  <c r="A42" i="14"/>
  <c r="B42" i="14"/>
  <c r="C42" i="14"/>
  <c r="D42" i="14"/>
  <c r="E42" i="14"/>
  <c r="F42" i="14"/>
  <c r="A43" i="14"/>
  <c r="B43" i="14"/>
  <c r="C43" i="14"/>
  <c r="D43" i="14"/>
  <c r="E43" i="14"/>
  <c r="F43" i="14"/>
  <c r="A44" i="14"/>
  <c r="B44" i="14"/>
  <c r="C44" i="14"/>
  <c r="D44" i="14"/>
  <c r="E44" i="14"/>
  <c r="F44" i="14"/>
  <c r="A45" i="14"/>
  <c r="B45" i="14"/>
  <c r="C45" i="14"/>
  <c r="D45" i="14"/>
  <c r="E45" i="14"/>
  <c r="F45" i="14"/>
  <c r="A46" i="14"/>
  <c r="B46" i="14"/>
  <c r="C46" i="14"/>
  <c r="D46" i="14"/>
  <c r="E46" i="14"/>
  <c r="F46" i="14"/>
  <c r="A47" i="14"/>
  <c r="B47" i="14"/>
  <c r="C47" i="14"/>
  <c r="D47" i="14"/>
  <c r="E47" i="14"/>
  <c r="F47" i="14"/>
  <c r="A48" i="14"/>
  <c r="B48" i="14"/>
  <c r="C48" i="14"/>
  <c r="D48" i="14"/>
  <c r="E48" i="14"/>
  <c r="F48" i="14"/>
  <c r="A49" i="14"/>
  <c r="B49" i="14"/>
  <c r="C49" i="14"/>
  <c r="D49" i="14"/>
  <c r="E49" i="14"/>
  <c r="F49" i="14"/>
  <c r="A50" i="14"/>
  <c r="B50" i="14"/>
  <c r="C50" i="14"/>
  <c r="D50" i="14"/>
  <c r="E50" i="14"/>
  <c r="F50" i="14"/>
  <c r="A51" i="14"/>
  <c r="B51" i="14"/>
  <c r="C51" i="14"/>
  <c r="D51" i="14"/>
  <c r="E51" i="14"/>
  <c r="F51" i="14"/>
  <c r="A52" i="14"/>
  <c r="B52" i="14"/>
  <c r="C52" i="14"/>
  <c r="D52" i="14"/>
  <c r="E52" i="14"/>
  <c r="F52" i="14"/>
  <c r="A53" i="14"/>
  <c r="B53" i="14"/>
  <c r="C53" i="14"/>
  <c r="D53" i="14"/>
  <c r="E53" i="14"/>
  <c r="F53" i="14"/>
  <c r="A54" i="14"/>
  <c r="B54" i="14"/>
  <c r="C54" i="14"/>
  <c r="D54" i="14"/>
  <c r="E54" i="14"/>
  <c r="F54" i="14"/>
  <c r="A55" i="14"/>
  <c r="B55" i="14"/>
  <c r="C55" i="14"/>
  <c r="D55" i="14"/>
  <c r="E55" i="14"/>
  <c r="F55" i="14"/>
  <c r="A56" i="14"/>
  <c r="B56" i="14"/>
  <c r="C56" i="14"/>
  <c r="D56" i="14"/>
  <c r="E56" i="14"/>
  <c r="F56" i="14"/>
  <c r="A57" i="14"/>
  <c r="B57" i="14"/>
  <c r="C57" i="14"/>
  <c r="D57" i="14"/>
  <c r="E57" i="14"/>
  <c r="F57" i="14"/>
  <c r="A58" i="14"/>
  <c r="B58" i="14"/>
  <c r="C58" i="14"/>
  <c r="D58" i="14"/>
  <c r="E58" i="14"/>
  <c r="F58" i="14"/>
  <c r="A59" i="14"/>
  <c r="B59" i="14"/>
  <c r="C59" i="14"/>
  <c r="D59" i="14"/>
  <c r="E59" i="14"/>
  <c r="F59" i="14"/>
  <c r="A60" i="14"/>
  <c r="B60" i="14"/>
  <c r="C60" i="14"/>
  <c r="D60" i="14"/>
  <c r="E60" i="14"/>
  <c r="F60" i="14"/>
  <c r="A61" i="14"/>
  <c r="B61" i="14"/>
  <c r="C61" i="14"/>
  <c r="D61" i="14"/>
  <c r="E61" i="14"/>
  <c r="F61" i="14"/>
  <c r="A62" i="14"/>
  <c r="B62" i="14"/>
  <c r="C62" i="14"/>
  <c r="D62" i="14"/>
  <c r="E62" i="14"/>
  <c r="F62" i="14"/>
  <c r="A63" i="14"/>
  <c r="B63" i="14"/>
  <c r="C63" i="14"/>
  <c r="D63" i="14"/>
  <c r="E63" i="14"/>
  <c r="F63" i="14"/>
  <c r="A64" i="14"/>
  <c r="B64" i="14"/>
  <c r="C64" i="14"/>
  <c r="D64" i="14"/>
  <c r="E64" i="14"/>
  <c r="F64" i="14"/>
  <c r="A65" i="14"/>
  <c r="B65" i="14"/>
  <c r="C65" i="14"/>
  <c r="D65" i="14"/>
  <c r="E65" i="14"/>
  <c r="F65" i="14"/>
  <c r="A66" i="14"/>
  <c r="B66" i="14"/>
  <c r="C66" i="14"/>
  <c r="D66" i="14"/>
  <c r="E66" i="14"/>
  <c r="F66" i="14"/>
  <c r="A67" i="14"/>
  <c r="B67" i="14"/>
  <c r="C67" i="14"/>
  <c r="D67" i="14"/>
  <c r="E67" i="14"/>
  <c r="F67" i="14"/>
  <c r="A68" i="14"/>
  <c r="B68" i="14"/>
  <c r="C68" i="14"/>
  <c r="D68" i="14"/>
  <c r="E68" i="14"/>
  <c r="F68" i="14"/>
  <c r="A69" i="14"/>
  <c r="B69" i="14"/>
  <c r="C69" i="14"/>
  <c r="D69" i="14"/>
  <c r="E69" i="14"/>
  <c r="F69" i="14"/>
  <c r="A70" i="14"/>
  <c r="B70" i="14"/>
  <c r="C70" i="14"/>
  <c r="D70" i="14"/>
  <c r="E70" i="14"/>
  <c r="F70" i="14"/>
  <c r="A71" i="14"/>
  <c r="B71" i="14"/>
  <c r="C71" i="14"/>
  <c r="D71" i="14"/>
  <c r="E71" i="14"/>
  <c r="F71" i="14"/>
  <c r="A72" i="14"/>
  <c r="B72" i="14"/>
  <c r="C72" i="14"/>
  <c r="D72" i="14"/>
  <c r="E72" i="14"/>
  <c r="F72" i="14"/>
  <c r="A73" i="14"/>
  <c r="B73" i="14"/>
  <c r="C73" i="14"/>
  <c r="D73" i="14"/>
  <c r="E73" i="14"/>
  <c r="F73" i="14"/>
  <c r="A74" i="14"/>
  <c r="B74" i="14"/>
  <c r="C74" i="14"/>
  <c r="D74" i="14"/>
  <c r="E74" i="14"/>
  <c r="F74" i="14"/>
  <c r="A75" i="14"/>
  <c r="B75" i="14"/>
  <c r="C75" i="14"/>
  <c r="D75" i="14"/>
  <c r="E75" i="14"/>
  <c r="F75" i="14"/>
  <c r="A76" i="14"/>
  <c r="B76" i="14"/>
  <c r="C76" i="14"/>
  <c r="D76" i="14"/>
  <c r="E76" i="14"/>
  <c r="F76" i="14"/>
  <c r="A77" i="14"/>
  <c r="B77" i="14"/>
  <c r="C77" i="14"/>
  <c r="D77" i="14"/>
  <c r="E77" i="14"/>
  <c r="F77" i="14"/>
  <c r="A78" i="14"/>
  <c r="B78" i="14"/>
  <c r="C78" i="14"/>
  <c r="D78" i="14"/>
  <c r="E78" i="14"/>
  <c r="F78" i="14"/>
  <c r="A79" i="14"/>
  <c r="B79" i="14"/>
  <c r="C79" i="14"/>
  <c r="D79" i="14"/>
  <c r="E79" i="14"/>
  <c r="F79" i="14"/>
  <c r="A80" i="14"/>
  <c r="B80" i="14"/>
  <c r="C80" i="14"/>
  <c r="D80" i="14"/>
  <c r="E80" i="14"/>
  <c r="F80" i="14"/>
  <c r="A81" i="14"/>
  <c r="B81" i="14"/>
  <c r="C81" i="14"/>
  <c r="D81" i="14"/>
  <c r="E81" i="14"/>
  <c r="F81" i="14"/>
  <c r="A82" i="14"/>
  <c r="B82" i="14"/>
  <c r="C82" i="14"/>
  <c r="D82" i="14"/>
  <c r="E82" i="14"/>
  <c r="F82" i="14"/>
  <c r="A83" i="14"/>
  <c r="B83" i="14"/>
  <c r="C83" i="14"/>
  <c r="D83" i="14"/>
  <c r="E83" i="14"/>
  <c r="F83" i="14"/>
  <c r="A84" i="14"/>
  <c r="B84" i="14"/>
  <c r="C84" i="14"/>
  <c r="D84" i="14"/>
  <c r="E84" i="14"/>
  <c r="F84" i="14"/>
  <c r="A85" i="14"/>
  <c r="B85" i="14"/>
  <c r="C85" i="14"/>
  <c r="D85" i="14"/>
  <c r="E85" i="14"/>
  <c r="F85" i="14"/>
  <c r="A86" i="14"/>
  <c r="B86" i="14"/>
  <c r="C86" i="14"/>
  <c r="D86" i="14"/>
  <c r="E86" i="14"/>
  <c r="F86" i="14"/>
  <c r="A87" i="14"/>
  <c r="B87" i="14"/>
  <c r="C87" i="14"/>
  <c r="D87" i="14"/>
  <c r="E87" i="14"/>
  <c r="F87" i="14"/>
  <c r="A88" i="14"/>
  <c r="B88" i="14"/>
  <c r="C88" i="14"/>
  <c r="D88" i="14"/>
  <c r="E88" i="14"/>
  <c r="F88" i="14"/>
  <c r="A89" i="14"/>
  <c r="B89" i="14"/>
  <c r="C89" i="14"/>
  <c r="D89" i="14"/>
  <c r="E89" i="14"/>
  <c r="F89" i="14"/>
  <c r="A90" i="14"/>
  <c r="B90" i="14"/>
  <c r="C90" i="14"/>
  <c r="D90" i="14"/>
  <c r="E90" i="14"/>
  <c r="F90" i="14"/>
  <c r="A91" i="14"/>
  <c r="B91" i="14"/>
  <c r="C91" i="14"/>
  <c r="D91" i="14"/>
  <c r="E91" i="14"/>
  <c r="F91" i="14"/>
  <c r="A92" i="14"/>
  <c r="B92" i="14"/>
  <c r="C92" i="14"/>
  <c r="D92" i="14"/>
  <c r="E92" i="14"/>
  <c r="F92" i="14"/>
  <c r="A93" i="14"/>
  <c r="B93" i="14"/>
  <c r="C93" i="14"/>
  <c r="D93" i="14"/>
  <c r="E93" i="14"/>
  <c r="F93" i="14"/>
  <c r="A94" i="14"/>
  <c r="B94" i="14"/>
  <c r="C94" i="14"/>
  <c r="D94" i="14"/>
  <c r="E94" i="14"/>
  <c r="F94" i="14"/>
  <c r="A95" i="14"/>
  <c r="B95" i="14"/>
  <c r="C95" i="14"/>
  <c r="D95" i="14"/>
  <c r="E95" i="14"/>
  <c r="F95" i="14"/>
  <c r="A96" i="14"/>
  <c r="B96" i="14"/>
  <c r="C96" i="14"/>
  <c r="D96" i="14"/>
  <c r="E96" i="14"/>
  <c r="F96" i="14"/>
  <c r="A97" i="14"/>
  <c r="B97" i="14"/>
  <c r="C97" i="14"/>
  <c r="D97" i="14"/>
  <c r="E97" i="14"/>
  <c r="F97" i="14"/>
  <c r="A98" i="14"/>
  <c r="B98" i="14"/>
  <c r="C98" i="14"/>
  <c r="D98" i="14"/>
  <c r="E98" i="14"/>
  <c r="F98" i="14"/>
  <c r="A99" i="14"/>
  <c r="B99" i="14"/>
  <c r="C99" i="14"/>
  <c r="D99" i="14"/>
  <c r="E99" i="14"/>
  <c r="F99" i="14"/>
  <c r="A100" i="14"/>
  <c r="B100" i="14"/>
  <c r="C100" i="14"/>
  <c r="D100" i="14"/>
  <c r="E100" i="14"/>
  <c r="F100" i="14"/>
  <c r="A101" i="14"/>
  <c r="B101" i="14"/>
  <c r="C101" i="14"/>
  <c r="D101" i="14"/>
  <c r="E101" i="14"/>
  <c r="F101" i="14"/>
  <c r="A102" i="14"/>
  <c r="B102" i="14"/>
  <c r="C102" i="14"/>
  <c r="D102" i="14"/>
  <c r="E102" i="14"/>
  <c r="F102" i="14"/>
  <c r="A103" i="14"/>
  <c r="B103" i="14"/>
  <c r="C103" i="14"/>
  <c r="D103" i="14"/>
  <c r="E103" i="14"/>
  <c r="F103" i="14"/>
  <c r="A104" i="14"/>
  <c r="B104" i="14"/>
  <c r="C104" i="14"/>
  <c r="D104" i="14"/>
  <c r="E104" i="14"/>
  <c r="F104" i="14"/>
  <c r="A105" i="14"/>
  <c r="B105" i="14"/>
  <c r="C105" i="14"/>
  <c r="D105" i="14"/>
  <c r="E105" i="14"/>
  <c r="F105" i="14"/>
  <c r="A106" i="14"/>
  <c r="B106" i="14"/>
  <c r="C106" i="14"/>
  <c r="D106" i="14"/>
  <c r="E106" i="14"/>
  <c r="F106" i="14"/>
  <c r="A107" i="14"/>
  <c r="B107" i="14"/>
  <c r="C107" i="14"/>
  <c r="D107" i="14"/>
  <c r="E107" i="14"/>
  <c r="F107" i="14"/>
  <c r="A108" i="14"/>
  <c r="B108" i="14"/>
  <c r="C108" i="14"/>
  <c r="D108" i="14"/>
  <c r="E108" i="14"/>
  <c r="F108" i="14"/>
  <c r="A109" i="14"/>
  <c r="B109" i="14"/>
  <c r="C109" i="14"/>
  <c r="D109" i="14"/>
  <c r="E109" i="14"/>
  <c r="F109" i="14"/>
  <c r="A110" i="14"/>
  <c r="B110" i="14"/>
  <c r="C110" i="14"/>
  <c r="D110" i="14"/>
  <c r="E110" i="14"/>
  <c r="F110" i="14"/>
  <c r="A111" i="14"/>
  <c r="B111" i="14"/>
  <c r="C111" i="14"/>
  <c r="D111" i="14"/>
  <c r="E111" i="14"/>
  <c r="F111" i="14"/>
  <c r="A112" i="14"/>
  <c r="B112" i="14"/>
  <c r="C112" i="14"/>
  <c r="D112" i="14"/>
  <c r="E112" i="14"/>
  <c r="F112" i="14"/>
  <c r="A113" i="14"/>
  <c r="B113" i="14"/>
  <c r="C113" i="14"/>
  <c r="D113" i="14"/>
  <c r="E113" i="14"/>
  <c r="F113" i="14"/>
  <c r="A114" i="14"/>
  <c r="B114" i="14"/>
  <c r="C114" i="14"/>
  <c r="D114" i="14"/>
  <c r="E114" i="14"/>
  <c r="F114" i="14"/>
  <c r="A115" i="14"/>
  <c r="B115" i="14"/>
  <c r="C115" i="14"/>
  <c r="D115" i="14"/>
  <c r="E115" i="14"/>
  <c r="F115" i="14"/>
  <c r="A116" i="14"/>
  <c r="B116" i="14"/>
  <c r="C116" i="14"/>
  <c r="D116" i="14"/>
  <c r="E116" i="14"/>
  <c r="F116" i="14"/>
  <c r="A117" i="14"/>
  <c r="B117" i="14"/>
  <c r="C117" i="14"/>
  <c r="D117" i="14"/>
  <c r="E117" i="14"/>
  <c r="F117" i="14"/>
  <c r="A118" i="14"/>
  <c r="B118" i="14"/>
  <c r="C118" i="14"/>
  <c r="D118" i="14"/>
  <c r="E118" i="14"/>
  <c r="F118" i="14"/>
  <c r="A119" i="14"/>
  <c r="B119" i="14"/>
  <c r="C119" i="14"/>
  <c r="D119" i="14"/>
  <c r="E119" i="14"/>
  <c r="F119" i="14"/>
  <c r="A120" i="14"/>
  <c r="B120" i="14"/>
  <c r="C120" i="14"/>
  <c r="D120" i="14"/>
  <c r="E120" i="14"/>
  <c r="F120" i="14"/>
  <c r="A121" i="14"/>
  <c r="B121" i="14"/>
  <c r="C121" i="14"/>
  <c r="D121" i="14"/>
  <c r="E121" i="14"/>
  <c r="F121" i="14"/>
  <c r="A122" i="14"/>
  <c r="B122" i="14"/>
  <c r="C122" i="14"/>
  <c r="D122" i="14"/>
  <c r="E122" i="14"/>
  <c r="F122" i="14"/>
  <c r="A123" i="14"/>
  <c r="B123" i="14"/>
  <c r="C123" i="14"/>
  <c r="D123" i="14"/>
  <c r="E123" i="14"/>
  <c r="F123" i="14"/>
  <c r="A124" i="14"/>
  <c r="B124" i="14"/>
  <c r="C124" i="14"/>
  <c r="D124" i="14"/>
  <c r="E124" i="14"/>
  <c r="F124" i="14"/>
  <c r="A125" i="14"/>
  <c r="B125" i="14"/>
  <c r="C125" i="14"/>
  <c r="D125" i="14"/>
  <c r="E125" i="14"/>
  <c r="F125" i="14"/>
  <c r="A126" i="14"/>
  <c r="B126" i="14"/>
  <c r="C126" i="14"/>
  <c r="D126" i="14"/>
  <c r="E126" i="14"/>
  <c r="F126" i="14"/>
  <c r="A127" i="14"/>
  <c r="B127" i="14"/>
  <c r="C127" i="14"/>
  <c r="D127" i="14"/>
  <c r="E127" i="14"/>
  <c r="F127" i="14"/>
  <c r="A128" i="14"/>
  <c r="B128" i="14"/>
  <c r="C128" i="14"/>
  <c r="D128" i="14"/>
  <c r="E128" i="14"/>
  <c r="F128" i="14"/>
  <c r="A129" i="14"/>
  <c r="B129" i="14"/>
  <c r="C129" i="14"/>
  <c r="D129" i="14"/>
  <c r="E129" i="14"/>
  <c r="F129" i="14"/>
  <c r="A130" i="14"/>
  <c r="B130" i="14"/>
  <c r="C130" i="14"/>
  <c r="D130" i="14"/>
  <c r="E130" i="14"/>
  <c r="F130" i="14"/>
  <c r="A131" i="14"/>
  <c r="B131" i="14"/>
  <c r="C131" i="14"/>
  <c r="D131" i="14"/>
  <c r="E131" i="14"/>
  <c r="F131" i="14"/>
  <c r="A132" i="14"/>
  <c r="B132" i="14"/>
  <c r="C132" i="14"/>
  <c r="D132" i="14"/>
  <c r="E132" i="14"/>
  <c r="F132" i="14"/>
  <c r="A133" i="14"/>
  <c r="B133" i="14"/>
  <c r="C133" i="14"/>
  <c r="D133" i="14"/>
  <c r="E133" i="14"/>
  <c r="F133" i="14"/>
  <c r="A134" i="14"/>
  <c r="B134" i="14"/>
  <c r="C134" i="14"/>
  <c r="D134" i="14"/>
  <c r="E134" i="14"/>
  <c r="F134" i="14"/>
  <c r="A135" i="14"/>
  <c r="B135" i="14"/>
  <c r="C135" i="14"/>
  <c r="D135" i="14"/>
  <c r="E135" i="14"/>
  <c r="F135" i="14"/>
  <c r="A136" i="14"/>
  <c r="B136" i="14"/>
  <c r="C136" i="14"/>
  <c r="D136" i="14"/>
  <c r="E136" i="14"/>
  <c r="F136" i="14"/>
  <c r="A137" i="14"/>
  <c r="B137" i="14"/>
  <c r="C137" i="14"/>
  <c r="D137" i="14"/>
  <c r="E137" i="14"/>
  <c r="F137" i="14"/>
  <c r="A138" i="14"/>
  <c r="B138" i="14"/>
  <c r="C138" i="14"/>
  <c r="D138" i="14"/>
  <c r="E138" i="14"/>
  <c r="F138" i="14"/>
  <c r="A139" i="14"/>
  <c r="B139" i="14"/>
  <c r="C139" i="14"/>
  <c r="D139" i="14"/>
  <c r="E139" i="14"/>
  <c r="F139" i="14"/>
  <c r="A140" i="14"/>
  <c r="B140" i="14"/>
  <c r="C140" i="14"/>
  <c r="D140" i="14"/>
  <c r="E140" i="14"/>
  <c r="F140" i="14"/>
  <c r="A141" i="14"/>
  <c r="B141" i="14"/>
  <c r="C141" i="14"/>
  <c r="D141" i="14"/>
  <c r="E141" i="14"/>
  <c r="F141" i="14"/>
  <c r="A142" i="14"/>
  <c r="B142" i="14"/>
  <c r="C142" i="14"/>
  <c r="D142" i="14"/>
  <c r="E142" i="14"/>
  <c r="F142" i="14"/>
  <c r="A143" i="14"/>
  <c r="B143" i="14"/>
  <c r="C143" i="14"/>
  <c r="D143" i="14"/>
  <c r="E143" i="14"/>
  <c r="F143" i="14"/>
  <c r="A144" i="14"/>
  <c r="B144" i="14"/>
  <c r="C144" i="14"/>
  <c r="D144" i="14"/>
  <c r="E144" i="14"/>
  <c r="F144" i="14"/>
  <c r="A145" i="14"/>
  <c r="B145" i="14"/>
  <c r="C145" i="14"/>
  <c r="D145" i="14"/>
  <c r="E145" i="14"/>
  <c r="F145" i="14"/>
  <c r="A146" i="14"/>
  <c r="B146" i="14"/>
  <c r="C146" i="14"/>
  <c r="D146" i="14"/>
  <c r="E146" i="14"/>
  <c r="F146" i="14"/>
  <c r="A147" i="14"/>
  <c r="B147" i="14"/>
  <c r="C147" i="14"/>
  <c r="D147" i="14"/>
  <c r="E147" i="14"/>
  <c r="F147" i="14"/>
  <c r="A148" i="14"/>
  <c r="B148" i="14"/>
  <c r="C148" i="14"/>
  <c r="D148" i="14"/>
  <c r="E148" i="14"/>
  <c r="F148" i="14"/>
  <c r="A149" i="14"/>
  <c r="B149" i="14"/>
  <c r="C149" i="14"/>
  <c r="D149" i="14"/>
  <c r="E149" i="14"/>
  <c r="F149" i="14"/>
  <c r="A150" i="14"/>
  <c r="B150" i="14"/>
  <c r="C150" i="14"/>
  <c r="D150" i="14"/>
  <c r="E150" i="14"/>
  <c r="F150" i="14"/>
  <c r="A151" i="14"/>
  <c r="B151" i="14"/>
  <c r="C151" i="14"/>
  <c r="D151" i="14"/>
  <c r="E151" i="14"/>
  <c r="F151" i="14"/>
  <c r="A152" i="14"/>
  <c r="B152" i="14"/>
  <c r="C152" i="14"/>
  <c r="D152" i="14"/>
  <c r="E152" i="14"/>
  <c r="F152" i="14"/>
  <c r="A153" i="14"/>
  <c r="B153" i="14"/>
  <c r="C153" i="14"/>
  <c r="D153" i="14"/>
  <c r="E153" i="14"/>
  <c r="F153" i="14"/>
  <c r="A154" i="14"/>
  <c r="B154" i="14"/>
  <c r="C154" i="14"/>
  <c r="D154" i="14"/>
  <c r="E154" i="14"/>
  <c r="F154" i="14"/>
  <c r="A155" i="14"/>
  <c r="B155" i="14"/>
  <c r="C155" i="14"/>
  <c r="D155" i="14"/>
  <c r="E155" i="14"/>
  <c r="F155" i="14"/>
  <c r="A156" i="14"/>
  <c r="B156" i="14"/>
  <c r="C156" i="14"/>
  <c r="D156" i="14"/>
  <c r="E156" i="14"/>
  <c r="F156" i="14"/>
  <c r="A157" i="14"/>
  <c r="B157" i="14"/>
  <c r="C157" i="14"/>
  <c r="D157" i="14"/>
  <c r="E157" i="14"/>
  <c r="F157" i="14"/>
  <c r="A158" i="14"/>
  <c r="B158" i="14"/>
  <c r="C158" i="14"/>
  <c r="D158" i="14"/>
  <c r="E158" i="14"/>
  <c r="F158" i="14"/>
  <c r="A159" i="14"/>
  <c r="B159" i="14"/>
  <c r="C159" i="14"/>
  <c r="D159" i="14"/>
  <c r="E159" i="14"/>
  <c r="F159" i="14"/>
  <c r="A160" i="14"/>
  <c r="B160" i="14"/>
  <c r="C160" i="14"/>
  <c r="D160" i="14"/>
  <c r="E160" i="14"/>
  <c r="F160" i="14"/>
  <c r="A161" i="14"/>
  <c r="B161" i="14"/>
  <c r="C161" i="14"/>
  <c r="D161" i="14"/>
  <c r="E161" i="14"/>
  <c r="F161" i="14"/>
  <c r="A162" i="14"/>
  <c r="B162" i="14"/>
  <c r="C162" i="14"/>
  <c r="D162" i="14"/>
  <c r="E162" i="14"/>
  <c r="F162" i="14"/>
  <c r="A163" i="14"/>
  <c r="B163" i="14"/>
  <c r="C163" i="14"/>
  <c r="D163" i="14"/>
  <c r="E163" i="14"/>
  <c r="F163" i="14"/>
  <c r="A164" i="14"/>
  <c r="B164" i="14"/>
  <c r="C164" i="14"/>
  <c r="D164" i="14"/>
  <c r="E164" i="14"/>
  <c r="F164" i="14"/>
  <c r="A165" i="14"/>
  <c r="B165" i="14"/>
  <c r="C165" i="14"/>
  <c r="D165" i="14"/>
  <c r="E165" i="14"/>
  <c r="F165" i="14"/>
  <c r="A166" i="14"/>
  <c r="B166" i="14"/>
  <c r="C166" i="14"/>
  <c r="D166" i="14"/>
  <c r="E166" i="14"/>
  <c r="F166" i="14"/>
  <c r="A167" i="14"/>
  <c r="B167" i="14"/>
  <c r="C167" i="14"/>
  <c r="D167" i="14"/>
  <c r="E167" i="14"/>
  <c r="F167" i="14"/>
  <c r="A168" i="14"/>
  <c r="B168" i="14"/>
  <c r="C168" i="14"/>
  <c r="D168" i="14"/>
  <c r="E168" i="14"/>
  <c r="F168" i="14"/>
  <c r="A169" i="14"/>
  <c r="B169" i="14"/>
  <c r="C169" i="14"/>
  <c r="D169" i="14"/>
  <c r="E169" i="14"/>
  <c r="F169" i="14"/>
  <c r="A170" i="14"/>
  <c r="B170" i="14"/>
  <c r="C170" i="14"/>
  <c r="D170" i="14"/>
  <c r="E170" i="14"/>
  <c r="F170" i="14"/>
  <c r="A171" i="14"/>
  <c r="B171" i="14"/>
  <c r="C171" i="14"/>
  <c r="D171" i="14"/>
  <c r="E171" i="14"/>
  <c r="F171" i="14"/>
  <c r="A172" i="14"/>
  <c r="B172" i="14"/>
  <c r="C172" i="14"/>
  <c r="D172" i="14"/>
  <c r="E172" i="14"/>
  <c r="F172" i="14"/>
  <c r="A173" i="14"/>
  <c r="B173" i="14"/>
  <c r="C173" i="14"/>
  <c r="D173" i="14"/>
  <c r="E173" i="14"/>
  <c r="F173" i="14"/>
  <c r="A174" i="14"/>
  <c r="B174" i="14"/>
  <c r="C174" i="14"/>
  <c r="D174" i="14"/>
  <c r="E174" i="14"/>
  <c r="F174" i="14"/>
  <c r="A175" i="14"/>
  <c r="B175" i="14"/>
  <c r="C175" i="14"/>
  <c r="D175" i="14"/>
  <c r="E175" i="14"/>
  <c r="F175" i="14"/>
  <c r="A176" i="14"/>
  <c r="B176" i="14"/>
  <c r="C176" i="14"/>
  <c r="D176" i="14"/>
  <c r="E176" i="14"/>
  <c r="F176" i="14"/>
  <c r="A177" i="14"/>
  <c r="B177" i="14"/>
  <c r="C177" i="14"/>
  <c r="D177" i="14"/>
  <c r="E177" i="14"/>
  <c r="F177" i="14"/>
  <c r="A178" i="14"/>
  <c r="B178" i="14"/>
  <c r="C178" i="14"/>
  <c r="D178" i="14"/>
  <c r="E178" i="14"/>
  <c r="F178" i="14"/>
  <c r="A179" i="14"/>
  <c r="B179" i="14"/>
  <c r="C179" i="14"/>
  <c r="D179" i="14"/>
  <c r="E179" i="14"/>
  <c r="F179" i="14"/>
  <c r="A180" i="14"/>
  <c r="B180" i="14"/>
  <c r="C180" i="14"/>
  <c r="D180" i="14"/>
  <c r="E180" i="14"/>
  <c r="F180" i="14"/>
  <c r="A181" i="14"/>
  <c r="B181" i="14"/>
  <c r="C181" i="14"/>
  <c r="D181" i="14"/>
  <c r="E181" i="14"/>
  <c r="F181" i="14"/>
  <c r="A182" i="14"/>
  <c r="B182" i="14"/>
  <c r="C182" i="14"/>
  <c r="D182" i="14"/>
  <c r="E182" i="14"/>
  <c r="F182" i="14"/>
  <c r="A183" i="14"/>
  <c r="B183" i="14"/>
  <c r="C183" i="14"/>
  <c r="D183" i="14"/>
  <c r="E183" i="14"/>
  <c r="F183" i="14"/>
  <c r="A184" i="14"/>
  <c r="B184" i="14"/>
  <c r="C184" i="14"/>
  <c r="D184" i="14"/>
  <c r="E184" i="14"/>
  <c r="F184" i="14"/>
  <c r="A185" i="14"/>
  <c r="B185" i="14"/>
  <c r="C185" i="14"/>
  <c r="D185" i="14"/>
  <c r="E185" i="14"/>
  <c r="F185" i="14"/>
  <c r="A186" i="14"/>
  <c r="B186" i="14"/>
  <c r="C186" i="14"/>
  <c r="D186" i="14"/>
  <c r="E186" i="14"/>
  <c r="F186" i="14"/>
  <c r="A187" i="14"/>
  <c r="B187" i="14"/>
  <c r="C187" i="14"/>
  <c r="D187" i="14"/>
  <c r="E187" i="14"/>
  <c r="F187" i="14"/>
  <c r="A188" i="14"/>
  <c r="B188" i="14"/>
  <c r="C188" i="14"/>
  <c r="D188" i="14"/>
  <c r="E188" i="14"/>
  <c r="F188" i="14"/>
  <c r="A189" i="14"/>
  <c r="B189" i="14"/>
  <c r="C189" i="14"/>
  <c r="D189" i="14"/>
  <c r="E189" i="14"/>
  <c r="F189" i="14"/>
  <c r="A190" i="14"/>
  <c r="B190" i="14"/>
  <c r="C190" i="14"/>
  <c r="D190" i="14"/>
  <c r="E190" i="14"/>
  <c r="F190" i="14"/>
  <c r="A191" i="14"/>
  <c r="B191" i="14"/>
  <c r="C191" i="14"/>
  <c r="D191" i="14"/>
  <c r="E191" i="14"/>
  <c r="F191" i="14"/>
  <c r="A192" i="14"/>
  <c r="B192" i="14"/>
  <c r="C192" i="14"/>
  <c r="D192" i="14"/>
  <c r="E192" i="14"/>
  <c r="F192" i="14"/>
  <c r="A193" i="14"/>
  <c r="B193" i="14"/>
  <c r="C193" i="14"/>
  <c r="D193" i="14"/>
  <c r="E193" i="14"/>
  <c r="F193" i="14"/>
  <c r="A194" i="14"/>
  <c r="B194" i="14"/>
  <c r="C194" i="14"/>
  <c r="D194" i="14"/>
  <c r="E194" i="14"/>
  <c r="F194" i="14"/>
  <c r="A195" i="14"/>
  <c r="B195" i="14"/>
  <c r="C195" i="14"/>
  <c r="D195" i="14"/>
  <c r="E195" i="14"/>
  <c r="F195" i="14"/>
  <c r="A196" i="14"/>
  <c r="B196" i="14"/>
  <c r="C196" i="14"/>
  <c r="D196" i="14"/>
  <c r="E196" i="14"/>
  <c r="F196" i="14"/>
  <c r="A197" i="14"/>
  <c r="B197" i="14"/>
  <c r="C197" i="14"/>
  <c r="D197" i="14"/>
  <c r="E197" i="14"/>
  <c r="F197" i="14"/>
  <c r="A198" i="14"/>
  <c r="B198" i="14"/>
  <c r="C198" i="14"/>
  <c r="D198" i="14"/>
  <c r="E198" i="14"/>
  <c r="F198" i="14"/>
  <c r="A199" i="14"/>
  <c r="B199" i="14"/>
  <c r="C199" i="14"/>
  <c r="D199" i="14"/>
  <c r="E199" i="14"/>
  <c r="F199" i="14"/>
  <c r="A200" i="14"/>
  <c r="B200" i="14"/>
  <c r="C200" i="14"/>
  <c r="D200" i="14"/>
  <c r="E200" i="14"/>
  <c r="F200" i="14"/>
  <c r="A201" i="14"/>
  <c r="B201" i="14"/>
  <c r="C201" i="14"/>
  <c r="D201" i="14"/>
  <c r="E201" i="14"/>
  <c r="F201" i="14"/>
  <c r="A202" i="14"/>
  <c r="B202" i="14"/>
  <c r="C202" i="14"/>
  <c r="D202" i="14"/>
  <c r="E202" i="14"/>
  <c r="F202" i="14"/>
  <c r="A203" i="14"/>
  <c r="B203" i="14"/>
  <c r="C203" i="14"/>
  <c r="D203" i="14"/>
  <c r="E203" i="14"/>
  <c r="F203" i="14"/>
  <c r="A204" i="14"/>
  <c r="B204" i="14"/>
  <c r="C204" i="14"/>
  <c r="D204" i="14"/>
  <c r="E204" i="14"/>
  <c r="F204" i="14"/>
  <c r="A205" i="14"/>
  <c r="B205" i="14"/>
  <c r="C205" i="14"/>
  <c r="D205" i="14"/>
  <c r="E205" i="14"/>
  <c r="F205" i="14"/>
  <c r="A206" i="14"/>
  <c r="B206" i="14"/>
  <c r="C206" i="14"/>
  <c r="D206" i="14"/>
  <c r="E206" i="14"/>
  <c r="F206" i="14"/>
  <c r="A207" i="14"/>
  <c r="B207" i="14"/>
  <c r="C207" i="14"/>
  <c r="D207" i="14"/>
  <c r="E207" i="14"/>
  <c r="F207" i="14"/>
  <c r="A208" i="14"/>
  <c r="B208" i="14"/>
  <c r="C208" i="14"/>
  <c r="D208" i="14"/>
  <c r="E208" i="14"/>
  <c r="F208" i="14"/>
  <c r="A209" i="14"/>
  <c r="B209" i="14"/>
  <c r="C209" i="14"/>
  <c r="D209" i="14"/>
  <c r="E209" i="14"/>
  <c r="F209" i="14"/>
  <c r="A210" i="14"/>
  <c r="B210" i="14"/>
  <c r="C210" i="14"/>
  <c r="D210" i="14"/>
  <c r="E210" i="14"/>
  <c r="F210" i="14"/>
  <c r="A211" i="14"/>
  <c r="B211" i="14"/>
  <c r="C211" i="14"/>
  <c r="D211" i="14"/>
  <c r="E211" i="14"/>
  <c r="F211" i="14"/>
  <c r="A212" i="14"/>
  <c r="B212" i="14"/>
  <c r="C212" i="14"/>
  <c r="D212" i="14"/>
  <c r="E212" i="14"/>
  <c r="F212" i="14"/>
  <c r="A213" i="14"/>
  <c r="B213" i="14"/>
  <c r="C213" i="14"/>
  <c r="D213" i="14"/>
  <c r="E213" i="14"/>
  <c r="F213" i="14"/>
  <c r="A214" i="14"/>
  <c r="B214" i="14"/>
  <c r="C214" i="14"/>
  <c r="D214" i="14"/>
  <c r="E214" i="14"/>
  <c r="F214" i="14"/>
  <c r="A215" i="14"/>
  <c r="B215" i="14"/>
  <c r="C215" i="14"/>
  <c r="D215" i="14"/>
  <c r="E215" i="14"/>
  <c r="F215" i="14"/>
  <c r="A216" i="14"/>
  <c r="B216" i="14"/>
  <c r="C216" i="14"/>
  <c r="D216" i="14"/>
  <c r="E216" i="14"/>
  <c r="F216" i="14"/>
  <c r="A217" i="14"/>
  <c r="B217" i="14"/>
  <c r="C217" i="14"/>
  <c r="D217" i="14"/>
  <c r="E217" i="14"/>
  <c r="F217" i="14"/>
  <c r="A218" i="14"/>
  <c r="B218" i="14"/>
  <c r="C218" i="14"/>
  <c r="D218" i="14"/>
  <c r="E218" i="14"/>
  <c r="F218" i="14"/>
  <c r="A219" i="14"/>
  <c r="B219" i="14"/>
  <c r="C219" i="14"/>
  <c r="D219" i="14"/>
  <c r="E219" i="14"/>
  <c r="F219" i="14"/>
  <c r="A220" i="14"/>
  <c r="B220" i="14"/>
  <c r="C220" i="14"/>
  <c r="D220" i="14"/>
  <c r="E220" i="14"/>
  <c r="F220" i="14"/>
  <c r="A221" i="14"/>
  <c r="B221" i="14"/>
  <c r="C221" i="14"/>
  <c r="D221" i="14"/>
  <c r="E221" i="14"/>
  <c r="F221" i="14"/>
  <c r="A222" i="14"/>
  <c r="B222" i="14"/>
  <c r="C222" i="14"/>
  <c r="D222" i="14"/>
  <c r="E222" i="14"/>
  <c r="F222" i="14"/>
  <c r="A223" i="14"/>
  <c r="B223" i="14"/>
  <c r="C223" i="14"/>
  <c r="D223" i="14"/>
  <c r="E223" i="14"/>
  <c r="F223" i="14"/>
  <c r="A224" i="14"/>
  <c r="B224" i="14"/>
  <c r="C224" i="14"/>
  <c r="D224" i="14"/>
  <c r="E224" i="14"/>
  <c r="F224" i="14"/>
  <c r="A225" i="14"/>
  <c r="B225" i="14"/>
  <c r="C225" i="14"/>
  <c r="D225" i="14"/>
  <c r="E225" i="14"/>
  <c r="F225" i="14"/>
  <c r="A226" i="14"/>
  <c r="B226" i="14"/>
  <c r="C226" i="14"/>
  <c r="D226" i="14"/>
  <c r="E226" i="14"/>
  <c r="F226" i="14"/>
  <c r="A227" i="14"/>
  <c r="B227" i="14"/>
  <c r="C227" i="14"/>
  <c r="D227" i="14"/>
  <c r="E227" i="14"/>
  <c r="F227" i="14"/>
  <c r="A228" i="14"/>
  <c r="B228" i="14"/>
  <c r="C228" i="14"/>
  <c r="D228" i="14"/>
  <c r="E228" i="14"/>
  <c r="F228" i="14"/>
  <c r="A229" i="14"/>
  <c r="B229" i="14"/>
  <c r="C229" i="14"/>
  <c r="D229" i="14"/>
  <c r="E229" i="14"/>
  <c r="F229" i="14"/>
  <c r="A230" i="14"/>
  <c r="B230" i="14"/>
  <c r="C230" i="14"/>
  <c r="D230" i="14"/>
  <c r="E230" i="14"/>
  <c r="F230" i="14"/>
  <c r="A231" i="14"/>
  <c r="B231" i="14"/>
  <c r="C231" i="14"/>
  <c r="D231" i="14"/>
  <c r="E231" i="14"/>
  <c r="F231" i="14"/>
  <c r="A232" i="14"/>
  <c r="B232" i="14"/>
  <c r="C232" i="14"/>
  <c r="D232" i="14"/>
  <c r="E232" i="14"/>
  <c r="F232" i="14"/>
  <c r="A233" i="14"/>
  <c r="B233" i="14"/>
  <c r="C233" i="14"/>
  <c r="D233" i="14"/>
  <c r="E233" i="14"/>
  <c r="F233" i="14"/>
  <c r="A234" i="14"/>
  <c r="B234" i="14"/>
  <c r="C234" i="14"/>
  <c r="D234" i="14"/>
  <c r="E234" i="14"/>
  <c r="F234" i="14"/>
  <c r="A235" i="14"/>
  <c r="B235" i="14"/>
  <c r="C235" i="14"/>
  <c r="D235" i="14"/>
  <c r="E235" i="14"/>
  <c r="F235" i="14"/>
  <c r="A236" i="14"/>
  <c r="B236" i="14"/>
  <c r="C236" i="14"/>
  <c r="D236" i="14"/>
  <c r="E236" i="14"/>
  <c r="F236" i="14"/>
  <c r="A237" i="14"/>
  <c r="B237" i="14"/>
  <c r="C237" i="14"/>
  <c r="D237" i="14"/>
  <c r="E237" i="14"/>
  <c r="F237" i="14"/>
  <c r="A238" i="14"/>
  <c r="B238" i="14"/>
  <c r="C238" i="14"/>
  <c r="D238" i="14"/>
  <c r="E238" i="14"/>
  <c r="F238" i="14"/>
  <c r="A239" i="14"/>
  <c r="B239" i="14"/>
  <c r="C239" i="14"/>
  <c r="D239" i="14"/>
  <c r="E239" i="14"/>
  <c r="F239" i="14"/>
  <c r="A240" i="14"/>
  <c r="B240" i="14"/>
  <c r="C240" i="14"/>
  <c r="D240" i="14"/>
  <c r="E240" i="14"/>
  <c r="F240" i="14"/>
  <c r="A241" i="14"/>
  <c r="B241" i="14"/>
  <c r="C241" i="14"/>
  <c r="D241" i="14"/>
  <c r="E241" i="14"/>
  <c r="F241" i="14"/>
  <c r="A242" i="14"/>
  <c r="B242" i="14"/>
  <c r="C242" i="14"/>
  <c r="D242" i="14"/>
  <c r="E242" i="14"/>
  <c r="F242" i="14"/>
  <c r="A243" i="14"/>
  <c r="B243" i="14"/>
  <c r="C243" i="14"/>
  <c r="D243" i="14"/>
  <c r="E243" i="14"/>
  <c r="F243" i="14"/>
  <c r="A244" i="14"/>
  <c r="B244" i="14"/>
  <c r="C244" i="14"/>
  <c r="D244" i="14"/>
  <c r="E244" i="14"/>
  <c r="F244" i="14"/>
  <c r="A245" i="14"/>
  <c r="B245" i="14"/>
  <c r="C245" i="14"/>
  <c r="D245" i="14"/>
  <c r="E245" i="14"/>
  <c r="F245" i="14"/>
  <c r="A246" i="14"/>
  <c r="B246" i="14"/>
  <c r="C246" i="14"/>
  <c r="D246" i="14"/>
  <c r="E246" i="14"/>
  <c r="F246" i="14"/>
  <c r="A247" i="14"/>
  <c r="B247" i="14"/>
  <c r="C247" i="14"/>
  <c r="D247" i="14"/>
  <c r="E247" i="14"/>
  <c r="F247" i="14"/>
  <c r="A248" i="14"/>
  <c r="B248" i="14"/>
  <c r="C248" i="14"/>
  <c r="D248" i="14"/>
  <c r="E248" i="14"/>
  <c r="F248" i="14"/>
  <c r="A249" i="14"/>
  <c r="B249" i="14"/>
  <c r="C249" i="14"/>
  <c r="D249" i="14"/>
  <c r="E249" i="14"/>
  <c r="F249" i="14"/>
  <c r="A250" i="14"/>
  <c r="B250" i="14"/>
  <c r="C250" i="14"/>
  <c r="D250" i="14"/>
  <c r="E250" i="14"/>
  <c r="F250" i="14"/>
  <c r="A251" i="14"/>
  <c r="B251" i="14"/>
  <c r="C251" i="14"/>
  <c r="D251" i="14"/>
  <c r="E251" i="14"/>
  <c r="F251" i="14"/>
  <c r="A252" i="14"/>
  <c r="B252" i="14"/>
  <c r="C252" i="14"/>
  <c r="D252" i="14"/>
  <c r="E252" i="14"/>
  <c r="F252" i="14"/>
  <c r="A253" i="14"/>
  <c r="B253" i="14"/>
  <c r="C253" i="14"/>
  <c r="D253" i="14"/>
  <c r="E253" i="14"/>
  <c r="F253" i="14"/>
  <c r="A254" i="14"/>
  <c r="B254" i="14"/>
  <c r="C254" i="14"/>
  <c r="D254" i="14"/>
  <c r="E254" i="14"/>
  <c r="F254" i="14"/>
  <c r="A255" i="14"/>
  <c r="B255" i="14"/>
  <c r="C255" i="14"/>
  <c r="D255" i="14"/>
  <c r="E255" i="14"/>
  <c r="F255" i="14"/>
  <c r="A256" i="14"/>
  <c r="B256" i="14"/>
  <c r="C256" i="14"/>
  <c r="D256" i="14"/>
  <c r="E256" i="14"/>
  <c r="F256" i="14"/>
  <c r="A257" i="14"/>
  <c r="B257" i="14"/>
  <c r="C257" i="14"/>
  <c r="D257" i="14"/>
  <c r="E257" i="14"/>
  <c r="F257" i="14"/>
  <c r="A258" i="14"/>
  <c r="B258" i="14"/>
  <c r="C258" i="14"/>
  <c r="D258" i="14"/>
  <c r="E258" i="14"/>
  <c r="F258" i="14"/>
  <c r="A259" i="14"/>
  <c r="B259" i="14"/>
  <c r="C259" i="14"/>
  <c r="D259" i="14"/>
  <c r="E259" i="14"/>
  <c r="F259" i="14"/>
  <c r="A260" i="14"/>
  <c r="B260" i="14"/>
  <c r="C260" i="14"/>
  <c r="D260" i="14"/>
  <c r="E260" i="14"/>
  <c r="F260" i="14"/>
  <c r="A261" i="14"/>
  <c r="B261" i="14"/>
  <c r="C261" i="14"/>
  <c r="D261" i="14"/>
  <c r="E261" i="14"/>
  <c r="F261" i="14"/>
  <c r="A262" i="14"/>
  <c r="B262" i="14"/>
  <c r="C262" i="14"/>
  <c r="D262" i="14"/>
  <c r="E262" i="14"/>
  <c r="F262" i="14"/>
  <c r="A263" i="14"/>
  <c r="B263" i="14"/>
  <c r="C263" i="14"/>
  <c r="D263" i="14"/>
  <c r="E263" i="14"/>
  <c r="F263" i="14"/>
  <c r="A264" i="14"/>
  <c r="B264" i="14"/>
  <c r="C264" i="14"/>
  <c r="D264" i="14"/>
  <c r="E264" i="14"/>
  <c r="F264" i="14"/>
  <c r="A265" i="14"/>
  <c r="B265" i="14"/>
  <c r="C265" i="14"/>
  <c r="D265" i="14"/>
  <c r="E265" i="14"/>
  <c r="F265" i="14"/>
  <c r="A266" i="14"/>
  <c r="B266" i="14"/>
  <c r="C266" i="14"/>
  <c r="D266" i="14"/>
  <c r="E266" i="14"/>
  <c r="F266" i="14"/>
  <c r="A267" i="14"/>
  <c r="B267" i="14"/>
  <c r="C267" i="14"/>
  <c r="D267" i="14"/>
  <c r="E267" i="14"/>
  <c r="F267" i="14"/>
  <c r="A268" i="14"/>
  <c r="B268" i="14"/>
  <c r="C268" i="14"/>
  <c r="D268" i="14"/>
  <c r="E268" i="14"/>
  <c r="F268" i="14"/>
  <c r="A269" i="14"/>
  <c r="B269" i="14"/>
  <c r="C269" i="14"/>
  <c r="D269" i="14"/>
  <c r="E269" i="14"/>
  <c r="F269" i="14"/>
  <c r="A270" i="14"/>
  <c r="B270" i="14"/>
  <c r="C270" i="14"/>
  <c r="D270" i="14"/>
  <c r="E270" i="14"/>
  <c r="F270" i="14"/>
  <c r="A271" i="14"/>
  <c r="B271" i="14"/>
  <c r="C271" i="14"/>
  <c r="D271" i="14"/>
  <c r="E271" i="14"/>
  <c r="F271" i="14"/>
  <c r="A272" i="14"/>
  <c r="B272" i="14"/>
  <c r="C272" i="14"/>
  <c r="D272" i="14"/>
  <c r="E272" i="14"/>
  <c r="F272" i="14"/>
  <c r="A273" i="14"/>
  <c r="B273" i="14"/>
  <c r="C273" i="14"/>
  <c r="D273" i="14"/>
  <c r="E273" i="14"/>
  <c r="F273" i="14"/>
  <c r="A274" i="14"/>
  <c r="B274" i="14"/>
  <c r="C274" i="14"/>
  <c r="D274" i="14"/>
  <c r="E274" i="14"/>
  <c r="F274" i="14"/>
  <c r="A275" i="14"/>
  <c r="B275" i="14"/>
  <c r="C275" i="14"/>
  <c r="D275" i="14"/>
  <c r="E275" i="14"/>
  <c r="F275" i="14"/>
  <c r="A276" i="14"/>
  <c r="B276" i="14"/>
  <c r="C276" i="14"/>
  <c r="D276" i="14"/>
  <c r="E276" i="14"/>
  <c r="F276" i="14"/>
  <c r="A277" i="14"/>
  <c r="B277" i="14"/>
  <c r="C277" i="14"/>
  <c r="D277" i="14"/>
  <c r="E277" i="14"/>
  <c r="F277" i="14"/>
  <c r="A278" i="14"/>
  <c r="B278" i="14"/>
  <c r="C278" i="14"/>
  <c r="D278" i="14"/>
  <c r="E278" i="14"/>
  <c r="F278" i="14"/>
  <c r="A279" i="14"/>
  <c r="B279" i="14"/>
  <c r="C279" i="14"/>
  <c r="D279" i="14"/>
  <c r="E279" i="14"/>
  <c r="F279" i="14"/>
  <c r="A280" i="14"/>
  <c r="B280" i="14"/>
  <c r="C280" i="14"/>
  <c r="D280" i="14"/>
  <c r="E280" i="14"/>
  <c r="F280" i="14"/>
  <c r="A281" i="14"/>
  <c r="B281" i="14"/>
  <c r="C281" i="14"/>
  <c r="D281" i="14"/>
  <c r="E281" i="14"/>
  <c r="F281" i="14"/>
  <c r="A282" i="14"/>
  <c r="B282" i="14"/>
  <c r="C282" i="14"/>
  <c r="D282" i="14"/>
  <c r="E282" i="14"/>
  <c r="F282" i="14"/>
  <c r="A283" i="14"/>
  <c r="B283" i="14"/>
  <c r="C283" i="14"/>
  <c r="D283" i="14"/>
  <c r="E283" i="14"/>
  <c r="F283" i="14"/>
  <c r="A284" i="14"/>
  <c r="B284" i="14"/>
  <c r="C284" i="14"/>
  <c r="D284" i="14"/>
  <c r="E284" i="14"/>
  <c r="F284" i="14"/>
  <c r="A285" i="14"/>
  <c r="B285" i="14"/>
  <c r="C285" i="14"/>
  <c r="D285" i="14"/>
  <c r="E285" i="14"/>
  <c r="F285" i="14"/>
  <c r="A286" i="14"/>
  <c r="B286" i="14"/>
  <c r="C286" i="14"/>
  <c r="D286" i="14"/>
  <c r="E286" i="14"/>
  <c r="F286" i="14"/>
  <c r="A287" i="14"/>
  <c r="B287" i="14"/>
  <c r="C287" i="14"/>
  <c r="D287" i="14"/>
  <c r="E287" i="14"/>
  <c r="F287" i="14"/>
  <c r="A288" i="14"/>
  <c r="B288" i="14"/>
  <c r="C288" i="14"/>
  <c r="D288" i="14"/>
  <c r="E288" i="14"/>
  <c r="F288" i="14"/>
  <c r="A289" i="14"/>
  <c r="B289" i="14"/>
  <c r="C289" i="14"/>
  <c r="D289" i="14"/>
  <c r="E289" i="14"/>
  <c r="F289" i="14"/>
  <c r="A290" i="14"/>
  <c r="B290" i="14"/>
  <c r="C290" i="14"/>
  <c r="D290" i="14"/>
  <c r="E290" i="14"/>
  <c r="F290" i="14"/>
  <c r="A291" i="14"/>
  <c r="B291" i="14"/>
  <c r="C291" i="14"/>
  <c r="D291" i="14"/>
  <c r="E291" i="14"/>
  <c r="F291" i="14"/>
  <c r="A292" i="14"/>
  <c r="B292" i="14"/>
  <c r="C292" i="14"/>
  <c r="D292" i="14"/>
  <c r="E292" i="14"/>
  <c r="F292" i="14"/>
  <c r="A293" i="14"/>
  <c r="B293" i="14"/>
  <c r="C293" i="14"/>
  <c r="D293" i="14"/>
  <c r="E293" i="14"/>
  <c r="F293" i="14"/>
  <c r="A294" i="14"/>
  <c r="B294" i="14"/>
  <c r="C294" i="14"/>
  <c r="D294" i="14"/>
  <c r="E294" i="14"/>
  <c r="F294" i="14"/>
  <c r="A295" i="14"/>
  <c r="B295" i="14"/>
  <c r="C295" i="14"/>
  <c r="D295" i="14"/>
  <c r="E295" i="14"/>
  <c r="F295" i="14"/>
  <c r="A296" i="14"/>
  <c r="B296" i="14"/>
  <c r="C296" i="14"/>
  <c r="D296" i="14"/>
  <c r="E296" i="14"/>
  <c r="F296" i="14"/>
  <c r="A297" i="14"/>
  <c r="B297" i="14"/>
  <c r="C297" i="14"/>
  <c r="D297" i="14"/>
  <c r="E297" i="14"/>
  <c r="F297" i="14"/>
  <c r="A298" i="14"/>
  <c r="B298" i="14"/>
  <c r="C298" i="14"/>
  <c r="D298" i="14"/>
  <c r="E298" i="14"/>
  <c r="F298" i="14"/>
  <c r="A299" i="14"/>
  <c r="B299" i="14"/>
  <c r="C299" i="14"/>
  <c r="D299" i="14"/>
  <c r="E299" i="14"/>
  <c r="F299" i="14"/>
  <c r="A300" i="14"/>
  <c r="B300" i="14"/>
  <c r="C300" i="14"/>
  <c r="D300" i="14"/>
  <c r="E300" i="14"/>
  <c r="F300" i="14"/>
  <c r="A301" i="14"/>
  <c r="B301" i="14"/>
  <c r="C301" i="14"/>
  <c r="D301" i="14"/>
  <c r="E301" i="14"/>
  <c r="F301" i="14"/>
  <c r="A302" i="14"/>
  <c r="B302" i="14"/>
  <c r="C302" i="14"/>
  <c r="D302" i="14"/>
  <c r="E302" i="14"/>
  <c r="F302" i="14"/>
  <c r="A303" i="14"/>
  <c r="B303" i="14"/>
  <c r="C303" i="14"/>
  <c r="D303" i="14"/>
  <c r="E303" i="14"/>
  <c r="F303" i="14"/>
  <c r="A304" i="14"/>
  <c r="B304" i="14"/>
  <c r="C304" i="14"/>
  <c r="D304" i="14"/>
  <c r="E304" i="14"/>
  <c r="F304" i="14"/>
  <c r="A305" i="14"/>
  <c r="B305" i="14"/>
  <c r="C305" i="14"/>
  <c r="D305" i="14"/>
  <c r="E305" i="14"/>
  <c r="F305" i="14"/>
  <c r="A306" i="14"/>
  <c r="B306" i="14"/>
  <c r="C306" i="14"/>
  <c r="D306" i="14"/>
  <c r="E306" i="14"/>
  <c r="F306" i="14"/>
  <c r="A307" i="14"/>
  <c r="B307" i="14"/>
  <c r="C307" i="14"/>
  <c r="D307" i="14"/>
  <c r="E307" i="14"/>
  <c r="F307" i="14"/>
  <c r="A308" i="14"/>
  <c r="B308" i="14"/>
  <c r="C308" i="14"/>
  <c r="D308" i="14"/>
  <c r="E308" i="14"/>
  <c r="F308" i="14"/>
  <c r="A309" i="14"/>
  <c r="B309" i="14"/>
  <c r="C309" i="14"/>
  <c r="D309" i="14"/>
  <c r="E309" i="14"/>
  <c r="F309" i="14"/>
  <c r="A310" i="14"/>
  <c r="B310" i="14"/>
  <c r="C310" i="14"/>
  <c r="D310" i="14"/>
  <c r="E310" i="14"/>
  <c r="F310" i="14"/>
  <c r="A311" i="14"/>
  <c r="B311" i="14"/>
  <c r="C311" i="14"/>
  <c r="D311" i="14"/>
  <c r="E311" i="14"/>
  <c r="F311" i="14"/>
  <c r="A312" i="14"/>
  <c r="B312" i="14"/>
  <c r="C312" i="14"/>
  <c r="D312" i="14"/>
  <c r="E312" i="14"/>
  <c r="F312" i="14"/>
  <c r="A313" i="14"/>
  <c r="B313" i="14"/>
  <c r="C313" i="14"/>
  <c r="D313" i="14"/>
  <c r="E313" i="14"/>
  <c r="F313" i="14"/>
  <c r="A314" i="14"/>
  <c r="B314" i="14"/>
  <c r="C314" i="14"/>
  <c r="D314" i="14"/>
  <c r="E314" i="14"/>
  <c r="F314" i="14"/>
  <c r="A315" i="14"/>
  <c r="B315" i="14"/>
  <c r="C315" i="14"/>
  <c r="D315" i="14"/>
  <c r="E315" i="14"/>
  <c r="F315" i="14"/>
  <c r="A316" i="14"/>
  <c r="B316" i="14"/>
  <c r="C316" i="14"/>
  <c r="D316" i="14"/>
  <c r="E316" i="14"/>
  <c r="F316" i="14"/>
  <c r="A317" i="14"/>
  <c r="B317" i="14"/>
  <c r="C317" i="14"/>
  <c r="D317" i="14"/>
  <c r="E317" i="14"/>
  <c r="F317" i="14"/>
  <c r="A318" i="14"/>
  <c r="B318" i="14"/>
  <c r="C318" i="14"/>
  <c r="D318" i="14"/>
  <c r="E318" i="14"/>
  <c r="F318" i="14"/>
  <c r="A319" i="14"/>
  <c r="B319" i="14"/>
  <c r="C319" i="14"/>
  <c r="D319" i="14"/>
  <c r="E319" i="14"/>
  <c r="F319" i="14"/>
  <c r="A320" i="14"/>
  <c r="B320" i="14"/>
  <c r="C320" i="14"/>
  <c r="D320" i="14"/>
  <c r="E320" i="14"/>
  <c r="F320" i="14"/>
  <c r="A321" i="14"/>
  <c r="B321" i="14"/>
  <c r="C321" i="14"/>
  <c r="D321" i="14"/>
  <c r="E321" i="14"/>
  <c r="F321" i="14"/>
  <c r="A322" i="14"/>
  <c r="B322" i="14"/>
  <c r="C322" i="14"/>
  <c r="D322" i="14"/>
  <c r="E322" i="14"/>
  <c r="F322" i="14"/>
  <c r="A323" i="14"/>
  <c r="B323" i="14"/>
  <c r="C323" i="14"/>
  <c r="D323" i="14"/>
  <c r="E323" i="14"/>
  <c r="F323" i="14"/>
  <c r="A324" i="14"/>
  <c r="B324" i="14"/>
  <c r="C324" i="14"/>
  <c r="D324" i="14"/>
  <c r="E324" i="14"/>
  <c r="F324" i="14"/>
  <c r="A325" i="14"/>
  <c r="B325" i="14"/>
  <c r="C325" i="14"/>
  <c r="D325" i="14"/>
  <c r="E325" i="14"/>
  <c r="F325" i="14"/>
  <c r="A326" i="14"/>
  <c r="B326" i="14"/>
  <c r="C326" i="14"/>
  <c r="D326" i="14"/>
  <c r="E326" i="14"/>
  <c r="F326" i="14"/>
  <c r="A327" i="14"/>
  <c r="B327" i="14"/>
  <c r="C327" i="14"/>
  <c r="D327" i="14"/>
  <c r="E327" i="14"/>
  <c r="F327" i="14"/>
  <c r="A328" i="14"/>
  <c r="B328" i="14"/>
  <c r="C328" i="14"/>
  <c r="D328" i="14"/>
  <c r="E328" i="14"/>
  <c r="F328" i="14"/>
  <c r="A329" i="14"/>
  <c r="B329" i="14"/>
  <c r="C329" i="14"/>
  <c r="D329" i="14"/>
  <c r="E329" i="14"/>
  <c r="F329" i="14"/>
  <c r="A330" i="14"/>
  <c r="B330" i="14"/>
  <c r="C330" i="14"/>
  <c r="D330" i="14"/>
  <c r="E330" i="14"/>
  <c r="F330" i="14"/>
  <c r="A331" i="14"/>
  <c r="B331" i="14"/>
  <c r="C331" i="14"/>
  <c r="D331" i="14"/>
  <c r="E331" i="14"/>
  <c r="F331" i="14"/>
  <c r="A332" i="14"/>
  <c r="B332" i="14"/>
  <c r="C332" i="14"/>
  <c r="D332" i="14"/>
  <c r="E332" i="14"/>
  <c r="F332" i="14"/>
  <c r="A333" i="14"/>
  <c r="B333" i="14"/>
  <c r="C333" i="14"/>
  <c r="D333" i="14"/>
  <c r="E333" i="14"/>
  <c r="F333" i="14"/>
  <c r="A334" i="14"/>
  <c r="B334" i="14"/>
  <c r="C334" i="14"/>
  <c r="D334" i="14"/>
  <c r="E334" i="14"/>
  <c r="F334" i="14"/>
  <c r="A335" i="14"/>
  <c r="B335" i="14"/>
  <c r="C335" i="14"/>
  <c r="D335" i="14"/>
  <c r="E335" i="14"/>
  <c r="F335" i="14"/>
  <c r="A336" i="14"/>
  <c r="B336" i="14"/>
  <c r="C336" i="14"/>
  <c r="D336" i="14"/>
  <c r="E336" i="14"/>
  <c r="F336" i="14"/>
  <c r="A337" i="14"/>
  <c r="B337" i="14"/>
  <c r="C337" i="14"/>
  <c r="D337" i="14"/>
  <c r="E337" i="14"/>
  <c r="F337" i="14"/>
  <c r="A338" i="14"/>
  <c r="B338" i="14"/>
  <c r="C338" i="14"/>
  <c r="D338" i="14"/>
  <c r="E338" i="14"/>
  <c r="F338" i="14"/>
  <c r="A339" i="14"/>
  <c r="B339" i="14"/>
  <c r="C339" i="14"/>
  <c r="D339" i="14"/>
  <c r="E339" i="14"/>
  <c r="F339" i="14"/>
  <c r="A340" i="14"/>
  <c r="B340" i="14"/>
  <c r="C340" i="14"/>
  <c r="D340" i="14"/>
  <c r="E340" i="14"/>
  <c r="F340" i="14"/>
  <c r="A341" i="14"/>
  <c r="B341" i="14"/>
  <c r="C341" i="14"/>
  <c r="D341" i="14"/>
  <c r="E341" i="14"/>
  <c r="F341" i="14"/>
  <c r="A342" i="14"/>
  <c r="B342" i="14"/>
  <c r="C342" i="14"/>
  <c r="D342" i="14"/>
  <c r="E342" i="14"/>
  <c r="F342" i="14"/>
  <c r="A343" i="14"/>
  <c r="B343" i="14"/>
  <c r="C343" i="14"/>
  <c r="D343" i="14"/>
  <c r="E343" i="14"/>
  <c r="F343" i="14"/>
  <c r="A344" i="14"/>
  <c r="B344" i="14"/>
  <c r="C344" i="14"/>
  <c r="D344" i="14"/>
  <c r="E344" i="14"/>
  <c r="F344" i="14"/>
  <c r="A345" i="14"/>
  <c r="B345" i="14"/>
  <c r="C345" i="14"/>
  <c r="D345" i="14"/>
  <c r="E345" i="14"/>
  <c r="F345" i="14"/>
  <c r="A346" i="14"/>
  <c r="B346" i="14"/>
  <c r="C346" i="14"/>
  <c r="D346" i="14"/>
  <c r="E346" i="14"/>
  <c r="F346" i="14"/>
  <c r="A347" i="14"/>
  <c r="B347" i="14"/>
  <c r="C347" i="14"/>
  <c r="D347" i="14"/>
  <c r="E347" i="14"/>
  <c r="F347" i="14"/>
  <c r="A348" i="14"/>
  <c r="B348" i="14"/>
  <c r="C348" i="14"/>
  <c r="D348" i="14"/>
  <c r="E348" i="14"/>
  <c r="F348" i="14"/>
  <c r="A349" i="14"/>
  <c r="B349" i="14"/>
  <c r="C349" i="14"/>
  <c r="D349" i="14"/>
  <c r="E349" i="14"/>
  <c r="F349" i="14"/>
  <c r="A350" i="14"/>
  <c r="B350" i="14"/>
  <c r="C350" i="14"/>
  <c r="D350" i="14"/>
  <c r="E350" i="14"/>
  <c r="F350" i="14"/>
  <c r="A351" i="14"/>
  <c r="B351" i="14"/>
  <c r="C351" i="14"/>
  <c r="D351" i="14"/>
  <c r="E351" i="14"/>
  <c r="F351" i="14"/>
  <c r="A352" i="14"/>
  <c r="B352" i="14"/>
  <c r="C352" i="14"/>
  <c r="D352" i="14"/>
  <c r="E352" i="14"/>
  <c r="F352" i="14"/>
  <c r="A353" i="14"/>
  <c r="B353" i="14"/>
  <c r="C353" i="14"/>
  <c r="D353" i="14"/>
  <c r="E353" i="14"/>
  <c r="F353" i="14"/>
  <c r="A354" i="14"/>
  <c r="B354" i="14"/>
  <c r="C354" i="14"/>
  <c r="D354" i="14"/>
  <c r="E354" i="14"/>
  <c r="F354" i="14"/>
  <c r="A355" i="14"/>
  <c r="B355" i="14"/>
  <c r="C355" i="14"/>
  <c r="D355" i="14"/>
  <c r="E355" i="14"/>
  <c r="F355" i="14"/>
  <c r="A356" i="14"/>
  <c r="B356" i="14"/>
  <c r="C356" i="14"/>
  <c r="D356" i="14"/>
  <c r="E356" i="14"/>
  <c r="F356" i="14"/>
  <c r="A357" i="14"/>
  <c r="B357" i="14"/>
  <c r="C357" i="14"/>
  <c r="D357" i="14"/>
  <c r="E357" i="14"/>
  <c r="F357" i="14"/>
  <c r="A358" i="14"/>
  <c r="B358" i="14"/>
  <c r="C358" i="14"/>
  <c r="D358" i="14"/>
  <c r="E358" i="14"/>
  <c r="F358" i="14"/>
  <c r="A359" i="14"/>
  <c r="B359" i="14"/>
  <c r="C359" i="14"/>
  <c r="D359" i="14"/>
  <c r="E359" i="14"/>
  <c r="F359" i="14"/>
  <c r="A360" i="14"/>
  <c r="B360" i="14"/>
  <c r="C360" i="14"/>
  <c r="D360" i="14"/>
  <c r="E360" i="14"/>
  <c r="F360" i="14"/>
  <c r="A361" i="14"/>
  <c r="B361" i="14"/>
  <c r="C361" i="14"/>
  <c r="D361" i="14"/>
  <c r="E361" i="14"/>
  <c r="F361" i="14"/>
  <c r="A362" i="14"/>
  <c r="B362" i="14"/>
  <c r="C362" i="14"/>
  <c r="D362" i="14"/>
  <c r="E362" i="14"/>
  <c r="F362" i="14"/>
  <c r="A363" i="14"/>
  <c r="B363" i="14"/>
  <c r="C363" i="14"/>
  <c r="D363" i="14"/>
  <c r="E363" i="14"/>
  <c r="F363" i="14"/>
  <c r="A364" i="14"/>
  <c r="B364" i="14"/>
  <c r="C364" i="14"/>
  <c r="D364" i="14"/>
  <c r="E364" i="14"/>
  <c r="F364" i="14"/>
  <c r="A365" i="14"/>
  <c r="B365" i="14"/>
  <c r="C365" i="14"/>
  <c r="D365" i="14"/>
  <c r="E365" i="14"/>
  <c r="F365" i="14"/>
  <c r="A366" i="14"/>
  <c r="B366" i="14"/>
  <c r="C366" i="14"/>
  <c r="D366" i="14"/>
  <c r="E366" i="14"/>
  <c r="F366" i="14"/>
  <c r="A367" i="14"/>
  <c r="B367" i="14"/>
  <c r="C367" i="14"/>
  <c r="D367" i="14"/>
  <c r="E367" i="14"/>
  <c r="F367" i="14"/>
  <c r="A368" i="14"/>
  <c r="B368" i="14"/>
  <c r="C368" i="14"/>
  <c r="D368" i="14"/>
  <c r="E368" i="14"/>
  <c r="F368" i="14"/>
  <c r="A369" i="14"/>
  <c r="B369" i="14"/>
  <c r="C369" i="14"/>
  <c r="D369" i="14"/>
  <c r="E369" i="14"/>
  <c r="F369" i="14"/>
  <c r="A370" i="14"/>
  <c r="B370" i="14"/>
  <c r="C370" i="14"/>
  <c r="D370" i="14"/>
  <c r="E370" i="14"/>
  <c r="F370" i="14"/>
  <c r="A371" i="14"/>
  <c r="B371" i="14"/>
  <c r="C371" i="14"/>
  <c r="D371" i="14"/>
  <c r="E371" i="14"/>
  <c r="F371" i="14"/>
  <c r="A372" i="14"/>
  <c r="B372" i="14"/>
  <c r="C372" i="14"/>
  <c r="D372" i="14"/>
  <c r="E372" i="14"/>
  <c r="F372" i="14"/>
  <c r="A373" i="14"/>
  <c r="B373" i="14"/>
  <c r="C373" i="14"/>
  <c r="D373" i="14"/>
  <c r="E373" i="14"/>
  <c r="F373" i="14"/>
  <c r="A374" i="14"/>
  <c r="B374" i="14"/>
  <c r="C374" i="14"/>
  <c r="D374" i="14"/>
  <c r="E374" i="14"/>
  <c r="F374" i="14"/>
  <c r="A375" i="14"/>
  <c r="B375" i="14"/>
  <c r="C375" i="14"/>
  <c r="D375" i="14"/>
  <c r="E375" i="14"/>
  <c r="F375" i="14"/>
  <c r="A376" i="14"/>
  <c r="B376" i="14"/>
  <c r="C376" i="14"/>
  <c r="D376" i="14"/>
  <c r="E376" i="14"/>
  <c r="F376" i="14"/>
  <c r="A377" i="14"/>
  <c r="B377" i="14"/>
  <c r="C377" i="14"/>
  <c r="D377" i="14"/>
  <c r="E377" i="14"/>
  <c r="F377" i="14"/>
  <c r="A378" i="14"/>
  <c r="B378" i="14"/>
  <c r="C378" i="14"/>
  <c r="D378" i="14"/>
  <c r="E378" i="14"/>
  <c r="F378" i="14"/>
  <c r="A379" i="14"/>
  <c r="B379" i="14"/>
  <c r="C379" i="14"/>
  <c r="D379" i="14"/>
  <c r="E379" i="14"/>
  <c r="F379" i="14"/>
  <c r="A380" i="14"/>
  <c r="B380" i="14"/>
  <c r="C380" i="14"/>
  <c r="D380" i="14"/>
  <c r="E380" i="14"/>
  <c r="F380" i="14"/>
  <c r="A381" i="14"/>
  <c r="B381" i="14"/>
  <c r="C381" i="14"/>
  <c r="D381" i="14"/>
  <c r="E381" i="14"/>
  <c r="F381" i="14"/>
  <c r="A382" i="14"/>
  <c r="B382" i="14"/>
  <c r="C382" i="14"/>
  <c r="D382" i="14"/>
  <c r="E382" i="14"/>
  <c r="F382" i="14"/>
  <c r="A383" i="14"/>
  <c r="B383" i="14"/>
  <c r="C383" i="14"/>
  <c r="D383" i="14"/>
  <c r="E383" i="14"/>
  <c r="F383" i="14"/>
  <c r="A384" i="14"/>
  <c r="B384" i="14"/>
  <c r="C384" i="14"/>
  <c r="D384" i="14"/>
  <c r="E384" i="14"/>
  <c r="F384" i="14"/>
  <c r="A385" i="14"/>
  <c r="B385" i="14"/>
  <c r="C385" i="14"/>
  <c r="D385" i="14"/>
  <c r="E385" i="14"/>
  <c r="F385" i="14"/>
  <c r="A386" i="14"/>
  <c r="B386" i="14"/>
  <c r="C386" i="14"/>
  <c r="D386" i="14"/>
  <c r="E386" i="14"/>
  <c r="F386" i="14"/>
  <c r="A387" i="14"/>
  <c r="B387" i="14"/>
  <c r="C387" i="14"/>
  <c r="D387" i="14"/>
  <c r="E387" i="14"/>
  <c r="F387" i="14"/>
  <c r="A388" i="14"/>
  <c r="B388" i="14"/>
  <c r="C388" i="14"/>
  <c r="D388" i="14"/>
  <c r="E388" i="14"/>
  <c r="F388" i="14"/>
  <c r="A389" i="14"/>
  <c r="B389" i="14"/>
  <c r="C389" i="14"/>
  <c r="D389" i="14"/>
  <c r="E389" i="14"/>
  <c r="F389" i="14"/>
  <c r="A390" i="14"/>
  <c r="B390" i="14"/>
  <c r="C390" i="14"/>
  <c r="D390" i="14"/>
  <c r="E390" i="14"/>
  <c r="F390" i="14"/>
  <c r="A391" i="14"/>
  <c r="B391" i="14"/>
  <c r="C391" i="14"/>
  <c r="D391" i="14"/>
  <c r="E391" i="14"/>
  <c r="F391" i="14"/>
  <c r="A392" i="14"/>
  <c r="B392" i="14"/>
  <c r="C392" i="14"/>
  <c r="D392" i="14"/>
  <c r="E392" i="14"/>
  <c r="F392" i="14"/>
  <c r="A393" i="14"/>
  <c r="B393" i="14"/>
  <c r="C393" i="14"/>
  <c r="D393" i="14"/>
  <c r="E393" i="14"/>
  <c r="F393" i="14"/>
  <c r="A394" i="14"/>
  <c r="B394" i="14"/>
  <c r="C394" i="14"/>
  <c r="D394" i="14"/>
  <c r="E394" i="14"/>
  <c r="F394" i="14"/>
  <c r="A395" i="14"/>
  <c r="B395" i="14"/>
  <c r="C395" i="14"/>
  <c r="D395" i="14"/>
  <c r="E395" i="14"/>
  <c r="F395" i="14"/>
  <c r="A396" i="14"/>
  <c r="B396" i="14"/>
  <c r="C396" i="14"/>
  <c r="D396" i="14"/>
  <c r="E396" i="14"/>
  <c r="F396" i="14"/>
  <c r="A397" i="14"/>
  <c r="B397" i="14"/>
  <c r="C397" i="14"/>
  <c r="D397" i="14"/>
  <c r="E397" i="14"/>
  <c r="F397" i="14"/>
  <c r="A398" i="14"/>
  <c r="B398" i="14"/>
  <c r="C398" i="14"/>
  <c r="D398" i="14"/>
  <c r="E398" i="14"/>
  <c r="F398" i="14"/>
  <c r="A399" i="14"/>
  <c r="B399" i="14"/>
  <c r="C399" i="14"/>
  <c r="D399" i="14"/>
  <c r="E399" i="14"/>
  <c r="F399" i="14"/>
  <c r="A400" i="14"/>
  <c r="B400" i="14"/>
  <c r="C400" i="14"/>
  <c r="D400" i="14"/>
  <c r="E400" i="14"/>
  <c r="F400" i="14"/>
  <c r="A401" i="14"/>
  <c r="B401" i="14"/>
  <c r="C401" i="14"/>
  <c r="D401" i="14"/>
  <c r="E401" i="14"/>
  <c r="F401" i="14"/>
  <c r="A402" i="14"/>
  <c r="B402" i="14"/>
  <c r="C402" i="14"/>
  <c r="D402" i="14"/>
  <c r="E402" i="14"/>
  <c r="F402" i="14"/>
  <c r="A403" i="14"/>
  <c r="B403" i="14"/>
  <c r="C403" i="14"/>
  <c r="D403" i="14"/>
  <c r="E403" i="14"/>
  <c r="F403" i="14"/>
  <c r="A404" i="14"/>
  <c r="B404" i="14"/>
  <c r="C404" i="14"/>
  <c r="D404" i="14"/>
  <c r="E404" i="14"/>
  <c r="F404" i="14"/>
  <c r="A405" i="14"/>
  <c r="B405" i="14"/>
  <c r="C405" i="14"/>
  <c r="D405" i="14"/>
  <c r="E405" i="14"/>
  <c r="F405" i="14"/>
  <c r="A406" i="14"/>
  <c r="B406" i="14"/>
  <c r="C406" i="14"/>
  <c r="D406" i="14"/>
  <c r="E406" i="14"/>
  <c r="F406" i="14"/>
  <c r="A407" i="14"/>
  <c r="B407" i="14"/>
  <c r="C407" i="14"/>
  <c r="D407" i="14"/>
  <c r="E407" i="14"/>
  <c r="F407" i="14"/>
  <c r="A408" i="14"/>
  <c r="B408" i="14"/>
  <c r="C408" i="14"/>
  <c r="D408" i="14"/>
  <c r="E408" i="14"/>
  <c r="F408" i="14"/>
  <c r="A409" i="14"/>
  <c r="B409" i="14"/>
  <c r="C409" i="14"/>
  <c r="D409" i="14"/>
  <c r="E409" i="14"/>
  <c r="F409" i="14"/>
  <c r="A410" i="14"/>
  <c r="B410" i="14"/>
  <c r="C410" i="14"/>
  <c r="D410" i="14"/>
  <c r="E410" i="14"/>
  <c r="F410" i="14"/>
  <c r="A411" i="14"/>
  <c r="B411" i="14"/>
  <c r="C411" i="14"/>
  <c r="D411" i="14"/>
  <c r="E411" i="14"/>
  <c r="F411" i="14"/>
  <c r="A412" i="14"/>
  <c r="B412" i="14"/>
  <c r="C412" i="14"/>
  <c r="D412" i="14"/>
  <c r="E412" i="14"/>
  <c r="F412" i="14"/>
  <c r="A413" i="14"/>
  <c r="B413" i="14"/>
  <c r="C413" i="14"/>
  <c r="D413" i="14"/>
  <c r="E413" i="14"/>
  <c r="F413" i="14"/>
  <c r="A414" i="14"/>
  <c r="B414" i="14"/>
  <c r="C414" i="14"/>
  <c r="D414" i="14"/>
  <c r="E414" i="14"/>
  <c r="F414" i="14"/>
  <c r="A415" i="14"/>
  <c r="B415" i="14"/>
  <c r="C415" i="14"/>
  <c r="D415" i="14"/>
  <c r="E415" i="14"/>
  <c r="F415" i="14"/>
  <c r="A416" i="14"/>
  <c r="B416" i="14"/>
  <c r="C416" i="14"/>
  <c r="D416" i="14"/>
  <c r="E416" i="14"/>
  <c r="F416" i="14"/>
  <c r="A417" i="14"/>
  <c r="B417" i="14"/>
  <c r="C417" i="14"/>
  <c r="D417" i="14"/>
  <c r="E417" i="14"/>
  <c r="F417" i="14"/>
  <c r="A418" i="14"/>
  <c r="B418" i="14"/>
  <c r="C418" i="14"/>
  <c r="D418" i="14"/>
  <c r="E418" i="14"/>
  <c r="F418" i="14"/>
  <c r="A419" i="14"/>
  <c r="B419" i="14"/>
  <c r="C419" i="14"/>
  <c r="D419" i="14"/>
  <c r="E419" i="14"/>
  <c r="F419" i="14"/>
  <c r="A420" i="14"/>
  <c r="B420" i="14"/>
  <c r="C420" i="14"/>
  <c r="D420" i="14"/>
  <c r="E420" i="14"/>
  <c r="F420" i="14"/>
  <c r="A421" i="14"/>
  <c r="B421" i="14"/>
  <c r="C421" i="14"/>
  <c r="D421" i="14"/>
  <c r="E421" i="14"/>
  <c r="F421" i="14"/>
  <c r="A422" i="14"/>
  <c r="B422" i="14"/>
  <c r="C422" i="14"/>
  <c r="D422" i="14"/>
  <c r="E422" i="14"/>
  <c r="F422" i="14"/>
  <c r="A423" i="14"/>
  <c r="B423" i="14"/>
  <c r="C423" i="14"/>
  <c r="D423" i="14"/>
  <c r="E423" i="14"/>
  <c r="F423" i="14"/>
  <c r="A424" i="14"/>
  <c r="B424" i="14"/>
  <c r="C424" i="14"/>
  <c r="D424" i="14"/>
  <c r="E424" i="14"/>
  <c r="F424" i="14"/>
  <c r="A425" i="14"/>
  <c r="B425" i="14"/>
  <c r="C425" i="14"/>
  <c r="D425" i="14"/>
  <c r="E425" i="14"/>
  <c r="F425" i="14"/>
  <c r="A426" i="14"/>
  <c r="B426" i="14"/>
  <c r="C426" i="14"/>
  <c r="D426" i="14"/>
  <c r="E426" i="14"/>
  <c r="F426" i="14"/>
  <c r="A427" i="14"/>
  <c r="B427" i="14"/>
  <c r="C427" i="14"/>
  <c r="D427" i="14"/>
  <c r="E427" i="14"/>
  <c r="F427" i="14"/>
  <c r="A428" i="14"/>
  <c r="B428" i="14"/>
  <c r="C428" i="14"/>
  <c r="D428" i="14"/>
  <c r="E428" i="14"/>
  <c r="F428" i="14"/>
  <c r="A429" i="14"/>
  <c r="B429" i="14"/>
  <c r="C429" i="14"/>
  <c r="D429" i="14"/>
  <c r="E429" i="14"/>
  <c r="F429" i="14"/>
  <c r="A430" i="14"/>
  <c r="B430" i="14"/>
  <c r="C430" i="14"/>
  <c r="D430" i="14"/>
  <c r="E430" i="14"/>
  <c r="F430" i="14"/>
  <c r="A431" i="14"/>
  <c r="B431" i="14"/>
  <c r="C431" i="14"/>
  <c r="D431" i="14"/>
  <c r="E431" i="14"/>
  <c r="F431" i="14"/>
  <c r="A432" i="14"/>
  <c r="B432" i="14"/>
  <c r="C432" i="14"/>
  <c r="D432" i="14"/>
  <c r="E432" i="14"/>
  <c r="F432" i="14"/>
  <c r="A433" i="14"/>
  <c r="B433" i="14"/>
  <c r="C433" i="14"/>
  <c r="D433" i="14"/>
  <c r="E433" i="14"/>
  <c r="F433" i="14"/>
  <c r="A434" i="14"/>
  <c r="B434" i="14"/>
  <c r="C434" i="14"/>
  <c r="D434" i="14"/>
  <c r="E434" i="14"/>
  <c r="F434" i="14"/>
  <c r="A435" i="14"/>
  <c r="B435" i="14"/>
  <c r="C435" i="14"/>
  <c r="D435" i="14"/>
  <c r="E435" i="14"/>
  <c r="F435" i="14"/>
  <c r="A436" i="14"/>
  <c r="B436" i="14"/>
  <c r="C436" i="14"/>
  <c r="D436" i="14"/>
  <c r="E436" i="14"/>
  <c r="F436" i="14"/>
  <c r="A437" i="14"/>
  <c r="B437" i="14"/>
  <c r="C437" i="14"/>
  <c r="D437" i="14"/>
  <c r="E437" i="14"/>
  <c r="F437" i="14"/>
  <c r="A438" i="14"/>
  <c r="B438" i="14"/>
  <c r="C438" i="14"/>
  <c r="D438" i="14"/>
  <c r="E438" i="14"/>
  <c r="F438" i="14"/>
  <c r="A439" i="14"/>
  <c r="B439" i="14"/>
  <c r="C439" i="14"/>
  <c r="D439" i="14"/>
  <c r="E439" i="14"/>
  <c r="F439" i="14"/>
  <c r="A440" i="14"/>
  <c r="B440" i="14"/>
  <c r="C440" i="14"/>
  <c r="D440" i="14"/>
  <c r="E440" i="14"/>
  <c r="F440" i="14"/>
  <c r="A441" i="14"/>
  <c r="B441" i="14"/>
  <c r="C441" i="14"/>
  <c r="D441" i="14"/>
  <c r="E441" i="14"/>
  <c r="F441" i="14"/>
  <c r="A442" i="14"/>
  <c r="B442" i="14"/>
  <c r="C442" i="14"/>
  <c r="D442" i="14"/>
  <c r="E442" i="14"/>
  <c r="F442" i="14"/>
  <c r="A443" i="14"/>
  <c r="B443" i="14"/>
  <c r="C443" i="14"/>
  <c r="D443" i="14"/>
  <c r="E443" i="14"/>
  <c r="F443" i="14"/>
  <c r="A444" i="14"/>
  <c r="B444" i="14"/>
  <c r="C444" i="14"/>
  <c r="D444" i="14"/>
  <c r="E444" i="14"/>
  <c r="F444" i="14"/>
  <c r="A445" i="14"/>
  <c r="B445" i="14"/>
  <c r="C445" i="14"/>
  <c r="D445" i="14"/>
  <c r="E445" i="14"/>
  <c r="F445" i="14"/>
  <c r="A446" i="14"/>
  <c r="B446" i="14"/>
  <c r="C446" i="14"/>
  <c r="D446" i="14"/>
  <c r="E446" i="14"/>
  <c r="F446" i="14"/>
  <c r="A447" i="14"/>
  <c r="B447" i="14"/>
  <c r="C447" i="14"/>
  <c r="D447" i="14"/>
  <c r="E447" i="14"/>
  <c r="F447" i="14"/>
  <c r="A448" i="14"/>
  <c r="B448" i="14"/>
  <c r="C448" i="14"/>
  <c r="D448" i="14"/>
  <c r="E448" i="14"/>
  <c r="F448" i="14"/>
  <c r="A449" i="14"/>
  <c r="B449" i="14"/>
  <c r="C449" i="14"/>
  <c r="D449" i="14"/>
  <c r="E449" i="14"/>
  <c r="F449" i="14"/>
  <c r="A450" i="14"/>
  <c r="B450" i="14"/>
  <c r="C450" i="14"/>
  <c r="D450" i="14"/>
  <c r="E450" i="14"/>
  <c r="F450" i="14"/>
  <c r="A451" i="14"/>
  <c r="B451" i="14"/>
  <c r="C451" i="14"/>
  <c r="D451" i="14"/>
  <c r="E451" i="14"/>
  <c r="F451" i="14"/>
  <c r="A452" i="14"/>
  <c r="B452" i="14"/>
  <c r="C452" i="14"/>
  <c r="D452" i="14"/>
  <c r="E452" i="14"/>
  <c r="F452" i="14"/>
  <c r="A453" i="14"/>
  <c r="B453" i="14"/>
  <c r="C453" i="14"/>
  <c r="D453" i="14"/>
  <c r="E453" i="14"/>
  <c r="F453" i="14"/>
  <c r="A454" i="14"/>
  <c r="B454" i="14"/>
  <c r="C454" i="14"/>
  <c r="D454" i="14"/>
  <c r="E454" i="14"/>
  <c r="F454" i="14"/>
  <c r="A455" i="14"/>
  <c r="B455" i="14"/>
  <c r="C455" i="14"/>
  <c r="D455" i="14"/>
  <c r="E455" i="14"/>
  <c r="F455" i="14"/>
  <c r="A456" i="14"/>
  <c r="B456" i="14"/>
  <c r="C456" i="14"/>
  <c r="D456" i="14"/>
  <c r="E456" i="14"/>
  <c r="F456" i="14"/>
  <c r="A457" i="14"/>
  <c r="B457" i="14"/>
  <c r="C457" i="14"/>
  <c r="D457" i="14"/>
  <c r="E457" i="14"/>
  <c r="F457" i="14"/>
  <c r="A458" i="14"/>
  <c r="B458" i="14"/>
  <c r="C458" i="14"/>
  <c r="D458" i="14"/>
  <c r="E458" i="14"/>
  <c r="F458" i="14"/>
  <c r="A459" i="14"/>
  <c r="B459" i="14"/>
  <c r="C459" i="14"/>
  <c r="D459" i="14"/>
  <c r="E459" i="14"/>
  <c r="F459" i="14"/>
  <c r="A460" i="14"/>
  <c r="B460" i="14"/>
  <c r="C460" i="14"/>
  <c r="D460" i="14"/>
  <c r="E460" i="14"/>
  <c r="F460" i="14"/>
  <c r="A461" i="14"/>
  <c r="B461" i="14"/>
  <c r="C461" i="14"/>
  <c r="D461" i="14"/>
  <c r="E461" i="14"/>
  <c r="F461" i="14"/>
  <c r="A462" i="14"/>
  <c r="B462" i="14"/>
  <c r="C462" i="14"/>
  <c r="D462" i="14"/>
  <c r="E462" i="14"/>
  <c r="F462" i="14"/>
  <c r="A463" i="14"/>
  <c r="B463" i="14"/>
  <c r="C463" i="14"/>
  <c r="D463" i="14"/>
  <c r="E463" i="14"/>
  <c r="F463" i="14"/>
  <c r="A464" i="14"/>
  <c r="B464" i="14"/>
  <c r="C464" i="14"/>
  <c r="D464" i="14"/>
  <c r="E464" i="14"/>
  <c r="F464" i="14"/>
  <c r="A465" i="14"/>
  <c r="B465" i="14"/>
  <c r="C465" i="14"/>
  <c r="D465" i="14"/>
  <c r="E465" i="14"/>
  <c r="F465" i="14"/>
  <c r="A466" i="14"/>
  <c r="B466" i="14"/>
  <c r="C466" i="14"/>
  <c r="D466" i="14"/>
  <c r="E466" i="14"/>
  <c r="F466" i="14"/>
  <c r="A467" i="14"/>
  <c r="B467" i="14"/>
  <c r="C467" i="14"/>
  <c r="D467" i="14"/>
  <c r="E467" i="14"/>
  <c r="F467" i="14"/>
  <c r="A468" i="14"/>
  <c r="B468" i="14"/>
  <c r="C468" i="14"/>
  <c r="D468" i="14"/>
  <c r="E468" i="14"/>
  <c r="F468" i="14"/>
  <c r="A469" i="14"/>
  <c r="B469" i="14"/>
  <c r="C469" i="14"/>
  <c r="D469" i="14"/>
  <c r="E469" i="14"/>
  <c r="F469" i="14"/>
  <c r="A470" i="14"/>
  <c r="B470" i="14"/>
  <c r="C470" i="14"/>
  <c r="D470" i="14"/>
  <c r="E470" i="14"/>
  <c r="F470" i="14"/>
  <c r="A471" i="14"/>
  <c r="B471" i="14"/>
  <c r="C471" i="14"/>
  <c r="D471" i="14"/>
  <c r="E471" i="14"/>
  <c r="F471" i="14"/>
  <c r="A472" i="14"/>
  <c r="B472" i="14"/>
  <c r="C472" i="14"/>
  <c r="D472" i="14"/>
  <c r="E472" i="14"/>
  <c r="F472" i="14"/>
  <c r="A473" i="14"/>
  <c r="B473" i="14"/>
  <c r="C473" i="14"/>
  <c r="D473" i="14"/>
  <c r="E473" i="14"/>
  <c r="F473" i="14"/>
  <c r="A474" i="14"/>
  <c r="B474" i="14"/>
  <c r="C474" i="14"/>
  <c r="D474" i="14"/>
  <c r="E474" i="14"/>
  <c r="F474" i="14"/>
  <c r="A475" i="14"/>
  <c r="B475" i="14"/>
  <c r="C475" i="14"/>
  <c r="D475" i="14"/>
  <c r="E475" i="14"/>
  <c r="F475" i="14"/>
  <c r="A476" i="14"/>
  <c r="B476" i="14"/>
  <c r="C476" i="14"/>
  <c r="D476" i="14"/>
  <c r="E476" i="14"/>
  <c r="F476" i="14"/>
  <c r="A477" i="14"/>
  <c r="B477" i="14"/>
  <c r="C477" i="14"/>
  <c r="D477" i="14"/>
  <c r="E477" i="14"/>
  <c r="F477" i="14"/>
  <c r="A478" i="14"/>
  <c r="B478" i="14"/>
  <c r="C478" i="14"/>
  <c r="D478" i="14"/>
  <c r="E478" i="14"/>
  <c r="F478" i="14"/>
  <c r="A479" i="14"/>
  <c r="B479" i="14"/>
  <c r="C479" i="14"/>
  <c r="D479" i="14"/>
  <c r="E479" i="14"/>
  <c r="F479" i="14"/>
  <c r="A480" i="14"/>
  <c r="B480" i="14"/>
  <c r="C480" i="14"/>
  <c r="D480" i="14"/>
  <c r="E480" i="14"/>
  <c r="F480" i="14"/>
  <c r="A481" i="14"/>
  <c r="B481" i="14"/>
  <c r="C481" i="14"/>
  <c r="D481" i="14"/>
  <c r="E481" i="14"/>
  <c r="F481" i="14"/>
  <c r="A482" i="14"/>
  <c r="B482" i="14"/>
  <c r="C482" i="14"/>
  <c r="D482" i="14"/>
  <c r="E482" i="14"/>
  <c r="F482" i="14"/>
  <c r="A483" i="14"/>
  <c r="B483" i="14"/>
  <c r="C483" i="14"/>
  <c r="D483" i="14"/>
  <c r="E483" i="14"/>
  <c r="F483" i="14"/>
  <c r="A484" i="14"/>
  <c r="B484" i="14"/>
  <c r="C484" i="14"/>
  <c r="D484" i="14"/>
  <c r="E484" i="14"/>
  <c r="F484" i="14"/>
  <c r="A485" i="14"/>
  <c r="B485" i="14"/>
  <c r="C485" i="14"/>
  <c r="D485" i="14"/>
  <c r="E485" i="14"/>
  <c r="F485" i="14"/>
  <c r="A486" i="14"/>
  <c r="B486" i="14"/>
  <c r="C486" i="14"/>
  <c r="D486" i="14"/>
  <c r="E486" i="14"/>
  <c r="F486" i="14"/>
  <c r="A487" i="14"/>
  <c r="B487" i="14"/>
  <c r="C487" i="14"/>
  <c r="D487" i="14"/>
  <c r="E487" i="14"/>
  <c r="F487" i="14"/>
  <c r="A488" i="14"/>
  <c r="B488" i="14"/>
  <c r="C488" i="14"/>
  <c r="D488" i="14"/>
  <c r="E488" i="14"/>
  <c r="F488" i="14"/>
  <c r="A489" i="14"/>
  <c r="B489" i="14"/>
  <c r="C489" i="14"/>
  <c r="D489" i="14"/>
  <c r="E489" i="14"/>
  <c r="F489" i="14"/>
  <c r="A490" i="14"/>
  <c r="B490" i="14"/>
  <c r="C490" i="14"/>
  <c r="D490" i="14"/>
  <c r="E490" i="14"/>
  <c r="F490" i="14"/>
  <c r="A491" i="14"/>
  <c r="B491" i="14"/>
  <c r="C491" i="14"/>
  <c r="D491" i="14"/>
  <c r="E491" i="14"/>
  <c r="F491" i="14"/>
  <c r="A492" i="14"/>
  <c r="B492" i="14"/>
  <c r="C492" i="14"/>
  <c r="D492" i="14"/>
  <c r="E492" i="14"/>
  <c r="F492" i="14"/>
  <c r="A493" i="14"/>
  <c r="B493" i="14"/>
  <c r="C493" i="14"/>
  <c r="D493" i="14"/>
  <c r="E493" i="14"/>
  <c r="F493" i="14"/>
  <c r="A494" i="14"/>
  <c r="B494" i="14"/>
  <c r="C494" i="14"/>
  <c r="D494" i="14"/>
  <c r="E494" i="14"/>
  <c r="F494" i="14"/>
  <c r="A495" i="14"/>
  <c r="B495" i="14"/>
  <c r="C495" i="14"/>
  <c r="D495" i="14"/>
  <c r="E495" i="14"/>
  <c r="F495" i="14"/>
  <c r="A496" i="14"/>
  <c r="B496" i="14"/>
  <c r="C496" i="14"/>
  <c r="D496" i="14"/>
  <c r="E496" i="14"/>
  <c r="F496" i="14"/>
  <c r="A497" i="14"/>
  <c r="B497" i="14"/>
  <c r="C497" i="14"/>
  <c r="D497" i="14"/>
  <c r="E497" i="14"/>
  <c r="F497" i="14"/>
  <c r="A498" i="14"/>
  <c r="B498" i="14"/>
  <c r="C498" i="14"/>
  <c r="D498" i="14"/>
  <c r="E498" i="14"/>
  <c r="F498" i="14"/>
  <c r="A499" i="14"/>
  <c r="B499" i="14"/>
  <c r="C499" i="14"/>
  <c r="D499" i="14"/>
  <c r="E499" i="14"/>
  <c r="F499" i="14"/>
  <c r="A500" i="14"/>
  <c r="B500" i="14"/>
  <c r="C500" i="14"/>
  <c r="D500" i="14"/>
  <c r="E500" i="14"/>
  <c r="F500" i="14"/>
  <c r="A501" i="14"/>
  <c r="B501" i="14"/>
  <c r="C501" i="14"/>
  <c r="D501" i="14"/>
  <c r="E501" i="14"/>
  <c r="F501" i="14"/>
  <c r="A502" i="14"/>
  <c r="B502" i="14"/>
  <c r="C502" i="14"/>
  <c r="D502" i="14"/>
  <c r="E502" i="14"/>
  <c r="F502" i="14"/>
  <c r="A503" i="14"/>
  <c r="B503" i="14"/>
  <c r="C503" i="14"/>
  <c r="D503" i="14"/>
  <c r="E503" i="14"/>
  <c r="F503" i="14"/>
  <c r="A504" i="14"/>
  <c r="B504" i="14"/>
  <c r="C504" i="14"/>
  <c r="D504" i="14"/>
  <c r="E504" i="14"/>
  <c r="F504" i="14"/>
  <c r="A505" i="14"/>
  <c r="B505" i="14"/>
  <c r="C505" i="14"/>
  <c r="D505" i="14"/>
  <c r="E505" i="14"/>
  <c r="F505" i="14"/>
  <c r="A506" i="14"/>
  <c r="B506" i="14"/>
  <c r="C506" i="14"/>
  <c r="D506" i="14"/>
  <c r="E506" i="14"/>
  <c r="F506" i="14"/>
  <c r="A507" i="14"/>
  <c r="B507" i="14"/>
  <c r="C507" i="14"/>
  <c r="D507" i="14"/>
  <c r="E507" i="14"/>
  <c r="F507" i="14"/>
  <c r="A508" i="14"/>
  <c r="B508" i="14"/>
  <c r="C508" i="14"/>
  <c r="D508" i="14"/>
  <c r="E508" i="14"/>
  <c r="F508" i="14"/>
  <c r="A509" i="14"/>
  <c r="B509" i="14"/>
  <c r="C509" i="14"/>
  <c r="D509" i="14"/>
  <c r="E509" i="14"/>
  <c r="F509" i="14"/>
  <c r="A510" i="14"/>
  <c r="B510" i="14"/>
  <c r="C510" i="14"/>
  <c r="D510" i="14"/>
  <c r="E510" i="14"/>
  <c r="F510" i="14"/>
  <c r="A511" i="14"/>
  <c r="B511" i="14"/>
  <c r="C511" i="14"/>
  <c r="D511" i="14"/>
  <c r="E511" i="14"/>
  <c r="F511" i="14"/>
  <c r="A512" i="14"/>
  <c r="B512" i="14"/>
  <c r="C512" i="14"/>
  <c r="D512" i="14"/>
  <c r="E512" i="14"/>
  <c r="F512" i="14"/>
  <c r="A513" i="14"/>
  <c r="B513" i="14"/>
  <c r="C513" i="14"/>
  <c r="D513" i="14"/>
  <c r="E513" i="14"/>
  <c r="F513" i="14"/>
  <c r="A514" i="14"/>
  <c r="B514" i="14"/>
  <c r="C514" i="14"/>
  <c r="D514" i="14"/>
  <c r="E514" i="14"/>
  <c r="F514" i="14"/>
  <c r="A515" i="14"/>
  <c r="B515" i="14"/>
  <c r="C515" i="14"/>
  <c r="D515" i="14"/>
  <c r="E515" i="14"/>
  <c r="F515" i="14"/>
  <c r="A516" i="14"/>
  <c r="B516" i="14"/>
  <c r="C516" i="14"/>
  <c r="D516" i="14"/>
  <c r="E516" i="14"/>
  <c r="F516" i="14"/>
  <c r="A517" i="14"/>
  <c r="B517" i="14"/>
  <c r="C517" i="14"/>
  <c r="D517" i="14"/>
  <c r="E517" i="14"/>
  <c r="F517" i="14"/>
  <c r="A518" i="14"/>
  <c r="B518" i="14"/>
  <c r="C518" i="14"/>
  <c r="D518" i="14"/>
  <c r="E518" i="14"/>
  <c r="F518" i="14"/>
  <c r="A519" i="14"/>
  <c r="B519" i="14"/>
  <c r="C519" i="14"/>
  <c r="D519" i="14"/>
  <c r="E519" i="14"/>
  <c r="F519" i="14"/>
  <c r="A520" i="14"/>
  <c r="B520" i="14"/>
  <c r="C520" i="14"/>
  <c r="D520" i="14"/>
  <c r="E520" i="14"/>
  <c r="F520" i="14"/>
  <c r="A521" i="14"/>
  <c r="B521" i="14"/>
  <c r="C521" i="14"/>
  <c r="D521" i="14"/>
  <c r="E521" i="14"/>
  <c r="F521" i="14"/>
  <c r="A522" i="14"/>
  <c r="B522" i="14"/>
  <c r="C522" i="14"/>
  <c r="D522" i="14"/>
  <c r="E522" i="14"/>
  <c r="F522" i="14"/>
  <c r="A523" i="14"/>
  <c r="B523" i="14"/>
  <c r="C523" i="14"/>
  <c r="D523" i="14"/>
  <c r="E523" i="14"/>
  <c r="F523" i="14"/>
  <c r="A524" i="14"/>
  <c r="B524" i="14"/>
  <c r="C524" i="14"/>
  <c r="D524" i="14"/>
  <c r="E524" i="14"/>
  <c r="F524" i="14"/>
  <c r="A525" i="14"/>
  <c r="B525" i="14"/>
  <c r="C525" i="14"/>
  <c r="D525" i="14"/>
  <c r="E525" i="14"/>
  <c r="F525" i="14"/>
  <c r="A526" i="14"/>
  <c r="B526" i="14"/>
  <c r="C526" i="14"/>
  <c r="D526" i="14"/>
  <c r="E526" i="14"/>
  <c r="F526" i="14"/>
  <c r="A527" i="14"/>
  <c r="B527" i="14"/>
  <c r="C527" i="14"/>
  <c r="D527" i="14"/>
  <c r="E527" i="14"/>
  <c r="F527" i="14"/>
  <c r="A528" i="14"/>
  <c r="B528" i="14"/>
  <c r="C528" i="14"/>
  <c r="D528" i="14"/>
  <c r="E528" i="14"/>
  <c r="F528" i="14"/>
  <c r="A529" i="14"/>
  <c r="B529" i="14"/>
  <c r="C529" i="14"/>
  <c r="D529" i="14"/>
  <c r="E529" i="14"/>
  <c r="F529" i="14"/>
  <c r="A530" i="14"/>
  <c r="B530" i="14"/>
  <c r="C530" i="14"/>
  <c r="D530" i="14"/>
  <c r="E530" i="14"/>
  <c r="F530" i="14"/>
  <c r="A531" i="14"/>
  <c r="B531" i="14"/>
  <c r="C531" i="14"/>
  <c r="D531" i="14"/>
  <c r="E531" i="14"/>
  <c r="F531" i="14"/>
  <c r="A532" i="14"/>
  <c r="B532" i="14"/>
  <c r="C532" i="14"/>
  <c r="D532" i="14"/>
  <c r="E532" i="14"/>
  <c r="F532" i="14"/>
  <c r="A533" i="14"/>
  <c r="B533" i="14"/>
  <c r="C533" i="14"/>
  <c r="D533" i="14"/>
  <c r="E533" i="14"/>
  <c r="F533" i="14"/>
  <c r="A534" i="14"/>
  <c r="B534" i="14"/>
  <c r="C534" i="14"/>
  <c r="D534" i="14"/>
  <c r="E534" i="14"/>
  <c r="F534" i="14"/>
  <c r="A535" i="14"/>
  <c r="B535" i="14"/>
  <c r="C535" i="14"/>
  <c r="D535" i="14"/>
  <c r="E535" i="14"/>
  <c r="F535" i="14"/>
  <c r="A536" i="14"/>
  <c r="B536" i="14"/>
  <c r="C536" i="14"/>
  <c r="D536" i="14"/>
  <c r="E536" i="14"/>
  <c r="F536" i="14"/>
  <c r="A537" i="14"/>
  <c r="B537" i="14"/>
  <c r="C537" i="14"/>
  <c r="D537" i="14"/>
  <c r="E537" i="14"/>
  <c r="F537" i="14"/>
  <c r="A538" i="14"/>
  <c r="B538" i="14"/>
  <c r="C538" i="14"/>
  <c r="D538" i="14"/>
  <c r="E538" i="14"/>
  <c r="F538" i="14"/>
  <c r="A539" i="14"/>
  <c r="B539" i="14"/>
  <c r="C539" i="14"/>
  <c r="D539" i="14"/>
  <c r="E539" i="14"/>
  <c r="F539" i="14"/>
  <c r="A540" i="14"/>
  <c r="B540" i="14"/>
  <c r="C540" i="14"/>
  <c r="D540" i="14"/>
  <c r="E540" i="14"/>
  <c r="F540" i="14"/>
  <c r="A541" i="14"/>
  <c r="B541" i="14"/>
  <c r="C541" i="14"/>
  <c r="D541" i="14"/>
  <c r="E541" i="14"/>
  <c r="F541" i="14"/>
  <c r="A542" i="14"/>
  <c r="B542" i="14"/>
  <c r="C542" i="14"/>
  <c r="D542" i="14"/>
  <c r="E542" i="14"/>
  <c r="F542" i="14"/>
  <c r="A543" i="14"/>
  <c r="B543" i="14"/>
  <c r="C543" i="14"/>
  <c r="D543" i="14"/>
  <c r="E543" i="14"/>
  <c r="F543" i="14"/>
  <c r="A544" i="14"/>
  <c r="B544" i="14"/>
  <c r="C544" i="14"/>
  <c r="D544" i="14"/>
  <c r="E544" i="14"/>
  <c r="F544" i="14"/>
  <c r="A545" i="14"/>
  <c r="B545" i="14"/>
  <c r="C545" i="14"/>
  <c r="D545" i="14"/>
  <c r="E545" i="14"/>
  <c r="F545" i="14"/>
  <c r="A546" i="14"/>
  <c r="B546" i="14"/>
  <c r="C546" i="14"/>
  <c r="D546" i="14"/>
  <c r="E546" i="14"/>
  <c r="F546" i="14"/>
  <c r="A547" i="14"/>
  <c r="B547" i="14"/>
  <c r="C547" i="14"/>
  <c r="D547" i="14"/>
  <c r="E547" i="14"/>
  <c r="F547" i="14"/>
  <c r="A548" i="14"/>
  <c r="B548" i="14"/>
  <c r="C548" i="14"/>
  <c r="D548" i="14"/>
  <c r="E548" i="14"/>
  <c r="F548" i="14"/>
  <c r="A549" i="14"/>
  <c r="B549" i="14"/>
  <c r="C549" i="14"/>
  <c r="D549" i="14"/>
  <c r="E549" i="14"/>
  <c r="F549" i="14"/>
  <c r="A550" i="14"/>
  <c r="B550" i="14"/>
  <c r="C550" i="14"/>
  <c r="D550" i="14"/>
  <c r="E550" i="14"/>
  <c r="F550" i="14"/>
  <c r="A551" i="14"/>
  <c r="B551" i="14"/>
  <c r="C551" i="14"/>
  <c r="D551" i="14"/>
  <c r="E551" i="14"/>
  <c r="F551" i="14"/>
  <c r="A552" i="14"/>
  <c r="B552" i="14"/>
  <c r="C552" i="14"/>
  <c r="D552" i="14"/>
  <c r="E552" i="14"/>
  <c r="F552" i="14"/>
  <c r="A553" i="14"/>
  <c r="B553" i="14"/>
  <c r="C553" i="14"/>
  <c r="D553" i="14"/>
  <c r="E553" i="14"/>
  <c r="F553" i="14"/>
  <c r="A554" i="14"/>
  <c r="B554" i="14"/>
  <c r="C554" i="14"/>
  <c r="D554" i="14"/>
  <c r="E554" i="14"/>
  <c r="F554" i="14"/>
  <c r="A555" i="14"/>
  <c r="B555" i="14"/>
  <c r="C555" i="14"/>
  <c r="D555" i="14"/>
  <c r="E555" i="14"/>
  <c r="F555" i="14"/>
  <c r="A556" i="14"/>
  <c r="B556" i="14"/>
  <c r="C556" i="14"/>
  <c r="D556" i="14"/>
  <c r="E556" i="14"/>
  <c r="F556" i="14"/>
  <c r="A557" i="14"/>
  <c r="B557" i="14"/>
  <c r="C557" i="14"/>
  <c r="D557" i="14"/>
  <c r="E557" i="14"/>
  <c r="F557" i="14"/>
  <c r="A558" i="14"/>
  <c r="B558" i="14"/>
  <c r="C558" i="14"/>
  <c r="D558" i="14"/>
  <c r="E558" i="14"/>
  <c r="F558" i="14"/>
  <c r="A559" i="14"/>
  <c r="B559" i="14"/>
  <c r="C559" i="14"/>
  <c r="D559" i="14"/>
  <c r="E559" i="14"/>
  <c r="F559" i="14"/>
  <c r="A560" i="14"/>
  <c r="B560" i="14"/>
  <c r="C560" i="14"/>
  <c r="D560" i="14"/>
  <c r="E560" i="14"/>
  <c r="F560" i="14"/>
  <c r="A561" i="14"/>
  <c r="B561" i="14"/>
  <c r="C561" i="14"/>
  <c r="D561" i="14"/>
  <c r="E561" i="14"/>
  <c r="F561" i="14"/>
  <c r="A562" i="14"/>
  <c r="B562" i="14"/>
  <c r="C562" i="14"/>
  <c r="D562" i="14"/>
  <c r="E562" i="14"/>
  <c r="F562" i="14"/>
  <c r="A563" i="14"/>
  <c r="B563" i="14"/>
  <c r="C563" i="14"/>
  <c r="D563" i="14"/>
  <c r="E563" i="14"/>
  <c r="F563" i="14"/>
  <c r="A564" i="14"/>
  <c r="B564" i="14"/>
  <c r="C564" i="14"/>
  <c r="D564" i="14"/>
  <c r="E564" i="14"/>
  <c r="F564" i="14"/>
  <c r="A565" i="14"/>
  <c r="B565" i="14"/>
  <c r="C565" i="14"/>
  <c r="D565" i="14"/>
  <c r="E565" i="14"/>
  <c r="F565" i="14"/>
  <c r="A566" i="14"/>
  <c r="B566" i="14"/>
  <c r="C566" i="14"/>
  <c r="D566" i="14"/>
  <c r="E566" i="14"/>
  <c r="F566" i="14"/>
  <c r="A567" i="14"/>
  <c r="B567" i="14"/>
  <c r="C567" i="14"/>
  <c r="D567" i="14"/>
  <c r="E567" i="14"/>
  <c r="F567" i="14"/>
  <c r="A568" i="14"/>
  <c r="B568" i="14"/>
  <c r="C568" i="14"/>
  <c r="D568" i="14"/>
  <c r="E568" i="14"/>
  <c r="F568" i="14"/>
  <c r="A569" i="14"/>
  <c r="B569" i="14"/>
  <c r="C569" i="14"/>
  <c r="D569" i="14"/>
  <c r="E569" i="14"/>
  <c r="F569" i="14"/>
  <c r="A570" i="14"/>
  <c r="B570" i="14"/>
  <c r="C570" i="14"/>
  <c r="D570" i="14"/>
  <c r="E570" i="14"/>
  <c r="F570" i="14"/>
  <c r="A571" i="14"/>
  <c r="B571" i="14"/>
  <c r="C571" i="14"/>
  <c r="D571" i="14"/>
  <c r="E571" i="14"/>
  <c r="F571" i="14"/>
  <c r="A572" i="14"/>
  <c r="B572" i="14"/>
  <c r="C572" i="14"/>
  <c r="D572" i="14"/>
  <c r="E572" i="14"/>
  <c r="F572" i="14"/>
  <c r="A573" i="14"/>
  <c r="B573" i="14"/>
  <c r="C573" i="14"/>
  <c r="D573" i="14"/>
  <c r="E573" i="14"/>
  <c r="F573" i="14"/>
  <c r="A574" i="14"/>
  <c r="B574" i="14"/>
  <c r="C574" i="14"/>
  <c r="D574" i="14"/>
  <c r="E574" i="14"/>
  <c r="F574" i="14"/>
  <c r="A575" i="14"/>
  <c r="B575" i="14"/>
  <c r="C575" i="14"/>
  <c r="D575" i="14"/>
  <c r="E575" i="14"/>
  <c r="F575" i="14"/>
  <c r="A576" i="14"/>
  <c r="B576" i="14"/>
  <c r="C576" i="14"/>
  <c r="D576" i="14"/>
  <c r="E576" i="14"/>
  <c r="F576" i="14"/>
  <c r="A577" i="14"/>
  <c r="B577" i="14"/>
  <c r="C577" i="14"/>
  <c r="D577" i="14"/>
  <c r="E577" i="14"/>
  <c r="F577" i="14"/>
  <c r="A578" i="14"/>
  <c r="B578" i="14"/>
  <c r="C578" i="14"/>
  <c r="D578" i="14"/>
  <c r="E578" i="14"/>
  <c r="F578" i="14"/>
  <c r="A579" i="14"/>
  <c r="B579" i="14"/>
  <c r="C579" i="14"/>
  <c r="D579" i="14"/>
  <c r="E579" i="14"/>
  <c r="F579" i="14"/>
  <c r="A580" i="14"/>
  <c r="B580" i="14"/>
  <c r="C580" i="14"/>
  <c r="D580" i="14"/>
  <c r="E580" i="14"/>
  <c r="F580" i="14"/>
  <c r="A581" i="14"/>
  <c r="B581" i="14"/>
  <c r="C581" i="14"/>
  <c r="D581" i="14"/>
  <c r="E581" i="14"/>
  <c r="F581" i="14"/>
  <c r="A582" i="14"/>
  <c r="B582" i="14"/>
  <c r="C582" i="14"/>
  <c r="D582" i="14"/>
  <c r="E582" i="14"/>
  <c r="F582" i="14"/>
  <c r="A583" i="14"/>
  <c r="B583" i="14"/>
  <c r="C583" i="14"/>
  <c r="D583" i="14"/>
  <c r="E583" i="14"/>
  <c r="F583" i="14"/>
  <c r="A584" i="14"/>
  <c r="B584" i="14"/>
  <c r="C584" i="14"/>
  <c r="D584" i="14"/>
  <c r="E584" i="14"/>
  <c r="F584" i="14"/>
  <c r="A585" i="14"/>
  <c r="B585" i="14"/>
  <c r="C585" i="14"/>
  <c r="D585" i="14"/>
  <c r="E585" i="14"/>
  <c r="F585" i="14"/>
  <c r="A586" i="14"/>
  <c r="B586" i="14"/>
  <c r="C586" i="14"/>
  <c r="D586" i="14"/>
  <c r="E586" i="14"/>
  <c r="F586" i="14"/>
  <c r="A587" i="14"/>
  <c r="B587" i="14"/>
  <c r="C587" i="14"/>
  <c r="D587" i="14"/>
  <c r="E587" i="14"/>
  <c r="F587" i="14"/>
  <c r="A588" i="14"/>
  <c r="B588" i="14"/>
  <c r="C588" i="14"/>
  <c r="D588" i="14"/>
  <c r="E588" i="14"/>
  <c r="F588" i="14"/>
  <c r="A589" i="14"/>
  <c r="B589" i="14"/>
  <c r="C589" i="14"/>
  <c r="D589" i="14"/>
  <c r="E589" i="14"/>
  <c r="F589" i="14"/>
  <c r="A590" i="14"/>
  <c r="B590" i="14"/>
  <c r="C590" i="14"/>
  <c r="D590" i="14"/>
  <c r="E590" i="14"/>
  <c r="F590" i="14"/>
  <c r="A591" i="14"/>
  <c r="B591" i="14"/>
  <c r="C591" i="14"/>
  <c r="D591" i="14"/>
  <c r="E591" i="14"/>
  <c r="F591" i="14"/>
  <c r="A592" i="14"/>
  <c r="B592" i="14"/>
  <c r="C592" i="14"/>
  <c r="D592" i="14"/>
  <c r="E592" i="14"/>
  <c r="F592" i="14"/>
  <c r="A593" i="14"/>
  <c r="B593" i="14"/>
  <c r="C593" i="14"/>
  <c r="D593" i="14"/>
  <c r="E593" i="14"/>
  <c r="F593" i="14"/>
  <c r="A594" i="14"/>
  <c r="B594" i="14"/>
  <c r="C594" i="14"/>
  <c r="D594" i="14"/>
  <c r="E594" i="14"/>
  <c r="F594" i="14"/>
  <c r="A595" i="14"/>
  <c r="B595" i="14"/>
  <c r="C595" i="14"/>
  <c r="D595" i="14"/>
  <c r="E595" i="14"/>
  <c r="F595" i="14"/>
  <c r="A596" i="14"/>
  <c r="B596" i="14"/>
  <c r="C596" i="14"/>
  <c r="D596" i="14"/>
  <c r="E596" i="14"/>
  <c r="F596" i="14"/>
  <c r="A597" i="14"/>
  <c r="B597" i="14"/>
  <c r="C597" i="14"/>
  <c r="D597" i="14"/>
  <c r="E597" i="14"/>
  <c r="F597" i="14"/>
  <c r="A598" i="14"/>
  <c r="B598" i="14"/>
  <c r="C598" i="14"/>
  <c r="D598" i="14"/>
  <c r="E598" i="14"/>
  <c r="F598" i="14"/>
  <c r="A599" i="14"/>
  <c r="B599" i="14"/>
  <c r="C599" i="14"/>
  <c r="D599" i="14"/>
  <c r="E599" i="14"/>
  <c r="F599" i="14"/>
  <c r="A600" i="14"/>
  <c r="B600" i="14"/>
  <c r="C600" i="14"/>
  <c r="D600" i="14"/>
  <c r="E600" i="14"/>
  <c r="F600" i="14"/>
  <c r="A601" i="14"/>
  <c r="B601" i="14"/>
  <c r="C601" i="14"/>
  <c r="D601" i="14"/>
  <c r="E601" i="14"/>
  <c r="F601" i="14"/>
  <c r="A602" i="14"/>
  <c r="B602" i="14"/>
  <c r="C602" i="14"/>
  <c r="D602" i="14"/>
  <c r="E602" i="14"/>
  <c r="F602" i="14"/>
  <c r="A603" i="14"/>
  <c r="B603" i="14"/>
  <c r="C603" i="14"/>
  <c r="D603" i="14"/>
  <c r="E603" i="14"/>
  <c r="F603" i="14"/>
  <c r="A604" i="14"/>
  <c r="B604" i="14"/>
  <c r="C604" i="14"/>
  <c r="D604" i="14"/>
  <c r="E604" i="14"/>
  <c r="F604" i="14"/>
  <c r="A605" i="14"/>
  <c r="B605" i="14"/>
  <c r="C605" i="14"/>
  <c r="D605" i="14"/>
  <c r="E605" i="14"/>
  <c r="F605" i="14"/>
  <c r="A606" i="14"/>
  <c r="B606" i="14"/>
  <c r="C606" i="14"/>
  <c r="D606" i="14"/>
  <c r="E606" i="14"/>
  <c r="F606" i="14"/>
  <c r="A607" i="14"/>
  <c r="B607" i="14"/>
  <c r="C607" i="14"/>
  <c r="D607" i="14"/>
  <c r="E607" i="14"/>
  <c r="F607" i="14"/>
  <c r="A608" i="14"/>
  <c r="B608" i="14"/>
  <c r="C608" i="14"/>
  <c r="D608" i="14"/>
  <c r="E608" i="14"/>
  <c r="F608" i="14"/>
  <c r="A609" i="14"/>
  <c r="B609" i="14"/>
  <c r="C609" i="14"/>
  <c r="D609" i="14"/>
  <c r="E609" i="14"/>
  <c r="F609" i="14"/>
  <c r="A610" i="14"/>
  <c r="B610" i="14"/>
  <c r="C610" i="14"/>
  <c r="D610" i="14"/>
  <c r="E610" i="14"/>
  <c r="F610" i="14"/>
  <c r="A611" i="14"/>
  <c r="B611" i="14"/>
  <c r="C611" i="14"/>
  <c r="D611" i="14"/>
  <c r="E611" i="14"/>
  <c r="F611" i="14"/>
  <c r="A612" i="14"/>
  <c r="B612" i="14"/>
  <c r="C612" i="14"/>
  <c r="D612" i="14"/>
  <c r="E612" i="14"/>
  <c r="F612" i="14"/>
  <c r="A613" i="14"/>
  <c r="B613" i="14"/>
  <c r="C613" i="14"/>
  <c r="D613" i="14"/>
  <c r="E613" i="14"/>
  <c r="F613" i="14"/>
  <c r="A614" i="14"/>
  <c r="B614" i="14"/>
  <c r="C614" i="14"/>
  <c r="D614" i="14"/>
  <c r="E614" i="14"/>
  <c r="F614" i="14"/>
  <c r="A615" i="14"/>
  <c r="B615" i="14"/>
  <c r="C615" i="14"/>
  <c r="D615" i="14"/>
  <c r="E615" i="14"/>
  <c r="F615" i="14"/>
  <c r="A616" i="14"/>
  <c r="B616" i="14"/>
  <c r="C616" i="14"/>
  <c r="D616" i="14"/>
  <c r="E616" i="14"/>
  <c r="F616" i="14"/>
  <c r="A617" i="14"/>
  <c r="B617" i="14"/>
  <c r="C617" i="14"/>
  <c r="D617" i="14"/>
  <c r="E617" i="14"/>
  <c r="F617" i="14"/>
  <c r="A618" i="14"/>
  <c r="B618" i="14"/>
  <c r="C618" i="14"/>
  <c r="D618" i="14"/>
  <c r="E618" i="14"/>
  <c r="F618" i="14"/>
  <c r="A619" i="14"/>
  <c r="B619" i="14"/>
  <c r="C619" i="14"/>
  <c r="D619" i="14"/>
  <c r="E619" i="14"/>
  <c r="F619" i="14"/>
  <c r="A620" i="14"/>
  <c r="B620" i="14"/>
  <c r="C620" i="14"/>
  <c r="D620" i="14"/>
  <c r="E620" i="14"/>
  <c r="F620" i="14"/>
  <c r="A621" i="14"/>
  <c r="B621" i="14"/>
  <c r="C621" i="14"/>
  <c r="D621" i="14"/>
  <c r="E621" i="14"/>
  <c r="F621" i="14"/>
  <c r="A622" i="14"/>
  <c r="B622" i="14"/>
  <c r="C622" i="14"/>
  <c r="D622" i="14"/>
  <c r="E622" i="14"/>
  <c r="F622" i="14"/>
  <c r="A623" i="14"/>
  <c r="B623" i="14"/>
  <c r="C623" i="14"/>
  <c r="D623" i="14"/>
  <c r="E623" i="14"/>
  <c r="F623" i="14"/>
  <c r="A624" i="14"/>
  <c r="B624" i="14"/>
  <c r="C624" i="14"/>
  <c r="D624" i="14"/>
  <c r="E624" i="14"/>
  <c r="F624" i="14"/>
  <c r="A625" i="14"/>
  <c r="B625" i="14"/>
  <c r="C625" i="14"/>
  <c r="D625" i="14"/>
  <c r="E625" i="14"/>
  <c r="F625" i="14"/>
  <c r="A626" i="14"/>
  <c r="B626" i="14"/>
  <c r="C626" i="14"/>
  <c r="D626" i="14"/>
  <c r="E626" i="14"/>
  <c r="F626" i="14"/>
  <c r="A627" i="14"/>
  <c r="B627" i="14"/>
  <c r="C627" i="14"/>
  <c r="D627" i="14"/>
  <c r="E627" i="14"/>
  <c r="F627" i="14"/>
  <c r="A628" i="14"/>
  <c r="B628" i="14"/>
  <c r="C628" i="14"/>
  <c r="D628" i="14"/>
  <c r="E628" i="14"/>
  <c r="F628" i="14"/>
  <c r="A629" i="14"/>
  <c r="B629" i="14"/>
  <c r="C629" i="14"/>
  <c r="D629" i="14"/>
  <c r="E629" i="14"/>
  <c r="F629" i="14"/>
  <c r="A630" i="14"/>
  <c r="B630" i="14"/>
  <c r="C630" i="14"/>
  <c r="D630" i="14"/>
  <c r="E630" i="14"/>
  <c r="F630" i="14"/>
  <c r="A631" i="14"/>
  <c r="B631" i="14"/>
  <c r="C631" i="14"/>
  <c r="D631" i="14"/>
  <c r="E631" i="14"/>
  <c r="F631" i="14"/>
  <c r="A632" i="14"/>
  <c r="B632" i="14"/>
  <c r="C632" i="14"/>
  <c r="D632" i="14"/>
  <c r="E632" i="14"/>
  <c r="F632" i="14"/>
  <c r="A633" i="14"/>
  <c r="B633" i="14"/>
  <c r="C633" i="14"/>
  <c r="D633" i="14"/>
  <c r="E633" i="14"/>
  <c r="F633" i="14"/>
  <c r="A634" i="14"/>
  <c r="B634" i="14"/>
  <c r="C634" i="14"/>
  <c r="D634" i="14"/>
  <c r="E634" i="14"/>
  <c r="F634" i="14"/>
  <c r="A635" i="14"/>
  <c r="B635" i="14"/>
  <c r="C635" i="14"/>
  <c r="D635" i="14"/>
  <c r="E635" i="14"/>
  <c r="F635" i="14"/>
  <c r="A636" i="14"/>
  <c r="B636" i="14"/>
  <c r="C636" i="14"/>
  <c r="D636" i="14"/>
  <c r="E636" i="14"/>
  <c r="F636" i="14"/>
  <c r="A637" i="14"/>
  <c r="B637" i="14"/>
  <c r="C637" i="14"/>
  <c r="D637" i="14"/>
  <c r="E637" i="14"/>
  <c r="F637" i="14"/>
  <c r="A638" i="14"/>
  <c r="B638" i="14"/>
  <c r="C638" i="14"/>
  <c r="D638" i="14"/>
  <c r="E638" i="14"/>
  <c r="F638" i="14"/>
  <c r="A639" i="14"/>
  <c r="B639" i="14"/>
  <c r="C639" i="14"/>
  <c r="D639" i="14"/>
  <c r="E639" i="14"/>
  <c r="F639" i="14"/>
  <c r="A640" i="14"/>
  <c r="B640" i="14"/>
  <c r="C640" i="14"/>
  <c r="D640" i="14"/>
  <c r="E640" i="14"/>
  <c r="F640" i="14"/>
  <c r="A641" i="14"/>
  <c r="B641" i="14"/>
  <c r="C641" i="14"/>
  <c r="D641" i="14"/>
  <c r="E641" i="14"/>
  <c r="F641" i="14"/>
  <c r="A642" i="14"/>
  <c r="B642" i="14"/>
  <c r="C642" i="14"/>
  <c r="D642" i="14"/>
  <c r="E642" i="14"/>
  <c r="F642" i="14"/>
  <c r="A643" i="14"/>
  <c r="B643" i="14"/>
  <c r="C643" i="14"/>
  <c r="D643" i="14"/>
  <c r="E643" i="14"/>
  <c r="F643" i="14"/>
  <c r="A644" i="14"/>
  <c r="B644" i="14"/>
  <c r="C644" i="14"/>
  <c r="D644" i="14"/>
  <c r="E644" i="14"/>
  <c r="F644" i="14"/>
  <c r="A645" i="14"/>
  <c r="B645" i="14"/>
  <c r="C645" i="14"/>
  <c r="D645" i="14"/>
  <c r="E645" i="14"/>
  <c r="F645" i="14"/>
  <c r="A646" i="14"/>
  <c r="B646" i="14"/>
  <c r="C646" i="14"/>
  <c r="D646" i="14"/>
  <c r="E646" i="14"/>
  <c r="F646" i="14"/>
  <c r="A647" i="14"/>
  <c r="B647" i="14"/>
  <c r="C647" i="14"/>
  <c r="D647" i="14"/>
  <c r="E647" i="14"/>
  <c r="F647" i="14"/>
  <c r="A648" i="14"/>
  <c r="B648" i="14"/>
  <c r="C648" i="14"/>
  <c r="D648" i="14"/>
  <c r="E648" i="14"/>
  <c r="F648" i="14"/>
  <c r="A649" i="14"/>
  <c r="B649" i="14"/>
  <c r="C649" i="14"/>
  <c r="D649" i="14"/>
  <c r="E649" i="14"/>
  <c r="F649" i="14"/>
  <c r="A650" i="14"/>
  <c r="B650" i="14"/>
  <c r="C650" i="14"/>
  <c r="D650" i="14"/>
  <c r="E650" i="14"/>
  <c r="F650" i="14"/>
  <c r="A651" i="14"/>
  <c r="B651" i="14"/>
  <c r="C651" i="14"/>
  <c r="D651" i="14"/>
  <c r="E651" i="14"/>
  <c r="F651" i="14"/>
  <c r="A652" i="14"/>
  <c r="B652" i="14"/>
  <c r="C652" i="14"/>
  <c r="D652" i="14"/>
  <c r="E652" i="14"/>
  <c r="F652" i="14"/>
  <c r="A653" i="14"/>
  <c r="B653" i="14"/>
  <c r="C653" i="14"/>
  <c r="D653" i="14"/>
  <c r="E653" i="14"/>
  <c r="F653" i="14"/>
  <c r="A654" i="14"/>
  <c r="B654" i="14"/>
  <c r="C654" i="14"/>
  <c r="D654" i="14"/>
  <c r="E654" i="14"/>
  <c r="F654" i="14"/>
  <c r="A655" i="14"/>
  <c r="B655" i="14"/>
  <c r="C655" i="14"/>
  <c r="D655" i="14"/>
  <c r="E655" i="14"/>
  <c r="F655" i="14"/>
  <c r="A656" i="14"/>
  <c r="B656" i="14"/>
  <c r="C656" i="14"/>
  <c r="D656" i="14"/>
  <c r="E656" i="14"/>
  <c r="F656" i="14"/>
  <c r="A657" i="14"/>
  <c r="B657" i="14"/>
  <c r="C657" i="14"/>
  <c r="D657" i="14"/>
  <c r="E657" i="14"/>
  <c r="F657" i="14"/>
  <c r="A658" i="14"/>
  <c r="B658" i="14"/>
  <c r="C658" i="14"/>
  <c r="D658" i="14"/>
  <c r="E658" i="14"/>
  <c r="F658" i="14"/>
  <c r="A659" i="14"/>
  <c r="B659" i="14"/>
  <c r="C659" i="14"/>
  <c r="D659" i="14"/>
  <c r="E659" i="14"/>
  <c r="F659" i="14"/>
  <c r="A660" i="14"/>
  <c r="B660" i="14"/>
  <c r="C660" i="14"/>
  <c r="D660" i="14"/>
  <c r="E660" i="14"/>
  <c r="F660" i="14"/>
  <c r="A661" i="14"/>
  <c r="B661" i="14"/>
  <c r="C661" i="14"/>
  <c r="D661" i="14"/>
  <c r="E661" i="14"/>
  <c r="F661" i="14"/>
  <c r="A662" i="14"/>
  <c r="B662" i="14"/>
  <c r="C662" i="14"/>
  <c r="D662" i="14"/>
  <c r="E662" i="14"/>
  <c r="F662" i="14"/>
  <c r="A663" i="14"/>
  <c r="B663" i="14"/>
  <c r="C663" i="14"/>
  <c r="D663" i="14"/>
  <c r="E663" i="14"/>
  <c r="F663" i="14"/>
  <c r="A664" i="14"/>
  <c r="B664" i="14"/>
  <c r="C664" i="14"/>
  <c r="D664" i="14"/>
  <c r="E664" i="14"/>
  <c r="F664" i="14"/>
  <c r="A665" i="14"/>
  <c r="B665" i="14"/>
  <c r="C665" i="14"/>
  <c r="D665" i="14"/>
  <c r="E665" i="14"/>
  <c r="F665" i="14"/>
  <c r="A666" i="14"/>
  <c r="B666" i="14"/>
  <c r="C666" i="14"/>
  <c r="D666" i="14"/>
  <c r="E666" i="14"/>
  <c r="F666" i="14"/>
  <c r="A667" i="14"/>
  <c r="B667" i="14"/>
  <c r="C667" i="14"/>
  <c r="D667" i="14"/>
  <c r="E667" i="14"/>
  <c r="F667" i="14"/>
  <c r="A668" i="14"/>
  <c r="B668" i="14"/>
  <c r="C668" i="14"/>
  <c r="D668" i="14"/>
  <c r="E668" i="14"/>
  <c r="F668" i="14"/>
  <c r="A669" i="14"/>
  <c r="B669" i="14"/>
  <c r="C669" i="14"/>
  <c r="D669" i="14"/>
  <c r="E669" i="14"/>
  <c r="F669" i="14"/>
  <c r="A670" i="14"/>
  <c r="B670" i="14"/>
  <c r="C670" i="14"/>
  <c r="D670" i="14"/>
  <c r="E670" i="14"/>
  <c r="F670" i="14"/>
  <c r="A671" i="14"/>
  <c r="B671" i="14"/>
  <c r="C671" i="14"/>
  <c r="D671" i="14"/>
  <c r="E671" i="14"/>
  <c r="F671" i="14"/>
  <c r="A672" i="14"/>
  <c r="B672" i="14"/>
  <c r="C672" i="14"/>
  <c r="D672" i="14"/>
  <c r="E672" i="14"/>
  <c r="F672" i="14"/>
  <c r="A673" i="14"/>
  <c r="B673" i="14"/>
  <c r="C673" i="14"/>
  <c r="D673" i="14"/>
  <c r="E673" i="14"/>
  <c r="F673" i="14"/>
  <c r="A674" i="14"/>
  <c r="B674" i="14"/>
  <c r="C674" i="14"/>
  <c r="D674" i="14"/>
  <c r="E674" i="14"/>
  <c r="F674" i="14"/>
  <c r="A675" i="14"/>
  <c r="B675" i="14"/>
  <c r="C675" i="14"/>
  <c r="D675" i="14"/>
  <c r="E675" i="14"/>
  <c r="F675" i="14"/>
  <c r="A676" i="14"/>
  <c r="B676" i="14"/>
  <c r="C676" i="14"/>
  <c r="D676" i="14"/>
  <c r="E676" i="14"/>
  <c r="F676" i="14"/>
  <c r="A677" i="14"/>
  <c r="B677" i="14"/>
  <c r="C677" i="14"/>
  <c r="D677" i="14"/>
  <c r="E677" i="14"/>
  <c r="F677" i="14"/>
  <c r="A678" i="14"/>
  <c r="B678" i="14"/>
  <c r="C678" i="14"/>
  <c r="D678" i="14"/>
  <c r="E678" i="14"/>
  <c r="F678" i="14"/>
  <c r="A679" i="14"/>
  <c r="B679" i="14"/>
  <c r="C679" i="14"/>
  <c r="D679" i="14"/>
  <c r="E679" i="14"/>
  <c r="F679" i="14"/>
  <c r="A680" i="14"/>
  <c r="B680" i="14"/>
  <c r="C680" i="14"/>
  <c r="D680" i="14"/>
  <c r="E680" i="14"/>
  <c r="F680" i="14"/>
  <c r="A681" i="14"/>
  <c r="B681" i="14"/>
  <c r="C681" i="14"/>
  <c r="D681" i="14"/>
  <c r="E681" i="14"/>
  <c r="F681" i="14"/>
  <c r="A682" i="14"/>
  <c r="B682" i="14"/>
  <c r="C682" i="14"/>
  <c r="D682" i="14"/>
  <c r="E682" i="14"/>
  <c r="F682" i="14"/>
  <c r="A683" i="14"/>
  <c r="B683" i="14"/>
  <c r="C683" i="14"/>
  <c r="D683" i="14"/>
  <c r="E683" i="14"/>
  <c r="F683" i="14"/>
  <c r="A684" i="14"/>
  <c r="B684" i="14"/>
  <c r="C684" i="14"/>
  <c r="D684" i="14"/>
  <c r="E684" i="14"/>
  <c r="F684" i="14"/>
  <c r="A685" i="14"/>
  <c r="B685" i="14"/>
  <c r="C685" i="14"/>
  <c r="D685" i="14"/>
  <c r="E685" i="14"/>
  <c r="F685" i="14"/>
  <c r="A686" i="14"/>
  <c r="B686" i="14"/>
  <c r="C686" i="14"/>
  <c r="D686" i="14"/>
  <c r="E686" i="14"/>
  <c r="F686" i="14"/>
  <c r="A687" i="14"/>
  <c r="B687" i="14"/>
  <c r="C687" i="14"/>
  <c r="D687" i="14"/>
  <c r="E687" i="14"/>
  <c r="F687" i="14"/>
  <c r="A688" i="14"/>
  <c r="B688" i="14"/>
  <c r="C688" i="14"/>
  <c r="D688" i="14"/>
  <c r="E688" i="14"/>
  <c r="F688" i="14"/>
  <c r="A689" i="14"/>
  <c r="B689" i="14"/>
  <c r="C689" i="14"/>
  <c r="D689" i="14"/>
  <c r="E689" i="14"/>
  <c r="F689" i="14"/>
  <c r="A690" i="14"/>
  <c r="B690" i="14"/>
  <c r="C690" i="14"/>
  <c r="D690" i="14"/>
  <c r="E690" i="14"/>
  <c r="F690" i="14"/>
  <c r="A691" i="14"/>
  <c r="B691" i="14"/>
  <c r="C691" i="14"/>
  <c r="D691" i="14"/>
  <c r="E691" i="14"/>
  <c r="F691" i="14"/>
  <c r="A692" i="14"/>
  <c r="B692" i="14"/>
  <c r="C692" i="14"/>
  <c r="D692" i="14"/>
  <c r="E692" i="14"/>
  <c r="F692" i="14"/>
  <c r="A693" i="14"/>
  <c r="B693" i="14"/>
  <c r="C693" i="14"/>
  <c r="D693" i="14"/>
  <c r="E693" i="14"/>
  <c r="F693" i="14"/>
  <c r="A694" i="14"/>
  <c r="B694" i="14"/>
  <c r="C694" i="14"/>
  <c r="D694" i="14"/>
  <c r="E694" i="14"/>
  <c r="F694" i="14"/>
  <c r="A695" i="14"/>
  <c r="B695" i="14"/>
  <c r="C695" i="14"/>
  <c r="D695" i="14"/>
  <c r="E695" i="14"/>
  <c r="F695" i="14"/>
  <c r="A696" i="14"/>
  <c r="B696" i="14"/>
  <c r="C696" i="14"/>
  <c r="D696" i="14"/>
  <c r="E696" i="14"/>
  <c r="F696" i="14"/>
  <c r="A697" i="14"/>
  <c r="B697" i="14"/>
  <c r="C697" i="14"/>
  <c r="D697" i="14"/>
  <c r="E697" i="14"/>
  <c r="F697" i="14"/>
  <c r="A698" i="14"/>
  <c r="B698" i="14"/>
  <c r="C698" i="14"/>
  <c r="D698" i="14"/>
  <c r="E698" i="14"/>
  <c r="F698" i="14"/>
  <c r="A699" i="14"/>
  <c r="B699" i="14"/>
  <c r="C699" i="14"/>
  <c r="D699" i="14"/>
  <c r="E699" i="14"/>
  <c r="F699" i="14"/>
  <c r="A700" i="14"/>
  <c r="B700" i="14"/>
  <c r="C700" i="14"/>
  <c r="D700" i="14"/>
  <c r="E700" i="14"/>
  <c r="F700" i="14"/>
  <c r="A701" i="14"/>
  <c r="B701" i="14"/>
  <c r="C701" i="14"/>
  <c r="D701" i="14"/>
  <c r="E701" i="14"/>
  <c r="F701" i="14"/>
  <c r="A702" i="14"/>
  <c r="B702" i="14"/>
  <c r="C702" i="14"/>
  <c r="D702" i="14"/>
  <c r="E702" i="14"/>
  <c r="F702" i="14"/>
  <c r="A703" i="14"/>
  <c r="B703" i="14"/>
  <c r="C703" i="14"/>
  <c r="D703" i="14"/>
  <c r="E703" i="14"/>
  <c r="F703" i="14"/>
  <c r="A704" i="14"/>
  <c r="B704" i="14"/>
  <c r="C704" i="14"/>
  <c r="D704" i="14"/>
  <c r="E704" i="14"/>
  <c r="F704" i="14"/>
  <c r="A705" i="14"/>
  <c r="B705" i="14"/>
  <c r="C705" i="14"/>
  <c r="D705" i="14"/>
  <c r="E705" i="14"/>
  <c r="F705" i="14"/>
  <c r="A706" i="14"/>
  <c r="B706" i="14"/>
  <c r="C706" i="14"/>
  <c r="D706" i="14"/>
  <c r="E706" i="14"/>
  <c r="F706" i="14"/>
  <c r="A707" i="14"/>
  <c r="B707" i="14"/>
  <c r="C707" i="14"/>
  <c r="D707" i="14"/>
  <c r="E707" i="14"/>
  <c r="F707" i="14"/>
  <c r="A708" i="14"/>
  <c r="B708" i="14"/>
  <c r="C708" i="14"/>
  <c r="D708" i="14"/>
  <c r="E708" i="14"/>
  <c r="F708" i="14"/>
  <c r="A709" i="14"/>
  <c r="B709" i="14"/>
  <c r="C709" i="14"/>
  <c r="D709" i="14"/>
  <c r="E709" i="14"/>
  <c r="F709" i="14"/>
  <c r="A710" i="14"/>
  <c r="B710" i="14"/>
  <c r="C710" i="14"/>
  <c r="D710" i="14"/>
  <c r="E710" i="14"/>
  <c r="F710" i="14"/>
  <c r="A711" i="14"/>
  <c r="B711" i="14"/>
  <c r="C711" i="14"/>
  <c r="D711" i="14"/>
  <c r="E711" i="14"/>
  <c r="F711" i="14"/>
  <c r="A712" i="14"/>
  <c r="B712" i="14"/>
  <c r="C712" i="14"/>
  <c r="D712" i="14"/>
  <c r="E712" i="14"/>
  <c r="F712" i="14"/>
  <c r="A713" i="14"/>
  <c r="B713" i="14"/>
  <c r="C713" i="14"/>
  <c r="D713" i="14"/>
  <c r="E713" i="14"/>
  <c r="F713" i="14"/>
  <c r="A714" i="14"/>
  <c r="B714" i="14"/>
  <c r="C714" i="14"/>
  <c r="D714" i="14"/>
  <c r="E714" i="14"/>
  <c r="F714" i="14"/>
  <c r="A715" i="14"/>
  <c r="B715" i="14"/>
  <c r="C715" i="14"/>
  <c r="D715" i="14"/>
  <c r="E715" i="14"/>
  <c r="F715" i="14"/>
  <c r="A716" i="14"/>
  <c r="B716" i="14"/>
  <c r="C716" i="14"/>
  <c r="D716" i="14"/>
  <c r="E716" i="14"/>
  <c r="F716" i="14"/>
  <c r="A717" i="14"/>
  <c r="B717" i="14"/>
  <c r="C717" i="14"/>
  <c r="D717" i="14"/>
  <c r="E717" i="14"/>
  <c r="F717" i="14"/>
  <c r="A718" i="14"/>
  <c r="B718" i="14"/>
  <c r="C718" i="14"/>
  <c r="D718" i="14"/>
  <c r="E718" i="14"/>
  <c r="F718" i="14"/>
  <c r="A719" i="14"/>
  <c r="B719" i="14"/>
  <c r="C719" i="14"/>
  <c r="D719" i="14"/>
  <c r="E719" i="14"/>
  <c r="F719" i="14"/>
  <c r="A720" i="14"/>
  <c r="B720" i="14"/>
  <c r="C720" i="14"/>
  <c r="D720" i="14"/>
  <c r="E720" i="14"/>
  <c r="F720" i="14"/>
  <c r="A721" i="14"/>
  <c r="B721" i="14"/>
  <c r="C721" i="14"/>
  <c r="D721" i="14"/>
  <c r="E721" i="14"/>
  <c r="F721" i="14"/>
  <c r="A722" i="14"/>
  <c r="B722" i="14"/>
  <c r="C722" i="14"/>
  <c r="D722" i="14"/>
  <c r="E722" i="14"/>
  <c r="F722" i="14"/>
  <c r="A723" i="14"/>
  <c r="B723" i="14"/>
  <c r="C723" i="14"/>
  <c r="D723" i="14"/>
  <c r="E723" i="14"/>
  <c r="F723" i="14"/>
  <c r="A724" i="14"/>
  <c r="B724" i="14"/>
  <c r="C724" i="14"/>
  <c r="D724" i="14"/>
  <c r="E724" i="14"/>
  <c r="F724" i="14"/>
  <c r="A725" i="14"/>
  <c r="B725" i="14"/>
  <c r="C725" i="14"/>
  <c r="D725" i="14"/>
  <c r="E725" i="14"/>
  <c r="F725" i="14"/>
  <c r="A726" i="14"/>
  <c r="B726" i="14"/>
  <c r="C726" i="14"/>
  <c r="D726" i="14"/>
  <c r="E726" i="14"/>
  <c r="F726" i="14"/>
  <c r="A727" i="14"/>
  <c r="B727" i="14"/>
  <c r="C727" i="14"/>
  <c r="D727" i="14"/>
  <c r="E727" i="14"/>
  <c r="F727" i="14"/>
  <c r="A728" i="14"/>
  <c r="B728" i="14"/>
  <c r="C728" i="14"/>
  <c r="D728" i="14"/>
  <c r="E728" i="14"/>
  <c r="F728" i="14"/>
  <c r="A729" i="14"/>
  <c r="B729" i="14"/>
  <c r="C729" i="14"/>
  <c r="D729" i="14"/>
  <c r="E729" i="14"/>
  <c r="F729" i="14"/>
  <c r="A730" i="14"/>
  <c r="B730" i="14"/>
  <c r="C730" i="14"/>
  <c r="D730" i="14"/>
  <c r="E730" i="14"/>
  <c r="F730" i="14"/>
  <c r="A731" i="14"/>
  <c r="B731" i="14"/>
  <c r="C731" i="14"/>
  <c r="D731" i="14"/>
  <c r="E731" i="14"/>
  <c r="F731" i="14"/>
  <c r="A732" i="14"/>
  <c r="B732" i="14"/>
  <c r="C732" i="14"/>
  <c r="D732" i="14"/>
  <c r="E732" i="14"/>
  <c r="F732" i="14"/>
  <c r="A733" i="14"/>
  <c r="B733" i="14"/>
  <c r="C733" i="14"/>
  <c r="D733" i="14"/>
  <c r="E733" i="14"/>
  <c r="F733" i="14"/>
  <c r="A734" i="14"/>
  <c r="B734" i="14"/>
  <c r="C734" i="14"/>
  <c r="D734" i="14"/>
  <c r="E734" i="14"/>
  <c r="F734" i="14"/>
  <c r="A735" i="14"/>
  <c r="B735" i="14"/>
  <c r="C735" i="14"/>
  <c r="D735" i="14"/>
  <c r="E735" i="14"/>
  <c r="F735" i="14"/>
  <c r="A736" i="14"/>
  <c r="B736" i="14"/>
  <c r="C736" i="14"/>
  <c r="D736" i="14"/>
  <c r="E736" i="14"/>
  <c r="F736" i="14"/>
  <c r="A737" i="14"/>
  <c r="B737" i="14"/>
  <c r="C737" i="14"/>
  <c r="D737" i="14"/>
  <c r="E737" i="14"/>
  <c r="F737" i="14"/>
  <c r="A738" i="14"/>
  <c r="B738" i="14"/>
  <c r="C738" i="14"/>
  <c r="D738" i="14"/>
  <c r="E738" i="14"/>
  <c r="F738" i="14"/>
  <c r="A739" i="14"/>
  <c r="B739" i="14"/>
  <c r="C739" i="14"/>
  <c r="D739" i="14"/>
  <c r="E739" i="14"/>
  <c r="F739" i="14"/>
  <c r="A740" i="14"/>
  <c r="B740" i="14"/>
  <c r="C740" i="14"/>
  <c r="D740" i="14"/>
  <c r="E740" i="14"/>
  <c r="F740" i="14"/>
  <c r="A741" i="14"/>
  <c r="B741" i="14"/>
  <c r="C741" i="14"/>
  <c r="D741" i="14"/>
  <c r="E741" i="14"/>
  <c r="F741" i="14"/>
  <c r="A742" i="14"/>
  <c r="B742" i="14"/>
  <c r="C742" i="14"/>
  <c r="D742" i="14"/>
  <c r="E742" i="14"/>
  <c r="F742" i="14"/>
  <c r="A743" i="14"/>
  <c r="B743" i="14"/>
  <c r="C743" i="14"/>
  <c r="D743" i="14"/>
  <c r="E743" i="14"/>
  <c r="F743" i="14"/>
  <c r="A744" i="14"/>
  <c r="B744" i="14"/>
  <c r="C744" i="14"/>
  <c r="D744" i="14"/>
  <c r="E744" i="14"/>
  <c r="F744" i="14"/>
  <c r="A745" i="14"/>
  <c r="B745" i="14"/>
  <c r="C745" i="14"/>
  <c r="D745" i="14"/>
  <c r="E745" i="14"/>
  <c r="F745" i="14"/>
  <c r="A746" i="14"/>
  <c r="B746" i="14"/>
  <c r="C746" i="14"/>
  <c r="D746" i="14"/>
  <c r="E746" i="14"/>
  <c r="F746" i="14"/>
  <c r="A747" i="14"/>
  <c r="B747" i="14"/>
  <c r="C747" i="14"/>
  <c r="D747" i="14"/>
  <c r="E747" i="14"/>
  <c r="F747" i="14"/>
  <c r="A748" i="14"/>
  <c r="B748" i="14"/>
  <c r="C748" i="14"/>
  <c r="D748" i="14"/>
  <c r="E748" i="14"/>
  <c r="F748" i="14"/>
  <c r="A749" i="14"/>
  <c r="B749" i="14"/>
  <c r="C749" i="14"/>
  <c r="D749" i="14"/>
  <c r="E749" i="14"/>
  <c r="F749" i="14"/>
  <c r="A750" i="14"/>
  <c r="B750" i="14"/>
  <c r="C750" i="14"/>
  <c r="D750" i="14"/>
  <c r="E750" i="14"/>
  <c r="F750" i="14"/>
  <c r="A751" i="14"/>
  <c r="B751" i="14"/>
  <c r="C751" i="14"/>
  <c r="D751" i="14"/>
  <c r="E751" i="14"/>
  <c r="F751" i="14"/>
  <c r="A752" i="14"/>
  <c r="B752" i="14"/>
  <c r="C752" i="14"/>
  <c r="D752" i="14"/>
  <c r="E752" i="14"/>
  <c r="F752" i="14"/>
  <c r="A753" i="14"/>
  <c r="B753" i="14"/>
  <c r="C753" i="14"/>
  <c r="D753" i="14"/>
  <c r="E753" i="14"/>
  <c r="F753" i="14"/>
  <c r="A754" i="14"/>
  <c r="B754" i="14"/>
  <c r="C754" i="14"/>
  <c r="D754" i="14"/>
  <c r="E754" i="14"/>
  <c r="F754" i="14"/>
  <c r="A755" i="14"/>
  <c r="B755" i="14"/>
  <c r="C755" i="14"/>
  <c r="D755" i="14"/>
  <c r="E755" i="14"/>
  <c r="F755" i="14"/>
  <c r="A756" i="14"/>
  <c r="B756" i="14"/>
  <c r="C756" i="14"/>
  <c r="D756" i="14"/>
  <c r="E756" i="14"/>
  <c r="F756" i="14"/>
  <c r="A757" i="14"/>
  <c r="B757" i="14"/>
  <c r="C757" i="14"/>
  <c r="D757" i="14"/>
  <c r="E757" i="14"/>
  <c r="F757" i="14"/>
  <c r="A758" i="14"/>
  <c r="B758" i="14"/>
  <c r="C758" i="14"/>
  <c r="D758" i="14"/>
  <c r="E758" i="14"/>
  <c r="F758" i="14"/>
  <c r="A759" i="14"/>
  <c r="B759" i="14"/>
  <c r="C759" i="14"/>
  <c r="D759" i="14"/>
  <c r="E759" i="14"/>
  <c r="F759" i="14"/>
  <c r="A760" i="14"/>
  <c r="B760" i="14"/>
  <c r="C760" i="14"/>
  <c r="D760" i="14"/>
  <c r="E760" i="14"/>
  <c r="F760" i="14"/>
  <c r="A761" i="14"/>
  <c r="B761" i="14"/>
  <c r="C761" i="14"/>
  <c r="D761" i="14"/>
  <c r="E761" i="14"/>
  <c r="F761" i="14"/>
  <c r="A762" i="14"/>
  <c r="B762" i="14"/>
  <c r="C762" i="14"/>
  <c r="D762" i="14"/>
  <c r="E762" i="14"/>
  <c r="F762" i="14"/>
  <c r="A763" i="14"/>
  <c r="B763" i="14"/>
  <c r="C763" i="14"/>
  <c r="D763" i="14"/>
  <c r="E763" i="14"/>
  <c r="F763" i="14"/>
  <c r="A764" i="14"/>
  <c r="B764" i="14"/>
  <c r="C764" i="14"/>
  <c r="D764" i="14"/>
  <c r="E764" i="14"/>
  <c r="F764" i="14"/>
  <c r="A765" i="14"/>
  <c r="B765" i="14"/>
  <c r="C765" i="14"/>
  <c r="D765" i="14"/>
  <c r="E765" i="14"/>
  <c r="F765" i="14"/>
  <c r="A766" i="14"/>
  <c r="B766" i="14"/>
  <c r="C766" i="14"/>
  <c r="D766" i="14"/>
  <c r="E766" i="14"/>
  <c r="F766" i="14"/>
  <c r="A767" i="14"/>
  <c r="B767" i="14"/>
  <c r="C767" i="14"/>
  <c r="D767" i="14"/>
  <c r="E767" i="14"/>
  <c r="F767" i="14"/>
  <c r="A768" i="14"/>
  <c r="B768" i="14"/>
  <c r="C768" i="14"/>
  <c r="D768" i="14"/>
  <c r="E768" i="14"/>
  <c r="F768" i="14"/>
  <c r="A769" i="14"/>
  <c r="B769" i="14"/>
  <c r="C769" i="14"/>
  <c r="D769" i="14"/>
  <c r="E769" i="14"/>
  <c r="F769" i="14"/>
  <c r="A770" i="14"/>
  <c r="B770" i="14"/>
  <c r="C770" i="14"/>
  <c r="D770" i="14"/>
  <c r="E770" i="14"/>
  <c r="F770" i="14"/>
  <c r="A771" i="14"/>
  <c r="B771" i="14"/>
  <c r="C771" i="14"/>
  <c r="D771" i="14"/>
  <c r="E771" i="14"/>
  <c r="F771" i="14"/>
  <c r="A772" i="14"/>
  <c r="B772" i="14"/>
  <c r="C772" i="14"/>
  <c r="D772" i="14"/>
  <c r="E772" i="14"/>
  <c r="F772" i="14"/>
  <c r="A773" i="14"/>
  <c r="B773" i="14"/>
  <c r="C773" i="14"/>
  <c r="D773" i="14"/>
  <c r="E773" i="14"/>
  <c r="F773" i="14"/>
  <c r="A774" i="14"/>
  <c r="B774" i="14"/>
  <c r="C774" i="14"/>
  <c r="D774" i="14"/>
  <c r="E774" i="14"/>
  <c r="F774" i="14"/>
  <c r="A775" i="14"/>
  <c r="B775" i="14"/>
  <c r="C775" i="14"/>
  <c r="D775" i="14"/>
  <c r="E775" i="14"/>
  <c r="F775" i="14"/>
  <c r="A776" i="14"/>
  <c r="B776" i="14"/>
  <c r="C776" i="14"/>
  <c r="D776" i="14"/>
  <c r="E776" i="14"/>
  <c r="F776" i="14"/>
  <c r="A777" i="14"/>
  <c r="B777" i="14"/>
  <c r="C777" i="14"/>
  <c r="D777" i="14"/>
  <c r="E777" i="14"/>
  <c r="F777" i="14"/>
  <c r="A778" i="14"/>
  <c r="B778" i="14"/>
  <c r="C778" i="14"/>
  <c r="D778" i="14"/>
  <c r="E778" i="14"/>
  <c r="F778" i="14"/>
  <c r="A779" i="14"/>
  <c r="B779" i="14"/>
  <c r="C779" i="14"/>
  <c r="D779" i="14"/>
  <c r="E779" i="14"/>
  <c r="F779" i="14"/>
  <c r="A780" i="14"/>
  <c r="B780" i="14"/>
  <c r="C780" i="14"/>
  <c r="D780" i="14"/>
  <c r="E780" i="14"/>
  <c r="F780" i="14"/>
  <c r="A781" i="14"/>
  <c r="B781" i="14"/>
  <c r="C781" i="14"/>
  <c r="D781" i="14"/>
  <c r="E781" i="14"/>
  <c r="F781" i="14"/>
  <c r="A782" i="14"/>
  <c r="B782" i="14"/>
  <c r="C782" i="14"/>
  <c r="D782" i="14"/>
  <c r="E782" i="14"/>
  <c r="F782" i="14"/>
  <c r="A783" i="14"/>
  <c r="B783" i="14"/>
  <c r="C783" i="14"/>
  <c r="D783" i="14"/>
  <c r="E783" i="14"/>
  <c r="F783" i="14"/>
  <c r="A784" i="14"/>
  <c r="B784" i="14"/>
  <c r="C784" i="14"/>
  <c r="D784" i="14"/>
  <c r="E784" i="14"/>
  <c r="F784" i="14"/>
  <c r="A785" i="14"/>
  <c r="B785" i="14"/>
  <c r="C785" i="14"/>
  <c r="D785" i="14"/>
  <c r="E785" i="14"/>
  <c r="F785" i="14"/>
  <c r="A786" i="14"/>
  <c r="B786" i="14"/>
  <c r="C786" i="14"/>
  <c r="D786" i="14"/>
  <c r="E786" i="14"/>
  <c r="F786" i="14"/>
  <c r="A787" i="14"/>
  <c r="B787" i="14"/>
  <c r="C787" i="14"/>
  <c r="D787" i="14"/>
  <c r="E787" i="14"/>
  <c r="F787" i="14"/>
  <c r="A788" i="14"/>
  <c r="B788" i="14"/>
  <c r="C788" i="14"/>
  <c r="D788" i="14"/>
  <c r="E788" i="14"/>
  <c r="F788" i="14"/>
  <c r="A789" i="14"/>
  <c r="B789" i="14"/>
  <c r="C789" i="14"/>
  <c r="D789" i="14"/>
  <c r="E789" i="14"/>
  <c r="F789" i="14"/>
  <c r="A790" i="14"/>
  <c r="B790" i="14"/>
  <c r="C790" i="14"/>
  <c r="D790" i="14"/>
  <c r="E790" i="14"/>
  <c r="F790" i="14"/>
  <c r="A791" i="14"/>
  <c r="B791" i="14"/>
  <c r="C791" i="14"/>
  <c r="D791" i="14"/>
  <c r="E791" i="14"/>
  <c r="F791" i="14"/>
  <c r="A792" i="14"/>
  <c r="B792" i="14"/>
  <c r="C792" i="14"/>
  <c r="D792" i="14"/>
  <c r="E792" i="14"/>
  <c r="F792" i="14"/>
  <c r="A793" i="14"/>
  <c r="B793" i="14"/>
  <c r="C793" i="14"/>
  <c r="D793" i="14"/>
  <c r="E793" i="14"/>
  <c r="F793" i="14"/>
  <c r="A794" i="14"/>
  <c r="B794" i="14"/>
  <c r="C794" i="14"/>
  <c r="D794" i="14"/>
  <c r="E794" i="14"/>
  <c r="F794" i="14"/>
  <c r="A795" i="14"/>
  <c r="B795" i="14"/>
  <c r="C795" i="14"/>
  <c r="D795" i="14"/>
  <c r="E795" i="14"/>
  <c r="F795" i="14"/>
  <c r="A796" i="14"/>
  <c r="B796" i="14"/>
  <c r="C796" i="14"/>
  <c r="D796" i="14"/>
  <c r="E796" i="14"/>
  <c r="F796" i="14"/>
  <c r="A797" i="14"/>
  <c r="B797" i="14"/>
  <c r="C797" i="14"/>
  <c r="D797" i="14"/>
  <c r="E797" i="14"/>
  <c r="F797" i="14"/>
  <c r="A798" i="14"/>
  <c r="B798" i="14"/>
  <c r="C798" i="14"/>
  <c r="D798" i="14"/>
  <c r="E798" i="14"/>
  <c r="F798" i="14"/>
  <c r="A799" i="14"/>
  <c r="B799" i="14"/>
  <c r="C799" i="14"/>
  <c r="D799" i="14"/>
  <c r="E799" i="14"/>
  <c r="F799" i="14"/>
  <c r="A800" i="14"/>
  <c r="B800" i="14"/>
  <c r="C800" i="14"/>
  <c r="D800" i="14"/>
  <c r="E800" i="14"/>
  <c r="F800" i="14"/>
  <c r="A801" i="14"/>
  <c r="B801" i="14"/>
  <c r="C801" i="14"/>
  <c r="D801" i="14"/>
  <c r="E801" i="14"/>
  <c r="F801" i="14"/>
  <c r="A802" i="14"/>
  <c r="B802" i="14"/>
  <c r="C802" i="14"/>
  <c r="D802" i="14"/>
  <c r="E802" i="14"/>
  <c r="F802" i="14"/>
  <c r="A803" i="14"/>
  <c r="B803" i="14"/>
  <c r="C803" i="14"/>
  <c r="D803" i="14"/>
  <c r="E803" i="14"/>
  <c r="F803" i="14"/>
  <c r="A804" i="14"/>
  <c r="B804" i="14"/>
  <c r="C804" i="14"/>
  <c r="D804" i="14"/>
  <c r="E804" i="14"/>
  <c r="F804" i="14"/>
  <c r="A805" i="14"/>
  <c r="B805" i="14"/>
  <c r="C805" i="14"/>
  <c r="D805" i="14"/>
  <c r="E805" i="14"/>
  <c r="F805" i="14"/>
  <c r="A806" i="14"/>
  <c r="B806" i="14"/>
  <c r="C806" i="14"/>
  <c r="D806" i="14"/>
  <c r="E806" i="14"/>
  <c r="F806" i="14"/>
  <c r="A807" i="14"/>
  <c r="B807" i="14"/>
  <c r="C807" i="14"/>
  <c r="D807" i="14"/>
  <c r="E807" i="14"/>
  <c r="F807" i="14"/>
  <c r="A808" i="14"/>
  <c r="B808" i="14"/>
  <c r="C808" i="14"/>
  <c r="D808" i="14"/>
  <c r="E808" i="14"/>
  <c r="F808" i="14"/>
  <c r="A809" i="14"/>
  <c r="B809" i="14"/>
  <c r="C809" i="14"/>
  <c r="D809" i="14"/>
  <c r="E809" i="14"/>
  <c r="F809" i="14"/>
  <c r="A810" i="14"/>
  <c r="B810" i="14"/>
  <c r="C810" i="14"/>
  <c r="D810" i="14"/>
  <c r="E810" i="14"/>
  <c r="F810" i="14"/>
  <c r="A811" i="14"/>
  <c r="B811" i="14"/>
  <c r="C811" i="14"/>
  <c r="D811" i="14"/>
  <c r="E811" i="14"/>
  <c r="F811" i="14"/>
  <c r="A812" i="14"/>
  <c r="B812" i="14"/>
  <c r="C812" i="14"/>
  <c r="D812" i="14"/>
  <c r="E812" i="14"/>
  <c r="F812" i="14"/>
  <c r="A813" i="14"/>
  <c r="B813" i="14"/>
  <c r="C813" i="14"/>
  <c r="D813" i="14"/>
  <c r="E813" i="14"/>
  <c r="F813" i="14"/>
  <c r="A814" i="14"/>
  <c r="B814" i="14"/>
  <c r="C814" i="14"/>
  <c r="D814" i="14"/>
  <c r="E814" i="14"/>
  <c r="F814" i="14"/>
  <c r="A815" i="14"/>
  <c r="B815" i="14"/>
  <c r="C815" i="14"/>
  <c r="D815" i="14"/>
  <c r="E815" i="14"/>
  <c r="F815" i="14"/>
  <c r="A816" i="14"/>
  <c r="B816" i="14"/>
  <c r="C816" i="14"/>
  <c r="D816" i="14"/>
  <c r="E816" i="14"/>
  <c r="F816" i="14"/>
  <c r="A817" i="14"/>
  <c r="B817" i="14"/>
  <c r="C817" i="14"/>
  <c r="D817" i="14"/>
  <c r="E817" i="14"/>
  <c r="F817" i="14"/>
  <c r="A818" i="14"/>
  <c r="B818" i="14"/>
  <c r="C818" i="14"/>
  <c r="D818" i="14"/>
  <c r="E818" i="14"/>
  <c r="F818" i="14"/>
  <c r="A819" i="14"/>
  <c r="B819" i="14"/>
  <c r="C819" i="14"/>
  <c r="D819" i="14"/>
  <c r="E819" i="14"/>
  <c r="F819" i="14"/>
  <c r="A820" i="14"/>
  <c r="B820" i="14"/>
  <c r="C820" i="14"/>
  <c r="D820" i="14"/>
  <c r="E820" i="14"/>
  <c r="F820" i="14"/>
  <c r="A821" i="14"/>
  <c r="B821" i="14"/>
  <c r="C821" i="14"/>
  <c r="D821" i="14"/>
  <c r="E821" i="14"/>
  <c r="F821" i="14"/>
  <c r="A822" i="14"/>
  <c r="B822" i="14"/>
  <c r="C822" i="14"/>
  <c r="D822" i="14"/>
  <c r="E822" i="14"/>
  <c r="F822" i="14"/>
  <c r="A823" i="14"/>
  <c r="B823" i="14"/>
  <c r="C823" i="14"/>
  <c r="D823" i="14"/>
  <c r="E823" i="14"/>
  <c r="F823" i="14"/>
  <c r="A824" i="14"/>
  <c r="B824" i="14"/>
  <c r="C824" i="14"/>
  <c r="D824" i="14"/>
  <c r="E824" i="14"/>
  <c r="F824" i="14"/>
  <c r="A825" i="14"/>
  <c r="B825" i="14"/>
  <c r="C825" i="14"/>
  <c r="D825" i="14"/>
  <c r="E825" i="14"/>
  <c r="F825" i="14"/>
  <c r="A826" i="14"/>
  <c r="B826" i="14"/>
  <c r="C826" i="14"/>
  <c r="D826" i="14"/>
  <c r="E826" i="14"/>
  <c r="F826" i="14"/>
  <c r="A827" i="14"/>
  <c r="B827" i="14"/>
  <c r="C827" i="14"/>
  <c r="D827" i="14"/>
  <c r="E827" i="14"/>
  <c r="F827" i="14"/>
  <c r="A828" i="14"/>
  <c r="B828" i="14"/>
  <c r="C828" i="14"/>
  <c r="D828" i="14"/>
  <c r="E828" i="14"/>
  <c r="F828" i="14"/>
  <c r="A829" i="14"/>
  <c r="B829" i="14"/>
  <c r="C829" i="14"/>
  <c r="D829" i="14"/>
  <c r="E829" i="14"/>
  <c r="F829" i="14"/>
  <c r="A830" i="14"/>
  <c r="B830" i="14"/>
  <c r="C830" i="14"/>
  <c r="D830" i="14"/>
  <c r="E830" i="14"/>
  <c r="F830" i="14"/>
  <c r="A831" i="14"/>
  <c r="B831" i="14"/>
  <c r="C831" i="14"/>
  <c r="D831" i="14"/>
  <c r="E831" i="14"/>
  <c r="F831" i="14"/>
  <c r="A832" i="14"/>
  <c r="B832" i="14"/>
  <c r="C832" i="14"/>
  <c r="D832" i="14"/>
  <c r="E832" i="14"/>
  <c r="F832" i="14"/>
  <c r="A833" i="14"/>
  <c r="B833" i="14"/>
  <c r="C833" i="14"/>
  <c r="D833" i="14"/>
  <c r="E833" i="14"/>
  <c r="F833" i="14"/>
  <c r="A834" i="14"/>
  <c r="B834" i="14"/>
  <c r="C834" i="14"/>
  <c r="D834" i="14"/>
  <c r="E834" i="14"/>
  <c r="F834" i="14"/>
  <c r="A835" i="14"/>
  <c r="B835" i="14"/>
  <c r="C835" i="14"/>
  <c r="D835" i="14"/>
  <c r="E835" i="14"/>
  <c r="F835" i="14"/>
  <c r="A836" i="14"/>
  <c r="B836" i="14"/>
  <c r="C836" i="14"/>
  <c r="D836" i="14"/>
  <c r="E836" i="14"/>
  <c r="F836" i="14"/>
  <c r="A837" i="14"/>
  <c r="B837" i="14"/>
  <c r="C837" i="14"/>
  <c r="D837" i="14"/>
  <c r="E837" i="14"/>
  <c r="F837" i="14"/>
  <c r="A838" i="14"/>
  <c r="B838" i="14"/>
  <c r="C838" i="14"/>
  <c r="D838" i="14"/>
  <c r="E838" i="14"/>
  <c r="F838" i="14"/>
  <c r="A839" i="14"/>
  <c r="B839" i="14"/>
  <c r="C839" i="14"/>
  <c r="D839" i="14"/>
  <c r="E839" i="14"/>
  <c r="F839" i="14"/>
  <c r="A840" i="14"/>
  <c r="B840" i="14"/>
  <c r="C840" i="14"/>
  <c r="D840" i="14"/>
  <c r="E840" i="14"/>
  <c r="F840" i="14"/>
  <c r="A841" i="14"/>
  <c r="B841" i="14"/>
  <c r="C841" i="14"/>
  <c r="D841" i="14"/>
  <c r="E841" i="14"/>
  <c r="F841" i="14"/>
  <c r="A842" i="14"/>
  <c r="B842" i="14"/>
  <c r="C842" i="14"/>
  <c r="D842" i="14"/>
  <c r="E842" i="14"/>
  <c r="F842" i="14"/>
  <c r="A843" i="14"/>
  <c r="B843" i="14"/>
  <c r="C843" i="14"/>
  <c r="D843" i="14"/>
  <c r="E843" i="14"/>
  <c r="F843" i="14"/>
  <c r="A844" i="14"/>
  <c r="B844" i="14"/>
  <c r="C844" i="14"/>
  <c r="D844" i="14"/>
  <c r="E844" i="14"/>
  <c r="F844" i="14"/>
  <c r="A845" i="14"/>
  <c r="B845" i="14"/>
  <c r="C845" i="14"/>
  <c r="D845" i="14"/>
  <c r="E845" i="14"/>
  <c r="F845" i="14"/>
  <c r="A846" i="14"/>
  <c r="B846" i="14"/>
  <c r="C846" i="14"/>
  <c r="D846" i="14"/>
  <c r="E846" i="14"/>
  <c r="F846" i="14"/>
  <c r="A847" i="14"/>
  <c r="B847" i="14"/>
  <c r="C847" i="14"/>
  <c r="D847" i="14"/>
  <c r="E847" i="14"/>
  <c r="F847" i="14"/>
  <c r="A848" i="14"/>
  <c r="B848" i="14"/>
  <c r="C848" i="14"/>
  <c r="D848" i="14"/>
  <c r="E848" i="14"/>
  <c r="F848" i="14"/>
  <c r="A849" i="14"/>
  <c r="B849" i="14"/>
  <c r="C849" i="14"/>
  <c r="D849" i="14"/>
  <c r="E849" i="14"/>
  <c r="F849" i="14"/>
  <c r="A850" i="14"/>
  <c r="B850" i="14"/>
  <c r="C850" i="14"/>
  <c r="D850" i="14"/>
  <c r="E850" i="14"/>
  <c r="F850" i="14"/>
  <c r="A851" i="14"/>
  <c r="B851" i="14"/>
  <c r="C851" i="14"/>
  <c r="D851" i="14"/>
  <c r="E851" i="14"/>
  <c r="F851" i="14"/>
  <c r="A852" i="14"/>
  <c r="B852" i="14"/>
  <c r="C852" i="14"/>
  <c r="D852" i="14"/>
  <c r="E852" i="14"/>
  <c r="F852" i="14"/>
  <c r="A853" i="14"/>
  <c r="B853" i="14"/>
  <c r="C853" i="14"/>
  <c r="D853" i="14"/>
  <c r="E853" i="14"/>
  <c r="F853" i="14"/>
  <c r="A854" i="14"/>
  <c r="B854" i="14"/>
  <c r="C854" i="14"/>
  <c r="D854" i="14"/>
  <c r="E854" i="14"/>
  <c r="F854" i="14"/>
  <c r="A855" i="14"/>
  <c r="B855" i="14"/>
  <c r="C855" i="14"/>
  <c r="D855" i="14"/>
  <c r="E855" i="14"/>
  <c r="F855" i="14"/>
  <c r="A856" i="14"/>
  <c r="B856" i="14"/>
  <c r="C856" i="14"/>
  <c r="D856" i="14"/>
  <c r="E856" i="14"/>
  <c r="F856" i="14"/>
  <c r="A857" i="14"/>
  <c r="B857" i="14"/>
  <c r="C857" i="14"/>
  <c r="D857" i="14"/>
  <c r="E857" i="14"/>
  <c r="F857" i="14"/>
  <c r="A858" i="14"/>
  <c r="B858" i="14"/>
  <c r="C858" i="14"/>
  <c r="D858" i="14"/>
  <c r="E858" i="14"/>
  <c r="F858" i="14"/>
  <c r="A859" i="14"/>
  <c r="B859" i="14"/>
  <c r="C859" i="14"/>
  <c r="D859" i="14"/>
  <c r="E859" i="14"/>
  <c r="F859" i="14"/>
  <c r="A860" i="14"/>
  <c r="B860" i="14"/>
  <c r="C860" i="14"/>
  <c r="D860" i="14"/>
  <c r="E860" i="14"/>
  <c r="F860" i="14"/>
  <c r="A861" i="14"/>
  <c r="B861" i="14"/>
  <c r="C861" i="14"/>
  <c r="D861" i="14"/>
  <c r="E861" i="14"/>
  <c r="F861" i="14"/>
  <c r="A862" i="14"/>
  <c r="B862" i="14"/>
  <c r="C862" i="14"/>
  <c r="D862" i="14"/>
  <c r="E862" i="14"/>
  <c r="F862" i="14"/>
  <c r="A863" i="14"/>
  <c r="B863" i="14"/>
  <c r="C863" i="14"/>
  <c r="D863" i="14"/>
  <c r="E863" i="14"/>
  <c r="F863" i="14"/>
  <c r="A864" i="14"/>
  <c r="B864" i="14"/>
  <c r="C864" i="14"/>
  <c r="D864" i="14"/>
  <c r="E864" i="14"/>
  <c r="F864" i="14"/>
  <c r="A865" i="14"/>
  <c r="B865" i="14"/>
  <c r="C865" i="14"/>
  <c r="D865" i="14"/>
  <c r="E865" i="14"/>
  <c r="F865" i="14"/>
  <c r="A866" i="14"/>
  <c r="B866" i="14"/>
  <c r="C866" i="14"/>
  <c r="D866" i="14"/>
  <c r="E866" i="14"/>
  <c r="F866" i="14"/>
  <c r="A867" i="14"/>
  <c r="B867" i="14"/>
  <c r="C867" i="14"/>
  <c r="D867" i="14"/>
  <c r="E867" i="14"/>
  <c r="F867" i="14"/>
  <c r="A868" i="14"/>
  <c r="B868" i="14"/>
  <c r="C868" i="14"/>
  <c r="D868" i="14"/>
  <c r="E868" i="14"/>
  <c r="F868" i="14"/>
  <c r="A869" i="14"/>
  <c r="B869" i="14"/>
  <c r="C869" i="14"/>
  <c r="D869" i="14"/>
  <c r="E869" i="14"/>
  <c r="F869" i="14"/>
  <c r="A870" i="14"/>
  <c r="B870" i="14"/>
  <c r="C870" i="14"/>
  <c r="D870" i="14"/>
  <c r="E870" i="14"/>
  <c r="F870" i="14"/>
  <c r="A871" i="14"/>
  <c r="B871" i="14"/>
  <c r="C871" i="14"/>
  <c r="D871" i="14"/>
  <c r="E871" i="14"/>
  <c r="F871" i="14"/>
  <c r="A872" i="14"/>
  <c r="B872" i="14"/>
  <c r="C872" i="14"/>
  <c r="D872" i="14"/>
  <c r="E872" i="14"/>
  <c r="F872" i="14"/>
  <c r="A873" i="14"/>
  <c r="B873" i="14"/>
  <c r="C873" i="14"/>
  <c r="D873" i="14"/>
  <c r="E873" i="14"/>
  <c r="F873" i="14"/>
  <c r="A874" i="14"/>
  <c r="B874" i="14"/>
  <c r="C874" i="14"/>
  <c r="D874" i="14"/>
  <c r="E874" i="14"/>
  <c r="F874" i="14"/>
  <c r="A875" i="14"/>
  <c r="B875" i="14"/>
  <c r="C875" i="14"/>
  <c r="D875" i="14"/>
  <c r="E875" i="14"/>
  <c r="F875" i="14"/>
  <c r="A876" i="14"/>
  <c r="B876" i="14"/>
  <c r="C876" i="14"/>
  <c r="D876" i="14"/>
  <c r="E876" i="14"/>
  <c r="F876" i="14"/>
  <c r="A877" i="14"/>
  <c r="B877" i="14"/>
  <c r="C877" i="14"/>
  <c r="D877" i="14"/>
  <c r="E877" i="14"/>
  <c r="F877" i="14"/>
  <c r="A878" i="14"/>
  <c r="B878" i="14"/>
  <c r="C878" i="14"/>
  <c r="D878" i="14"/>
  <c r="E878" i="14"/>
  <c r="F878" i="14"/>
  <c r="A879" i="14"/>
  <c r="B879" i="14"/>
  <c r="C879" i="14"/>
  <c r="D879" i="14"/>
  <c r="E879" i="14"/>
  <c r="F879" i="14"/>
  <c r="A880" i="14"/>
  <c r="B880" i="14"/>
  <c r="C880" i="14"/>
  <c r="D880" i="14"/>
  <c r="E880" i="14"/>
  <c r="F880" i="14"/>
  <c r="A881" i="14"/>
  <c r="B881" i="14"/>
  <c r="C881" i="14"/>
  <c r="D881" i="14"/>
  <c r="E881" i="14"/>
  <c r="F881" i="14"/>
  <c r="A882" i="14"/>
  <c r="B882" i="14"/>
  <c r="C882" i="14"/>
  <c r="D882" i="14"/>
  <c r="E882" i="14"/>
  <c r="F882" i="14"/>
  <c r="A883" i="14"/>
  <c r="B883" i="14"/>
  <c r="C883" i="14"/>
  <c r="D883" i="14"/>
  <c r="E883" i="14"/>
  <c r="F883" i="14"/>
  <c r="A884" i="14"/>
  <c r="B884" i="14"/>
  <c r="C884" i="14"/>
  <c r="D884" i="14"/>
  <c r="E884" i="14"/>
  <c r="F884" i="14"/>
  <c r="A885" i="14"/>
  <c r="B885" i="14"/>
  <c r="C885" i="14"/>
  <c r="D885" i="14"/>
  <c r="E885" i="14"/>
  <c r="F885" i="14"/>
  <c r="A886" i="14"/>
  <c r="B886" i="14"/>
  <c r="C886" i="14"/>
  <c r="D886" i="14"/>
  <c r="E886" i="14"/>
  <c r="F886" i="14"/>
  <c r="A887" i="14"/>
  <c r="B887" i="14"/>
  <c r="C887" i="14"/>
  <c r="D887" i="14"/>
  <c r="E887" i="14"/>
  <c r="F887" i="14"/>
  <c r="A888" i="14"/>
  <c r="B888" i="14"/>
  <c r="C888" i="14"/>
  <c r="D888" i="14"/>
  <c r="E888" i="14"/>
  <c r="F888" i="14"/>
  <c r="A889" i="14"/>
  <c r="B889" i="14"/>
  <c r="C889" i="14"/>
  <c r="D889" i="14"/>
  <c r="E889" i="14"/>
  <c r="F889" i="14"/>
  <c r="A890" i="14"/>
  <c r="B890" i="14"/>
  <c r="C890" i="14"/>
  <c r="D890" i="14"/>
  <c r="E890" i="14"/>
  <c r="F890" i="14"/>
  <c r="A891" i="14"/>
  <c r="B891" i="14"/>
  <c r="C891" i="14"/>
  <c r="D891" i="14"/>
  <c r="E891" i="14"/>
  <c r="F891" i="14"/>
  <c r="A892" i="14"/>
  <c r="B892" i="14"/>
  <c r="C892" i="14"/>
  <c r="D892" i="14"/>
  <c r="E892" i="14"/>
  <c r="F892" i="14"/>
  <c r="A893" i="14"/>
  <c r="B893" i="14"/>
  <c r="C893" i="14"/>
  <c r="D893" i="14"/>
  <c r="E893" i="14"/>
  <c r="F893" i="14"/>
  <c r="A894" i="14"/>
  <c r="B894" i="14"/>
  <c r="C894" i="14"/>
  <c r="D894" i="14"/>
  <c r="E894" i="14"/>
  <c r="F894" i="14"/>
  <c r="A895" i="14"/>
  <c r="B895" i="14"/>
  <c r="C895" i="14"/>
  <c r="D895" i="14"/>
  <c r="E895" i="14"/>
  <c r="F895" i="14"/>
  <c r="A896" i="14"/>
  <c r="B896" i="14"/>
  <c r="C896" i="14"/>
  <c r="D896" i="14"/>
  <c r="E896" i="14"/>
  <c r="F896" i="14"/>
  <c r="A897" i="14"/>
  <c r="B897" i="14"/>
  <c r="C897" i="14"/>
  <c r="D897" i="14"/>
  <c r="E897" i="14"/>
  <c r="F897" i="14"/>
  <c r="A898" i="14"/>
  <c r="B898" i="14"/>
  <c r="C898" i="14"/>
  <c r="D898" i="14"/>
  <c r="E898" i="14"/>
  <c r="F898" i="14"/>
  <c r="A899" i="14"/>
  <c r="B899" i="14"/>
  <c r="C899" i="14"/>
  <c r="D899" i="14"/>
  <c r="E899" i="14"/>
  <c r="F899" i="14"/>
  <c r="A900" i="14"/>
  <c r="B900" i="14"/>
  <c r="C900" i="14"/>
  <c r="D900" i="14"/>
  <c r="E900" i="14"/>
  <c r="F900" i="14"/>
  <c r="A901" i="14"/>
  <c r="B901" i="14"/>
  <c r="C901" i="14"/>
  <c r="D901" i="14"/>
  <c r="E901" i="14"/>
  <c r="F901" i="14"/>
  <c r="A902" i="14"/>
  <c r="B902" i="14"/>
  <c r="C902" i="14"/>
  <c r="D902" i="14"/>
  <c r="E902" i="14"/>
  <c r="F902" i="14"/>
  <c r="A903" i="14"/>
  <c r="B903" i="14"/>
  <c r="C903" i="14"/>
  <c r="D903" i="14"/>
  <c r="E903" i="14"/>
  <c r="F903" i="14"/>
  <c r="A904" i="14"/>
  <c r="B904" i="14"/>
  <c r="C904" i="14"/>
  <c r="D904" i="14"/>
  <c r="E904" i="14"/>
  <c r="F904" i="14"/>
  <c r="A905" i="14"/>
  <c r="B905" i="14"/>
  <c r="C905" i="14"/>
  <c r="D905" i="14"/>
  <c r="E905" i="14"/>
  <c r="F905" i="14"/>
  <c r="A906" i="14"/>
  <c r="B906" i="14"/>
  <c r="C906" i="14"/>
  <c r="D906" i="14"/>
  <c r="E906" i="14"/>
  <c r="F906" i="14"/>
  <c r="A907" i="14"/>
  <c r="B907" i="14"/>
  <c r="C907" i="14"/>
  <c r="D907" i="14"/>
  <c r="E907" i="14"/>
  <c r="F907" i="14"/>
  <c r="A908" i="14"/>
  <c r="B908" i="14"/>
  <c r="C908" i="14"/>
  <c r="D908" i="14"/>
  <c r="E908" i="14"/>
  <c r="F908" i="14"/>
  <c r="A909" i="14"/>
  <c r="B909" i="14"/>
  <c r="C909" i="14"/>
  <c r="D909" i="14"/>
  <c r="E909" i="14"/>
  <c r="F909" i="14"/>
  <c r="A910" i="14"/>
  <c r="B910" i="14"/>
  <c r="C910" i="14"/>
  <c r="D910" i="14"/>
  <c r="E910" i="14"/>
  <c r="F910" i="14"/>
  <c r="A911" i="14"/>
  <c r="B911" i="14"/>
  <c r="C911" i="14"/>
  <c r="D911" i="14"/>
  <c r="E911" i="14"/>
  <c r="F911" i="14"/>
  <c r="A912" i="14"/>
  <c r="B912" i="14"/>
  <c r="C912" i="14"/>
  <c r="D912" i="14"/>
  <c r="E912" i="14"/>
  <c r="F912" i="14"/>
  <c r="A913" i="14"/>
  <c r="B913" i="14"/>
  <c r="C913" i="14"/>
  <c r="D913" i="14"/>
  <c r="E913" i="14"/>
  <c r="F913" i="14"/>
  <c r="A914" i="14"/>
  <c r="B914" i="14"/>
  <c r="C914" i="14"/>
  <c r="D914" i="14"/>
  <c r="E914" i="14"/>
  <c r="F914" i="14"/>
  <c r="A915" i="14"/>
  <c r="B915" i="14"/>
  <c r="C915" i="14"/>
  <c r="D915" i="14"/>
  <c r="E915" i="14"/>
  <c r="F915" i="14"/>
  <c r="A916" i="14"/>
  <c r="B916" i="14"/>
  <c r="C916" i="14"/>
  <c r="D916" i="14"/>
  <c r="E916" i="14"/>
  <c r="F916" i="14"/>
  <c r="A917" i="14"/>
  <c r="B917" i="14"/>
  <c r="C917" i="14"/>
  <c r="D917" i="14"/>
  <c r="E917" i="14"/>
  <c r="F917" i="14"/>
  <c r="A918" i="14"/>
  <c r="B918" i="14"/>
  <c r="C918" i="14"/>
  <c r="D918" i="14"/>
  <c r="E918" i="14"/>
  <c r="F918" i="14"/>
  <c r="A919" i="14"/>
  <c r="B919" i="14"/>
  <c r="C919" i="14"/>
  <c r="D919" i="14"/>
  <c r="E919" i="14"/>
  <c r="F919" i="14"/>
  <c r="A920" i="14"/>
  <c r="B920" i="14"/>
  <c r="C920" i="14"/>
  <c r="D920" i="14"/>
  <c r="E920" i="14"/>
  <c r="F920" i="14"/>
  <c r="A921" i="14"/>
  <c r="B921" i="14"/>
  <c r="C921" i="14"/>
  <c r="D921" i="14"/>
  <c r="E921" i="14"/>
  <c r="F921" i="14"/>
  <c r="A922" i="14"/>
  <c r="B922" i="14"/>
  <c r="C922" i="14"/>
  <c r="D922" i="14"/>
  <c r="E922" i="14"/>
  <c r="F922" i="14"/>
  <c r="A923" i="14"/>
  <c r="B923" i="14"/>
  <c r="C923" i="14"/>
  <c r="D923" i="14"/>
  <c r="E923" i="14"/>
  <c r="F923" i="14"/>
  <c r="A924" i="14"/>
  <c r="B924" i="14"/>
  <c r="C924" i="14"/>
  <c r="D924" i="14"/>
  <c r="E924" i="14"/>
  <c r="F924" i="14"/>
  <c r="A925" i="14"/>
  <c r="B925" i="14"/>
  <c r="C925" i="14"/>
  <c r="D925" i="14"/>
  <c r="E925" i="14"/>
  <c r="F925" i="14"/>
  <c r="A926" i="14"/>
  <c r="B926" i="14"/>
  <c r="C926" i="14"/>
  <c r="D926" i="14"/>
  <c r="E926" i="14"/>
  <c r="F926" i="14"/>
  <c r="A927" i="14"/>
  <c r="B927" i="14"/>
  <c r="C927" i="14"/>
  <c r="D927" i="14"/>
  <c r="E927" i="14"/>
  <c r="F927" i="14"/>
  <c r="A928" i="14"/>
  <c r="B928" i="14"/>
  <c r="C928" i="14"/>
  <c r="D928" i="14"/>
  <c r="E928" i="14"/>
  <c r="F928" i="14"/>
  <c r="A929" i="14"/>
  <c r="B929" i="14"/>
  <c r="C929" i="14"/>
  <c r="D929" i="14"/>
  <c r="E929" i="14"/>
  <c r="F929" i="14"/>
  <c r="A930" i="14"/>
  <c r="B930" i="14"/>
  <c r="C930" i="14"/>
  <c r="D930" i="14"/>
  <c r="E930" i="14"/>
  <c r="F930" i="14"/>
  <c r="A931" i="14"/>
  <c r="B931" i="14"/>
  <c r="C931" i="14"/>
  <c r="D931" i="14"/>
  <c r="E931" i="14"/>
  <c r="F931" i="14"/>
  <c r="A932" i="14"/>
  <c r="B932" i="14"/>
  <c r="C932" i="14"/>
  <c r="D932" i="14"/>
  <c r="E932" i="14"/>
  <c r="F932" i="14"/>
  <c r="A933" i="14"/>
  <c r="B933" i="14"/>
  <c r="C933" i="14"/>
  <c r="D933" i="14"/>
  <c r="E933" i="14"/>
  <c r="F933" i="14"/>
  <c r="A934" i="14"/>
  <c r="B934" i="14"/>
  <c r="C934" i="14"/>
  <c r="D934" i="14"/>
  <c r="E934" i="14"/>
  <c r="F934" i="14"/>
  <c r="A935" i="14"/>
  <c r="B935" i="14"/>
  <c r="C935" i="14"/>
  <c r="D935" i="14"/>
  <c r="E935" i="14"/>
  <c r="F935" i="14"/>
  <c r="A936" i="14"/>
  <c r="B936" i="14"/>
  <c r="C936" i="14"/>
  <c r="D936" i="14"/>
  <c r="E936" i="14"/>
  <c r="F936" i="14"/>
  <c r="A937" i="14"/>
  <c r="B937" i="14"/>
  <c r="C937" i="14"/>
  <c r="D937" i="14"/>
  <c r="E937" i="14"/>
  <c r="F937" i="14"/>
  <c r="A938" i="14"/>
  <c r="B938" i="14"/>
  <c r="C938" i="14"/>
  <c r="D938" i="14"/>
  <c r="E938" i="14"/>
  <c r="F938" i="14"/>
  <c r="A939" i="14"/>
  <c r="B939" i="14"/>
  <c r="C939" i="14"/>
  <c r="D939" i="14"/>
  <c r="E939" i="14"/>
  <c r="F939" i="14"/>
  <c r="A940" i="14"/>
  <c r="B940" i="14"/>
  <c r="C940" i="14"/>
  <c r="D940" i="14"/>
  <c r="E940" i="14"/>
  <c r="F940" i="14"/>
  <c r="A941" i="14"/>
  <c r="B941" i="14"/>
  <c r="C941" i="14"/>
  <c r="D941" i="14"/>
  <c r="E941" i="14"/>
  <c r="F941" i="14"/>
  <c r="A942" i="14"/>
  <c r="B942" i="14"/>
  <c r="C942" i="14"/>
  <c r="D942" i="14"/>
  <c r="E942" i="14"/>
  <c r="F942" i="14"/>
  <c r="A943" i="14"/>
  <c r="B943" i="14"/>
  <c r="C943" i="14"/>
  <c r="D943" i="14"/>
  <c r="E943" i="14"/>
  <c r="F943" i="14"/>
  <c r="A944" i="14"/>
  <c r="B944" i="14"/>
  <c r="C944" i="14"/>
  <c r="D944" i="14"/>
  <c r="E944" i="14"/>
  <c r="F944" i="14"/>
  <c r="A945" i="14"/>
  <c r="B945" i="14"/>
  <c r="C945" i="14"/>
  <c r="D945" i="14"/>
  <c r="E945" i="14"/>
  <c r="F945" i="14"/>
  <c r="A946" i="14"/>
  <c r="B946" i="14"/>
  <c r="C946" i="14"/>
  <c r="D946" i="14"/>
  <c r="E946" i="14"/>
  <c r="F946" i="14"/>
  <c r="A947" i="14"/>
  <c r="B947" i="14"/>
  <c r="C947" i="14"/>
  <c r="D947" i="14"/>
  <c r="E947" i="14"/>
  <c r="F947" i="14"/>
  <c r="A948" i="14"/>
  <c r="B948" i="14"/>
  <c r="C948" i="14"/>
  <c r="D948" i="14"/>
  <c r="E948" i="14"/>
  <c r="F948" i="14"/>
  <c r="A949" i="14"/>
  <c r="B949" i="14"/>
  <c r="C949" i="14"/>
  <c r="D949" i="14"/>
  <c r="E949" i="14"/>
  <c r="F949" i="14"/>
  <c r="A950" i="14"/>
  <c r="B950" i="14"/>
  <c r="C950" i="14"/>
  <c r="D950" i="14"/>
  <c r="E950" i="14"/>
  <c r="F950" i="14"/>
  <c r="A951" i="14"/>
  <c r="B951" i="14"/>
  <c r="C951" i="14"/>
  <c r="D951" i="14"/>
  <c r="E951" i="14"/>
  <c r="F951" i="14"/>
  <c r="A952" i="14"/>
  <c r="B952" i="14"/>
  <c r="C952" i="14"/>
  <c r="D952" i="14"/>
  <c r="E952" i="14"/>
  <c r="F952" i="14"/>
  <c r="A953" i="14"/>
  <c r="B953" i="14"/>
  <c r="C953" i="14"/>
  <c r="D953" i="14"/>
  <c r="E953" i="14"/>
  <c r="F953" i="14"/>
  <c r="A954" i="14"/>
  <c r="B954" i="14"/>
  <c r="C954" i="14"/>
  <c r="D954" i="14"/>
  <c r="E954" i="14"/>
  <c r="F954" i="14"/>
  <c r="A955" i="14"/>
  <c r="B955" i="14"/>
  <c r="C955" i="14"/>
  <c r="D955" i="14"/>
  <c r="E955" i="14"/>
  <c r="F955" i="14"/>
  <c r="A956" i="14"/>
  <c r="B956" i="14"/>
  <c r="C956" i="14"/>
  <c r="D956" i="14"/>
  <c r="E956" i="14"/>
  <c r="F956" i="14"/>
  <c r="A957" i="14"/>
  <c r="B957" i="14"/>
  <c r="C957" i="14"/>
  <c r="D957" i="14"/>
  <c r="E957" i="14"/>
  <c r="F957" i="14"/>
  <c r="A958" i="14"/>
  <c r="B958" i="14"/>
  <c r="C958" i="14"/>
  <c r="D958" i="14"/>
  <c r="E958" i="14"/>
  <c r="F958" i="14"/>
  <c r="A959" i="14"/>
  <c r="B959" i="14"/>
  <c r="C959" i="14"/>
  <c r="D959" i="14"/>
  <c r="E959" i="14"/>
  <c r="F959" i="14"/>
  <c r="A960" i="14"/>
  <c r="B960" i="14"/>
  <c r="C960" i="14"/>
  <c r="D960" i="14"/>
  <c r="E960" i="14"/>
  <c r="F960" i="14"/>
  <c r="A961" i="14"/>
  <c r="B961" i="14"/>
  <c r="C961" i="14"/>
  <c r="D961" i="14"/>
  <c r="E961" i="14"/>
  <c r="F961" i="14"/>
  <c r="A962" i="14"/>
  <c r="B962" i="14"/>
  <c r="C962" i="14"/>
  <c r="D962" i="14"/>
  <c r="E962" i="14"/>
  <c r="F962" i="14"/>
  <c r="A963" i="14"/>
  <c r="B963" i="14"/>
  <c r="C963" i="14"/>
  <c r="D963" i="14"/>
  <c r="E963" i="14"/>
  <c r="F963" i="14"/>
  <c r="A964" i="14"/>
  <c r="B964" i="14"/>
  <c r="C964" i="14"/>
  <c r="D964" i="14"/>
  <c r="E964" i="14"/>
  <c r="F964" i="14"/>
  <c r="A965" i="14"/>
  <c r="B965" i="14"/>
  <c r="C965" i="14"/>
  <c r="D965" i="14"/>
  <c r="E965" i="14"/>
  <c r="F965" i="14"/>
  <c r="A966" i="14"/>
  <c r="B966" i="14"/>
  <c r="C966" i="14"/>
  <c r="D966" i="14"/>
  <c r="E966" i="14"/>
  <c r="F966" i="14"/>
  <c r="A967" i="14"/>
  <c r="B967" i="14"/>
  <c r="C967" i="14"/>
  <c r="D967" i="14"/>
  <c r="E967" i="14"/>
  <c r="F967" i="14"/>
  <c r="A968" i="14"/>
  <c r="B968" i="14"/>
  <c r="C968" i="14"/>
  <c r="D968" i="14"/>
  <c r="E968" i="14"/>
  <c r="F968" i="14"/>
  <c r="A969" i="14"/>
  <c r="B969" i="14"/>
  <c r="C969" i="14"/>
  <c r="D969" i="14"/>
  <c r="E969" i="14"/>
  <c r="F969" i="14"/>
  <c r="A970" i="14"/>
  <c r="B970" i="14"/>
  <c r="C970" i="14"/>
  <c r="D970" i="14"/>
  <c r="E970" i="14"/>
  <c r="F970" i="14"/>
  <c r="A971" i="14"/>
  <c r="B971" i="14"/>
  <c r="C971" i="14"/>
  <c r="D971" i="14"/>
  <c r="E971" i="14"/>
  <c r="F971" i="14"/>
  <c r="A972" i="14"/>
  <c r="B972" i="14"/>
  <c r="C972" i="14"/>
  <c r="D972" i="14"/>
  <c r="E972" i="14"/>
  <c r="F972" i="14"/>
  <c r="A973" i="14"/>
  <c r="B973" i="14"/>
  <c r="C973" i="14"/>
  <c r="D973" i="14"/>
  <c r="E973" i="14"/>
  <c r="F973" i="14"/>
  <c r="A974" i="14"/>
  <c r="B974" i="14"/>
  <c r="C974" i="14"/>
  <c r="D974" i="14"/>
  <c r="E974" i="14"/>
  <c r="F974" i="14"/>
  <c r="A975" i="14"/>
  <c r="B975" i="14"/>
  <c r="C975" i="14"/>
  <c r="D975" i="14"/>
  <c r="E975" i="14"/>
  <c r="F975" i="14"/>
  <c r="A976" i="14"/>
  <c r="B976" i="14"/>
  <c r="C976" i="14"/>
  <c r="D976" i="14"/>
  <c r="E976" i="14"/>
  <c r="F976" i="14"/>
  <c r="A977" i="14"/>
  <c r="B977" i="14"/>
  <c r="C977" i="14"/>
  <c r="D977" i="14"/>
  <c r="E977" i="14"/>
  <c r="F977" i="14"/>
  <c r="A978" i="14"/>
  <c r="B978" i="14"/>
  <c r="C978" i="14"/>
  <c r="D978" i="14"/>
  <c r="E978" i="14"/>
  <c r="F978" i="14"/>
  <c r="A979" i="14"/>
  <c r="B979" i="14"/>
  <c r="C979" i="14"/>
  <c r="D979" i="14"/>
  <c r="E979" i="14"/>
  <c r="F979" i="14"/>
  <c r="A980" i="14"/>
  <c r="B980" i="14"/>
  <c r="C980" i="14"/>
  <c r="D980" i="14"/>
  <c r="E980" i="14"/>
  <c r="F980" i="14"/>
  <c r="A981" i="14"/>
  <c r="B981" i="14"/>
  <c r="C981" i="14"/>
  <c r="D981" i="14"/>
  <c r="E981" i="14"/>
  <c r="F981" i="14"/>
  <c r="A982" i="14"/>
  <c r="B982" i="14"/>
  <c r="C982" i="14"/>
  <c r="D982" i="14"/>
  <c r="E982" i="14"/>
  <c r="F982" i="14"/>
  <c r="A983" i="14"/>
  <c r="B983" i="14"/>
  <c r="C983" i="14"/>
  <c r="D983" i="14"/>
  <c r="E983" i="14"/>
  <c r="F983" i="14"/>
  <c r="A984" i="14"/>
  <c r="B984" i="14"/>
  <c r="C984" i="14"/>
  <c r="D984" i="14"/>
  <c r="E984" i="14"/>
  <c r="F984" i="14"/>
  <c r="A985" i="14"/>
  <c r="B985" i="14"/>
  <c r="C985" i="14"/>
  <c r="D985" i="14"/>
  <c r="E985" i="14"/>
  <c r="F985" i="14"/>
  <c r="A986" i="14"/>
  <c r="B986" i="14"/>
  <c r="C986" i="14"/>
  <c r="D986" i="14"/>
  <c r="E986" i="14"/>
  <c r="F986" i="14"/>
  <c r="A987" i="14"/>
  <c r="B987" i="14"/>
  <c r="C987" i="14"/>
  <c r="D987" i="14"/>
  <c r="E987" i="14"/>
  <c r="F987" i="14"/>
  <c r="A988" i="14"/>
  <c r="B988" i="14"/>
  <c r="C988" i="14"/>
  <c r="D988" i="14"/>
  <c r="E988" i="14"/>
  <c r="F988" i="14"/>
  <c r="A989" i="14"/>
  <c r="B989" i="14"/>
  <c r="C989" i="14"/>
  <c r="D989" i="14"/>
  <c r="E989" i="14"/>
  <c r="F989" i="14"/>
  <c r="A990" i="14"/>
  <c r="B990" i="14"/>
  <c r="C990" i="14"/>
  <c r="D990" i="14"/>
  <c r="E990" i="14"/>
  <c r="F990" i="14"/>
  <c r="A991" i="14"/>
  <c r="B991" i="14"/>
  <c r="C991" i="14"/>
  <c r="D991" i="14"/>
  <c r="E991" i="14"/>
  <c r="F991" i="14"/>
  <c r="A992" i="14"/>
  <c r="B992" i="14"/>
  <c r="C992" i="14"/>
  <c r="D992" i="14"/>
  <c r="E992" i="14"/>
  <c r="F992" i="14"/>
  <c r="A993" i="14"/>
  <c r="B993" i="14"/>
  <c r="C993" i="14"/>
  <c r="D993" i="14"/>
  <c r="E993" i="14"/>
  <c r="F993" i="14"/>
  <c r="A994" i="14"/>
  <c r="B994" i="14"/>
  <c r="C994" i="14"/>
  <c r="D994" i="14"/>
  <c r="E994" i="14"/>
  <c r="F994" i="14"/>
  <c r="A995" i="14"/>
  <c r="B995" i="14"/>
  <c r="C995" i="14"/>
  <c r="D995" i="14"/>
  <c r="E995" i="14"/>
  <c r="F995" i="14"/>
  <c r="A996" i="14"/>
  <c r="B996" i="14"/>
  <c r="C996" i="14"/>
  <c r="D996" i="14"/>
  <c r="E996" i="14"/>
  <c r="F996" i="14"/>
  <c r="A997" i="14"/>
  <c r="B997" i="14"/>
  <c r="C997" i="14"/>
  <c r="D997" i="14"/>
  <c r="E997" i="14"/>
  <c r="F997" i="14"/>
  <c r="A998" i="14"/>
  <c r="B998" i="14"/>
  <c r="C998" i="14"/>
  <c r="D998" i="14"/>
  <c r="E998" i="14"/>
  <c r="F998" i="14"/>
  <c r="A999" i="14"/>
  <c r="B999" i="14"/>
  <c r="C999" i="14"/>
  <c r="D999" i="14"/>
  <c r="E999" i="14"/>
  <c r="F999" i="14"/>
  <c r="A1000" i="14"/>
  <c r="B1000" i="14"/>
  <c r="C1000" i="14"/>
  <c r="D1000" i="14"/>
  <c r="E1000" i="14"/>
  <c r="F1000" i="14"/>
  <c r="O12" i="14"/>
  <c r="N12" i="14"/>
  <c r="K12" i="14"/>
  <c r="A12" i="14"/>
  <c r="B12" i="14"/>
  <c r="C12" i="14"/>
  <c r="D12" i="14"/>
  <c r="E12" i="14"/>
  <c r="F12" i="14"/>
  <c r="D35" i="18"/>
  <c r="E35" i="18"/>
  <c r="D34" i="18"/>
  <c r="E34" i="18"/>
  <c r="D33" i="18"/>
  <c r="E33" i="18"/>
  <c r="D29" i="18"/>
  <c r="E29" i="18"/>
  <c r="D30" i="18"/>
  <c r="E30" i="18"/>
  <c r="D31" i="18"/>
  <c r="E31" i="18"/>
  <c r="D32" i="18"/>
  <c r="E32" i="18"/>
  <c r="E19" i="18"/>
  <c r="E20" i="18"/>
  <c r="E21" i="18"/>
  <c r="E22" i="18"/>
  <c r="E23" i="18"/>
  <c r="E24" i="18"/>
  <c r="E25" i="18"/>
  <c r="E26" i="18"/>
  <c r="E27" i="18"/>
  <c r="E28" i="18"/>
  <c r="E18" i="18"/>
  <c r="D19" i="18"/>
  <c r="D20" i="18"/>
  <c r="D21" i="18"/>
  <c r="D22" i="18"/>
  <c r="D23" i="18"/>
  <c r="D24" i="18"/>
  <c r="D25" i="18"/>
  <c r="D26" i="18"/>
  <c r="D27" i="18"/>
  <c r="D28" i="18"/>
  <c r="D18" i="18"/>
  <c r="C26" i="18"/>
  <c r="C19" i="18"/>
  <c r="C20" i="18"/>
  <c r="C21" i="18"/>
  <c r="C22" i="18"/>
  <c r="C23" i="18"/>
  <c r="C24" i="18"/>
  <c r="C25" i="18"/>
  <c r="C18" i="18"/>
  <c r="B19" i="18"/>
  <c r="B20" i="18"/>
  <c r="B21" i="18"/>
  <c r="B22" i="18"/>
  <c r="B23" i="18"/>
  <c r="B24" i="18"/>
  <c r="B25" i="18"/>
  <c r="B26" i="18"/>
  <c r="B18" i="18"/>
  <c r="E15" i="24"/>
  <c r="E16" i="24"/>
  <c r="E17" i="24"/>
  <c r="E18" i="24"/>
  <c r="E19" i="24"/>
  <c r="E20" i="24"/>
  <c r="E21" i="24"/>
  <c r="E22" i="24"/>
  <c r="E20" i="26" s="1"/>
  <c r="F20" i="26" s="1"/>
  <c r="M20" i="26" s="1"/>
  <c r="E23" i="24"/>
  <c r="E24" i="24"/>
  <c r="E25" i="24"/>
  <c r="E26" i="24"/>
  <c r="E27" i="24"/>
  <c r="E28" i="24"/>
  <c r="E29" i="24"/>
  <c r="E30" i="24"/>
  <c r="E28" i="26" s="1"/>
  <c r="F28" i="26" s="1"/>
  <c r="M28" i="26" s="1"/>
  <c r="E31" i="24"/>
  <c r="E32" i="24"/>
  <c r="E33" i="24"/>
  <c r="E34" i="24"/>
  <c r="E35" i="24"/>
  <c r="E36" i="24"/>
  <c r="E37" i="24"/>
  <c r="E38" i="24"/>
  <c r="E36" i="26" s="1"/>
  <c r="F36" i="26" s="1"/>
  <c r="M36" i="26" s="1"/>
  <c r="E39" i="24"/>
  <c r="E40" i="24"/>
  <c r="E41" i="24"/>
  <c r="E42" i="24"/>
  <c r="E43" i="24"/>
  <c r="E44" i="24"/>
  <c r="E45" i="24"/>
  <c r="E46" i="24"/>
  <c r="E44" i="26" s="1"/>
  <c r="F44" i="26" s="1"/>
  <c r="M44" i="26" s="1"/>
  <c r="E47" i="24"/>
  <c r="E48" i="24"/>
  <c r="E49" i="24"/>
  <c r="E50" i="24"/>
  <c r="E51" i="24"/>
  <c r="E52" i="24"/>
  <c r="E53" i="24"/>
  <c r="E54" i="24"/>
  <c r="E55" i="24"/>
  <c r="E56" i="24"/>
  <c r="E57" i="24"/>
  <c r="E58" i="24"/>
  <c r="E59" i="24"/>
  <c r="E60" i="24"/>
  <c r="E61" i="24"/>
  <c r="E62" i="24"/>
  <c r="E60" i="26" s="1"/>
  <c r="F60" i="26" s="1"/>
  <c r="M60" i="26" s="1"/>
  <c r="E63" i="24"/>
  <c r="E64" i="24"/>
  <c r="E65" i="24"/>
  <c r="E66" i="24"/>
  <c r="E67" i="24"/>
  <c r="E68" i="24"/>
  <c r="E69" i="24"/>
  <c r="E70" i="24"/>
  <c r="E68" i="26" s="1"/>
  <c r="F68" i="26" s="1"/>
  <c r="M68" i="26" s="1"/>
  <c r="E71" i="24"/>
  <c r="E72" i="24"/>
  <c r="E73" i="24"/>
  <c r="E74" i="24"/>
  <c r="E72" i="26" s="1"/>
  <c r="F72" i="26" s="1"/>
  <c r="M72" i="26" s="1"/>
  <c r="E75" i="24"/>
  <c r="E73" i="26" s="1"/>
  <c r="F73" i="26" s="1"/>
  <c r="M73" i="26" s="1"/>
  <c r="E76" i="24"/>
  <c r="E74" i="26" s="1"/>
  <c r="F74" i="26" s="1"/>
  <c r="M74" i="26" s="1"/>
  <c r="E77" i="24"/>
  <c r="E75" i="26" s="1"/>
  <c r="F75" i="26" s="1"/>
  <c r="M75" i="26" s="1"/>
  <c r="E78" i="24"/>
  <c r="E76" i="26" s="1"/>
  <c r="F76" i="26" s="1"/>
  <c r="M76" i="26" s="1"/>
  <c r="E79" i="24"/>
  <c r="E77" i="26" s="1"/>
  <c r="F77" i="26" s="1"/>
  <c r="M77" i="26" s="1"/>
  <c r="E80" i="24"/>
  <c r="E78" i="26" s="1"/>
  <c r="F78" i="26" s="1"/>
  <c r="M78" i="26" s="1"/>
  <c r="E81" i="24"/>
  <c r="E79" i="26" s="1"/>
  <c r="F79" i="26" s="1"/>
  <c r="M79" i="26" s="1"/>
  <c r="E82" i="24"/>
  <c r="E80" i="26" s="1"/>
  <c r="F80" i="26" s="1"/>
  <c r="M80" i="26" s="1"/>
  <c r="E83" i="24"/>
  <c r="E81" i="26" s="1"/>
  <c r="F81" i="26" s="1"/>
  <c r="M81" i="26" s="1"/>
  <c r="E84" i="24"/>
  <c r="E82" i="26" s="1"/>
  <c r="F82" i="26" s="1"/>
  <c r="E85" i="24"/>
  <c r="E83" i="26" s="1"/>
  <c r="F83" i="26" s="1"/>
  <c r="M83" i="26" s="1"/>
  <c r="E86" i="24"/>
  <c r="E84" i="26" s="1"/>
  <c r="F84" i="26" s="1"/>
  <c r="M84" i="26" s="1"/>
  <c r="E87" i="24"/>
  <c r="E85" i="26" s="1"/>
  <c r="F85" i="26" s="1"/>
  <c r="M85" i="26" s="1"/>
  <c r="E88" i="24"/>
  <c r="E86" i="26" s="1"/>
  <c r="F86" i="26" s="1"/>
  <c r="M86" i="26" s="1"/>
  <c r="E89" i="24"/>
  <c r="E87" i="26" s="1"/>
  <c r="F87" i="26" s="1"/>
  <c r="E90" i="24"/>
  <c r="E88" i="26" s="1"/>
  <c r="F88" i="26" s="1"/>
  <c r="M88" i="26" s="1"/>
  <c r="E91" i="24"/>
  <c r="E89" i="26" s="1"/>
  <c r="F89" i="26" s="1"/>
  <c r="M89" i="26" s="1"/>
  <c r="E92" i="24"/>
  <c r="E90" i="26" s="1"/>
  <c r="F90" i="26" s="1"/>
  <c r="M90" i="26" s="1"/>
  <c r="E93" i="24"/>
  <c r="E91" i="26" s="1"/>
  <c r="F91" i="26" s="1"/>
  <c r="M91" i="26" s="1"/>
  <c r="E94" i="24"/>
  <c r="E92" i="26" s="1"/>
  <c r="F92" i="26" s="1"/>
  <c r="M92" i="26" s="1"/>
  <c r="E95" i="24"/>
  <c r="E93" i="26" s="1"/>
  <c r="F93" i="26" s="1"/>
  <c r="M93" i="26" s="1"/>
  <c r="E96" i="24"/>
  <c r="E94" i="26" s="1"/>
  <c r="F94" i="26" s="1"/>
  <c r="M94" i="26" s="1"/>
  <c r="E97" i="24"/>
  <c r="E95" i="26" s="1"/>
  <c r="F95" i="26" s="1"/>
  <c r="M95" i="26" s="1"/>
  <c r="E98" i="24"/>
  <c r="E96" i="26" s="1"/>
  <c r="F96" i="26" s="1"/>
  <c r="M96" i="26" s="1"/>
  <c r="E99" i="24"/>
  <c r="E97" i="26" s="1"/>
  <c r="F97" i="26" s="1"/>
  <c r="E100" i="24"/>
  <c r="E98" i="26" s="1"/>
  <c r="F98" i="26" s="1"/>
  <c r="M98" i="26" s="1"/>
  <c r="E101" i="24"/>
  <c r="E99" i="26" s="1"/>
  <c r="F99" i="26" s="1"/>
  <c r="E102" i="24"/>
  <c r="E100" i="26" s="1"/>
  <c r="F100" i="26" s="1"/>
  <c r="M100" i="26" s="1"/>
  <c r="E103" i="24"/>
  <c r="E101" i="26" s="1"/>
  <c r="F101" i="26" s="1"/>
  <c r="M101" i="26" s="1"/>
  <c r="E104" i="24"/>
  <c r="E102" i="26" s="1"/>
  <c r="F102" i="26" s="1"/>
  <c r="M102" i="26" s="1"/>
  <c r="E105" i="24"/>
  <c r="E103" i="26" s="1"/>
  <c r="F103" i="26" s="1"/>
  <c r="M103" i="26" s="1"/>
  <c r="E106" i="24"/>
  <c r="E104" i="26" s="1"/>
  <c r="F104" i="26" s="1"/>
  <c r="M104" i="26" s="1"/>
  <c r="E107" i="24"/>
  <c r="E105" i="26" s="1"/>
  <c r="F105" i="26" s="1"/>
  <c r="M105" i="26" s="1"/>
  <c r="E108" i="24"/>
  <c r="E106" i="26" s="1"/>
  <c r="F106" i="26" s="1"/>
  <c r="E109" i="24"/>
  <c r="E107" i="26" s="1"/>
  <c r="F107" i="26" s="1"/>
  <c r="M107" i="26" s="1"/>
  <c r="E110" i="24"/>
  <c r="E108" i="26" s="1"/>
  <c r="F108" i="26" s="1"/>
  <c r="M108" i="26" s="1"/>
  <c r="E111" i="24"/>
  <c r="E109" i="26" s="1"/>
  <c r="F109" i="26" s="1"/>
  <c r="M109" i="26" s="1"/>
  <c r="E112" i="24"/>
  <c r="E110" i="26" s="1"/>
  <c r="F110" i="26" s="1"/>
  <c r="M110" i="26" s="1"/>
  <c r="E113" i="24"/>
  <c r="E111" i="26" s="1"/>
  <c r="F111" i="26" s="1"/>
  <c r="M111" i="26" s="1"/>
  <c r="E114" i="24"/>
  <c r="E112" i="26" s="1"/>
  <c r="F112" i="26" s="1"/>
  <c r="M112" i="26" s="1"/>
  <c r="E115" i="24"/>
  <c r="E113" i="26" s="1"/>
  <c r="F113" i="26" s="1"/>
  <c r="E116" i="24"/>
  <c r="E114" i="26" s="1"/>
  <c r="F114" i="26" s="1"/>
  <c r="M114" i="26" s="1"/>
  <c r="E117" i="24"/>
  <c r="E115" i="26" s="1"/>
  <c r="F115" i="26" s="1"/>
  <c r="M115" i="26" s="1"/>
  <c r="E118" i="24"/>
  <c r="E116" i="26" s="1"/>
  <c r="F116" i="26" s="1"/>
  <c r="M116" i="26" s="1"/>
  <c r="E119" i="24"/>
  <c r="E117" i="26" s="1"/>
  <c r="F117" i="26" s="1"/>
  <c r="M117" i="26" s="1"/>
  <c r="E120" i="24"/>
  <c r="E118" i="26" s="1"/>
  <c r="F118" i="26" s="1"/>
  <c r="M118" i="26" s="1"/>
  <c r="E121" i="24"/>
  <c r="E119" i="26" s="1"/>
  <c r="F119" i="26" s="1"/>
  <c r="M119" i="26" s="1"/>
  <c r="E122" i="24"/>
  <c r="E120" i="26" s="1"/>
  <c r="F120" i="26" s="1"/>
  <c r="E123" i="24"/>
  <c r="E121" i="26" s="1"/>
  <c r="F121" i="26" s="1"/>
  <c r="E124" i="24"/>
  <c r="E122" i="26" s="1"/>
  <c r="F122" i="26" s="1"/>
  <c r="M122" i="26" s="1"/>
  <c r="E125" i="24"/>
  <c r="E123" i="26" s="1"/>
  <c r="F123" i="26" s="1"/>
  <c r="M123" i="26" s="1"/>
  <c r="E126" i="24"/>
  <c r="E124" i="26" s="1"/>
  <c r="F124" i="26" s="1"/>
  <c r="M124" i="26" s="1"/>
  <c r="E127" i="24"/>
  <c r="E125" i="26" s="1"/>
  <c r="F125" i="26" s="1"/>
  <c r="M125" i="26" s="1"/>
  <c r="E128" i="24"/>
  <c r="E126" i="26" s="1"/>
  <c r="F126" i="26" s="1"/>
  <c r="M126" i="26" s="1"/>
  <c r="E129" i="24"/>
  <c r="E127" i="26" s="1"/>
  <c r="F127" i="26" s="1"/>
  <c r="M127" i="26" s="1"/>
  <c r="E130" i="24"/>
  <c r="E128" i="26" s="1"/>
  <c r="F128" i="26" s="1"/>
  <c r="M128" i="26" s="1"/>
  <c r="E131" i="24"/>
  <c r="E129" i="26" s="1"/>
  <c r="F129" i="26" s="1"/>
  <c r="M129" i="26" s="1"/>
  <c r="E132" i="24"/>
  <c r="E130" i="26" s="1"/>
  <c r="F130" i="26" s="1"/>
  <c r="M130" i="26" s="1"/>
  <c r="E133" i="24"/>
  <c r="E131" i="26" s="1"/>
  <c r="F131" i="26" s="1"/>
  <c r="M131" i="26" s="1"/>
  <c r="E134" i="24"/>
  <c r="E132" i="26" s="1"/>
  <c r="F132" i="26" s="1"/>
  <c r="M132" i="26" s="1"/>
  <c r="E135" i="24"/>
  <c r="E133" i="26" s="1"/>
  <c r="F133" i="26" s="1"/>
  <c r="M133" i="26" s="1"/>
  <c r="E136" i="24"/>
  <c r="E134" i="26" s="1"/>
  <c r="F134" i="26" s="1"/>
  <c r="M134" i="26" s="1"/>
  <c r="E137" i="24"/>
  <c r="E135" i="26" s="1"/>
  <c r="F135" i="26" s="1"/>
  <c r="M135" i="26" s="1"/>
  <c r="E138" i="24"/>
  <c r="E136" i="26" s="1"/>
  <c r="F136" i="26" s="1"/>
  <c r="M136" i="26" s="1"/>
  <c r="E139" i="24"/>
  <c r="E137" i="26" s="1"/>
  <c r="F137" i="26" s="1"/>
  <c r="M137" i="26" s="1"/>
  <c r="E140" i="24"/>
  <c r="E138" i="26" s="1"/>
  <c r="F138" i="26" s="1"/>
  <c r="M138" i="26" s="1"/>
  <c r="E141" i="24"/>
  <c r="E139" i="26" s="1"/>
  <c r="F139" i="26" s="1"/>
  <c r="M139" i="26" s="1"/>
  <c r="E142" i="24"/>
  <c r="E140" i="26" s="1"/>
  <c r="F140" i="26" s="1"/>
  <c r="M140" i="26" s="1"/>
  <c r="E143" i="24"/>
  <c r="E141" i="26" s="1"/>
  <c r="F141" i="26" s="1"/>
  <c r="M141" i="26" s="1"/>
  <c r="E144" i="24"/>
  <c r="E142" i="26" s="1"/>
  <c r="F142" i="26" s="1"/>
  <c r="M142" i="26" s="1"/>
  <c r="E145" i="24"/>
  <c r="E143" i="26" s="1"/>
  <c r="F143" i="26" s="1"/>
  <c r="M143" i="26" s="1"/>
  <c r="E146" i="24"/>
  <c r="E144" i="26" s="1"/>
  <c r="F144" i="26" s="1"/>
  <c r="M144" i="26" s="1"/>
  <c r="E147" i="24"/>
  <c r="E145" i="26" s="1"/>
  <c r="F145" i="26" s="1"/>
  <c r="M145" i="26" s="1"/>
  <c r="E148" i="24"/>
  <c r="E146" i="26" s="1"/>
  <c r="F146" i="26" s="1"/>
  <c r="M146" i="26" s="1"/>
  <c r="E149" i="24"/>
  <c r="E150" i="24"/>
  <c r="E148" i="26" s="1"/>
  <c r="F148" i="26" s="1"/>
  <c r="E151" i="24"/>
  <c r="E149" i="26" s="1"/>
  <c r="F149" i="26" s="1"/>
  <c r="M149" i="26" s="1"/>
  <c r="E152" i="24"/>
  <c r="E150" i="26" s="1"/>
  <c r="F150" i="26" s="1"/>
  <c r="M150" i="26" s="1"/>
  <c r="E153" i="24"/>
  <c r="E151" i="26" s="1"/>
  <c r="F151" i="26" s="1"/>
  <c r="M151" i="26" s="1"/>
  <c r="E154" i="24"/>
  <c r="E152" i="26" s="1"/>
  <c r="F152" i="26" s="1"/>
  <c r="M152" i="26" s="1"/>
  <c r="E155" i="24"/>
  <c r="E153" i="26" s="1"/>
  <c r="F153" i="26" s="1"/>
  <c r="M153" i="26" s="1"/>
  <c r="E156" i="24"/>
  <c r="E154" i="26" s="1"/>
  <c r="F154" i="26" s="1"/>
  <c r="M154" i="26" s="1"/>
  <c r="E157" i="24"/>
  <c r="E155" i="26" s="1"/>
  <c r="F155" i="26" s="1"/>
  <c r="M155" i="26" s="1"/>
  <c r="E158" i="24"/>
  <c r="E156" i="26" s="1"/>
  <c r="F156" i="26" s="1"/>
  <c r="E159" i="24"/>
  <c r="E157" i="26" s="1"/>
  <c r="F157" i="26" s="1"/>
  <c r="M157" i="26" s="1"/>
  <c r="E160" i="24"/>
  <c r="E158" i="26" s="1"/>
  <c r="F158" i="26" s="1"/>
  <c r="M158" i="26" s="1"/>
  <c r="E161" i="24"/>
  <c r="E159" i="26" s="1"/>
  <c r="F159" i="26" s="1"/>
  <c r="M159" i="26" s="1"/>
  <c r="E162" i="24"/>
  <c r="E160" i="26" s="1"/>
  <c r="F160" i="26" s="1"/>
  <c r="M160" i="26" s="1"/>
  <c r="E163" i="24"/>
  <c r="E161" i="26" s="1"/>
  <c r="F161" i="26" s="1"/>
  <c r="M161" i="26" s="1"/>
  <c r="E164" i="24"/>
  <c r="E162" i="26" s="1"/>
  <c r="F162" i="26" s="1"/>
  <c r="M162" i="26" s="1"/>
  <c r="E165" i="24"/>
  <c r="E166" i="24"/>
  <c r="E164" i="26" s="1"/>
  <c r="F164" i="26" s="1"/>
  <c r="M164" i="26" s="1"/>
  <c r="E167" i="24"/>
  <c r="E165" i="26" s="1"/>
  <c r="F165" i="26" s="1"/>
  <c r="E168" i="24"/>
  <c r="E166" i="26" s="1"/>
  <c r="F166" i="26" s="1"/>
  <c r="M166" i="26" s="1"/>
  <c r="E169" i="24"/>
  <c r="E167" i="26" s="1"/>
  <c r="F167" i="26" s="1"/>
  <c r="M167" i="26" s="1"/>
  <c r="E170" i="24"/>
  <c r="E168" i="26" s="1"/>
  <c r="F168" i="26" s="1"/>
  <c r="M168" i="26" s="1"/>
  <c r="E171" i="24"/>
  <c r="E169" i="26" s="1"/>
  <c r="F169" i="26" s="1"/>
  <c r="M169" i="26" s="1"/>
  <c r="E172" i="24"/>
  <c r="E170" i="26" s="1"/>
  <c r="F170" i="26" s="1"/>
  <c r="M170" i="26" s="1"/>
  <c r="E173" i="24"/>
  <c r="E171" i="26" s="1"/>
  <c r="F171" i="26" s="1"/>
  <c r="M171" i="26" s="1"/>
  <c r="E174" i="24"/>
  <c r="E172" i="26" s="1"/>
  <c r="F172" i="26" s="1"/>
  <c r="M172" i="26" s="1"/>
  <c r="E175" i="24"/>
  <c r="E173" i="26" s="1"/>
  <c r="F173" i="26" s="1"/>
  <c r="M173" i="26" s="1"/>
  <c r="E176" i="24"/>
  <c r="E174" i="26" s="1"/>
  <c r="F174" i="26" s="1"/>
  <c r="M174" i="26" s="1"/>
  <c r="E177" i="24"/>
  <c r="E175" i="26" s="1"/>
  <c r="F175" i="26" s="1"/>
  <c r="M175" i="26" s="1"/>
  <c r="E178" i="24"/>
  <c r="E176" i="26" s="1"/>
  <c r="F176" i="26" s="1"/>
  <c r="M176" i="26" s="1"/>
  <c r="E179" i="24"/>
  <c r="E177" i="26" s="1"/>
  <c r="F177" i="26" s="1"/>
  <c r="M177" i="26" s="1"/>
  <c r="E180" i="24"/>
  <c r="E178" i="26" s="1"/>
  <c r="F178" i="26" s="1"/>
  <c r="M178" i="26" s="1"/>
  <c r="E181" i="24"/>
  <c r="E179" i="26" s="1"/>
  <c r="F179" i="26" s="1"/>
  <c r="M179" i="26" s="1"/>
  <c r="E182" i="24"/>
  <c r="E180" i="26" s="1"/>
  <c r="F180" i="26" s="1"/>
  <c r="M180" i="26" s="1"/>
  <c r="E183" i="24"/>
  <c r="E181" i="26" s="1"/>
  <c r="F181" i="26" s="1"/>
  <c r="M181" i="26" s="1"/>
  <c r="E184" i="24"/>
  <c r="E182" i="26" s="1"/>
  <c r="F182" i="26" s="1"/>
  <c r="M182" i="26" s="1"/>
  <c r="E185" i="24"/>
  <c r="E183" i="26" s="1"/>
  <c r="F183" i="26" s="1"/>
  <c r="M183" i="26" s="1"/>
  <c r="E186" i="24"/>
  <c r="E184" i="26" s="1"/>
  <c r="F184" i="26" s="1"/>
  <c r="M184" i="26" s="1"/>
  <c r="E187" i="24"/>
  <c r="E185" i="26" s="1"/>
  <c r="F185" i="26" s="1"/>
  <c r="M185" i="26" s="1"/>
  <c r="E188" i="24"/>
  <c r="E186" i="26" s="1"/>
  <c r="F186" i="26" s="1"/>
  <c r="M186" i="26" s="1"/>
  <c r="E189" i="24"/>
  <c r="E187" i="26" s="1"/>
  <c r="F187" i="26" s="1"/>
  <c r="M187" i="26" s="1"/>
  <c r="E190" i="24"/>
  <c r="E188" i="26" s="1"/>
  <c r="F188" i="26" s="1"/>
  <c r="M188" i="26" s="1"/>
  <c r="E191" i="24"/>
  <c r="E189" i="26" s="1"/>
  <c r="F189" i="26" s="1"/>
  <c r="M189" i="26" s="1"/>
  <c r="E192" i="24"/>
  <c r="E190" i="26" s="1"/>
  <c r="F190" i="26" s="1"/>
  <c r="M190" i="26" s="1"/>
  <c r="E193" i="24"/>
  <c r="E191" i="26" s="1"/>
  <c r="F191" i="26" s="1"/>
  <c r="M191" i="26" s="1"/>
  <c r="E194" i="24"/>
  <c r="E192" i="26" s="1"/>
  <c r="F192" i="26" s="1"/>
  <c r="M192" i="26" s="1"/>
  <c r="E195" i="24"/>
  <c r="E193" i="26" s="1"/>
  <c r="F193" i="26" s="1"/>
  <c r="M193" i="26" s="1"/>
  <c r="E196" i="24"/>
  <c r="E194" i="26" s="1"/>
  <c r="F194" i="26" s="1"/>
  <c r="M194" i="26" s="1"/>
  <c r="E197" i="24"/>
  <c r="E195" i="26" s="1"/>
  <c r="F195" i="26" s="1"/>
  <c r="M195" i="26" s="1"/>
  <c r="E198" i="24"/>
  <c r="E196" i="26" s="1"/>
  <c r="F196" i="26" s="1"/>
  <c r="M196" i="26" s="1"/>
  <c r="E199" i="24"/>
  <c r="E197" i="26" s="1"/>
  <c r="F197" i="26" s="1"/>
  <c r="M197" i="26" s="1"/>
  <c r="E200" i="24"/>
  <c r="E198" i="26" s="1"/>
  <c r="F198" i="26" s="1"/>
  <c r="M198" i="26" s="1"/>
  <c r="E201" i="24"/>
  <c r="E199" i="26" s="1"/>
  <c r="F199" i="26" s="1"/>
  <c r="M199" i="26" s="1"/>
  <c r="E202" i="24"/>
  <c r="E200" i="26" s="1"/>
  <c r="F200" i="26" s="1"/>
  <c r="M200" i="26" s="1"/>
  <c r="E203" i="24"/>
  <c r="E201" i="26" s="1"/>
  <c r="F201" i="26" s="1"/>
  <c r="M201" i="26" s="1"/>
  <c r="E204" i="24"/>
  <c r="E202" i="26" s="1"/>
  <c r="F202" i="26" s="1"/>
  <c r="M202" i="26" s="1"/>
  <c r="E205" i="24"/>
  <c r="E206" i="24"/>
  <c r="E204" i="26" s="1"/>
  <c r="F204" i="26" s="1"/>
  <c r="M204" i="26" s="1"/>
  <c r="E207" i="24"/>
  <c r="E205" i="26" s="1"/>
  <c r="F205" i="26" s="1"/>
  <c r="M205" i="26" s="1"/>
  <c r="E208" i="24"/>
  <c r="E206" i="26" s="1"/>
  <c r="F206" i="26" s="1"/>
  <c r="M206" i="26" s="1"/>
  <c r="E209" i="24"/>
  <c r="E207" i="26" s="1"/>
  <c r="F207" i="26" s="1"/>
  <c r="M207" i="26" s="1"/>
  <c r="E210" i="24"/>
  <c r="E208" i="26" s="1"/>
  <c r="F208" i="26" s="1"/>
  <c r="M208" i="26" s="1"/>
  <c r="E211" i="24"/>
  <c r="E209" i="26" s="1"/>
  <c r="F209" i="26" s="1"/>
  <c r="M209" i="26" s="1"/>
  <c r="E212" i="24"/>
  <c r="E210" i="26" s="1"/>
  <c r="F210" i="26" s="1"/>
  <c r="M210" i="26" s="1"/>
  <c r="E213" i="24"/>
  <c r="E211" i="26" s="1"/>
  <c r="F211" i="26" s="1"/>
  <c r="M211" i="26" s="1"/>
  <c r="E214" i="24"/>
  <c r="E212" i="26" s="1"/>
  <c r="F212" i="26" s="1"/>
  <c r="M212" i="26" s="1"/>
  <c r="E215" i="24"/>
  <c r="E213" i="26" s="1"/>
  <c r="F213" i="26" s="1"/>
  <c r="M213" i="26" s="1"/>
  <c r="E216" i="24"/>
  <c r="E214" i="26" s="1"/>
  <c r="F214" i="26" s="1"/>
  <c r="M214" i="26" s="1"/>
  <c r="E217" i="24"/>
  <c r="E215" i="26" s="1"/>
  <c r="F215" i="26" s="1"/>
  <c r="M215" i="26" s="1"/>
  <c r="E218" i="24"/>
  <c r="E216" i="26" s="1"/>
  <c r="F216" i="26" s="1"/>
  <c r="M216" i="26" s="1"/>
  <c r="E219" i="24"/>
  <c r="E217" i="26" s="1"/>
  <c r="F217" i="26" s="1"/>
  <c r="M217" i="26" s="1"/>
  <c r="E220" i="24"/>
  <c r="E218" i="26" s="1"/>
  <c r="F218" i="26" s="1"/>
  <c r="M218" i="26" s="1"/>
  <c r="E221" i="24"/>
  <c r="E219" i="26" s="1"/>
  <c r="F219" i="26" s="1"/>
  <c r="M219" i="26" s="1"/>
  <c r="E222" i="24"/>
  <c r="E220" i="26" s="1"/>
  <c r="F220" i="26" s="1"/>
  <c r="M220" i="26" s="1"/>
  <c r="E223" i="24"/>
  <c r="E221" i="26"/>
  <c r="F221" i="26" s="1"/>
  <c r="M221" i="26" s="1"/>
  <c r="E224" i="24"/>
  <c r="E222" i="26" s="1"/>
  <c r="F222" i="26" s="1"/>
  <c r="M222" i="26" s="1"/>
  <c r="E225" i="24"/>
  <c r="E223" i="26" s="1"/>
  <c r="F223" i="26" s="1"/>
  <c r="M223" i="26" s="1"/>
  <c r="E226" i="24"/>
  <c r="E224" i="26" s="1"/>
  <c r="F224" i="26" s="1"/>
  <c r="M224" i="26" s="1"/>
  <c r="E227" i="24"/>
  <c r="E225" i="26" s="1"/>
  <c r="F225" i="26" s="1"/>
  <c r="M225" i="26" s="1"/>
  <c r="E228" i="24"/>
  <c r="E226" i="26" s="1"/>
  <c r="F226" i="26" s="1"/>
  <c r="M226" i="26" s="1"/>
  <c r="E229" i="24"/>
  <c r="E227" i="26" s="1"/>
  <c r="F227" i="26" s="1"/>
  <c r="M227" i="26" s="1"/>
  <c r="E230" i="24"/>
  <c r="E228" i="26" s="1"/>
  <c r="F228" i="26" s="1"/>
  <c r="M228" i="26" s="1"/>
  <c r="E231" i="24"/>
  <c r="E229" i="26" s="1"/>
  <c r="F229" i="26" s="1"/>
  <c r="M229" i="26" s="1"/>
  <c r="E232" i="24"/>
  <c r="E230" i="26" s="1"/>
  <c r="F230" i="26" s="1"/>
  <c r="M230" i="26" s="1"/>
  <c r="E233" i="24"/>
  <c r="E231" i="26" s="1"/>
  <c r="F231" i="26" s="1"/>
  <c r="M231" i="26" s="1"/>
  <c r="E234" i="24"/>
  <c r="E232" i="26" s="1"/>
  <c r="F232" i="26" s="1"/>
  <c r="M232" i="26" s="1"/>
  <c r="E235" i="24"/>
  <c r="E233" i="26" s="1"/>
  <c r="F233" i="26" s="1"/>
  <c r="M233" i="26" s="1"/>
  <c r="E236" i="24"/>
  <c r="E234" i="26" s="1"/>
  <c r="F234" i="26" s="1"/>
  <c r="M234" i="26" s="1"/>
  <c r="E237" i="24"/>
  <c r="E235" i="26" s="1"/>
  <c r="F235" i="26" s="1"/>
  <c r="M235" i="26" s="1"/>
  <c r="E238" i="24"/>
  <c r="E236" i="26" s="1"/>
  <c r="F236" i="26" s="1"/>
  <c r="M236" i="26" s="1"/>
  <c r="E239" i="24"/>
  <c r="E237" i="26" s="1"/>
  <c r="F237" i="26" s="1"/>
  <c r="M237" i="26" s="1"/>
  <c r="E240" i="24"/>
  <c r="E238" i="26" s="1"/>
  <c r="F238" i="26" s="1"/>
  <c r="M238" i="26" s="1"/>
  <c r="E241" i="24"/>
  <c r="E239" i="26" s="1"/>
  <c r="F239" i="26" s="1"/>
  <c r="M239" i="26" s="1"/>
  <c r="E242" i="24"/>
  <c r="E240" i="26" s="1"/>
  <c r="F240" i="26" s="1"/>
  <c r="M240" i="26" s="1"/>
  <c r="E243" i="24"/>
  <c r="E241" i="26" s="1"/>
  <c r="F241" i="26" s="1"/>
  <c r="M241" i="26" s="1"/>
  <c r="E244" i="24"/>
  <c r="E242" i="26" s="1"/>
  <c r="F242" i="26" s="1"/>
  <c r="M242" i="26" s="1"/>
  <c r="E245" i="24"/>
  <c r="E243" i="26" s="1"/>
  <c r="F243" i="26" s="1"/>
  <c r="M243" i="26" s="1"/>
  <c r="E246" i="24"/>
  <c r="E244" i="26" s="1"/>
  <c r="F244" i="26" s="1"/>
  <c r="M244" i="26" s="1"/>
  <c r="E247" i="24"/>
  <c r="E245" i="26"/>
  <c r="F245" i="26" s="1"/>
  <c r="M245" i="26" s="1"/>
  <c r="E248" i="24"/>
  <c r="E249" i="24"/>
  <c r="E247" i="26" s="1"/>
  <c r="F247" i="26" s="1"/>
  <c r="M247" i="26" s="1"/>
  <c r="E250" i="24"/>
  <c r="E248" i="26" s="1"/>
  <c r="F248" i="26" s="1"/>
  <c r="M248" i="26" s="1"/>
  <c r="E251" i="24"/>
  <c r="E249" i="26" s="1"/>
  <c r="F249" i="26" s="1"/>
  <c r="M249" i="26" s="1"/>
  <c r="E252" i="24"/>
  <c r="E250" i="26" s="1"/>
  <c r="F250" i="26" s="1"/>
  <c r="M250" i="26" s="1"/>
  <c r="E253" i="24"/>
  <c r="E251" i="26" s="1"/>
  <c r="F251" i="26" s="1"/>
  <c r="M251" i="26" s="1"/>
  <c r="E254" i="24"/>
  <c r="E252" i="26" s="1"/>
  <c r="F252" i="26" s="1"/>
  <c r="M252" i="26" s="1"/>
  <c r="E255" i="24"/>
  <c r="E253" i="26" s="1"/>
  <c r="F253" i="26" s="1"/>
  <c r="M253" i="26" s="1"/>
  <c r="E256" i="24"/>
  <c r="E254" i="26" s="1"/>
  <c r="F254" i="26" s="1"/>
  <c r="M254" i="26" s="1"/>
  <c r="E257" i="24"/>
  <c r="E255" i="26" s="1"/>
  <c r="F255" i="26" s="1"/>
  <c r="M255" i="26" s="1"/>
  <c r="E258" i="24"/>
  <c r="E256" i="26" s="1"/>
  <c r="F256" i="26" s="1"/>
  <c r="M256" i="26" s="1"/>
  <c r="E259" i="24"/>
  <c r="E257" i="26" s="1"/>
  <c r="F257" i="26" s="1"/>
  <c r="M257" i="26" s="1"/>
  <c r="E260" i="24"/>
  <c r="E258" i="26" s="1"/>
  <c r="F258" i="26" s="1"/>
  <c r="M258" i="26" s="1"/>
  <c r="E261" i="24"/>
  <c r="E259" i="26" s="1"/>
  <c r="F259" i="26" s="1"/>
  <c r="M259" i="26" s="1"/>
  <c r="E262" i="24"/>
  <c r="E260" i="26" s="1"/>
  <c r="F260" i="26" s="1"/>
  <c r="M260" i="26" s="1"/>
  <c r="E263" i="24"/>
  <c r="E261" i="26" s="1"/>
  <c r="F261" i="26" s="1"/>
  <c r="M261" i="26" s="1"/>
  <c r="E264" i="24"/>
  <c r="E262" i="26" s="1"/>
  <c r="F262" i="26"/>
  <c r="M262" i="26" s="1"/>
  <c r="E265" i="24"/>
  <c r="E263" i="26" s="1"/>
  <c r="F263" i="26" s="1"/>
  <c r="M263" i="26" s="1"/>
  <c r="E266" i="24"/>
  <c r="E264" i="26" s="1"/>
  <c r="F264" i="26" s="1"/>
  <c r="M264" i="26" s="1"/>
  <c r="E267" i="24"/>
  <c r="E265" i="26" s="1"/>
  <c r="F265" i="26" s="1"/>
  <c r="M265" i="26" s="1"/>
  <c r="E268" i="24"/>
  <c r="E266" i="26" s="1"/>
  <c r="F266" i="26" s="1"/>
  <c r="M266" i="26" s="1"/>
  <c r="E269" i="24"/>
  <c r="E267" i="26" s="1"/>
  <c r="F267" i="26" s="1"/>
  <c r="M267" i="26" s="1"/>
  <c r="E270" i="24"/>
  <c r="E268" i="26" s="1"/>
  <c r="F268" i="26" s="1"/>
  <c r="M268" i="26" s="1"/>
  <c r="E271" i="24"/>
  <c r="E269" i="26" s="1"/>
  <c r="F269" i="26" s="1"/>
  <c r="M269" i="26" s="1"/>
  <c r="E272" i="24"/>
  <c r="E270" i="26" s="1"/>
  <c r="F270" i="26" s="1"/>
  <c r="M270" i="26" s="1"/>
  <c r="E273" i="24"/>
  <c r="E271" i="26" s="1"/>
  <c r="F271" i="26" s="1"/>
  <c r="M271" i="26" s="1"/>
  <c r="E274" i="24"/>
  <c r="E272" i="26" s="1"/>
  <c r="F272" i="26" s="1"/>
  <c r="M272" i="26" s="1"/>
  <c r="E275" i="24"/>
  <c r="E273" i="26" s="1"/>
  <c r="F273" i="26" s="1"/>
  <c r="E276" i="24"/>
  <c r="E274" i="26" s="1"/>
  <c r="F274" i="26" s="1"/>
  <c r="M274" i="26" s="1"/>
  <c r="E277" i="24"/>
  <c r="E275" i="26" s="1"/>
  <c r="F275" i="26" s="1"/>
  <c r="M275" i="26" s="1"/>
  <c r="E278" i="24"/>
  <c r="E276" i="26" s="1"/>
  <c r="F276" i="26" s="1"/>
  <c r="M276" i="26" s="1"/>
  <c r="E279" i="24"/>
  <c r="E277" i="26" s="1"/>
  <c r="F277" i="26" s="1"/>
  <c r="M277" i="26" s="1"/>
  <c r="E280" i="24"/>
  <c r="E278" i="26" s="1"/>
  <c r="F278" i="26" s="1"/>
  <c r="M278" i="26" s="1"/>
  <c r="E281" i="24"/>
  <c r="E279" i="26" s="1"/>
  <c r="F279" i="26" s="1"/>
  <c r="M279" i="26" s="1"/>
  <c r="E282" i="24"/>
  <c r="E280" i="26" s="1"/>
  <c r="F280" i="26" s="1"/>
  <c r="M280" i="26" s="1"/>
  <c r="E283" i="24"/>
  <c r="E281" i="26" s="1"/>
  <c r="F281" i="26" s="1"/>
  <c r="M281" i="26" s="1"/>
  <c r="E284" i="24"/>
  <c r="E282" i="26" s="1"/>
  <c r="F282" i="26" s="1"/>
  <c r="M282" i="26" s="1"/>
  <c r="E285" i="24"/>
  <c r="E283" i="26" s="1"/>
  <c r="F283" i="26" s="1"/>
  <c r="M283" i="26" s="1"/>
  <c r="E286" i="24"/>
  <c r="E284" i="26" s="1"/>
  <c r="F284" i="26" s="1"/>
  <c r="M284" i="26" s="1"/>
  <c r="E287" i="24"/>
  <c r="E285" i="26" s="1"/>
  <c r="F285" i="26" s="1"/>
  <c r="M285" i="26" s="1"/>
  <c r="E288" i="24"/>
  <c r="E286" i="26" s="1"/>
  <c r="F286" i="26" s="1"/>
  <c r="M286" i="26" s="1"/>
  <c r="E289" i="24"/>
  <c r="E287" i="26" s="1"/>
  <c r="F287" i="26" s="1"/>
  <c r="M287" i="26" s="1"/>
  <c r="E290" i="24"/>
  <c r="E288" i="26" s="1"/>
  <c r="F288" i="26" s="1"/>
  <c r="M288" i="26" s="1"/>
  <c r="E291" i="24"/>
  <c r="E289" i="26" s="1"/>
  <c r="F289" i="26" s="1"/>
  <c r="M289" i="26" s="1"/>
  <c r="E292" i="24"/>
  <c r="E290" i="26" s="1"/>
  <c r="F290" i="26" s="1"/>
  <c r="M290" i="26" s="1"/>
  <c r="E293" i="24"/>
  <c r="E291" i="26" s="1"/>
  <c r="F291" i="26" s="1"/>
  <c r="M291" i="26" s="1"/>
  <c r="E294" i="24"/>
  <c r="E292" i="26" s="1"/>
  <c r="F292" i="26" s="1"/>
  <c r="M292" i="26" s="1"/>
  <c r="E295" i="24"/>
  <c r="E293" i="26" s="1"/>
  <c r="F293" i="26" s="1"/>
  <c r="M293" i="26" s="1"/>
  <c r="E296" i="24"/>
  <c r="E297" i="24"/>
  <c r="E295" i="26" s="1"/>
  <c r="F295" i="26" s="1"/>
  <c r="M295" i="26" s="1"/>
  <c r="E298" i="24"/>
  <c r="E296" i="26" s="1"/>
  <c r="F296" i="26" s="1"/>
  <c r="M296" i="26" s="1"/>
  <c r="E299" i="24"/>
  <c r="E297" i="26" s="1"/>
  <c r="F297" i="26" s="1"/>
  <c r="M297" i="26" s="1"/>
  <c r="E300" i="24"/>
  <c r="E298" i="26" s="1"/>
  <c r="F298" i="26" s="1"/>
  <c r="M298" i="26" s="1"/>
  <c r="E301" i="24"/>
  <c r="E302" i="24"/>
  <c r="E300" i="26" s="1"/>
  <c r="F300" i="26" s="1"/>
  <c r="M300" i="26" s="1"/>
  <c r="E303" i="24"/>
  <c r="E301" i="26" s="1"/>
  <c r="F301" i="26" s="1"/>
  <c r="M301" i="26" s="1"/>
  <c r="E304" i="24"/>
  <c r="E302" i="26" s="1"/>
  <c r="F302" i="26" s="1"/>
  <c r="M302" i="26" s="1"/>
  <c r="E305" i="24"/>
  <c r="E303" i="26" s="1"/>
  <c r="F303" i="26" s="1"/>
  <c r="M303" i="26" s="1"/>
  <c r="E306" i="24"/>
  <c r="E304" i="26" s="1"/>
  <c r="F304" i="26" s="1"/>
  <c r="M304" i="26" s="1"/>
  <c r="E307" i="24"/>
  <c r="E305" i="26" s="1"/>
  <c r="F305" i="26" s="1"/>
  <c r="E308" i="24"/>
  <c r="E306" i="26" s="1"/>
  <c r="F306" i="26"/>
  <c r="M306" i="26" s="1"/>
  <c r="E309" i="24"/>
  <c r="E307" i="26" s="1"/>
  <c r="F307" i="26" s="1"/>
  <c r="M307" i="26" s="1"/>
  <c r="E310" i="24"/>
  <c r="E308" i="26" s="1"/>
  <c r="F308" i="26" s="1"/>
  <c r="M308" i="26" s="1"/>
  <c r="E311" i="24"/>
  <c r="E309" i="26" s="1"/>
  <c r="F309" i="26" s="1"/>
  <c r="M309" i="26" s="1"/>
  <c r="E312" i="24"/>
  <c r="E310" i="26" s="1"/>
  <c r="F310" i="26" s="1"/>
  <c r="M310" i="26" s="1"/>
  <c r="E313" i="24"/>
  <c r="E311" i="26" s="1"/>
  <c r="F311" i="26" s="1"/>
  <c r="M311" i="26" s="1"/>
  <c r="E314" i="24"/>
  <c r="E312" i="26" s="1"/>
  <c r="F312" i="26" s="1"/>
  <c r="M312" i="26" s="1"/>
  <c r="E315" i="24"/>
  <c r="E313" i="26"/>
  <c r="F313" i="26" s="1"/>
  <c r="M313" i="26" s="1"/>
  <c r="E316" i="24"/>
  <c r="E314" i="26" s="1"/>
  <c r="F314" i="26" s="1"/>
  <c r="M314" i="26" s="1"/>
  <c r="E317" i="24"/>
  <c r="E315" i="26" s="1"/>
  <c r="F315" i="26" s="1"/>
  <c r="M315" i="26" s="1"/>
  <c r="E318" i="24"/>
  <c r="E316" i="26" s="1"/>
  <c r="F316" i="26" s="1"/>
  <c r="M316" i="26"/>
  <c r="E319" i="24"/>
  <c r="E317" i="26" s="1"/>
  <c r="F317" i="26" s="1"/>
  <c r="M317" i="26" s="1"/>
  <c r="E320" i="24"/>
  <c r="E318" i="26" s="1"/>
  <c r="F318" i="26" s="1"/>
  <c r="M318" i="26" s="1"/>
  <c r="E321" i="24"/>
  <c r="E319" i="26"/>
  <c r="F319" i="26" s="1"/>
  <c r="E322" i="24"/>
  <c r="E320" i="26" s="1"/>
  <c r="F320" i="26" s="1"/>
  <c r="M320" i="26" s="1"/>
  <c r="E323" i="24"/>
  <c r="E321" i="26" s="1"/>
  <c r="F321" i="26" s="1"/>
  <c r="M321" i="26" s="1"/>
  <c r="E324" i="24"/>
  <c r="E322" i="26" s="1"/>
  <c r="F322" i="26" s="1"/>
  <c r="M322" i="26" s="1"/>
  <c r="E325" i="24"/>
  <c r="E323" i="26" s="1"/>
  <c r="F323" i="26" s="1"/>
  <c r="M323" i="26" s="1"/>
  <c r="E326" i="24"/>
  <c r="E324" i="26" s="1"/>
  <c r="F324" i="26" s="1"/>
  <c r="M324" i="26" s="1"/>
  <c r="E327" i="24"/>
  <c r="E325" i="26" s="1"/>
  <c r="F325" i="26" s="1"/>
  <c r="M325" i="26" s="1"/>
  <c r="E328" i="24"/>
  <c r="E326" i="26" s="1"/>
  <c r="F326" i="26" s="1"/>
  <c r="M326" i="26" s="1"/>
  <c r="E329" i="24"/>
  <c r="E327" i="26" s="1"/>
  <c r="F327" i="26" s="1"/>
  <c r="M327" i="26" s="1"/>
  <c r="E330" i="24"/>
  <c r="E328" i="26" s="1"/>
  <c r="F328" i="26" s="1"/>
  <c r="M328" i="26" s="1"/>
  <c r="E331" i="24"/>
  <c r="E329" i="26" s="1"/>
  <c r="F329" i="26" s="1"/>
  <c r="M329" i="26" s="1"/>
  <c r="E332" i="24"/>
  <c r="E330" i="26" s="1"/>
  <c r="F330" i="26" s="1"/>
  <c r="M330" i="26" s="1"/>
  <c r="E333" i="24"/>
  <c r="E334" i="24"/>
  <c r="E332" i="26" s="1"/>
  <c r="F332" i="26" s="1"/>
  <c r="E335" i="24"/>
  <c r="E333" i="26" s="1"/>
  <c r="F333" i="26" s="1"/>
  <c r="M333" i="26" s="1"/>
  <c r="E336" i="24"/>
  <c r="E334" i="26" s="1"/>
  <c r="F334" i="26" s="1"/>
  <c r="M334" i="26" s="1"/>
  <c r="E337" i="24"/>
  <c r="E335" i="26" s="1"/>
  <c r="F335" i="26" s="1"/>
  <c r="M335" i="26" s="1"/>
  <c r="E338" i="24"/>
  <c r="E336" i="26" s="1"/>
  <c r="F336" i="26" s="1"/>
  <c r="M336" i="26" s="1"/>
  <c r="E339" i="24"/>
  <c r="E337" i="26" s="1"/>
  <c r="F337" i="26" s="1"/>
  <c r="M337" i="26" s="1"/>
  <c r="E340" i="24"/>
  <c r="E338" i="26" s="1"/>
  <c r="F338" i="26" s="1"/>
  <c r="M338" i="26" s="1"/>
  <c r="E341" i="24"/>
  <c r="E339" i="26" s="1"/>
  <c r="F339" i="26" s="1"/>
  <c r="M339" i="26" s="1"/>
  <c r="E342" i="24"/>
  <c r="E340" i="26" s="1"/>
  <c r="F340" i="26" s="1"/>
  <c r="M340" i="26" s="1"/>
  <c r="E343" i="24"/>
  <c r="E341" i="26" s="1"/>
  <c r="F341" i="26" s="1"/>
  <c r="M341" i="26" s="1"/>
  <c r="E344" i="24"/>
  <c r="E342" i="26" s="1"/>
  <c r="F342" i="26" s="1"/>
  <c r="M342" i="26" s="1"/>
  <c r="E345" i="24"/>
  <c r="E343" i="26" s="1"/>
  <c r="F343" i="26" s="1"/>
  <c r="M343" i="26" s="1"/>
  <c r="E346" i="24"/>
  <c r="E344" i="26" s="1"/>
  <c r="F344" i="26"/>
  <c r="M344" i="26" s="1"/>
  <c r="E347" i="24"/>
  <c r="E345" i="26" s="1"/>
  <c r="F345" i="26" s="1"/>
  <c r="M345" i="26" s="1"/>
  <c r="E348" i="24"/>
  <c r="E346" i="26" s="1"/>
  <c r="F346" i="26" s="1"/>
  <c r="M346" i="26" s="1"/>
  <c r="E349" i="24"/>
  <c r="E347" i="26" s="1"/>
  <c r="F347" i="26" s="1"/>
  <c r="M347" i="26" s="1"/>
  <c r="E350" i="24"/>
  <c r="E348" i="26" s="1"/>
  <c r="F348" i="26" s="1"/>
  <c r="M348" i="26" s="1"/>
  <c r="E351" i="24"/>
  <c r="E349" i="26" s="1"/>
  <c r="F349" i="26" s="1"/>
  <c r="E352" i="24"/>
  <c r="E350" i="26" s="1"/>
  <c r="F350" i="26" s="1"/>
  <c r="M350" i="26" s="1"/>
  <c r="E353" i="24"/>
  <c r="E351" i="26" s="1"/>
  <c r="F351" i="26" s="1"/>
  <c r="M351" i="26" s="1"/>
  <c r="E354" i="24"/>
  <c r="E352" i="26" s="1"/>
  <c r="F352" i="26" s="1"/>
  <c r="M352" i="26" s="1"/>
  <c r="E355" i="24"/>
  <c r="E353" i="26" s="1"/>
  <c r="F353" i="26" s="1"/>
  <c r="M353" i="26" s="1"/>
  <c r="E356" i="24"/>
  <c r="E354" i="26" s="1"/>
  <c r="F354" i="26" s="1"/>
  <c r="M354" i="26" s="1"/>
  <c r="E357" i="24"/>
  <c r="E355" i="26" s="1"/>
  <c r="F355" i="26" s="1"/>
  <c r="M355" i="26" s="1"/>
  <c r="E358" i="24"/>
  <c r="E356" i="26" s="1"/>
  <c r="F356" i="26" s="1"/>
  <c r="M356" i="26" s="1"/>
  <c r="E359" i="24"/>
  <c r="E357" i="26" s="1"/>
  <c r="F357" i="26" s="1"/>
  <c r="M357" i="26" s="1"/>
  <c r="E360" i="24"/>
  <c r="E358" i="26" s="1"/>
  <c r="F358" i="26" s="1"/>
  <c r="M358" i="26" s="1"/>
  <c r="E361" i="24"/>
  <c r="E359" i="26" s="1"/>
  <c r="F359" i="26" s="1"/>
  <c r="M359" i="26" s="1"/>
  <c r="E362" i="24"/>
  <c r="E360" i="26" s="1"/>
  <c r="F360" i="26" s="1"/>
  <c r="M360" i="26" s="1"/>
  <c r="E363" i="24"/>
  <c r="E361" i="26" s="1"/>
  <c r="F361" i="26" s="1"/>
  <c r="M361" i="26" s="1"/>
  <c r="E364" i="24"/>
  <c r="E362" i="26" s="1"/>
  <c r="F362" i="26" s="1"/>
  <c r="M362" i="26" s="1"/>
  <c r="E365" i="24"/>
  <c r="E363" i="26" s="1"/>
  <c r="F363" i="26" s="1"/>
  <c r="M363" i="26" s="1"/>
  <c r="E366" i="24"/>
  <c r="E364" i="26"/>
  <c r="F364" i="26" s="1"/>
  <c r="M364" i="26" s="1"/>
  <c r="E367" i="24"/>
  <c r="E365" i="26" s="1"/>
  <c r="F365" i="26" s="1"/>
  <c r="M365" i="26" s="1"/>
  <c r="E368" i="24"/>
  <c r="E366" i="26" s="1"/>
  <c r="F366" i="26" s="1"/>
  <c r="E369" i="24"/>
  <c r="E367" i="26" s="1"/>
  <c r="F367" i="26" s="1"/>
  <c r="M367" i="26" s="1"/>
  <c r="E370" i="24"/>
  <c r="E368" i="26" s="1"/>
  <c r="F368" i="26" s="1"/>
  <c r="M368" i="26" s="1"/>
  <c r="E371" i="24"/>
  <c r="E369" i="26" s="1"/>
  <c r="F369" i="26" s="1"/>
  <c r="M369" i="26" s="1"/>
  <c r="E372" i="24"/>
  <c r="E370" i="26" s="1"/>
  <c r="F370" i="26" s="1"/>
  <c r="M370" i="26" s="1"/>
  <c r="E373" i="24"/>
  <c r="E371" i="26" s="1"/>
  <c r="F371" i="26" s="1"/>
  <c r="M371" i="26" s="1"/>
  <c r="E374" i="24"/>
  <c r="E372" i="26" s="1"/>
  <c r="F372" i="26" s="1"/>
  <c r="M372" i="26" s="1"/>
  <c r="E375" i="24"/>
  <c r="E373" i="26" s="1"/>
  <c r="F373" i="26" s="1"/>
  <c r="M373" i="26" s="1"/>
  <c r="E376" i="24"/>
  <c r="E374" i="26" s="1"/>
  <c r="F374" i="26" s="1"/>
  <c r="M374" i="26" s="1"/>
  <c r="E377" i="24"/>
  <c r="E375" i="26" s="1"/>
  <c r="F375" i="26" s="1"/>
  <c r="M375" i="26" s="1"/>
  <c r="E378" i="24"/>
  <c r="E376" i="26" s="1"/>
  <c r="F376" i="26" s="1"/>
  <c r="M376" i="26" s="1"/>
  <c r="E379" i="24"/>
  <c r="E377" i="26" s="1"/>
  <c r="F377" i="26" s="1"/>
  <c r="M377" i="26" s="1"/>
  <c r="E380" i="24"/>
  <c r="E378" i="26" s="1"/>
  <c r="F378" i="26" s="1"/>
  <c r="M378" i="26" s="1"/>
  <c r="E381" i="24"/>
  <c r="E379" i="26" s="1"/>
  <c r="F379" i="26" s="1"/>
  <c r="M379" i="26" s="1"/>
  <c r="E382" i="24"/>
  <c r="E380" i="26" s="1"/>
  <c r="F380" i="26" s="1"/>
  <c r="M380" i="26" s="1"/>
  <c r="E383" i="24"/>
  <c r="E381" i="26" s="1"/>
  <c r="F381" i="26" s="1"/>
  <c r="M381" i="26" s="1"/>
  <c r="E384" i="24"/>
  <c r="E382" i="26" s="1"/>
  <c r="F382" i="26" s="1"/>
  <c r="M382" i="26" s="1"/>
  <c r="E385" i="24"/>
  <c r="E383" i="26" s="1"/>
  <c r="F383" i="26" s="1"/>
  <c r="M383" i="26" s="1"/>
  <c r="E386" i="24"/>
  <c r="E384" i="26" s="1"/>
  <c r="F384" i="26" s="1"/>
  <c r="M384" i="26" s="1"/>
  <c r="E387" i="24"/>
  <c r="E385" i="26" s="1"/>
  <c r="F385" i="26" s="1"/>
  <c r="M385" i="26" s="1"/>
  <c r="E388" i="24"/>
  <c r="E386" i="26" s="1"/>
  <c r="F386" i="26" s="1"/>
  <c r="M386" i="26" s="1"/>
  <c r="E389" i="24"/>
  <c r="E387" i="26" s="1"/>
  <c r="F387" i="26" s="1"/>
  <c r="M387" i="26" s="1"/>
  <c r="E390" i="24"/>
  <c r="E388" i="26" s="1"/>
  <c r="F388" i="26" s="1"/>
  <c r="M388" i="26" s="1"/>
  <c r="E391" i="24"/>
  <c r="E389" i="26" s="1"/>
  <c r="F389" i="26" s="1"/>
  <c r="M389" i="26" s="1"/>
  <c r="E392" i="24"/>
  <c r="E390" i="26" s="1"/>
  <c r="F390" i="26" s="1"/>
  <c r="M390" i="26" s="1"/>
  <c r="E393" i="24"/>
  <c r="E391" i="26" s="1"/>
  <c r="F391" i="26" s="1"/>
  <c r="M391" i="26" s="1"/>
  <c r="E394" i="24"/>
  <c r="E392" i="26" s="1"/>
  <c r="F392" i="26" s="1"/>
  <c r="M392" i="26" s="1"/>
  <c r="E395" i="24"/>
  <c r="E393" i="26" s="1"/>
  <c r="F393" i="26" s="1"/>
  <c r="M393" i="26" s="1"/>
  <c r="E396" i="24"/>
  <c r="E394" i="26" s="1"/>
  <c r="F394" i="26" s="1"/>
  <c r="M394" i="26" s="1"/>
  <c r="E397" i="24"/>
  <c r="E395" i="26" s="1"/>
  <c r="F395" i="26" s="1"/>
  <c r="M395" i="26" s="1"/>
  <c r="E398" i="24"/>
  <c r="E399" i="24"/>
  <c r="E397" i="26" s="1"/>
  <c r="F397" i="26" s="1"/>
  <c r="M397" i="26" s="1"/>
  <c r="E400" i="24"/>
  <c r="E398" i="26"/>
  <c r="F398" i="26" s="1"/>
  <c r="M398" i="26" s="1"/>
  <c r="E401" i="24"/>
  <c r="E399" i="26" s="1"/>
  <c r="F399" i="26" s="1"/>
  <c r="E402" i="24"/>
  <c r="E400" i="26" s="1"/>
  <c r="F400" i="26" s="1"/>
  <c r="M400" i="26" s="1"/>
  <c r="E403" i="24"/>
  <c r="E401" i="26" s="1"/>
  <c r="F401" i="26" s="1"/>
  <c r="M401" i="26" s="1"/>
  <c r="E404" i="24"/>
  <c r="E402" i="26" s="1"/>
  <c r="F402" i="26" s="1"/>
  <c r="M402" i="26" s="1"/>
  <c r="E405" i="24"/>
  <c r="E403" i="26" s="1"/>
  <c r="F403" i="26" s="1"/>
  <c r="M403" i="26" s="1"/>
  <c r="E406" i="24"/>
  <c r="E404" i="26" s="1"/>
  <c r="F404" i="26" s="1"/>
  <c r="M404" i="26" s="1"/>
  <c r="E407" i="24"/>
  <c r="E405" i="26" s="1"/>
  <c r="F405" i="26" s="1"/>
  <c r="M405" i="26" s="1"/>
  <c r="E408" i="24"/>
  <c r="E406" i="26" s="1"/>
  <c r="F406" i="26" s="1"/>
  <c r="M406" i="26" s="1"/>
  <c r="E409" i="24"/>
  <c r="E407" i="26" s="1"/>
  <c r="F407" i="26" s="1"/>
  <c r="M407" i="26" s="1"/>
  <c r="E410" i="24"/>
  <c r="E408" i="26" s="1"/>
  <c r="F408" i="26" s="1"/>
  <c r="M408" i="26" s="1"/>
  <c r="E411" i="24"/>
  <c r="E409" i="26" s="1"/>
  <c r="F409" i="26" s="1"/>
  <c r="E412" i="24"/>
  <c r="E410" i="26" s="1"/>
  <c r="F410" i="26" s="1"/>
  <c r="M410" i="26" s="1"/>
  <c r="E413" i="24"/>
  <c r="E411" i="26" s="1"/>
  <c r="F411" i="26" s="1"/>
  <c r="M411" i="26" s="1"/>
  <c r="E414" i="24"/>
  <c r="E412" i="26" s="1"/>
  <c r="F412" i="26" s="1"/>
  <c r="M412" i="26" s="1"/>
  <c r="E415" i="24"/>
  <c r="E413" i="26" s="1"/>
  <c r="F413" i="26" s="1"/>
  <c r="M413" i="26" s="1"/>
  <c r="E416" i="24"/>
  <c r="E414" i="26" s="1"/>
  <c r="F414" i="26" s="1"/>
  <c r="M414" i="26" s="1"/>
  <c r="E417" i="24"/>
  <c r="E415" i="26" s="1"/>
  <c r="F415" i="26" s="1"/>
  <c r="M415" i="26" s="1"/>
  <c r="E418" i="24"/>
  <c r="E416" i="26" s="1"/>
  <c r="F416" i="26" s="1"/>
  <c r="M416" i="26" s="1"/>
  <c r="E419" i="24"/>
  <c r="E417" i="26" s="1"/>
  <c r="F417" i="26" s="1"/>
  <c r="E420" i="24"/>
  <c r="E418" i="26" s="1"/>
  <c r="F418" i="26" s="1"/>
  <c r="E421" i="24"/>
  <c r="E419" i="26" s="1"/>
  <c r="F419" i="26" s="1"/>
  <c r="M419" i="26" s="1"/>
  <c r="E422" i="24"/>
  <c r="E420" i="26" s="1"/>
  <c r="F420" i="26" s="1"/>
  <c r="M420" i="26" s="1"/>
  <c r="E423" i="24"/>
  <c r="E421" i="26" s="1"/>
  <c r="F421" i="26" s="1"/>
  <c r="M421" i="26" s="1"/>
  <c r="E424" i="24"/>
  <c r="E422" i="26" s="1"/>
  <c r="F422" i="26" s="1"/>
  <c r="M422" i="26" s="1"/>
  <c r="E425" i="24"/>
  <c r="E423" i="26" s="1"/>
  <c r="F423" i="26" s="1"/>
  <c r="M423" i="26" s="1"/>
  <c r="E426" i="24"/>
  <c r="E424" i="26" s="1"/>
  <c r="F424" i="26" s="1"/>
  <c r="M424" i="26" s="1"/>
  <c r="E427" i="24"/>
  <c r="E425" i="26" s="1"/>
  <c r="F425" i="26" s="1"/>
  <c r="M425" i="26" s="1"/>
  <c r="E428" i="24"/>
  <c r="E426" i="26" s="1"/>
  <c r="F426" i="26" s="1"/>
  <c r="M426" i="26" s="1"/>
  <c r="E429" i="24"/>
  <c r="E427" i="26" s="1"/>
  <c r="F427" i="26" s="1"/>
  <c r="E430" i="24"/>
  <c r="E428" i="26" s="1"/>
  <c r="F428" i="26" s="1"/>
  <c r="M428" i="26" s="1"/>
  <c r="E431" i="24"/>
  <c r="E429" i="26" s="1"/>
  <c r="F429" i="26" s="1"/>
  <c r="M429" i="26" s="1"/>
  <c r="E432" i="24"/>
  <c r="E430" i="26" s="1"/>
  <c r="F430" i="26" s="1"/>
  <c r="M430" i="26" s="1"/>
  <c r="E433" i="24"/>
  <c r="E431" i="26"/>
  <c r="F431" i="26" s="1"/>
  <c r="M431" i="26" s="1"/>
  <c r="E434" i="24"/>
  <c r="E432" i="26" s="1"/>
  <c r="F432" i="26" s="1"/>
  <c r="M432" i="26" s="1"/>
  <c r="E435" i="24"/>
  <c r="E433" i="26" s="1"/>
  <c r="F433" i="26" s="1"/>
  <c r="M433" i="26" s="1"/>
  <c r="E436" i="24"/>
  <c r="E434" i="26" s="1"/>
  <c r="F434" i="26" s="1"/>
  <c r="E437" i="24"/>
  <c r="E435" i="26" s="1"/>
  <c r="F435" i="26" s="1"/>
  <c r="M435" i="26" s="1"/>
  <c r="E438" i="24"/>
  <c r="E436" i="26" s="1"/>
  <c r="F436" i="26" s="1"/>
  <c r="M436" i="26" s="1"/>
  <c r="E439" i="24"/>
  <c r="E437" i="26" s="1"/>
  <c r="F437" i="26" s="1"/>
  <c r="M437" i="26" s="1"/>
  <c r="E440" i="24"/>
  <c r="E438" i="26" s="1"/>
  <c r="F438" i="26" s="1"/>
  <c r="M438" i="26" s="1"/>
  <c r="E441" i="24"/>
  <c r="E439" i="26" s="1"/>
  <c r="F439" i="26" s="1"/>
  <c r="M439" i="26" s="1"/>
  <c r="E442" i="24"/>
  <c r="E440" i="26" s="1"/>
  <c r="F440" i="26" s="1"/>
  <c r="M440" i="26" s="1"/>
  <c r="E443" i="24"/>
  <c r="E441" i="26" s="1"/>
  <c r="F441" i="26" s="1"/>
  <c r="M441" i="26" s="1"/>
  <c r="E444" i="24"/>
  <c r="E442" i="26" s="1"/>
  <c r="F442" i="26" s="1"/>
  <c r="M442" i="26" s="1"/>
  <c r="E445" i="24"/>
  <c r="E443" i="26" s="1"/>
  <c r="F443" i="26" s="1"/>
  <c r="M443" i="26" s="1"/>
  <c r="E446" i="24"/>
  <c r="E444" i="26" s="1"/>
  <c r="F444" i="26" s="1"/>
  <c r="E447" i="24"/>
  <c r="E445" i="26" s="1"/>
  <c r="F445" i="26" s="1"/>
  <c r="M445" i="26" s="1"/>
  <c r="E448" i="24"/>
  <c r="E446" i="26" s="1"/>
  <c r="F446" i="26" s="1"/>
  <c r="M446" i="26" s="1"/>
  <c r="E449" i="24"/>
  <c r="E447" i="26" s="1"/>
  <c r="F447" i="26" s="1"/>
  <c r="M447" i="26" s="1"/>
  <c r="E450" i="24"/>
  <c r="E448" i="26" s="1"/>
  <c r="F448" i="26" s="1"/>
  <c r="M448" i="26" s="1"/>
  <c r="E451" i="24"/>
  <c r="E449" i="26" s="1"/>
  <c r="F449" i="26" s="1"/>
  <c r="E452" i="24"/>
  <c r="E450" i="26" s="1"/>
  <c r="F450" i="26" s="1"/>
  <c r="E453" i="24"/>
  <c r="E451" i="26" s="1"/>
  <c r="F451" i="26" s="1"/>
  <c r="M451" i="26" s="1"/>
  <c r="E454" i="24"/>
  <c r="E452" i="26" s="1"/>
  <c r="F452" i="26" s="1"/>
  <c r="M452" i="26" s="1"/>
  <c r="E455" i="24"/>
  <c r="E453" i="26" s="1"/>
  <c r="F453" i="26"/>
  <c r="M453" i="26" s="1"/>
  <c r="E456" i="24"/>
  <c r="E454" i="26" s="1"/>
  <c r="F454" i="26" s="1"/>
  <c r="M454" i="26" s="1"/>
  <c r="E457" i="24"/>
  <c r="E455" i="26" s="1"/>
  <c r="F455" i="26" s="1"/>
  <c r="M455" i="26" s="1"/>
  <c r="E458" i="24"/>
  <c r="E456" i="26" s="1"/>
  <c r="F456" i="26" s="1"/>
  <c r="M456" i="26" s="1"/>
  <c r="E459" i="24"/>
  <c r="E457" i="26" s="1"/>
  <c r="F457" i="26" s="1"/>
  <c r="M457" i="26" s="1"/>
  <c r="E460" i="24"/>
  <c r="E458" i="26" s="1"/>
  <c r="F458" i="26" s="1"/>
  <c r="M458" i="26" s="1"/>
  <c r="E461" i="24"/>
  <c r="E459" i="26" s="1"/>
  <c r="F459" i="26" s="1"/>
  <c r="M459" i="26" s="1"/>
  <c r="E462" i="24"/>
  <c r="E460" i="26" s="1"/>
  <c r="F460" i="26" s="1"/>
  <c r="M460" i="26" s="1"/>
  <c r="E463" i="24"/>
  <c r="E461" i="26" s="1"/>
  <c r="F461" i="26" s="1"/>
  <c r="M461" i="26" s="1"/>
  <c r="E464" i="24"/>
  <c r="E462" i="26" s="1"/>
  <c r="F462" i="26" s="1"/>
  <c r="M462" i="26" s="1"/>
  <c r="E465" i="24"/>
  <c r="E463" i="26" s="1"/>
  <c r="F463" i="26" s="1"/>
  <c r="M463" i="26" s="1"/>
  <c r="E466" i="24"/>
  <c r="E464" i="26" s="1"/>
  <c r="F464" i="26" s="1"/>
  <c r="M464" i="26" s="1"/>
  <c r="E467" i="24"/>
  <c r="E465" i="26" s="1"/>
  <c r="F465" i="26" s="1"/>
  <c r="M465" i="26" s="1"/>
  <c r="E468" i="24"/>
  <c r="E466" i="26" s="1"/>
  <c r="F466" i="26" s="1"/>
  <c r="M466" i="26" s="1"/>
  <c r="E469" i="24"/>
  <c r="E467" i="26" s="1"/>
  <c r="F467" i="26" s="1"/>
  <c r="M467" i="26" s="1"/>
  <c r="E470" i="24"/>
  <c r="E468" i="26" s="1"/>
  <c r="F468" i="26" s="1"/>
  <c r="M468" i="26" s="1"/>
  <c r="E471" i="24"/>
  <c r="E469" i="26" s="1"/>
  <c r="F469" i="26" s="1"/>
  <c r="M469" i="26" s="1"/>
  <c r="E472" i="24"/>
  <c r="E470" i="26" s="1"/>
  <c r="F470" i="26" s="1"/>
  <c r="M470" i="26" s="1"/>
  <c r="E473" i="24"/>
  <c r="E471" i="26" s="1"/>
  <c r="F471" i="26" s="1"/>
  <c r="E474" i="24"/>
  <c r="E472" i="26" s="1"/>
  <c r="F472" i="26" s="1"/>
  <c r="M472" i="26" s="1"/>
  <c r="E475" i="24"/>
  <c r="E473" i="26" s="1"/>
  <c r="F473" i="26" s="1"/>
  <c r="M473" i="26" s="1"/>
  <c r="E476" i="24"/>
  <c r="E474" i="26" s="1"/>
  <c r="F474" i="26" s="1"/>
  <c r="M474" i="26" s="1"/>
  <c r="E477" i="24"/>
  <c r="E475" i="26" s="1"/>
  <c r="F475" i="26" s="1"/>
  <c r="M475" i="26" s="1"/>
  <c r="E478" i="24"/>
  <c r="E476" i="26" s="1"/>
  <c r="F476" i="26" s="1"/>
  <c r="M476" i="26" s="1"/>
  <c r="E479" i="24"/>
  <c r="E477" i="26" s="1"/>
  <c r="F477" i="26" s="1"/>
  <c r="M477" i="26" s="1"/>
  <c r="E480" i="24"/>
  <c r="E478" i="26" s="1"/>
  <c r="F478" i="26" s="1"/>
  <c r="M478" i="26" s="1"/>
  <c r="E481" i="24"/>
  <c r="E479" i="26" s="1"/>
  <c r="F479" i="26" s="1"/>
  <c r="E482" i="24"/>
  <c r="E480" i="26" s="1"/>
  <c r="F480" i="26" s="1"/>
  <c r="M480" i="26" s="1"/>
  <c r="E483" i="24"/>
  <c r="E481" i="26" s="1"/>
  <c r="F481" i="26" s="1"/>
  <c r="M481" i="26" s="1"/>
  <c r="E484" i="24"/>
  <c r="E482" i="26" s="1"/>
  <c r="F482" i="26" s="1"/>
  <c r="M482" i="26" s="1"/>
  <c r="E485" i="24"/>
  <c r="E483" i="26" s="1"/>
  <c r="F483" i="26" s="1"/>
  <c r="M483" i="26" s="1"/>
  <c r="E486" i="24"/>
  <c r="E484" i="26" s="1"/>
  <c r="F484" i="26" s="1"/>
  <c r="M484" i="26" s="1"/>
  <c r="E487" i="24"/>
  <c r="E485" i="26" s="1"/>
  <c r="F485" i="26" s="1"/>
  <c r="M485" i="26" s="1"/>
  <c r="E488" i="24"/>
  <c r="E486" i="26" s="1"/>
  <c r="F486" i="26" s="1"/>
  <c r="M486" i="26" s="1"/>
  <c r="E489" i="24"/>
  <c r="E487" i="26" s="1"/>
  <c r="F487" i="26" s="1"/>
  <c r="M487" i="26" s="1"/>
  <c r="E490" i="24"/>
  <c r="E488" i="26" s="1"/>
  <c r="F488" i="26" s="1"/>
  <c r="M488" i="26" s="1"/>
  <c r="E491" i="24"/>
  <c r="E489" i="26" s="1"/>
  <c r="F489" i="26"/>
  <c r="M489" i="26" s="1"/>
  <c r="E492" i="24"/>
  <c r="E490" i="26"/>
  <c r="F490" i="26" s="1"/>
  <c r="M490" i="26" s="1"/>
  <c r="E493" i="24"/>
  <c r="E491" i="26" s="1"/>
  <c r="F491" i="26" s="1"/>
  <c r="M491" i="26" s="1"/>
  <c r="E494" i="24"/>
  <c r="E492" i="26" s="1"/>
  <c r="F492" i="26" s="1"/>
  <c r="M492" i="26" s="1"/>
  <c r="E495" i="24"/>
  <c r="E493" i="26" s="1"/>
  <c r="F493" i="26" s="1"/>
  <c r="M493" i="26" s="1"/>
  <c r="E496" i="24"/>
  <c r="E494" i="26" s="1"/>
  <c r="F494" i="26" s="1"/>
  <c r="M494" i="26" s="1"/>
  <c r="E497" i="24"/>
  <c r="E495" i="26" s="1"/>
  <c r="F495" i="26" s="1"/>
  <c r="M495" i="26" s="1"/>
  <c r="E498" i="24"/>
  <c r="E496" i="26" s="1"/>
  <c r="F496" i="26" s="1"/>
  <c r="M496" i="26" s="1"/>
  <c r="E499" i="24"/>
  <c r="E497" i="26" s="1"/>
  <c r="F497" i="26" s="1"/>
  <c r="M497" i="26" s="1"/>
  <c r="E500" i="24"/>
  <c r="E498" i="26" s="1"/>
  <c r="F498" i="26" s="1"/>
  <c r="M498" i="26" s="1"/>
  <c r="E501" i="24"/>
  <c r="E499" i="26"/>
  <c r="F499" i="26" s="1"/>
  <c r="M499" i="26" s="1"/>
  <c r="E502" i="24"/>
  <c r="E500" i="26" s="1"/>
  <c r="F500" i="26" s="1"/>
  <c r="M500" i="26" s="1"/>
  <c r="E503" i="24"/>
  <c r="E501" i="26" s="1"/>
  <c r="F501" i="26" s="1"/>
  <c r="M501" i="26" s="1"/>
  <c r="E504" i="24"/>
  <c r="E502" i="26"/>
  <c r="F502" i="26" s="1"/>
  <c r="M502" i="26" s="1"/>
  <c r="E505" i="24"/>
  <c r="E503" i="26" s="1"/>
  <c r="F503" i="26" s="1"/>
  <c r="E506" i="24"/>
  <c r="E504" i="26" s="1"/>
  <c r="F504" i="26" s="1"/>
  <c r="M504" i="26" s="1"/>
  <c r="E507" i="24"/>
  <c r="E505" i="26" s="1"/>
  <c r="F505" i="26" s="1"/>
  <c r="M505" i="26" s="1"/>
  <c r="E508" i="24"/>
  <c r="E506" i="26" s="1"/>
  <c r="F506" i="26" s="1"/>
  <c r="M506" i="26" s="1"/>
  <c r="E509" i="24"/>
  <c r="E507" i="26" s="1"/>
  <c r="F507" i="26" s="1"/>
  <c r="M507" i="26" s="1"/>
  <c r="E510" i="24"/>
  <c r="E508" i="26" s="1"/>
  <c r="F508" i="26" s="1"/>
  <c r="M508" i="26" s="1"/>
  <c r="E511" i="24"/>
  <c r="E509" i="26"/>
  <c r="F509" i="26" s="1"/>
  <c r="M509" i="26" s="1"/>
  <c r="E512" i="24"/>
  <c r="E510" i="26" s="1"/>
  <c r="F510" i="26" s="1"/>
  <c r="E513" i="24"/>
  <c r="E511" i="26" s="1"/>
  <c r="F511" i="26" s="1"/>
  <c r="M511" i="26" s="1"/>
  <c r="E514" i="24"/>
  <c r="E512" i="26" s="1"/>
  <c r="F512" i="26" s="1"/>
  <c r="M512" i="26" s="1"/>
  <c r="E515" i="24"/>
  <c r="E513" i="26" s="1"/>
  <c r="F513" i="26" s="1"/>
  <c r="M513" i="26" s="1"/>
  <c r="E516" i="24"/>
  <c r="E514" i="26"/>
  <c r="F514" i="26" s="1"/>
  <c r="M514" i="26" s="1"/>
  <c r="E517" i="24"/>
  <c r="E515" i="26" s="1"/>
  <c r="F515" i="26" s="1"/>
  <c r="M515" i="26" s="1"/>
  <c r="E518" i="24"/>
  <c r="E516" i="26" s="1"/>
  <c r="F516" i="26" s="1"/>
  <c r="M516" i="26" s="1"/>
  <c r="E519" i="24"/>
  <c r="E517" i="26" s="1"/>
  <c r="F517" i="26" s="1"/>
  <c r="M517" i="26" s="1"/>
  <c r="E520" i="24"/>
  <c r="E518" i="26" s="1"/>
  <c r="F518" i="26" s="1"/>
  <c r="M518" i="26" s="1"/>
  <c r="E521" i="24"/>
  <c r="E519" i="26" s="1"/>
  <c r="F519" i="26" s="1"/>
  <c r="M519" i="26" s="1"/>
  <c r="E522" i="24"/>
  <c r="E520" i="26" s="1"/>
  <c r="F520" i="26" s="1"/>
  <c r="M520" i="26" s="1"/>
  <c r="E523" i="24"/>
  <c r="E521" i="26" s="1"/>
  <c r="F521" i="26" s="1"/>
  <c r="M521" i="26" s="1"/>
  <c r="E524" i="24"/>
  <c r="E522" i="26" s="1"/>
  <c r="F522" i="26" s="1"/>
  <c r="M522" i="26" s="1"/>
  <c r="E525" i="24"/>
  <c r="E523" i="26" s="1"/>
  <c r="F523" i="26" s="1"/>
  <c r="M523" i="26" s="1"/>
  <c r="E526" i="24"/>
  <c r="E524" i="26" s="1"/>
  <c r="F524" i="26" s="1"/>
  <c r="M524" i="26" s="1"/>
  <c r="E527" i="24"/>
  <c r="E525" i="26" s="1"/>
  <c r="F525" i="26" s="1"/>
  <c r="M525" i="26" s="1"/>
  <c r="E528" i="24"/>
  <c r="E526" i="26" s="1"/>
  <c r="F526" i="26" s="1"/>
  <c r="M526" i="26"/>
  <c r="E529" i="24"/>
  <c r="E527" i="26" s="1"/>
  <c r="F527" i="26" s="1"/>
  <c r="M527" i="26" s="1"/>
  <c r="E530" i="24"/>
  <c r="E528" i="26" s="1"/>
  <c r="F528" i="26" s="1"/>
  <c r="M528" i="26" s="1"/>
  <c r="E531" i="24"/>
  <c r="E529" i="26" s="1"/>
  <c r="F529" i="26" s="1"/>
  <c r="M529" i="26" s="1"/>
  <c r="E532" i="24"/>
  <c r="E530" i="26" s="1"/>
  <c r="F530" i="26" s="1"/>
  <c r="M530" i="26" s="1"/>
  <c r="E533" i="24"/>
  <c r="E531" i="26"/>
  <c r="F531" i="26" s="1"/>
  <c r="M531" i="26" s="1"/>
  <c r="E534" i="24"/>
  <c r="E532" i="26" s="1"/>
  <c r="F532" i="26" s="1"/>
  <c r="M532" i="26" s="1"/>
  <c r="E535" i="24"/>
  <c r="E533" i="26" s="1"/>
  <c r="F533" i="26" s="1"/>
  <c r="E536" i="24"/>
  <c r="E534" i="26" s="1"/>
  <c r="F534" i="26" s="1"/>
  <c r="M534" i="26" s="1"/>
  <c r="E537" i="24"/>
  <c r="E535" i="26" s="1"/>
  <c r="F535" i="26" s="1"/>
  <c r="M535" i="26" s="1"/>
  <c r="E538" i="24"/>
  <c r="E536" i="26" s="1"/>
  <c r="F536" i="26" s="1"/>
  <c r="E539" i="24"/>
  <c r="E537" i="26" s="1"/>
  <c r="F537" i="26" s="1"/>
  <c r="M537" i="26" s="1"/>
  <c r="E540" i="24"/>
  <c r="E538" i="26" s="1"/>
  <c r="F538" i="26" s="1"/>
  <c r="E541" i="24"/>
  <c r="E539" i="26" s="1"/>
  <c r="F539" i="26" s="1"/>
  <c r="M539" i="26" s="1"/>
  <c r="E542" i="24"/>
  <c r="E540" i="26" s="1"/>
  <c r="F540" i="26" s="1"/>
  <c r="E543" i="24"/>
  <c r="E541" i="26" s="1"/>
  <c r="F541" i="26" s="1"/>
  <c r="E544" i="24"/>
  <c r="E542" i="26" s="1"/>
  <c r="F542" i="26" s="1"/>
  <c r="M542" i="26" s="1"/>
  <c r="E545" i="24"/>
  <c r="E543" i="26" s="1"/>
  <c r="F543" i="26" s="1"/>
  <c r="M543" i="26" s="1"/>
  <c r="E546" i="24"/>
  <c r="E544" i="26" s="1"/>
  <c r="F544" i="26" s="1"/>
  <c r="M544" i="26" s="1"/>
  <c r="E547" i="24"/>
  <c r="E545" i="26" s="1"/>
  <c r="F545" i="26" s="1"/>
  <c r="M545" i="26" s="1"/>
  <c r="E548" i="24"/>
  <c r="E546" i="26" s="1"/>
  <c r="F546" i="26" s="1"/>
  <c r="M546" i="26" s="1"/>
  <c r="E549" i="24"/>
  <c r="E547" i="26" s="1"/>
  <c r="F547" i="26" s="1"/>
  <c r="M547" i="26" s="1"/>
  <c r="E550" i="24"/>
  <c r="E548" i="26" s="1"/>
  <c r="F548" i="26" s="1"/>
  <c r="M548" i="26" s="1"/>
  <c r="E551" i="24"/>
  <c r="E549" i="26" s="1"/>
  <c r="F549" i="26"/>
  <c r="M549" i="26" s="1"/>
  <c r="E552" i="24"/>
  <c r="E550" i="26" s="1"/>
  <c r="F550" i="26" s="1"/>
  <c r="M550" i="26" s="1"/>
  <c r="E553" i="24"/>
  <c r="E551" i="26" s="1"/>
  <c r="F551" i="26" s="1"/>
  <c r="M551" i="26" s="1"/>
  <c r="E554" i="24"/>
  <c r="E552" i="26" s="1"/>
  <c r="F552" i="26" s="1"/>
  <c r="M552" i="26" s="1"/>
  <c r="E555" i="24"/>
  <c r="E553" i="26" s="1"/>
  <c r="F553" i="26" s="1"/>
  <c r="M553" i="26" s="1"/>
  <c r="E556" i="24"/>
  <c r="E554" i="26" s="1"/>
  <c r="F554" i="26" s="1"/>
  <c r="E557" i="24"/>
  <c r="E555" i="26" s="1"/>
  <c r="F555" i="26" s="1"/>
  <c r="M555" i="26" s="1"/>
  <c r="E558" i="24"/>
  <c r="E556" i="26" s="1"/>
  <c r="F556" i="26"/>
  <c r="M556" i="26" s="1"/>
  <c r="E559" i="24"/>
  <c r="E557" i="26" s="1"/>
  <c r="F557" i="26" s="1"/>
  <c r="M557" i="26" s="1"/>
  <c r="E560" i="24"/>
  <c r="E558" i="26" s="1"/>
  <c r="F558" i="26" s="1"/>
  <c r="M558" i="26" s="1"/>
  <c r="E561" i="24"/>
  <c r="E559" i="26" s="1"/>
  <c r="F559" i="26" s="1"/>
  <c r="M559" i="26" s="1"/>
  <c r="E562" i="24"/>
  <c r="E560" i="26" s="1"/>
  <c r="F560" i="26" s="1"/>
  <c r="M560" i="26" s="1"/>
  <c r="E563" i="24"/>
  <c r="E561" i="26" s="1"/>
  <c r="F561" i="26" s="1"/>
  <c r="M561" i="26" s="1"/>
  <c r="E564" i="24"/>
  <c r="E562" i="26" s="1"/>
  <c r="F562" i="26" s="1"/>
  <c r="E565" i="24"/>
  <c r="E563" i="26" s="1"/>
  <c r="F563" i="26" s="1"/>
  <c r="M563" i="26" s="1"/>
  <c r="E566" i="24"/>
  <c r="E564" i="26" s="1"/>
  <c r="F564" i="26" s="1"/>
  <c r="M564" i="26" s="1"/>
  <c r="E567" i="24"/>
  <c r="E565" i="26" s="1"/>
  <c r="F565" i="26" s="1"/>
  <c r="M565" i="26" s="1"/>
  <c r="E568" i="24"/>
  <c r="E566" i="26" s="1"/>
  <c r="F566" i="26" s="1"/>
  <c r="M566" i="26" s="1"/>
  <c r="E569" i="24"/>
  <c r="E567" i="26" s="1"/>
  <c r="F567" i="26" s="1"/>
  <c r="M567" i="26" s="1"/>
  <c r="E570" i="24"/>
  <c r="E568" i="26" s="1"/>
  <c r="F568" i="26" s="1"/>
  <c r="M568" i="26" s="1"/>
  <c r="E571" i="24"/>
  <c r="E569" i="26" s="1"/>
  <c r="F569" i="26" s="1"/>
  <c r="M569" i="26" s="1"/>
  <c r="E572" i="24"/>
  <c r="E570" i="26" s="1"/>
  <c r="F570" i="26" s="1"/>
  <c r="M570" i="26" s="1"/>
  <c r="E573" i="24"/>
  <c r="E571" i="26" s="1"/>
  <c r="F571" i="26" s="1"/>
  <c r="E574" i="24"/>
  <c r="E572" i="26" s="1"/>
  <c r="F572" i="26" s="1"/>
  <c r="M572" i="26" s="1"/>
  <c r="E575" i="24"/>
  <c r="E573" i="26" s="1"/>
  <c r="F573" i="26" s="1"/>
  <c r="E576" i="24"/>
  <c r="E574" i="26" s="1"/>
  <c r="F574" i="26" s="1"/>
  <c r="M574" i="26" s="1"/>
  <c r="E577" i="24"/>
  <c r="E575" i="26" s="1"/>
  <c r="F575" i="26" s="1"/>
  <c r="M575" i="26" s="1"/>
  <c r="E578" i="24"/>
  <c r="E576" i="26" s="1"/>
  <c r="F576" i="26" s="1"/>
  <c r="M576" i="26" s="1"/>
  <c r="E579" i="24"/>
  <c r="E577" i="26" s="1"/>
  <c r="F577" i="26" s="1"/>
  <c r="M577" i="26" s="1"/>
  <c r="E580" i="24"/>
  <c r="E578" i="26" s="1"/>
  <c r="F578" i="26" s="1"/>
  <c r="M578" i="26" s="1"/>
  <c r="E581" i="24"/>
  <c r="E579" i="26" s="1"/>
  <c r="F579" i="26" s="1"/>
  <c r="M579" i="26" s="1"/>
  <c r="E582" i="24"/>
  <c r="E580" i="26" s="1"/>
  <c r="F580" i="26" s="1"/>
  <c r="M580" i="26" s="1"/>
  <c r="E583" i="24"/>
  <c r="E581" i="26" s="1"/>
  <c r="F581" i="26" s="1"/>
  <c r="M581" i="26" s="1"/>
  <c r="E584" i="24"/>
  <c r="E582" i="26" s="1"/>
  <c r="F582" i="26" s="1"/>
  <c r="M582" i="26" s="1"/>
  <c r="E585" i="24"/>
  <c r="E583" i="26" s="1"/>
  <c r="F583" i="26" s="1"/>
  <c r="M583" i="26" s="1"/>
  <c r="E586" i="24"/>
  <c r="E584" i="26" s="1"/>
  <c r="F584" i="26" s="1"/>
  <c r="M584" i="26" s="1"/>
  <c r="E587" i="24"/>
  <c r="E585" i="26" s="1"/>
  <c r="F585" i="26" s="1"/>
  <c r="M585" i="26" s="1"/>
  <c r="E588" i="24"/>
  <c r="E586" i="26" s="1"/>
  <c r="F586" i="26" s="1"/>
  <c r="E589" i="24"/>
  <c r="E587" i="26" s="1"/>
  <c r="F587" i="26" s="1"/>
  <c r="M587" i="26" s="1"/>
  <c r="E590" i="24"/>
  <c r="E588" i="26" s="1"/>
  <c r="F588" i="26" s="1"/>
  <c r="M588" i="26" s="1"/>
  <c r="E591" i="24"/>
  <c r="E589" i="26" s="1"/>
  <c r="F589" i="26" s="1"/>
  <c r="M589" i="26" s="1"/>
  <c r="E592" i="24"/>
  <c r="E590" i="26" s="1"/>
  <c r="F590" i="26" s="1"/>
  <c r="M590" i="26" s="1"/>
  <c r="E593" i="24"/>
  <c r="E591" i="26" s="1"/>
  <c r="F591" i="26" s="1"/>
  <c r="M591" i="26" s="1"/>
  <c r="E594" i="24"/>
  <c r="E592" i="26"/>
  <c r="F592" i="26" s="1"/>
  <c r="M592" i="26" s="1"/>
  <c r="E595" i="24"/>
  <c r="E593" i="26" s="1"/>
  <c r="F593" i="26" s="1"/>
  <c r="M593" i="26" s="1"/>
  <c r="E596" i="24"/>
  <c r="E594" i="26" s="1"/>
  <c r="F594" i="26" s="1"/>
  <c r="E597" i="24"/>
  <c r="E595" i="26" s="1"/>
  <c r="F595" i="26" s="1"/>
  <c r="M595" i="26" s="1"/>
  <c r="E598" i="24"/>
  <c r="E596" i="26" s="1"/>
  <c r="F596" i="26" s="1"/>
  <c r="M596" i="26" s="1"/>
  <c r="E599" i="24"/>
  <c r="E597" i="26" s="1"/>
  <c r="F597" i="26" s="1"/>
  <c r="M597" i="26" s="1"/>
  <c r="E600" i="24"/>
  <c r="E598" i="26" s="1"/>
  <c r="F598" i="26" s="1"/>
  <c r="M598" i="26" s="1"/>
  <c r="E601" i="24"/>
  <c r="E599" i="26" s="1"/>
  <c r="F599" i="26" s="1"/>
  <c r="M599" i="26" s="1"/>
  <c r="E602" i="24"/>
  <c r="E600" i="26" s="1"/>
  <c r="F600" i="26" s="1"/>
  <c r="M600" i="26" s="1"/>
  <c r="E603" i="24"/>
  <c r="E601" i="26" s="1"/>
  <c r="F601" i="26" s="1"/>
  <c r="M601" i="26" s="1"/>
  <c r="E604" i="24"/>
  <c r="E602" i="26" s="1"/>
  <c r="F602" i="26" s="1"/>
  <c r="E605" i="24"/>
  <c r="E603" i="26" s="1"/>
  <c r="F603" i="26" s="1"/>
  <c r="M603" i="26" s="1"/>
  <c r="E606" i="24"/>
  <c r="E604" i="26" s="1"/>
  <c r="F604" i="26" s="1"/>
  <c r="M604" i="26" s="1"/>
  <c r="E607" i="24"/>
  <c r="E605" i="26" s="1"/>
  <c r="F605" i="26" s="1"/>
  <c r="M605" i="26" s="1"/>
  <c r="E608" i="24"/>
  <c r="E606" i="26" s="1"/>
  <c r="F606" i="26" s="1"/>
  <c r="M606" i="26" s="1"/>
  <c r="E609" i="24"/>
  <c r="E607" i="26" s="1"/>
  <c r="F607" i="26" s="1"/>
  <c r="M607" i="26" s="1"/>
  <c r="E610" i="24"/>
  <c r="E608" i="26" s="1"/>
  <c r="F608" i="26" s="1"/>
  <c r="M608" i="26" s="1"/>
  <c r="E611" i="24"/>
  <c r="E609" i="26" s="1"/>
  <c r="F609" i="26" s="1"/>
  <c r="M609" i="26" s="1"/>
  <c r="E612" i="24"/>
  <c r="E610" i="26" s="1"/>
  <c r="F610" i="26" s="1"/>
  <c r="M610" i="26" s="1"/>
  <c r="E613" i="24"/>
  <c r="E611" i="26" s="1"/>
  <c r="F611" i="26" s="1"/>
  <c r="M611" i="26" s="1"/>
  <c r="E614" i="24"/>
  <c r="E612" i="26" s="1"/>
  <c r="F612" i="26" s="1"/>
  <c r="M612" i="26" s="1"/>
  <c r="E615" i="24"/>
  <c r="E613" i="26"/>
  <c r="F613" i="26" s="1"/>
  <c r="M613" i="26" s="1"/>
  <c r="E616" i="24"/>
  <c r="E614" i="26" s="1"/>
  <c r="F614" i="26" s="1"/>
  <c r="M614" i="26" s="1"/>
  <c r="E617" i="24"/>
  <c r="E615" i="26" s="1"/>
  <c r="F615" i="26" s="1"/>
  <c r="M615" i="26" s="1"/>
  <c r="E618" i="24"/>
  <c r="E616" i="26" s="1"/>
  <c r="F616" i="26" s="1"/>
  <c r="M616" i="26" s="1"/>
  <c r="E619" i="24"/>
  <c r="E617" i="26" s="1"/>
  <c r="F617" i="26" s="1"/>
  <c r="M617" i="26" s="1"/>
  <c r="E620" i="24"/>
  <c r="E618" i="26" s="1"/>
  <c r="F618" i="26" s="1"/>
  <c r="E621" i="24"/>
  <c r="E619" i="26" s="1"/>
  <c r="F619" i="26" s="1"/>
  <c r="M619" i="26" s="1"/>
  <c r="E622" i="24"/>
  <c r="E620" i="26" s="1"/>
  <c r="F620" i="26" s="1"/>
  <c r="M620" i="26" s="1"/>
  <c r="E623" i="24"/>
  <c r="E621" i="26" s="1"/>
  <c r="F621" i="26" s="1"/>
  <c r="M621" i="26" s="1"/>
  <c r="E624" i="24"/>
  <c r="E622" i="26" s="1"/>
  <c r="F622" i="26" s="1"/>
  <c r="M622" i="26" s="1"/>
  <c r="E625" i="24"/>
  <c r="E623" i="26" s="1"/>
  <c r="F623" i="26" s="1"/>
  <c r="M623" i="26" s="1"/>
  <c r="E626" i="24"/>
  <c r="E624" i="26" s="1"/>
  <c r="F624" i="26" s="1"/>
  <c r="M624" i="26" s="1"/>
  <c r="E627" i="24"/>
  <c r="E625" i="26" s="1"/>
  <c r="F625" i="26" s="1"/>
  <c r="M625" i="26" s="1"/>
  <c r="E628" i="24"/>
  <c r="E626" i="26" s="1"/>
  <c r="F626" i="26" s="1"/>
  <c r="E629" i="24"/>
  <c r="E627" i="26"/>
  <c r="F627" i="26" s="1"/>
  <c r="M627" i="26" s="1"/>
  <c r="E630" i="24"/>
  <c r="E628" i="26" s="1"/>
  <c r="F628" i="26" s="1"/>
  <c r="M628" i="26" s="1"/>
  <c r="E631" i="24"/>
  <c r="E629" i="26" s="1"/>
  <c r="F629" i="26" s="1"/>
  <c r="M629" i="26" s="1"/>
  <c r="E632" i="24"/>
  <c r="E630" i="26" s="1"/>
  <c r="F630" i="26" s="1"/>
  <c r="M630" i="26" s="1"/>
  <c r="E633" i="24"/>
  <c r="E631" i="26" s="1"/>
  <c r="F631" i="26" s="1"/>
  <c r="M631" i="26" s="1"/>
  <c r="E634" i="24"/>
  <c r="E632" i="26" s="1"/>
  <c r="F632" i="26" s="1"/>
  <c r="M632" i="26" s="1"/>
  <c r="E635" i="24"/>
  <c r="E633" i="26"/>
  <c r="F633" i="26" s="1"/>
  <c r="M633" i="26" s="1"/>
  <c r="E636" i="24"/>
  <c r="E634" i="26" s="1"/>
  <c r="F634" i="26" s="1"/>
  <c r="E637" i="24"/>
  <c r="E635" i="26" s="1"/>
  <c r="F635" i="26" s="1"/>
  <c r="M635" i="26" s="1"/>
  <c r="E638" i="24"/>
  <c r="E636" i="26" s="1"/>
  <c r="F636" i="26" s="1"/>
  <c r="M636" i="26" s="1"/>
  <c r="E639" i="24"/>
  <c r="E637" i="26" s="1"/>
  <c r="F637" i="26" s="1"/>
  <c r="M637" i="26" s="1"/>
  <c r="E640" i="24"/>
  <c r="E638" i="26" s="1"/>
  <c r="F638" i="26" s="1"/>
  <c r="M638" i="26" s="1"/>
  <c r="E641" i="24"/>
  <c r="E639" i="26" s="1"/>
  <c r="F639" i="26" s="1"/>
  <c r="M639" i="26" s="1"/>
  <c r="E642" i="24"/>
  <c r="E640" i="26" s="1"/>
  <c r="F640" i="26" s="1"/>
  <c r="M640" i="26" s="1"/>
  <c r="E643" i="24"/>
  <c r="E641" i="26" s="1"/>
  <c r="F641" i="26" s="1"/>
  <c r="M641" i="26" s="1"/>
  <c r="E644" i="24"/>
  <c r="E642" i="26" s="1"/>
  <c r="F642" i="26" s="1"/>
  <c r="M642" i="26" s="1"/>
  <c r="E645" i="24"/>
  <c r="E643" i="26"/>
  <c r="F643" i="26" s="1"/>
  <c r="M643" i="26" s="1"/>
  <c r="E646" i="24"/>
  <c r="E644" i="26" s="1"/>
  <c r="F644" i="26" s="1"/>
  <c r="M644" i="26" s="1"/>
  <c r="E647" i="24"/>
  <c r="E645" i="26" s="1"/>
  <c r="F645" i="26" s="1"/>
  <c r="M645" i="26" s="1"/>
  <c r="E648" i="24"/>
  <c r="E646" i="26" s="1"/>
  <c r="F646" i="26" s="1"/>
  <c r="M646" i="26" s="1"/>
  <c r="E649" i="24"/>
  <c r="E647" i="26" s="1"/>
  <c r="F647" i="26" s="1"/>
  <c r="M647" i="26" s="1"/>
  <c r="E650" i="24"/>
  <c r="E648" i="26" s="1"/>
  <c r="F648" i="26" s="1"/>
  <c r="M648" i="26" s="1"/>
  <c r="E651" i="24"/>
  <c r="E649" i="26" s="1"/>
  <c r="F649" i="26" s="1"/>
  <c r="M649" i="26" s="1"/>
  <c r="E652" i="24"/>
  <c r="E650" i="26" s="1"/>
  <c r="F650" i="26" s="1"/>
  <c r="E653" i="24"/>
  <c r="E651" i="26" s="1"/>
  <c r="F651" i="26" s="1"/>
  <c r="M651" i="26" s="1"/>
  <c r="E654" i="24"/>
  <c r="E652" i="26" s="1"/>
  <c r="F652" i="26" s="1"/>
  <c r="M652" i="26" s="1"/>
  <c r="E655" i="24"/>
  <c r="E653" i="26" s="1"/>
  <c r="F653" i="26" s="1"/>
  <c r="M653" i="26" s="1"/>
  <c r="E656" i="24"/>
  <c r="E654" i="26" s="1"/>
  <c r="F654" i="26" s="1"/>
  <c r="M654" i="26" s="1"/>
  <c r="E657" i="24"/>
  <c r="E655" i="26" s="1"/>
  <c r="F655" i="26" s="1"/>
  <c r="M655" i="26" s="1"/>
  <c r="E658" i="24"/>
  <c r="E656" i="26" s="1"/>
  <c r="F656" i="26" s="1"/>
  <c r="M656" i="26" s="1"/>
  <c r="E659" i="24"/>
  <c r="E657" i="26" s="1"/>
  <c r="F657" i="26" s="1"/>
  <c r="M657" i="26" s="1"/>
  <c r="E660" i="24"/>
  <c r="E658" i="26" s="1"/>
  <c r="F658" i="26" s="1"/>
  <c r="M658" i="26" s="1"/>
  <c r="E661" i="24"/>
  <c r="E659" i="26" s="1"/>
  <c r="F659" i="26" s="1"/>
  <c r="M659" i="26" s="1"/>
  <c r="E662" i="24"/>
  <c r="E660" i="26" s="1"/>
  <c r="F660" i="26" s="1"/>
  <c r="M660" i="26" s="1"/>
  <c r="E663" i="24"/>
  <c r="E661" i="26" s="1"/>
  <c r="F661" i="26" s="1"/>
  <c r="M661" i="26" s="1"/>
  <c r="E664" i="24"/>
  <c r="E662" i="26" s="1"/>
  <c r="F662" i="26" s="1"/>
  <c r="M662" i="26" s="1"/>
  <c r="E665" i="24"/>
  <c r="E663" i="26" s="1"/>
  <c r="F663" i="26" s="1"/>
  <c r="M663" i="26" s="1"/>
  <c r="E666" i="24"/>
  <c r="E664" i="26" s="1"/>
  <c r="F664" i="26" s="1"/>
  <c r="M664" i="26" s="1"/>
  <c r="E667" i="24"/>
  <c r="E665" i="26" s="1"/>
  <c r="F665" i="26" s="1"/>
  <c r="M665" i="26" s="1"/>
  <c r="E668" i="24"/>
  <c r="E666" i="26" s="1"/>
  <c r="F666" i="26" s="1"/>
  <c r="M666" i="26" s="1"/>
  <c r="E669" i="24"/>
  <c r="E667" i="26" s="1"/>
  <c r="F667" i="26" s="1"/>
  <c r="M667" i="26" s="1"/>
  <c r="E670" i="24"/>
  <c r="E668" i="26" s="1"/>
  <c r="F668" i="26" s="1"/>
  <c r="E671" i="24"/>
  <c r="E669" i="26" s="1"/>
  <c r="F669" i="26" s="1"/>
  <c r="M669" i="26" s="1"/>
  <c r="E672" i="24"/>
  <c r="E670" i="26" s="1"/>
  <c r="F670" i="26" s="1"/>
  <c r="M670" i="26" s="1"/>
  <c r="E673" i="24"/>
  <c r="E671" i="26" s="1"/>
  <c r="F671" i="26" s="1"/>
  <c r="M671" i="26" s="1"/>
  <c r="E674" i="24"/>
  <c r="E672" i="26" s="1"/>
  <c r="F672" i="26" s="1"/>
  <c r="M672" i="26" s="1"/>
  <c r="E675" i="24"/>
  <c r="E673" i="26" s="1"/>
  <c r="F673" i="26" s="1"/>
  <c r="M673" i="26" s="1"/>
  <c r="E676" i="24"/>
  <c r="E674" i="26" s="1"/>
  <c r="F674" i="26" s="1"/>
  <c r="M674" i="26" s="1"/>
  <c r="E677" i="24"/>
  <c r="E675" i="26" s="1"/>
  <c r="F675" i="26" s="1"/>
  <c r="M675" i="26" s="1"/>
  <c r="E678" i="24"/>
  <c r="E676" i="26" s="1"/>
  <c r="F676" i="26" s="1"/>
  <c r="M676" i="26" s="1"/>
  <c r="E679" i="24"/>
  <c r="E677" i="26" s="1"/>
  <c r="F677" i="26" s="1"/>
  <c r="M677" i="26" s="1"/>
  <c r="E680" i="24"/>
  <c r="E678" i="26" s="1"/>
  <c r="F678" i="26" s="1"/>
  <c r="M678" i="26" s="1"/>
  <c r="E681" i="24"/>
  <c r="E679" i="26" s="1"/>
  <c r="F679" i="26" s="1"/>
  <c r="E682" i="24"/>
  <c r="E680" i="26" s="1"/>
  <c r="F680" i="26" s="1"/>
  <c r="M680" i="26" s="1"/>
  <c r="E683" i="24"/>
  <c r="E681" i="26"/>
  <c r="F681" i="26" s="1"/>
  <c r="M681" i="26" s="1"/>
  <c r="E684" i="24"/>
  <c r="E682" i="26" s="1"/>
  <c r="F682" i="26" s="1"/>
  <c r="M682" i="26" s="1"/>
  <c r="E685" i="24"/>
  <c r="E683" i="26" s="1"/>
  <c r="F683" i="26" s="1"/>
  <c r="M683" i="26" s="1"/>
  <c r="E686" i="24"/>
  <c r="E684" i="26" s="1"/>
  <c r="F684" i="26" s="1"/>
  <c r="E687" i="24"/>
  <c r="E685" i="26" s="1"/>
  <c r="F685" i="26" s="1"/>
  <c r="M685" i="26" s="1"/>
  <c r="E688" i="24"/>
  <c r="E686" i="26" s="1"/>
  <c r="F686" i="26" s="1"/>
  <c r="M686" i="26" s="1"/>
  <c r="E689" i="24"/>
  <c r="E687" i="26" s="1"/>
  <c r="F687" i="26" s="1"/>
  <c r="M687" i="26" s="1"/>
  <c r="E690" i="24"/>
  <c r="E688" i="26" s="1"/>
  <c r="F688" i="26" s="1"/>
  <c r="M688" i="26" s="1"/>
  <c r="E691" i="24"/>
  <c r="E689" i="26" s="1"/>
  <c r="F689" i="26" s="1"/>
  <c r="M689" i="26" s="1"/>
  <c r="E692" i="24"/>
  <c r="E690" i="26" s="1"/>
  <c r="F690" i="26" s="1"/>
  <c r="M690" i="26" s="1"/>
  <c r="E693" i="24"/>
  <c r="E691" i="26" s="1"/>
  <c r="F691" i="26" s="1"/>
  <c r="M691" i="26" s="1"/>
  <c r="E694" i="24"/>
  <c r="E692" i="26" s="1"/>
  <c r="F692" i="26" s="1"/>
  <c r="M692" i="26" s="1"/>
  <c r="E695" i="24"/>
  <c r="E693" i="26" s="1"/>
  <c r="F693" i="26" s="1"/>
  <c r="M693" i="26" s="1"/>
  <c r="E696" i="24"/>
  <c r="E694" i="26" s="1"/>
  <c r="F694" i="26" s="1"/>
  <c r="M694" i="26" s="1"/>
  <c r="E697" i="24"/>
  <c r="E695" i="26" s="1"/>
  <c r="F695" i="26" s="1"/>
  <c r="M695" i="26" s="1"/>
  <c r="E698" i="24"/>
  <c r="E696" i="26" s="1"/>
  <c r="F696" i="26" s="1"/>
  <c r="M696" i="26" s="1"/>
  <c r="E699" i="24"/>
  <c r="E697" i="26" s="1"/>
  <c r="F697" i="26" s="1"/>
  <c r="M697" i="26" s="1"/>
  <c r="E700" i="24"/>
  <c r="E698" i="26" s="1"/>
  <c r="F698" i="26" s="1"/>
  <c r="M698" i="26"/>
  <c r="E701" i="24"/>
  <c r="E699" i="26"/>
  <c r="F699" i="26" s="1"/>
  <c r="M699" i="26" s="1"/>
  <c r="E702" i="24"/>
  <c r="E700" i="26" s="1"/>
  <c r="F700" i="26" s="1"/>
  <c r="E703" i="24"/>
  <c r="E701" i="26" s="1"/>
  <c r="F701" i="26" s="1"/>
  <c r="M701" i="26" s="1"/>
  <c r="E704" i="24"/>
  <c r="E702" i="26" s="1"/>
  <c r="F702" i="26" s="1"/>
  <c r="M702" i="26" s="1"/>
  <c r="E705" i="24"/>
  <c r="E703" i="26" s="1"/>
  <c r="F703" i="26" s="1"/>
  <c r="M703" i="26" s="1"/>
  <c r="E706" i="24"/>
  <c r="E704" i="26" s="1"/>
  <c r="F704" i="26" s="1"/>
  <c r="M704" i="26" s="1"/>
  <c r="E707" i="24"/>
  <c r="E705" i="26" s="1"/>
  <c r="F705" i="26" s="1"/>
  <c r="E708" i="24"/>
  <c r="E706" i="26" s="1"/>
  <c r="F706" i="26" s="1"/>
  <c r="M706" i="26" s="1"/>
  <c r="E709" i="24"/>
  <c r="E707" i="26" s="1"/>
  <c r="F707" i="26" s="1"/>
  <c r="M707" i="26" s="1"/>
  <c r="E710" i="24"/>
  <c r="E708" i="26" s="1"/>
  <c r="F708" i="26" s="1"/>
  <c r="M708" i="26" s="1"/>
  <c r="E711" i="24"/>
  <c r="E709" i="26" s="1"/>
  <c r="F709" i="26" s="1"/>
  <c r="M709" i="26" s="1"/>
  <c r="E712" i="24"/>
  <c r="E710" i="26" s="1"/>
  <c r="F710" i="26" s="1"/>
  <c r="M710" i="26" s="1"/>
  <c r="E713" i="24"/>
  <c r="E711" i="26" s="1"/>
  <c r="F711" i="26" s="1"/>
  <c r="E714" i="24"/>
  <c r="E712" i="26" s="1"/>
  <c r="F712" i="26" s="1"/>
  <c r="M712" i="26" s="1"/>
  <c r="E715" i="24"/>
  <c r="E713" i="26" s="1"/>
  <c r="F713" i="26" s="1"/>
  <c r="M713" i="26" s="1"/>
  <c r="E716" i="24"/>
  <c r="E714" i="26" s="1"/>
  <c r="F714" i="26" s="1"/>
  <c r="M714" i="26" s="1"/>
  <c r="E717" i="24"/>
  <c r="E715" i="26" s="1"/>
  <c r="F715" i="26" s="1"/>
  <c r="M715" i="26" s="1"/>
  <c r="E718" i="24"/>
  <c r="E716" i="26" s="1"/>
  <c r="F716" i="26" s="1"/>
  <c r="E719" i="24"/>
  <c r="E717" i="26" s="1"/>
  <c r="F717" i="26" s="1"/>
  <c r="M717" i="26" s="1"/>
  <c r="E720" i="24"/>
  <c r="E718" i="26" s="1"/>
  <c r="F718" i="26" s="1"/>
  <c r="M718" i="26" s="1"/>
  <c r="E721" i="24"/>
  <c r="E719" i="26" s="1"/>
  <c r="F719" i="26" s="1"/>
  <c r="M719" i="26" s="1"/>
  <c r="E722" i="24"/>
  <c r="E720" i="26" s="1"/>
  <c r="F720" i="26" s="1"/>
  <c r="M720" i="26" s="1"/>
  <c r="E723" i="24"/>
  <c r="E721" i="26"/>
  <c r="F721" i="26" s="1"/>
  <c r="M721" i="26" s="1"/>
  <c r="E724" i="24"/>
  <c r="E722" i="26" s="1"/>
  <c r="F722" i="26" s="1"/>
  <c r="M722" i="26" s="1"/>
  <c r="E725" i="24"/>
  <c r="E723" i="26" s="1"/>
  <c r="F723" i="26" s="1"/>
  <c r="M723" i="26" s="1"/>
  <c r="E726" i="24"/>
  <c r="E724" i="26"/>
  <c r="F724" i="26"/>
  <c r="M724" i="26" s="1"/>
  <c r="E727" i="24"/>
  <c r="E725" i="26" s="1"/>
  <c r="F725" i="26" s="1"/>
  <c r="M725" i="26" s="1"/>
  <c r="E728" i="24"/>
  <c r="E726" i="26" s="1"/>
  <c r="F726" i="26" s="1"/>
  <c r="M726" i="26" s="1"/>
  <c r="E729" i="24"/>
  <c r="E727" i="26" s="1"/>
  <c r="F727" i="26" s="1"/>
  <c r="M727" i="26" s="1"/>
  <c r="E730" i="24"/>
  <c r="E728" i="26" s="1"/>
  <c r="F728" i="26" s="1"/>
  <c r="M728" i="26" s="1"/>
  <c r="E731" i="24"/>
  <c r="E729" i="26" s="1"/>
  <c r="F729" i="26" s="1"/>
  <c r="M729" i="26" s="1"/>
  <c r="E732" i="24"/>
  <c r="E730" i="26"/>
  <c r="F730" i="26" s="1"/>
  <c r="M730" i="26" s="1"/>
  <c r="E733" i="24"/>
  <c r="E731" i="26" s="1"/>
  <c r="F731" i="26" s="1"/>
  <c r="E734" i="24"/>
  <c r="E732" i="26" s="1"/>
  <c r="F732" i="26" s="1"/>
  <c r="M732" i="26" s="1"/>
  <c r="E735" i="24"/>
  <c r="E733" i="26" s="1"/>
  <c r="F733" i="26" s="1"/>
  <c r="M733" i="26" s="1"/>
  <c r="E736" i="24"/>
  <c r="E734" i="26" s="1"/>
  <c r="F734" i="26" s="1"/>
  <c r="M734" i="26" s="1"/>
  <c r="E737" i="24"/>
  <c r="E735" i="26" s="1"/>
  <c r="F735" i="26" s="1"/>
  <c r="M735" i="26" s="1"/>
  <c r="E738" i="24"/>
  <c r="E736" i="26" s="1"/>
  <c r="F736" i="26" s="1"/>
  <c r="M736" i="26" s="1"/>
  <c r="E739" i="24"/>
  <c r="E737" i="26" s="1"/>
  <c r="F737" i="26" s="1"/>
  <c r="M737" i="26" s="1"/>
  <c r="E740" i="24"/>
  <c r="E738" i="26" s="1"/>
  <c r="F738" i="26" s="1"/>
  <c r="M738" i="26" s="1"/>
  <c r="E741" i="24"/>
  <c r="E739" i="26" s="1"/>
  <c r="F739" i="26" s="1"/>
  <c r="M739" i="26" s="1"/>
  <c r="E742" i="24"/>
  <c r="E740" i="26" s="1"/>
  <c r="F740" i="26" s="1"/>
  <c r="M740" i="26" s="1"/>
  <c r="E743" i="24"/>
  <c r="E741" i="26" s="1"/>
  <c r="F741" i="26" s="1"/>
  <c r="M741" i="26" s="1"/>
  <c r="E744" i="24"/>
  <c r="E742" i="26" s="1"/>
  <c r="F742" i="26" s="1"/>
  <c r="M742" i="26" s="1"/>
  <c r="E745" i="24"/>
  <c r="E743" i="26" s="1"/>
  <c r="F743" i="26" s="1"/>
  <c r="M743" i="26" s="1"/>
  <c r="E746" i="24"/>
  <c r="E744" i="26"/>
  <c r="F744" i="26" s="1"/>
  <c r="M744" i="26" s="1"/>
  <c r="E747" i="24"/>
  <c r="E745" i="26" s="1"/>
  <c r="F745" i="26" s="1"/>
  <c r="M745" i="26" s="1"/>
  <c r="E748" i="24"/>
  <c r="E746" i="26" s="1"/>
  <c r="F746" i="26" s="1"/>
  <c r="M746" i="26" s="1"/>
  <c r="E749" i="24"/>
  <c r="E747" i="26" s="1"/>
  <c r="F747" i="26" s="1"/>
  <c r="M747" i="26" s="1"/>
  <c r="E750" i="24"/>
  <c r="E748" i="26" s="1"/>
  <c r="F748" i="26" s="1"/>
  <c r="M748" i="26" s="1"/>
  <c r="E751" i="24"/>
  <c r="E749" i="26" s="1"/>
  <c r="F749" i="26" s="1"/>
  <c r="M749" i="26" s="1"/>
  <c r="E752" i="24"/>
  <c r="E750" i="26" s="1"/>
  <c r="F750" i="26" s="1"/>
  <c r="M750" i="26" s="1"/>
  <c r="E753" i="24"/>
  <c r="E751" i="26" s="1"/>
  <c r="F751" i="26" s="1"/>
  <c r="M751" i="26" s="1"/>
  <c r="E754" i="24"/>
  <c r="E752" i="26" s="1"/>
  <c r="F752" i="26" s="1"/>
  <c r="M752" i="26" s="1"/>
  <c r="E755" i="24"/>
  <c r="E753" i="26" s="1"/>
  <c r="F753" i="26" s="1"/>
  <c r="M753" i="26" s="1"/>
  <c r="E756" i="24"/>
  <c r="E754" i="26" s="1"/>
  <c r="F754" i="26" s="1"/>
  <c r="M754" i="26" s="1"/>
  <c r="E757" i="24"/>
  <c r="E755" i="26" s="1"/>
  <c r="F755" i="26" s="1"/>
  <c r="M755" i="26" s="1"/>
  <c r="E758" i="24"/>
  <c r="E756" i="26" s="1"/>
  <c r="F756" i="26" s="1"/>
  <c r="M756" i="26" s="1"/>
  <c r="E759" i="24"/>
  <c r="E757" i="26" s="1"/>
  <c r="F757" i="26" s="1"/>
  <c r="M757" i="26" s="1"/>
  <c r="E760" i="24"/>
  <c r="E758" i="26" s="1"/>
  <c r="F758" i="26" s="1"/>
  <c r="M758" i="26" s="1"/>
  <c r="E761" i="24"/>
  <c r="E759" i="26" s="1"/>
  <c r="F759" i="26" s="1"/>
  <c r="E762" i="24"/>
  <c r="E760" i="26" s="1"/>
  <c r="F760" i="26" s="1"/>
  <c r="M760" i="26" s="1"/>
  <c r="E763" i="24"/>
  <c r="E761" i="26" s="1"/>
  <c r="F761" i="26" s="1"/>
  <c r="M761" i="26" s="1"/>
  <c r="E764" i="24"/>
  <c r="E762" i="26" s="1"/>
  <c r="F762" i="26" s="1"/>
  <c r="E765" i="24"/>
  <c r="E763" i="26" s="1"/>
  <c r="F763" i="26" s="1"/>
  <c r="M763" i="26" s="1"/>
  <c r="E766" i="24"/>
  <c r="E764" i="26" s="1"/>
  <c r="F764" i="26" s="1"/>
  <c r="M764" i="26" s="1"/>
  <c r="E767" i="24"/>
  <c r="E765" i="26" s="1"/>
  <c r="F765" i="26" s="1"/>
  <c r="M765" i="26" s="1"/>
  <c r="E768" i="24"/>
  <c r="E766" i="26" s="1"/>
  <c r="F766" i="26" s="1"/>
  <c r="M766" i="26" s="1"/>
  <c r="E769" i="24"/>
  <c r="E767" i="26" s="1"/>
  <c r="F767" i="26" s="1"/>
  <c r="M767" i="26" s="1"/>
  <c r="E770" i="24"/>
  <c r="E768" i="26" s="1"/>
  <c r="F768" i="26" s="1"/>
  <c r="M768" i="26" s="1"/>
  <c r="E771" i="24"/>
  <c r="E769" i="26" s="1"/>
  <c r="F769" i="26" s="1"/>
  <c r="M769" i="26" s="1"/>
  <c r="E772" i="24"/>
  <c r="E770" i="26" s="1"/>
  <c r="F770" i="26" s="1"/>
  <c r="M770" i="26" s="1"/>
  <c r="E773" i="24"/>
  <c r="E771" i="26" s="1"/>
  <c r="F771" i="26" s="1"/>
  <c r="M771" i="26" s="1"/>
  <c r="E774" i="24"/>
  <c r="E772" i="26" s="1"/>
  <c r="F772" i="26" s="1"/>
  <c r="M772" i="26" s="1"/>
  <c r="E775" i="24"/>
  <c r="E773" i="26" s="1"/>
  <c r="F773" i="26" s="1"/>
  <c r="M773" i="26" s="1"/>
  <c r="E776" i="24"/>
  <c r="E774" i="26" s="1"/>
  <c r="F774" i="26" s="1"/>
  <c r="M774" i="26" s="1"/>
  <c r="E777" i="24"/>
  <c r="E775" i="26" s="1"/>
  <c r="F775" i="26" s="1"/>
  <c r="M775" i="26" s="1"/>
  <c r="E778" i="24"/>
  <c r="E776" i="26" s="1"/>
  <c r="F776" i="26" s="1"/>
  <c r="M776" i="26" s="1"/>
  <c r="E779" i="24"/>
  <c r="E777" i="26" s="1"/>
  <c r="F777" i="26" s="1"/>
  <c r="M777" i="26" s="1"/>
  <c r="E780" i="24"/>
  <c r="E778" i="26" s="1"/>
  <c r="F778" i="26" s="1"/>
  <c r="E781" i="24"/>
  <c r="E779" i="26" s="1"/>
  <c r="F779" i="26" s="1"/>
  <c r="M779" i="26" s="1"/>
  <c r="E782" i="24"/>
  <c r="E780" i="26" s="1"/>
  <c r="F780" i="26" s="1"/>
  <c r="M780" i="26" s="1"/>
  <c r="E783" i="24"/>
  <c r="E781" i="26" s="1"/>
  <c r="F781" i="26" s="1"/>
  <c r="M781" i="26" s="1"/>
  <c r="E784" i="24"/>
  <c r="E782" i="26" s="1"/>
  <c r="F782" i="26" s="1"/>
  <c r="M782" i="26" s="1"/>
  <c r="E785" i="24"/>
  <c r="E783" i="26" s="1"/>
  <c r="F783" i="26" s="1"/>
  <c r="M783" i="26" s="1"/>
  <c r="E786" i="24"/>
  <c r="E784" i="26" s="1"/>
  <c r="F784" i="26" s="1"/>
  <c r="M784" i="26" s="1"/>
  <c r="E787" i="24"/>
  <c r="E785" i="26" s="1"/>
  <c r="F785" i="26" s="1"/>
  <c r="M785" i="26" s="1"/>
  <c r="E788" i="24"/>
  <c r="E786" i="26" s="1"/>
  <c r="F786" i="26" s="1"/>
  <c r="M786" i="26" s="1"/>
  <c r="E789" i="24"/>
  <c r="E787" i="26" s="1"/>
  <c r="F787" i="26" s="1"/>
  <c r="M787" i="26" s="1"/>
  <c r="E790" i="24"/>
  <c r="E788" i="26" s="1"/>
  <c r="F788" i="26" s="1"/>
  <c r="M788" i="26" s="1"/>
  <c r="E791" i="24"/>
  <c r="E789" i="26" s="1"/>
  <c r="F789" i="26" s="1"/>
  <c r="M789" i="26" s="1"/>
  <c r="E792" i="24"/>
  <c r="E790" i="26" s="1"/>
  <c r="F790" i="26" s="1"/>
  <c r="M790" i="26" s="1"/>
  <c r="E793" i="24"/>
  <c r="E791" i="26"/>
  <c r="F791" i="26" s="1"/>
  <c r="M791" i="26" s="1"/>
  <c r="E794" i="24"/>
  <c r="E792" i="26" s="1"/>
  <c r="F792" i="26" s="1"/>
  <c r="M792" i="26" s="1"/>
  <c r="E795" i="24"/>
  <c r="E793" i="26" s="1"/>
  <c r="F793" i="26" s="1"/>
  <c r="M793" i="26" s="1"/>
  <c r="E796" i="24"/>
  <c r="E794" i="26" s="1"/>
  <c r="F794" i="26" s="1"/>
  <c r="M794" i="26" s="1"/>
  <c r="E797" i="24"/>
  <c r="E795" i="26" s="1"/>
  <c r="F795" i="26" s="1"/>
  <c r="M795" i="26" s="1"/>
  <c r="E798" i="24"/>
  <c r="E796" i="26"/>
  <c r="F796" i="26" s="1"/>
  <c r="M796" i="26" s="1"/>
  <c r="E799" i="24"/>
  <c r="E797" i="26" s="1"/>
  <c r="F797" i="26" s="1"/>
  <c r="M797" i="26" s="1"/>
  <c r="E800" i="24"/>
  <c r="E798" i="26" s="1"/>
  <c r="F798" i="26" s="1"/>
  <c r="M798" i="26" s="1"/>
  <c r="E801" i="24"/>
  <c r="E799" i="26" s="1"/>
  <c r="F799" i="26" s="1"/>
  <c r="M799" i="26" s="1"/>
  <c r="E802" i="24"/>
  <c r="E800" i="26" s="1"/>
  <c r="F800" i="26" s="1"/>
  <c r="M800" i="26" s="1"/>
  <c r="E803" i="24"/>
  <c r="E801" i="26" s="1"/>
  <c r="F801" i="26" s="1"/>
  <c r="M801" i="26" s="1"/>
  <c r="E804" i="24"/>
  <c r="E802" i="26" s="1"/>
  <c r="F802" i="26" s="1"/>
  <c r="M802" i="26" s="1"/>
  <c r="E805" i="24"/>
  <c r="E803" i="26" s="1"/>
  <c r="F803" i="26" s="1"/>
  <c r="M803" i="26" s="1"/>
  <c r="E806" i="24"/>
  <c r="E804" i="26" s="1"/>
  <c r="F804" i="26" s="1"/>
  <c r="M804" i="26" s="1"/>
  <c r="E807" i="24"/>
  <c r="E805" i="26" s="1"/>
  <c r="F805" i="26" s="1"/>
  <c r="M805" i="26" s="1"/>
  <c r="E808" i="24"/>
  <c r="E806" i="26" s="1"/>
  <c r="F806" i="26" s="1"/>
  <c r="M806" i="26" s="1"/>
  <c r="E809" i="24"/>
  <c r="E807" i="26" s="1"/>
  <c r="F807" i="26" s="1"/>
  <c r="M807" i="26" s="1"/>
  <c r="E810" i="24"/>
  <c r="E808" i="26" s="1"/>
  <c r="F808" i="26" s="1"/>
  <c r="M808" i="26" s="1"/>
  <c r="E811" i="24"/>
  <c r="E809" i="26"/>
  <c r="F809" i="26" s="1"/>
  <c r="M809" i="26" s="1"/>
  <c r="E812" i="24"/>
  <c r="E810" i="26" s="1"/>
  <c r="F810" i="26" s="1"/>
  <c r="M810" i="26" s="1"/>
  <c r="E813" i="24"/>
  <c r="E811" i="26" s="1"/>
  <c r="F811" i="26" s="1"/>
  <c r="M811" i="26" s="1"/>
  <c r="E814" i="24"/>
  <c r="E812" i="26" s="1"/>
  <c r="F812" i="26" s="1"/>
  <c r="M812" i="26" s="1"/>
  <c r="E815" i="24"/>
  <c r="E813" i="26" s="1"/>
  <c r="F813" i="26" s="1"/>
  <c r="M813" i="26" s="1"/>
  <c r="E816" i="24"/>
  <c r="E814" i="26" s="1"/>
  <c r="F814" i="26" s="1"/>
  <c r="E817" i="24"/>
  <c r="E815" i="26" s="1"/>
  <c r="F815" i="26" s="1"/>
  <c r="M815" i="26" s="1"/>
  <c r="E818" i="24"/>
  <c r="E816" i="26" s="1"/>
  <c r="F816" i="26" s="1"/>
  <c r="M816" i="26" s="1"/>
  <c r="E819" i="24"/>
  <c r="E817" i="26" s="1"/>
  <c r="F817" i="26" s="1"/>
  <c r="M817" i="26" s="1"/>
  <c r="E820" i="24"/>
  <c r="E818" i="26" s="1"/>
  <c r="F818" i="26" s="1"/>
  <c r="M818" i="26" s="1"/>
  <c r="E821" i="24"/>
  <c r="E819" i="26"/>
  <c r="F819" i="26" s="1"/>
  <c r="M819" i="26" s="1"/>
  <c r="E822" i="24"/>
  <c r="E820" i="26" s="1"/>
  <c r="F820" i="26" s="1"/>
  <c r="M820" i="26" s="1"/>
  <c r="E823" i="24"/>
  <c r="E821" i="26" s="1"/>
  <c r="F821" i="26" s="1"/>
  <c r="M821" i="26" s="1"/>
  <c r="E824" i="24"/>
  <c r="E822" i="26" s="1"/>
  <c r="F822" i="26" s="1"/>
  <c r="M822" i="26" s="1"/>
  <c r="E825" i="24"/>
  <c r="E823" i="26" s="1"/>
  <c r="F823" i="26" s="1"/>
  <c r="M823" i="26" s="1"/>
  <c r="E826" i="24"/>
  <c r="E824" i="26" s="1"/>
  <c r="F824" i="26" s="1"/>
  <c r="M824" i="26" s="1"/>
  <c r="E827" i="24"/>
  <c r="E825" i="26" s="1"/>
  <c r="F825" i="26" s="1"/>
  <c r="M825" i="26" s="1"/>
  <c r="E828" i="24"/>
  <c r="E826" i="26" s="1"/>
  <c r="F826" i="26" s="1"/>
  <c r="M826" i="26" s="1"/>
  <c r="E829" i="24"/>
  <c r="E827" i="26" s="1"/>
  <c r="F827" i="26" s="1"/>
  <c r="M827" i="26" s="1"/>
  <c r="E830" i="24"/>
  <c r="E828" i="26" s="1"/>
  <c r="F828" i="26" s="1"/>
  <c r="M828" i="26" s="1"/>
  <c r="E831" i="24"/>
  <c r="E829" i="26" s="1"/>
  <c r="F829" i="26" s="1"/>
  <c r="M829" i="26" s="1"/>
  <c r="E832" i="24"/>
  <c r="E830" i="26" s="1"/>
  <c r="F830" i="26" s="1"/>
  <c r="M830" i="26" s="1"/>
  <c r="E833" i="24"/>
  <c r="E831" i="26" s="1"/>
  <c r="F831" i="26" s="1"/>
  <c r="M831" i="26" s="1"/>
  <c r="E834" i="24"/>
  <c r="E832" i="26" s="1"/>
  <c r="F832" i="26" s="1"/>
  <c r="M832" i="26" s="1"/>
  <c r="E835" i="24"/>
  <c r="E833" i="26" s="1"/>
  <c r="F833" i="26" s="1"/>
  <c r="M833" i="26" s="1"/>
  <c r="E836" i="24"/>
  <c r="E834" i="26" s="1"/>
  <c r="F834" i="26" s="1"/>
  <c r="M834" i="26" s="1"/>
  <c r="E837" i="24"/>
  <c r="E835" i="26" s="1"/>
  <c r="F835" i="26" s="1"/>
  <c r="M835" i="26" s="1"/>
  <c r="E838" i="24"/>
  <c r="E836" i="26" s="1"/>
  <c r="F836" i="26" s="1"/>
  <c r="M836" i="26" s="1"/>
  <c r="E839" i="24"/>
  <c r="E837" i="26" s="1"/>
  <c r="F837" i="26" s="1"/>
  <c r="M837" i="26" s="1"/>
  <c r="E840" i="24"/>
  <c r="E838" i="26" s="1"/>
  <c r="F838" i="26" s="1"/>
  <c r="M838" i="26" s="1"/>
  <c r="E841" i="24"/>
  <c r="E839" i="26" s="1"/>
  <c r="F839" i="26" s="1"/>
  <c r="M839" i="26" s="1"/>
  <c r="E842" i="24"/>
  <c r="E840" i="26" s="1"/>
  <c r="F840" i="26" s="1"/>
  <c r="M840" i="26" s="1"/>
  <c r="E843" i="24"/>
  <c r="E841" i="26" s="1"/>
  <c r="F841" i="26" s="1"/>
  <c r="M841" i="26" s="1"/>
  <c r="E844" i="24"/>
  <c r="E842" i="26" s="1"/>
  <c r="F842" i="26" s="1"/>
  <c r="M842" i="26" s="1"/>
  <c r="E845" i="24"/>
  <c r="E843" i="26" s="1"/>
  <c r="F843" i="26" s="1"/>
  <c r="M843" i="26" s="1"/>
  <c r="E846" i="24"/>
  <c r="E844" i="26" s="1"/>
  <c r="F844" i="26" s="1"/>
  <c r="M844" i="26" s="1"/>
  <c r="E847" i="24"/>
  <c r="E845" i="26" s="1"/>
  <c r="F845" i="26" s="1"/>
  <c r="M845" i="26" s="1"/>
  <c r="E848" i="24"/>
  <c r="E846" i="26"/>
  <c r="F846" i="26" s="1"/>
  <c r="M846" i="26" s="1"/>
  <c r="E849" i="24"/>
  <c r="E847" i="26" s="1"/>
  <c r="F847" i="26" s="1"/>
  <c r="E850" i="24"/>
  <c r="E848" i="26" s="1"/>
  <c r="F848" i="26" s="1"/>
  <c r="M848" i="26" s="1"/>
  <c r="E851" i="24"/>
  <c r="E849" i="26" s="1"/>
  <c r="F849" i="26" s="1"/>
  <c r="M849" i="26" s="1"/>
  <c r="E852" i="24"/>
  <c r="E850" i="26"/>
  <c r="F850" i="26" s="1"/>
  <c r="M850" i="26" s="1"/>
  <c r="E853" i="24"/>
  <c r="E851" i="26" s="1"/>
  <c r="F851" i="26" s="1"/>
  <c r="M851" i="26" s="1"/>
  <c r="E854" i="24"/>
  <c r="E852" i="26" s="1"/>
  <c r="F852" i="26" s="1"/>
  <c r="M852" i="26" s="1"/>
  <c r="E855" i="24"/>
  <c r="E853" i="26" s="1"/>
  <c r="F853" i="26" s="1"/>
  <c r="M853" i="26" s="1"/>
  <c r="E856" i="24"/>
  <c r="E854" i="26" s="1"/>
  <c r="F854" i="26" s="1"/>
  <c r="M854" i="26" s="1"/>
  <c r="E857" i="24"/>
  <c r="E855" i="26" s="1"/>
  <c r="F855" i="26" s="1"/>
  <c r="M855" i="26" s="1"/>
  <c r="E858" i="24"/>
  <c r="E856" i="26"/>
  <c r="F856" i="26" s="1"/>
  <c r="M856" i="26" s="1"/>
  <c r="E859" i="24"/>
  <c r="E857" i="26" s="1"/>
  <c r="F857" i="26" s="1"/>
  <c r="M857" i="26" s="1"/>
  <c r="E860" i="24"/>
  <c r="E858" i="26"/>
  <c r="F858" i="26" s="1"/>
  <c r="M858" i="26" s="1"/>
  <c r="E861" i="24"/>
  <c r="E859" i="26" s="1"/>
  <c r="F859" i="26" s="1"/>
  <c r="M859" i="26" s="1"/>
  <c r="E862" i="24"/>
  <c r="E860" i="26" s="1"/>
  <c r="F860" i="26" s="1"/>
  <c r="M860" i="26" s="1"/>
  <c r="E863" i="24"/>
  <c r="E861" i="26" s="1"/>
  <c r="F861" i="26" s="1"/>
  <c r="M861" i="26" s="1"/>
  <c r="E864" i="24"/>
  <c r="E862" i="26" s="1"/>
  <c r="F862" i="26" s="1"/>
  <c r="M862" i="26" s="1"/>
  <c r="E865" i="24"/>
  <c r="E863" i="26" s="1"/>
  <c r="F863" i="26" s="1"/>
  <c r="M863" i="26" s="1"/>
  <c r="E866" i="24"/>
  <c r="E864" i="26" s="1"/>
  <c r="F864" i="26" s="1"/>
  <c r="M864" i="26" s="1"/>
  <c r="E867" i="24"/>
  <c r="E865" i="26" s="1"/>
  <c r="F865" i="26" s="1"/>
  <c r="M865" i="26" s="1"/>
  <c r="E868" i="24"/>
  <c r="E866" i="26" s="1"/>
  <c r="F866" i="26" s="1"/>
  <c r="E869" i="24"/>
  <c r="E867" i="26" s="1"/>
  <c r="F867" i="26" s="1"/>
  <c r="M867" i="26" s="1"/>
  <c r="E870" i="24"/>
  <c r="E868" i="26" s="1"/>
  <c r="F868" i="26" s="1"/>
  <c r="M868" i="26" s="1"/>
  <c r="E871" i="24"/>
  <c r="E869" i="26" s="1"/>
  <c r="F869" i="26" s="1"/>
  <c r="M869" i="26" s="1"/>
  <c r="E872" i="24"/>
  <c r="E870" i="26" s="1"/>
  <c r="F870" i="26" s="1"/>
  <c r="M870" i="26" s="1"/>
  <c r="E873" i="24"/>
  <c r="E871" i="26"/>
  <c r="F871" i="26" s="1"/>
  <c r="M871" i="26" s="1"/>
  <c r="E874" i="24"/>
  <c r="E872" i="26" s="1"/>
  <c r="F872" i="26" s="1"/>
  <c r="M872" i="26" s="1"/>
  <c r="E875" i="24"/>
  <c r="E873" i="26" s="1"/>
  <c r="F873" i="26" s="1"/>
  <c r="M873" i="26" s="1"/>
  <c r="E876" i="24"/>
  <c r="E874" i="26" s="1"/>
  <c r="F874" i="26" s="1"/>
  <c r="M874" i="26" s="1"/>
  <c r="E877" i="24"/>
  <c r="E875" i="26" s="1"/>
  <c r="F875" i="26" s="1"/>
  <c r="M875" i="26" s="1"/>
  <c r="E878" i="24"/>
  <c r="E876" i="26" s="1"/>
  <c r="F876" i="26" s="1"/>
  <c r="M876" i="26" s="1"/>
  <c r="E879" i="24"/>
  <c r="E877" i="26" s="1"/>
  <c r="F877" i="26" s="1"/>
  <c r="M877" i="26" s="1"/>
  <c r="E880" i="24"/>
  <c r="E878" i="26" s="1"/>
  <c r="F878" i="26" s="1"/>
  <c r="M878" i="26" s="1"/>
  <c r="E881" i="24"/>
  <c r="E879" i="26" s="1"/>
  <c r="F879" i="26" s="1"/>
  <c r="M879" i="26" s="1"/>
  <c r="E882" i="24"/>
  <c r="E880" i="26" s="1"/>
  <c r="F880" i="26" s="1"/>
  <c r="M880" i="26" s="1"/>
  <c r="E883" i="24"/>
  <c r="E881" i="26" s="1"/>
  <c r="F881" i="26" s="1"/>
  <c r="M881" i="26" s="1"/>
  <c r="E884" i="24"/>
  <c r="E882" i="26" s="1"/>
  <c r="F882" i="26" s="1"/>
  <c r="E885" i="24"/>
  <c r="E883" i="26" s="1"/>
  <c r="F883" i="26" s="1"/>
  <c r="M883" i="26" s="1"/>
  <c r="E886" i="24"/>
  <c r="E884" i="26" s="1"/>
  <c r="F884" i="26" s="1"/>
  <c r="M884" i="26" s="1"/>
  <c r="E887" i="24"/>
  <c r="E885" i="26" s="1"/>
  <c r="F885" i="26" s="1"/>
  <c r="M885" i="26" s="1"/>
  <c r="E888" i="24"/>
  <c r="E886" i="26" s="1"/>
  <c r="F886" i="26" s="1"/>
  <c r="M886" i="26" s="1"/>
  <c r="E889" i="24"/>
  <c r="E887" i="26" s="1"/>
  <c r="F887" i="26" s="1"/>
  <c r="M887" i="26" s="1"/>
  <c r="E890" i="24"/>
  <c r="E888" i="26" s="1"/>
  <c r="F888" i="26" s="1"/>
  <c r="M888" i="26" s="1"/>
  <c r="E891" i="24"/>
  <c r="E889" i="26" s="1"/>
  <c r="F889" i="26" s="1"/>
  <c r="M889" i="26" s="1"/>
  <c r="E892" i="24"/>
  <c r="E890" i="26" s="1"/>
  <c r="F890" i="26" s="1"/>
  <c r="M890" i="26" s="1"/>
  <c r="E893" i="24"/>
  <c r="E891" i="26" s="1"/>
  <c r="F891" i="26" s="1"/>
  <c r="M891" i="26" s="1"/>
  <c r="E894" i="24"/>
  <c r="E892" i="26" s="1"/>
  <c r="F892" i="26" s="1"/>
  <c r="M892" i="26" s="1"/>
  <c r="E895" i="24"/>
  <c r="E893" i="26" s="1"/>
  <c r="F893" i="26" s="1"/>
  <c r="M893" i="26" s="1"/>
  <c r="E896" i="24"/>
  <c r="E894" i="26" s="1"/>
  <c r="F894" i="26" s="1"/>
  <c r="M894" i="26" s="1"/>
  <c r="E897" i="24"/>
  <c r="E895" i="26" s="1"/>
  <c r="F895" i="26" s="1"/>
  <c r="M895" i="26" s="1"/>
  <c r="E898" i="24"/>
  <c r="E896" i="26" s="1"/>
  <c r="F896" i="26" s="1"/>
  <c r="M896" i="26" s="1"/>
  <c r="E899" i="24"/>
  <c r="E897" i="26" s="1"/>
  <c r="F897" i="26" s="1"/>
  <c r="M897" i="26" s="1"/>
  <c r="E900" i="24"/>
  <c r="E898" i="26" s="1"/>
  <c r="F898" i="26" s="1"/>
  <c r="M898" i="26" s="1"/>
  <c r="E901" i="24"/>
  <c r="E899" i="26" s="1"/>
  <c r="F899" i="26" s="1"/>
  <c r="M899" i="26" s="1"/>
  <c r="E902" i="24"/>
  <c r="E900" i="26" s="1"/>
  <c r="F900" i="26" s="1"/>
  <c r="M900" i="26" s="1"/>
  <c r="E903" i="24"/>
  <c r="E901" i="26" s="1"/>
  <c r="F901" i="26" s="1"/>
  <c r="M901" i="26" s="1"/>
  <c r="E904" i="24"/>
  <c r="E902" i="26" s="1"/>
  <c r="F902" i="26" s="1"/>
  <c r="M902" i="26" s="1"/>
  <c r="E905" i="24"/>
  <c r="E903" i="26" s="1"/>
  <c r="F903" i="26" s="1"/>
  <c r="M903" i="26" s="1"/>
  <c r="E906" i="24"/>
  <c r="E904" i="26" s="1"/>
  <c r="F904" i="26" s="1"/>
  <c r="M904" i="26" s="1"/>
  <c r="E907" i="24"/>
  <c r="E905" i="26" s="1"/>
  <c r="F905" i="26" s="1"/>
  <c r="M905" i="26" s="1"/>
  <c r="E908" i="24"/>
  <c r="E906" i="26" s="1"/>
  <c r="F906" i="26" s="1"/>
  <c r="M906" i="26" s="1"/>
  <c r="E909" i="24"/>
  <c r="E907" i="26" s="1"/>
  <c r="F907" i="26" s="1"/>
  <c r="M907" i="26" s="1"/>
  <c r="E910" i="24"/>
  <c r="E908" i="26" s="1"/>
  <c r="F908" i="26" s="1"/>
  <c r="M908" i="26" s="1"/>
  <c r="E911" i="24"/>
  <c r="E909" i="26" s="1"/>
  <c r="F909" i="26" s="1"/>
  <c r="M909" i="26" s="1"/>
  <c r="E912" i="24"/>
  <c r="E910" i="26" s="1"/>
  <c r="F910" i="26" s="1"/>
  <c r="M910" i="26" s="1"/>
  <c r="E913" i="24"/>
  <c r="E911" i="26" s="1"/>
  <c r="F911" i="26" s="1"/>
  <c r="M911" i="26" s="1"/>
  <c r="E914" i="24"/>
  <c r="E912" i="26" s="1"/>
  <c r="F912" i="26" s="1"/>
  <c r="M912" i="26" s="1"/>
  <c r="E915" i="24"/>
  <c r="E913" i="26" s="1"/>
  <c r="F913" i="26" s="1"/>
  <c r="M913" i="26" s="1"/>
  <c r="E916" i="24"/>
  <c r="E914" i="26" s="1"/>
  <c r="F914" i="26" s="1"/>
  <c r="M914" i="26" s="1"/>
  <c r="E917" i="24"/>
  <c r="E915" i="26" s="1"/>
  <c r="F915" i="26" s="1"/>
  <c r="M915" i="26" s="1"/>
  <c r="E918" i="24"/>
  <c r="E916" i="26" s="1"/>
  <c r="F916" i="26" s="1"/>
  <c r="M916" i="26" s="1"/>
  <c r="E919" i="24"/>
  <c r="E917" i="26" s="1"/>
  <c r="F917" i="26" s="1"/>
  <c r="M917" i="26" s="1"/>
  <c r="E920" i="24"/>
  <c r="E918" i="26" s="1"/>
  <c r="F918" i="26" s="1"/>
  <c r="M918" i="26" s="1"/>
  <c r="E921" i="24"/>
  <c r="E919" i="26" s="1"/>
  <c r="F919" i="26" s="1"/>
  <c r="E922" i="24"/>
  <c r="E920" i="26" s="1"/>
  <c r="F920" i="26" s="1"/>
  <c r="M920" i="26" s="1"/>
  <c r="E923" i="24"/>
  <c r="E921" i="26" s="1"/>
  <c r="F921" i="26" s="1"/>
  <c r="M921" i="26" s="1"/>
  <c r="E924" i="24"/>
  <c r="E922" i="26" s="1"/>
  <c r="F922" i="26" s="1"/>
  <c r="M922" i="26" s="1"/>
  <c r="E925" i="24"/>
  <c r="E923" i="26" s="1"/>
  <c r="F923" i="26" s="1"/>
  <c r="M923" i="26" s="1"/>
  <c r="E926" i="24"/>
  <c r="E924" i="26" s="1"/>
  <c r="F924" i="26" s="1"/>
  <c r="M924" i="26" s="1"/>
  <c r="E927" i="24"/>
  <c r="E925" i="26" s="1"/>
  <c r="F925" i="26" s="1"/>
  <c r="M925" i="26" s="1"/>
  <c r="E928" i="24"/>
  <c r="E926" i="26" s="1"/>
  <c r="F926" i="26" s="1"/>
  <c r="M926" i="26" s="1"/>
  <c r="E929" i="24"/>
  <c r="E927" i="26" s="1"/>
  <c r="F927" i="26" s="1"/>
  <c r="M927" i="26" s="1"/>
  <c r="E930" i="24"/>
  <c r="E928" i="26" s="1"/>
  <c r="F928" i="26" s="1"/>
  <c r="M928" i="26" s="1"/>
  <c r="E931" i="24"/>
  <c r="E929" i="26" s="1"/>
  <c r="F929" i="26" s="1"/>
  <c r="M929" i="26" s="1"/>
  <c r="E932" i="24"/>
  <c r="E930" i="26" s="1"/>
  <c r="F930" i="26"/>
  <c r="M930" i="26" s="1"/>
  <c r="E933" i="24"/>
  <c r="E931" i="26" s="1"/>
  <c r="F931" i="26" s="1"/>
  <c r="M931" i="26" s="1"/>
  <c r="E934" i="24"/>
  <c r="E932" i="26" s="1"/>
  <c r="F932" i="26" s="1"/>
  <c r="M932" i="26" s="1"/>
  <c r="E935" i="24"/>
  <c r="E933" i="26" s="1"/>
  <c r="F933" i="26" s="1"/>
  <c r="M933" i="26" s="1"/>
  <c r="E936" i="24"/>
  <c r="E934" i="26" s="1"/>
  <c r="F934" i="26" s="1"/>
  <c r="M934" i="26" s="1"/>
  <c r="E937" i="24"/>
  <c r="E935" i="26" s="1"/>
  <c r="F935" i="26" s="1"/>
  <c r="M935" i="26" s="1"/>
  <c r="E938" i="24"/>
  <c r="E936" i="26" s="1"/>
  <c r="F936" i="26" s="1"/>
  <c r="M936" i="26" s="1"/>
  <c r="E939" i="24"/>
  <c r="E937" i="26" s="1"/>
  <c r="F937" i="26" s="1"/>
  <c r="M937" i="26" s="1"/>
  <c r="E940" i="24"/>
  <c r="E938" i="26" s="1"/>
  <c r="F938" i="26" s="1"/>
  <c r="M938" i="26" s="1"/>
  <c r="E941" i="24"/>
  <c r="E939" i="26" s="1"/>
  <c r="F939" i="26" s="1"/>
  <c r="M939" i="26" s="1"/>
  <c r="E942" i="24"/>
  <c r="E940" i="26" s="1"/>
  <c r="F940" i="26" s="1"/>
  <c r="M940" i="26" s="1"/>
  <c r="E943" i="24"/>
  <c r="E941" i="26" s="1"/>
  <c r="F941" i="26" s="1"/>
  <c r="M941" i="26" s="1"/>
  <c r="E944" i="24"/>
  <c r="E942" i="26" s="1"/>
  <c r="F942" i="26" s="1"/>
  <c r="M942" i="26" s="1"/>
  <c r="E945" i="24"/>
  <c r="E943" i="26" s="1"/>
  <c r="F943" i="26" s="1"/>
  <c r="M943" i="26" s="1"/>
  <c r="E946" i="24"/>
  <c r="E944" i="26" s="1"/>
  <c r="F944" i="26" s="1"/>
  <c r="M944" i="26" s="1"/>
  <c r="E947" i="24"/>
  <c r="E945" i="26" s="1"/>
  <c r="F945" i="26" s="1"/>
  <c r="M945" i="26" s="1"/>
  <c r="E948" i="24"/>
  <c r="E946" i="26" s="1"/>
  <c r="F946" i="26"/>
  <c r="M946" i="26" s="1"/>
  <c r="E949" i="24"/>
  <c r="E947" i="26"/>
  <c r="F947" i="26" s="1"/>
  <c r="M947" i="26" s="1"/>
  <c r="E950" i="24"/>
  <c r="E948" i="26" s="1"/>
  <c r="F948" i="26" s="1"/>
  <c r="M948" i="26" s="1"/>
  <c r="E951" i="24"/>
  <c r="E949" i="26" s="1"/>
  <c r="F949" i="26" s="1"/>
  <c r="M949" i="26" s="1"/>
  <c r="E952" i="24"/>
  <c r="E950" i="26" s="1"/>
  <c r="F950" i="26" s="1"/>
  <c r="M950" i="26" s="1"/>
  <c r="E953" i="24"/>
  <c r="E951" i="26"/>
  <c r="F951" i="26" s="1"/>
  <c r="M951" i="26" s="1"/>
  <c r="E954" i="24"/>
  <c r="E952" i="26" s="1"/>
  <c r="F952" i="26" s="1"/>
  <c r="M952" i="26" s="1"/>
  <c r="E955" i="24"/>
  <c r="E953" i="26" s="1"/>
  <c r="F953" i="26" s="1"/>
  <c r="M953" i="26" s="1"/>
  <c r="E956" i="24"/>
  <c r="E954" i="26" s="1"/>
  <c r="F954" i="26" s="1"/>
  <c r="M954" i="26" s="1"/>
  <c r="E957" i="24"/>
  <c r="E955" i="26" s="1"/>
  <c r="F955" i="26" s="1"/>
  <c r="M955" i="26" s="1"/>
  <c r="E958" i="24"/>
  <c r="E956" i="26" s="1"/>
  <c r="F956" i="26" s="1"/>
  <c r="M956" i="26" s="1"/>
  <c r="E959" i="24"/>
  <c r="E957" i="26" s="1"/>
  <c r="F957" i="26" s="1"/>
  <c r="M957" i="26" s="1"/>
  <c r="E960" i="24"/>
  <c r="E958" i="26" s="1"/>
  <c r="F958" i="26" s="1"/>
  <c r="M958" i="26" s="1"/>
  <c r="E961" i="24"/>
  <c r="E959" i="26" s="1"/>
  <c r="F959" i="26" s="1"/>
  <c r="M959" i="26" s="1"/>
  <c r="E962" i="24"/>
  <c r="E960" i="26" s="1"/>
  <c r="F960" i="26" s="1"/>
  <c r="M960" i="26" s="1"/>
  <c r="E963" i="24"/>
  <c r="E961" i="26" s="1"/>
  <c r="F961" i="26" s="1"/>
  <c r="M961" i="26" s="1"/>
  <c r="E964" i="24"/>
  <c r="E962" i="26" s="1"/>
  <c r="F962" i="26" s="1"/>
  <c r="M962" i="26" s="1"/>
  <c r="E965" i="24"/>
  <c r="E963" i="26" s="1"/>
  <c r="F963" i="26" s="1"/>
  <c r="M963" i="26" s="1"/>
  <c r="E966" i="24"/>
  <c r="E964" i="26" s="1"/>
  <c r="F964" i="26" s="1"/>
  <c r="M964" i="26" s="1"/>
  <c r="E967" i="24"/>
  <c r="E965" i="26" s="1"/>
  <c r="F965" i="26" s="1"/>
  <c r="M965" i="26" s="1"/>
  <c r="E968" i="24"/>
  <c r="E966" i="26" s="1"/>
  <c r="F966" i="26" s="1"/>
  <c r="M966" i="26" s="1"/>
  <c r="E969" i="24"/>
  <c r="E967" i="26" s="1"/>
  <c r="F967" i="26"/>
  <c r="M967" i="26" s="1"/>
  <c r="E970" i="24"/>
  <c r="E968" i="26" s="1"/>
  <c r="F968" i="26" s="1"/>
  <c r="M968" i="26" s="1"/>
  <c r="E971" i="24"/>
  <c r="E969" i="26" s="1"/>
  <c r="F969" i="26" s="1"/>
  <c r="M969" i="26" s="1"/>
  <c r="E972" i="24"/>
  <c r="E970" i="26" s="1"/>
  <c r="F970" i="26" s="1"/>
  <c r="M970" i="26" s="1"/>
  <c r="E973" i="24"/>
  <c r="E971" i="26" s="1"/>
  <c r="F971" i="26" s="1"/>
  <c r="M971" i="26" s="1"/>
  <c r="E974" i="24"/>
  <c r="E972" i="26" s="1"/>
  <c r="F972" i="26" s="1"/>
  <c r="M972" i="26" s="1"/>
  <c r="E975" i="24"/>
  <c r="E973" i="26" s="1"/>
  <c r="F973" i="26" s="1"/>
  <c r="M973" i="26" s="1"/>
  <c r="E976" i="24"/>
  <c r="E974" i="26" s="1"/>
  <c r="F974" i="26" s="1"/>
  <c r="M974" i="26" s="1"/>
  <c r="E977" i="24"/>
  <c r="E975" i="26" s="1"/>
  <c r="F975" i="26" s="1"/>
  <c r="M975" i="26" s="1"/>
  <c r="E978" i="24"/>
  <c r="E976" i="26" s="1"/>
  <c r="F976" i="26" s="1"/>
  <c r="M976" i="26" s="1"/>
  <c r="E979" i="24"/>
  <c r="E977" i="26" s="1"/>
  <c r="F977" i="26" s="1"/>
  <c r="M977" i="26" s="1"/>
  <c r="E980" i="24"/>
  <c r="E978" i="26" s="1"/>
  <c r="F978" i="26" s="1"/>
  <c r="M978" i="26" s="1"/>
  <c r="E981" i="24"/>
  <c r="E979" i="26"/>
  <c r="F979" i="26" s="1"/>
  <c r="M979" i="26" s="1"/>
  <c r="E982" i="24"/>
  <c r="E980" i="26" s="1"/>
  <c r="F980" i="26" s="1"/>
  <c r="M980" i="26" s="1"/>
  <c r="E983" i="24"/>
  <c r="E981" i="26" s="1"/>
  <c r="F981" i="26" s="1"/>
  <c r="M981" i="26" s="1"/>
  <c r="E984" i="24"/>
  <c r="E982" i="26" s="1"/>
  <c r="F982" i="26" s="1"/>
  <c r="M982" i="26" s="1"/>
  <c r="E985" i="24"/>
  <c r="E983" i="26" s="1"/>
  <c r="F983" i="26" s="1"/>
  <c r="M983" i="26" s="1"/>
  <c r="E986" i="24"/>
  <c r="E984" i="26" s="1"/>
  <c r="F984" i="26" s="1"/>
  <c r="M984" i="26" s="1"/>
  <c r="E987" i="24"/>
  <c r="E985" i="26" s="1"/>
  <c r="F985" i="26" s="1"/>
  <c r="M985" i="26" s="1"/>
  <c r="E988" i="24"/>
  <c r="E986" i="26" s="1"/>
  <c r="F986" i="26" s="1"/>
  <c r="M986" i="26" s="1"/>
  <c r="E989" i="24"/>
  <c r="E987" i="26" s="1"/>
  <c r="F987" i="26" s="1"/>
  <c r="M987" i="26" s="1"/>
  <c r="E990" i="24"/>
  <c r="E988" i="26" s="1"/>
  <c r="F988" i="26" s="1"/>
  <c r="M988" i="26" s="1"/>
  <c r="E991" i="24"/>
  <c r="E989" i="26" s="1"/>
  <c r="F989" i="26" s="1"/>
  <c r="E992" i="24"/>
  <c r="E990" i="26" s="1"/>
  <c r="F990" i="26" s="1"/>
  <c r="M990" i="26" s="1"/>
  <c r="E993" i="24"/>
  <c r="E991" i="26" s="1"/>
  <c r="F991" i="26" s="1"/>
  <c r="M991" i="26" s="1"/>
  <c r="E994" i="24"/>
  <c r="E992" i="26" s="1"/>
  <c r="F992" i="26" s="1"/>
  <c r="M992" i="26" s="1"/>
  <c r="E995" i="24"/>
  <c r="E993" i="26" s="1"/>
  <c r="F993" i="26" s="1"/>
  <c r="M993" i="26" s="1"/>
  <c r="E996" i="24"/>
  <c r="E994" i="26" s="1"/>
  <c r="F994" i="26" s="1"/>
  <c r="M994" i="26" s="1"/>
  <c r="E997" i="24"/>
  <c r="E995" i="26" s="1"/>
  <c r="F995" i="26" s="1"/>
  <c r="E998" i="24"/>
  <c r="E996" i="26" s="1"/>
  <c r="F996" i="26" s="1"/>
  <c r="M996" i="26" s="1"/>
  <c r="E999" i="24"/>
  <c r="E997" i="26" s="1"/>
  <c r="F997" i="26" s="1"/>
  <c r="M997" i="26" s="1"/>
  <c r="E1000" i="24"/>
  <c r="E998" i="26" s="1"/>
  <c r="F998" i="26" s="1"/>
  <c r="M998" i="26" s="1"/>
  <c r="E1001" i="24"/>
  <c r="E999" i="26" s="1"/>
  <c r="F999" i="26" s="1"/>
  <c r="M999" i="26" s="1"/>
  <c r="E1002" i="24"/>
  <c r="E1000" i="26" s="1"/>
  <c r="F1000" i="26" s="1"/>
  <c r="M1000" i="26" s="1"/>
  <c r="C15" i="24"/>
  <c r="B13" i="26" s="1"/>
  <c r="C13" i="26" s="1"/>
  <c r="C16" i="24"/>
  <c r="C17" i="24"/>
  <c r="B15" i="26" s="1"/>
  <c r="C15" i="26" s="1"/>
  <c r="C18" i="24"/>
  <c r="B16" i="26" s="1"/>
  <c r="C16" i="26" s="1"/>
  <c r="C19" i="24"/>
  <c r="C20" i="24"/>
  <c r="C21" i="24"/>
  <c r="B19" i="26" s="1"/>
  <c r="C19" i="26" s="1"/>
  <c r="I19" i="26" s="1"/>
  <c r="C22" i="24"/>
  <c r="B20" i="26" s="1"/>
  <c r="C20" i="26" s="1"/>
  <c r="C23" i="24"/>
  <c r="C24" i="24"/>
  <c r="C25" i="24"/>
  <c r="B23" i="26" s="1"/>
  <c r="C23" i="26" s="1"/>
  <c r="C26" i="24"/>
  <c r="B24" i="26" s="1"/>
  <c r="C24" i="26" s="1"/>
  <c r="C27" i="24"/>
  <c r="C28" i="24"/>
  <c r="C29" i="24"/>
  <c r="B27" i="26" s="1"/>
  <c r="C27" i="26" s="1"/>
  <c r="C30" i="24"/>
  <c r="B28" i="26" s="1"/>
  <c r="C28" i="26" s="1"/>
  <c r="C31" i="24"/>
  <c r="B29" i="26" s="1"/>
  <c r="C29" i="26" s="1"/>
  <c r="C32" i="24"/>
  <c r="C33" i="24"/>
  <c r="B31" i="26" s="1"/>
  <c r="C31" i="26" s="1"/>
  <c r="C34" i="24"/>
  <c r="B32" i="26" s="1"/>
  <c r="C32" i="26" s="1"/>
  <c r="C35" i="24"/>
  <c r="C36" i="24"/>
  <c r="C37" i="24"/>
  <c r="B35" i="26" s="1"/>
  <c r="C35" i="26" s="1"/>
  <c r="I35" i="26" s="1"/>
  <c r="C38" i="24"/>
  <c r="B36" i="26" s="1"/>
  <c r="C36" i="26" s="1"/>
  <c r="C39" i="24"/>
  <c r="B37" i="26" s="1"/>
  <c r="C37" i="26" s="1"/>
  <c r="C40" i="24"/>
  <c r="C41" i="24"/>
  <c r="B39" i="26" s="1"/>
  <c r="C39" i="26" s="1"/>
  <c r="C42" i="24"/>
  <c r="B40" i="26" s="1"/>
  <c r="C40" i="26" s="1"/>
  <c r="C43" i="24"/>
  <c r="C44" i="24"/>
  <c r="C45" i="24"/>
  <c r="B43" i="26" s="1"/>
  <c r="C43" i="26" s="1"/>
  <c r="C46" i="24"/>
  <c r="B44" i="26" s="1"/>
  <c r="C44" i="26" s="1"/>
  <c r="C47" i="24"/>
  <c r="B45" i="26" s="1"/>
  <c r="C45" i="26" s="1"/>
  <c r="C48" i="24"/>
  <c r="C49" i="24"/>
  <c r="B47" i="26" s="1"/>
  <c r="C47" i="26" s="1"/>
  <c r="C50" i="24"/>
  <c r="B48" i="26" s="1"/>
  <c r="C48" i="26" s="1"/>
  <c r="J48" i="26" s="1"/>
  <c r="C51" i="24"/>
  <c r="C52" i="24"/>
  <c r="C53" i="24"/>
  <c r="B51" i="26" s="1"/>
  <c r="C51" i="26" s="1"/>
  <c r="C54" i="24"/>
  <c r="B52" i="26" s="1"/>
  <c r="C52" i="26" s="1"/>
  <c r="C55" i="24"/>
  <c r="B53" i="26" s="1"/>
  <c r="C53" i="26" s="1"/>
  <c r="J53" i="26" s="1"/>
  <c r="C56" i="24"/>
  <c r="C57" i="24"/>
  <c r="C58" i="24"/>
  <c r="B56" i="26" s="1"/>
  <c r="C56" i="26" s="1"/>
  <c r="J56" i="26" s="1"/>
  <c r="C59" i="24"/>
  <c r="C60" i="24"/>
  <c r="C61" i="24"/>
  <c r="B59" i="26" s="1"/>
  <c r="C59" i="26" s="1"/>
  <c r="C62" i="24"/>
  <c r="B60" i="26" s="1"/>
  <c r="C60" i="26" s="1"/>
  <c r="C63" i="24"/>
  <c r="B61" i="26" s="1"/>
  <c r="C61" i="26" s="1"/>
  <c r="C64" i="24"/>
  <c r="C65" i="24"/>
  <c r="B63" i="26" s="1"/>
  <c r="C63" i="26" s="1"/>
  <c r="C66" i="24"/>
  <c r="B64" i="26" s="1"/>
  <c r="C64" i="26" s="1"/>
  <c r="J64" i="26" s="1"/>
  <c r="C67" i="24"/>
  <c r="C68" i="24"/>
  <c r="C69" i="24"/>
  <c r="B67" i="26" s="1"/>
  <c r="C67" i="26" s="1"/>
  <c r="C70" i="24"/>
  <c r="B68" i="26" s="1"/>
  <c r="C68" i="26" s="1"/>
  <c r="C71" i="24"/>
  <c r="B69" i="26" s="1"/>
  <c r="C69" i="26" s="1"/>
  <c r="I69" i="26" s="1"/>
  <c r="C72" i="24"/>
  <c r="C73" i="24"/>
  <c r="C74" i="24"/>
  <c r="B72" i="26" s="1"/>
  <c r="C72" i="26" s="1"/>
  <c r="I72" i="26" s="1"/>
  <c r="C75" i="24"/>
  <c r="B73" i="26" s="1"/>
  <c r="C73" i="26" s="1"/>
  <c r="C76" i="24"/>
  <c r="B74" i="26" s="1"/>
  <c r="C74" i="26" s="1"/>
  <c r="C77" i="24"/>
  <c r="B75" i="26" s="1"/>
  <c r="C75" i="26" s="1"/>
  <c r="C78" i="24"/>
  <c r="B76" i="26" s="1"/>
  <c r="C76" i="26" s="1"/>
  <c r="J76" i="26" s="1"/>
  <c r="C79" i="24"/>
  <c r="B77" i="26" s="1"/>
  <c r="C77" i="26" s="1"/>
  <c r="P77" i="26" s="1"/>
  <c r="C80" i="24"/>
  <c r="B78" i="26" s="1"/>
  <c r="C78" i="26" s="1"/>
  <c r="I78" i="26" s="1"/>
  <c r="C81" i="24"/>
  <c r="B79" i="26" s="1"/>
  <c r="C79" i="26" s="1"/>
  <c r="J79" i="26" s="1"/>
  <c r="C82" i="24"/>
  <c r="B80" i="26" s="1"/>
  <c r="C80" i="26" s="1"/>
  <c r="C83" i="24"/>
  <c r="B81" i="26" s="1"/>
  <c r="C81" i="26" s="1"/>
  <c r="C84" i="24"/>
  <c r="B82" i="26" s="1"/>
  <c r="C82" i="26" s="1"/>
  <c r="C85" i="24"/>
  <c r="B83" i="26" s="1"/>
  <c r="C83" i="26" s="1"/>
  <c r="C86" i="24"/>
  <c r="B84" i="26" s="1"/>
  <c r="C84" i="26" s="1"/>
  <c r="C87" i="24"/>
  <c r="B85" i="26" s="1"/>
  <c r="C85" i="26" s="1"/>
  <c r="C88" i="24"/>
  <c r="B86" i="26" s="1"/>
  <c r="C86" i="26" s="1"/>
  <c r="C89" i="24"/>
  <c r="B87" i="26" s="1"/>
  <c r="C87" i="26" s="1"/>
  <c r="C90" i="24"/>
  <c r="B88" i="26" s="1"/>
  <c r="C88" i="26" s="1"/>
  <c r="C91" i="24"/>
  <c r="B89" i="26" s="1"/>
  <c r="C89" i="26" s="1"/>
  <c r="C92" i="24"/>
  <c r="B90" i="26" s="1"/>
  <c r="C90" i="26" s="1"/>
  <c r="C93" i="24"/>
  <c r="B91" i="26" s="1"/>
  <c r="C91" i="26" s="1"/>
  <c r="I91" i="26" s="1"/>
  <c r="C94" i="24"/>
  <c r="B92" i="26" s="1"/>
  <c r="C92" i="26" s="1"/>
  <c r="J92" i="26" s="1"/>
  <c r="C95" i="24"/>
  <c r="B93" i="26" s="1"/>
  <c r="C93" i="26" s="1"/>
  <c r="C96" i="24"/>
  <c r="B94" i="26" s="1"/>
  <c r="C94" i="26" s="1"/>
  <c r="C97" i="24"/>
  <c r="B95" i="26" s="1"/>
  <c r="C95" i="26" s="1"/>
  <c r="I95" i="26" s="1"/>
  <c r="C98" i="24"/>
  <c r="B96" i="26" s="1"/>
  <c r="C96" i="26" s="1"/>
  <c r="J96" i="26" s="1"/>
  <c r="C99" i="24"/>
  <c r="B97" i="26" s="1"/>
  <c r="C97" i="26" s="1"/>
  <c r="C100" i="24"/>
  <c r="B98" i="26" s="1"/>
  <c r="C98" i="26" s="1"/>
  <c r="C101" i="24"/>
  <c r="B99" i="26" s="1"/>
  <c r="C99" i="26" s="1"/>
  <c r="I99" i="26" s="1"/>
  <c r="C102" i="24"/>
  <c r="B100" i="26" s="1"/>
  <c r="C100" i="26" s="1"/>
  <c r="C103" i="24"/>
  <c r="B101" i="26" s="1"/>
  <c r="C101" i="26" s="1"/>
  <c r="C104" i="24"/>
  <c r="B102" i="26" s="1"/>
  <c r="C102" i="26" s="1"/>
  <c r="C105" i="24"/>
  <c r="B103" i="26" s="1"/>
  <c r="C103" i="26" s="1"/>
  <c r="J103" i="26" s="1"/>
  <c r="C106" i="24"/>
  <c r="B104" i="26" s="1"/>
  <c r="C104" i="26" s="1"/>
  <c r="J104" i="26" s="1"/>
  <c r="C107" i="24"/>
  <c r="B105" i="26" s="1"/>
  <c r="C105" i="26" s="1"/>
  <c r="C108" i="24"/>
  <c r="B106" i="26" s="1"/>
  <c r="C106" i="26" s="1"/>
  <c r="I106" i="26" s="1"/>
  <c r="C109" i="24"/>
  <c r="B107" i="26" s="1"/>
  <c r="C107" i="26" s="1"/>
  <c r="I107" i="26" s="1"/>
  <c r="C110" i="24"/>
  <c r="B108" i="26" s="1"/>
  <c r="C108" i="26" s="1"/>
  <c r="J108" i="26" s="1"/>
  <c r="C111" i="24"/>
  <c r="B109" i="26" s="1"/>
  <c r="C109" i="26" s="1"/>
  <c r="C112" i="24"/>
  <c r="B110" i="26" s="1"/>
  <c r="C110" i="26" s="1"/>
  <c r="C113" i="24"/>
  <c r="B111" i="26" s="1"/>
  <c r="C111" i="26" s="1"/>
  <c r="C114" i="24"/>
  <c r="B112" i="26" s="1"/>
  <c r="C112" i="26" s="1"/>
  <c r="C115" i="24"/>
  <c r="B113" i="26" s="1"/>
  <c r="C113" i="26" s="1"/>
  <c r="C116" i="24"/>
  <c r="B114" i="26" s="1"/>
  <c r="C114" i="26" s="1"/>
  <c r="C117" i="24"/>
  <c r="B115" i="26" s="1"/>
  <c r="C115" i="26" s="1"/>
  <c r="J115" i="26" s="1"/>
  <c r="C118" i="24"/>
  <c r="B116" i="26" s="1"/>
  <c r="C116" i="26" s="1"/>
  <c r="J116" i="26" s="1"/>
  <c r="C119" i="24"/>
  <c r="B117" i="26" s="1"/>
  <c r="C117" i="26" s="1"/>
  <c r="C120" i="24"/>
  <c r="B118" i="26" s="1"/>
  <c r="C118" i="26" s="1"/>
  <c r="C121" i="24"/>
  <c r="B119" i="26" s="1"/>
  <c r="C119" i="26" s="1"/>
  <c r="C122" i="24"/>
  <c r="B120" i="26" s="1"/>
  <c r="C120" i="26" s="1"/>
  <c r="C123" i="24"/>
  <c r="B121" i="26" s="1"/>
  <c r="C121" i="26" s="1"/>
  <c r="C124" i="24"/>
  <c r="B122" i="26" s="1"/>
  <c r="C122" i="26" s="1"/>
  <c r="C125" i="24"/>
  <c r="B123" i="26" s="1"/>
  <c r="C123" i="26" s="1"/>
  <c r="C126" i="24"/>
  <c r="B124" i="26" s="1"/>
  <c r="C124" i="26" s="1"/>
  <c r="C127" i="24"/>
  <c r="B125" i="26" s="1"/>
  <c r="C125" i="26" s="1"/>
  <c r="J125" i="26" s="1"/>
  <c r="C128" i="24"/>
  <c r="B126" i="26" s="1"/>
  <c r="C126" i="26" s="1"/>
  <c r="C129" i="24"/>
  <c r="B127" i="26" s="1"/>
  <c r="C127" i="26" s="1"/>
  <c r="I127" i="26" s="1"/>
  <c r="C130" i="24"/>
  <c r="B128" i="26" s="1"/>
  <c r="C128" i="26" s="1"/>
  <c r="C131" i="24"/>
  <c r="B129" i="26" s="1"/>
  <c r="C129" i="26" s="1"/>
  <c r="I129" i="26" s="1"/>
  <c r="C132" i="24"/>
  <c r="B130" i="26" s="1"/>
  <c r="C130" i="26" s="1"/>
  <c r="C133" i="24"/>
  <c r="B131" i="26" s="1"/>
  <c r="C131" i="26" s="1"/>
  <c r="I131" i="26" s="1"/>
  <c r="C134" i="24"/>
  <c r="B132" i="26" s="1"/>
  <c r="C132" i="26" s="1"/>
  <c r="I132" i="26" s="1"/>
  <c r="C135" i="24"/>
  <c r="B133" i="26" s="1"/>
  <c r="C133" i="26" s="1"/>
  <c r="C136" i="24"/>
  <c r="B134" i="26" s="1"/>
  <c r="C134" i="26" s="1"/>
  <c r="C137" i="24"/>
  <c r="B135" i="26" s="1"/>
  <c r="C135" i="26" s="1"/>
  <c r="C138" i="24"/>
  <c r="B136" i="26" s="1"/>
  <c r="C136" i="26" s="1"/>
  <c r="C139" i="24"/>
  <c r="B137" i="26" s="1"/>
  <c r="C137" i="26" s="1"/>
  <c r="C140" i="24"/>
  <c r="B138" i="26" s="1"/>
  <c r="C138" i="26" s="1"/>
  <c r="C141" i="24"/>
  <c r="B139" i="26" s="1"/>
  <c r="C139" i="26" s="1"/>
  <c r="C142" i="24"/>
  <c r="B140" i="26" s="1"/>
  <c r="C140" i="26" s="1"/>
  <c r="C143" i="24"/>
  <c r="B141" i="26" s="1"/>
  <c r="C141" i="26" s="1"/>
  <c r="C144" i="24"/>
  <c r="B142" i="26" s="1"/>
  <c r="C142" i="26" s="1"/>
  <c r="C145" i="24"/>
  <c r="B143" i="26" s="1"/>
  <c r="C143" i="26" s="1"/>
  <c r="C146" i="24"/>
  <c r="B144" i="26" s="1"/>
  <c r="C144" i="26" s="1"/>
  <c r="C147" i="24"/>
  <c r="B145" i="26" s="1"/>
  <c r="C145" i="26" s="1"/>
  <c r="C148" i="24"/>
  <c r="B146" i="26" s="1"/>
  <c r="C146" i="26" s="1"/>
  <c r="I146" i="26" s="1"/>
  <c r="C149" i="24"/>
  <c r="B147" i="26" s="1"/>
  <c r="C147" i="26" s="1"/>
  <c r="I147" i="26" s="1"/>
  <c r="C150" i="24"/>
  <c r="B148" i="26" s="1"/>
  <c r="C148" i="26" s="1"/>
  <c r="I148" i="26" s="1"/>
  <c r="C151" i="24"/>
  <c r="B149" i="26" s="1"/>
  <c r="C149" i="26" s="1"/>
  <c r="I149" i="26" s="1"/>
  <c r="C152" i="24"/>
  <c r="B150" i="26" s="1"/>
  <c r="C150" i="26" s="1"/>
  <c r="C153" i="24"/>
  <c r="B151" i="26" s="1"/>
  <c r="C151" i="26" s="1"/>
  <c r="C154" i="24"/>
  <c r="B152" i="26" s="1"/>
  <c r="C152" i="26" s="1"/>
  <c r="C155" i="24"/>
  <c r="B153" i="26" s="1"/>
  <c r="C153" i="26" s="1"/>
  <c r="J153" i="26" s="1"/>
  <c r="C156" i="24"/>
  <c r="B154" i="26" s="1"/>
  <c r="C154" i="26" s="1"/>
  <c r="C157" i="24"/>
  <c r="B155" i="26" s="1"/>
  <c r="C155" i="26" s="1"/>
  <c r="C158" i="24"/>
  <c r="B156" i="26" s="1"/>
  <c r="C156" i="26" s="1"/>
  <c r="I156" i="26" s="1"/>
  <c r="C159" i="24"/>
  <c r="B157" i="26" s="1"/>
  <c r="C157" i="26" s="1"/>
  <c r="C160" i="24"/>
  <c r="B158" i="26" s="1"/>
  <c r="C158" i="26" s="1"/>
  <c r="C161" i="24"/>
  <c r="B159" i="26" s="1"/>
  <c r="C159" i="26" s="1"/>
  <c r="I159" i="26" s="1"/>
  <c r="C162" i="24"/>
  <c r="B160" i="26" s="1"/>
  <c r="C160" i="26" s="1"/>
  <c r="J160" i="26" s="1"/>
  <c r="C163" i="24"/>
  <c r="B161" i="26" s="1"/>
  <c r="C161" i="26" s="1"/>
  <c r="C164" i="24"/>
  <c r="B162" i="26" s="1"/>
  <c r="C162" i="26" s="1"/>
  <c r="C165" i="24"/>
  <c r="B163" i="26" s="1"/>
  <c r="C163" i="26" s="1"/>
  <c r="C166" i="24"/>
  <c r="B164" i="26" s="1"/>
  <c r="C164" i="26" s="1"/>
  <c r="C167" i="24"/>
  <c r="B165" i="26" s="1"/>
  <c r="C165" i="26" s="1"/>
  <c r="I165" i="26" s="1"/>
  <c r="C168" i="24"/>
  <c r="B166" i="26" s="1"/>
  <c r="C166" i="26" s="1"/>
  <c r="C169" i="24"/>
  <c r="B167" i="26" s="1"/>
  <c r="C167" i="26" s="1"/>
  <c r="C170" i="24"/>
  <c r="B168" i="26" s="1"/>
  <c r="C168" i="26" s="1"/>
  <c r="I168" i="26" s="1"/>
  <c r="C171" i="24"/>
  <c r="B169" i="26" s="1"/>
  <c r="C169" i="26" s="1"/>
  <c r="C172" i="24"/>
  <c r="B170" i="26" s="1"/>
  <c r="C170" i="26" s="1"/>
  <c r="C173" i="24"/>
  <c r="B171" i="26" s="1"/>
  <c r="C171" i="26" s="1"/>
  <c r="C174" i="24"/>
  <c r="B172" i="26" s="1"/>
  <c r="C172" i="26" s="1"/>
  <c r="I172" i="26" s="1"/>
  <c r="C175" i="24"/>
  <c r="B173" i="26" s="1"/>
  <c r="C173" i="26" s="1"/>
  <c r="J173" i="26" s="1"/>
  <c r="C176" i="24"/>
  <c r="B174" i="26" s="1"/>
  <c r="C174" i="26" s="1"/>
  <c r="C177" i="24"/>
  <c r="B175" i="26" s="1"/>
  <c r="C175" i="26" s="1"/>
  <c r="C178" i="24"/>
  <c r="B176" i="26" s="1"/>
  <c r="C176" i="26" s="1"/>
  <c r="J176" i="26" s="1"/>
  <c r="C179" i="24"/>
  <c r="B177" i="26" s="1"/>
  <c r="C177" i="26" s="1"/>
  <c r="C180" i="24"/>
  <c r="B178" i="26" s="1"/>
  <c r="C178" i="26" s="1"/>
  <c r="C181" i="24"/>
  <c r="B179" i="26" s="1"/>
  <c r="C179" i="26" s="1"/>
  <c r="I179" i="26" s="1"/>
  <c r="C182" i="24"/>
  <c r="B180" i="26" s="1"/>
  <c r="C180" i="26" s="1"/>
  <c r="I180" i="26" s="1"/>
  <c r="C183" i="24"/>
  <c r="B181" i="26" s="1"/>
  <c r="C181" i="26" s="1"/>
  <c r="C184" i="24"/>
  <c r="B182" i="26" s="1"/>
  <c r="C182" i="26" s="1"/>
  <c r="C185" i="24"/>
  <c r="B183" i="26" s="1"/>
  <c r="C183" i="26" s="1"/>
  <c r="C186" i="24"/>
  <c r="B184" i="26" s="1"/>
  <c r="C184" i="26" s="1"/>
  <c r="C187" i="24"/>
  <c r="B185" i="26" s="1"/>
  <c r="C185" i="26" s="1"/>
  <c r="C188" i="24"/>
  <c r="B186" i="26" s="1"/>
  <c r="C186" i="26" s="1"/>
  <c r="C189" i="24"/>
  <c r="B187" i="26" s="1"/>
  <c r="C187" i="26" s="1"/>
  <c r="C190" i="24"/>
  <c r="B188" i="26" s="1"/>
  <c r="C188" i="26" s="1"/>
  <c r="I188" i="26" s="1"/>
  <c r="C191" i="24"/>
  <c r="B189" i="26" s="1"/>
  <c r="C189" i="26" s="1"/>
  <c r="J189" i="26" s="1"/>
  <c r="C192" i="24"/>
  <c r="B190" i="26" s="1"/>
  <c r="C190" i="26" s="1"/>
  <c r="C193" i="24"/>
  <c r="B191" i="26" s="1"/>
  <c r="C191" i="26" s="1"/>
  <c r="J191" i="26" s="1"/>
  <c r="C194" i="24"/>
  <c r="B192" i="26" s="1"/>
  <c r="C192" i="26" s="1"/>
  <c r="I192" i="26" s="1"/>
  <c r="C195" i="24"/>
  <c r="B193" i="26" s="1"/>
  <c r="C193" i="26" s="1"/>
  <c r="C196" i="24"/>
  <c r="B194" i="26" s="1"/>
  <c r="C194" i="26" s="1"/>
  <c r="C197" i="24"/>
  <c r="B195" i="26" s="1"/>
  <c r="C195" i="26" s="1"/>
  <c r="I195" i="26" s="1"/>
  <c r="C198" i="24"/>
  <c r="B196" i="26" s="1"/>
  <c r="C196" i="26" s="1"/>
  <c r="J196" i="26" s="1"/>
  <c r="C199" i="24"/>
  <c r="B197" i="26" s="1"/>
  <c r="C197" i="26" s="1"/>
  <c r="O197" i="26" s="1"/>
  <c r="C200" i="24"/>
  <c r="B198" i="26" s="1"/>
  <c r="C198" i="26" s="1"/>
  <c r="I198" i="26" s="1"/>
  <c r="C201" i="24"/>
  <c r="B199" i="26" s="1"/>
  <c r="C199" i="26" s="1"/>
  <c r="C202" i="24"/>
  <c r="B200" i="26" s="1"/>
  <c r="C200" i="26" s="1"/>
  <c r="C203" i="24"/>
  <c r="B201" i="26" s="1"/>
  <c r="C201" i="26" s="1"/>
  <c r="C204" i="24"/>
  <c r="B202" i="26" s="1"/>
  <c r="C202" i="26" s="1"/>
  <c r="C205" i="24"/>
  <c r="B203" i="26" s="1"/>
  <c r="C203" i="26" s="1"/>
  <c r="C206" i="24"/>
  <c r="B204" i="26" s="1"/>
  <c r="C204" i="26" s="1"/>
  <c r="J204" i="26" s="1"/>
  <c r="C207" i="24"/>
  <c r="B205" i="26" s="1"/>
  <c r="C205" i="26" s="1"/>
  <c r="I205" i="26" s="1"/>
  <c r="C208" i="24"/>
  <c r="B206" i="26" s="1"/>
  <c r="C206" i="26" s="1"/>
  <c r="C209" i="24"/>
  <c r="B207" i="26" s="1"/>
  <c r="C207" i="26" s="1"/>
  <c r="J207" i="26" s="1"/>
  <c r="C210" i="24"/>
  <c r="B208" i="26" s="1"/>
  <c r="C208" i="26" s="1"/>
  <c r="I208" i="26" s="1"/>
  <c r="C211" i="24"/>
  <c r="B209" i="26" s="1"/>
  <c r="C209" i="26" s="1"/>
  <c r="C212" i="24"/>
  <c r="B210" i="26" s="1"/>
  <c r="C210" i="26" s="1"/>
  <c r="C213" i="24"/>
  <c r="B211" i="26" s="1"/>
  <c r="C211" i="26" s="1"/>
  <c r="J211" i="26" s="1"/>
  <c r="C214" i="24"/>
  <c r="B212" i="26" s="1"/>
  <c r="C212" i="26" s="1"/>
  <c r="C215" i="24"/>
  <c r="B213" i="26" s="1"/>
  <c r="C213" i="26" s="1"/>
  <c r="C216" i="24"/>
  <c r="B214" i="26" s="1"/>
  <c r="C214" i="26" s="1"/>
  <c r="C217" i="24"/>
  <c r="B215" i="26" s="1"/>
  <c r="C215" i="26" s="1"/>
  <c r="C218" i="24"/>
  <c r="B216" i="26" s="1"/>
  <c r="C216" i="26" s="1"/>
  <c r="C219" i="24"/>
  <c r="B217" i="26" s="1"/>
  <c r="C217" i="26" s="1"/>
  <c r="C220" i="24"/>
  <c r="B218" i="26" s="1"/>
  <c r="C218" i="26" s="1"/>
  <c r="I218" i="26" s="1"/>
  <c r="C221" i="24"/>
  <c r="B219" i="26" s="1"/>
  <c r="C219" i="26" s="1"/>
  <c r="I219" i="26" s="1"/>
  <c r="C222" i="24"/>
  <c r="B220" i="26" s="1"/>
  <c r="C220" i="26" s="1"/>
  <c r="C223" i="24"/>
  <c r="B221" i="26" s="1"/>
  <c r="C221" i="26" s="1"/>
  <c r="C224" i="24"/>
  <c r="B222" i="26" s="1"/>
  <c r="C222" i="26" s="1"/>
  <c r="C225" i="24"/>
  <c r="B223" i="26" s="1"/>
  <c r="C223" i="26" s="1"/>
  <c r="J223" i="26" s="1"/>
  <c r="C226" i="24"/>
  <c r="B224" i="26" s="1"/>
  <c r="C224" i="26" s="1"/>
  <c r="C227" i="24"/>
  <c r="B225" i="26" s="1"/>
  <c r="C225" i="26" s="1"/>
  <c r="C228" i="24"/>
  <c r="B226" i="26" s="1"/>
  <c r="C226" i="26" s="1"/>
  <c r="C229" i="24"/>
  <c r="B227" i="26" s="1"/>
  <c r="C227" i="26" s="1"/>
  <c r="J227" i="26" s="1"/>
  <c r="C230" i="24"/>
  <c r="B228" i="26" s="1"/>
  <c r="C228" i="26" s="1"/>
  <c r="J228" i="26" s="1"/>
  <c r="C231" i="24"/>
  <c r="B229" i="26" s="1"/>
  <c r="C229" i="26" s="1"/>
  <c r="P229" i="26" s="1"/>
  <c r="C232" i="24"/>
  <c r="B230" i="26" s="1"/>
  <c r="C230" i="26" s="1"/>
  <c r="C233" i="24"/>
  <c r="B231" i="26" s="1"/>
  <c r="C231" i="26" s="1"/>
  <c r="C234" i="24"/>
  <c r="B232" i="26" s="1"/>
  <c r="C232" i="26" s="1"/>
  <c r="C235" i="24"/>
  <c r="B233" i="26" s="1"/>
  <c r="C233" i="26" s="1"/>
  <c r="C236" i="24"/>
  <c r="B234" i="26" s="1"/>
  <c r="C234" i="26" s="1"/>
  <c r="C237" i="24"/>
  <c r="B235" i="26" s="1"/>
  <c r="C235" i="26" s="1"/>
  <c r="I235" i="26" s="1"/>
  <c r="C238" i="24"/>
  <c r="B236" i="26" s="1"/>
  <c r="C236" i="26" s="1"/>
  <c r="C239" i="24"/>
  <c r="B237" i="26" s="1"/>
  <c r="C237" i="26" s="1"/>
  <c r="J237" i="26" s="1"/>
  <c r="C240" i="24"/>
  <c r="B238" i="26" s="1"/>
  <c r="C238" i="26" s="1"/>
  <c r="C241" i="24"/>
  <c r="B239" i="26" s="1"/>
  <c r="C239" i="26" s="1"/>
  <c r="I239" i="26" s="1"/>
  <c r="C242" i="24"/>
  <c r="B240" i="26" s="1"/>
  <c r="C240" i="26" s="1"/>
  <c r="C243" i="24"/>
  <c r="B241" i="26" s="1"/>
  <c r="C241" i="26" s="1"/>
  <c r="C244" i="24"/>
  <c r="B242" i="26" s="1"/>
  <c r="C242" i="26" s="1"/>
  <c r="C245" i="24"/>
  <c r="B243" i="26" s="1"/>
  <c r="C243" i="26" s="1"/>
  <c r="C246" i="24"/>
  <c r="B244" i="26" s="1"/>
  <c r="C244" i="26" s="1"/>
  <c r="I244" i="26" s="1"/>
  <c r="C247" i="24"/>
  <c r="B245" i="26" s="1"/>
  <c r="C245" i="26" s="1"/>
  <c r="C248" i="24"/>
  <c r="B246" i="26" s="1"/>
  <c r="C246" i="26" s="1"/>
  <c r="C249" i="24"/>
  <c r="B247" i="26" s="1"/>
  <c r="C247" i="26" s="1"/>
  <c r="I247" i="26" s="1"/>
  <c r="C250" i="24"/>
  <c r="B248" i="26" s="1"/>
  <c r="C248" i="26" s="1"/>
  <c r="I248" i="26" s="1"/>
  <c r="C251" i="24"/>
  <c r="B249" i="26" s="1"/>
  <c r="C249" i="26" s="1"/>
  <c r="C252" i="24"/>
  <c r="B250" i="26" s="1"/>
  <c r="C250" i="26" s="1"/>
  <c r="I250" i="26" s="1"/>
  <c r="C253" i="24"/>
  <c r="B251" i="26" s="1"/>
  <c r="C251" i="26" s="1"/>
  <c r="C254" i="24"/>
  <c r="B252" i="26" s="1"/>
  <c r="C252" i="26" s="1"/>
  <c r="I252" i="26" s="1"/>
  <c r="C255" i="24"/>
  <c r="B253" i="26" s="1"/>
  <c r="C253" i="26" s="1"/>
  <c r="C256" i="24"/>
  <c r="B254" i="26" s="1"/>
  <c r="C254" i="26" s="1"/>
  <c r="C257" i="24"/>
  <c r="B255" i="26" s="1"/>
  <c r="C255" i="26" s="1"/>
  <c r="I255" i="26" s="1"/>
  <c r="C258" i="24"/>
  <c r="B256" i="26" s="1"/>
  <c r="C256" i="26" s="1"/>
  <c r="J256" i="26" s="1"/>
  <c r="C259" i="24"/>
  <c r="B257" i="26" s="1"/>
  <c r="C257" i="26" s="1"/>
  <c r="C260" i="24"/>
  <c r="B258" i="26" s="1"/>
  <c r="C258" i="26" s="1"/>
  <c r="C261" i="24"/>
  <c r="B259" i="26" s="1"/>
  <c r="C259" i="26" s="1"/>
  <c r="I259" i="26" s="1"/>
  <c r="C262" i="24"/>
  <c r="B260" i="26" s="1"/>
  <c r="C260" i="26" s="1"/>
  <c r="C263" i="24"/>
  <c r="B261" i="26" s="1"/>
  <c r="C261" i="26" s="1"/>
  <c r="J261" i="26" s="1"/>
  <c r="C264" i="24"/>
  <c r="B262" i="26" s="1"/>
  <c r="C262" i="26" s="1"/>
  <c r="C265" i="24"/>
  <c r="B263" i="26" s="1"/>
  <c r="C263" i="26" s="1"/>
  <c r="J263" i="26" s="1"/>
  <c r="C266" i="24"/>
  <c r="B264" i="26" s="1"/>
  <c r="C264" i="26" s="1"/>
  <c r="I264" i="26" s="1"/>
  <c r="C267" i="24"/>
  <c r="B265" i="26" s="1"/>
  <c r="C265" i="26" s="1"/>
  <c r="C268" i="24"/>
  <c r="B266" i="26" s="1"/>
  <c r="C266" i="26" s="1"/>
  <c r="C269" i="24"/>
  <c r="B267" i="26" s="1"/>
  <c r="C267" i="26" s="1"/>
  <c r="J267" i="26" s="1"/>
  <c r="C270" i="24"/>
  <c r="B268" i="26" s="1"/>
  <c r="C268" i="26" s="1"/>
  <c r="C271" i="24"/>
  <c r="B269" i="26" s="1"/>
  <c r="C269" i="26" s="1"/>
  <c r="J269" i="26" s="1"/>
  <c r="C272" i="24"/>
  <c r="B270" i="26" s="1"/>
  <c r="C270" i="26" s="1"/>
  <c r="C273" i="24"/>
  <c r="B271" i="26" s="1"/>
  <c r="C271" i="26" s="1"/>
  <c r="I271" i="26" s="1"/>
  <c r="C274" i="24"/>
  <c r="B272" i="26" s="1"/>
  <c r="C272" i="26" s="1"/>
  <c r="J272" i="26" s="1"/>
  <c r="C275" i="24"/>
  <c r="B273" i="26" s="1"/>
  <c r="C273" i="26" s="1"/>
  <c r="C276" i="24"/>
  <c r="B274" i="26" s="1"/>
  <c r="C274" i="26" s="1"/>
  <c r="I274" i="26" s="1"/>
  <c r="C277" i="24"/>
  <c r="B275" i="26" s="1"/>
  <c r="C275" i="26" s="1"/>
  <c r="J275" i="26" s="1"/>
  <c r="C278" i="24"/>
  <c r="B276" i="26" s="1"/>
  <c r="C276" i="26" s="1"/>
  <c r="I276" i="26" s="1"/>
  <c r="C279" i="24"/>
  <c r="B277" i="26" s="1"/>
  <c r="C277" i="26" s="1"/>
  <c r="C280" i="24"/>
  <c r="B278" i="26" s="1"/>
  <c r="C278" i="26" s="1"/>
  <c r="C281" i="24"/>
  <c r="B279" i="26" s="1"/>
  <c r="C279" i="26" s="1"/>
  <c r="C282" i="24"/>
  <c r="B280" i="26" s="1"/>
  <c r="C280" i="26" s="1"/>
  <c r="J280" i="26" s="1"/>
  <c r="C283" i="24"/>
  <c r="B281" i="26" s="1"/>
  <c r="C281" i="26" s="1"/>
  <c r="C284" i="24"/>
  <c r="B282" i="26" s="1"/>
  <c r="C282" i="26" s="1"/>
  <c r="C285" i="24"/>
  <c r="B283" i="26" s="1"/>
  <c r="C283" i="26" s="1"/>
  <c r="C286" i="24"/>
  <c r="B284" i="26" s="1"/>
  <c r="C284" i="26" s="1"/>
  <c r="I284" i="26" s="1"/>
  <c r="C287" i="24"/>
  <c r="B285" i="26" s="1"/>
  <c r="C285" i="26" s="1"/>
  <c r="I285" i="26" s="1"/>
  <c r="C288" i="24"/>
  <c r="B286" i="26" s="1"/>
  <c r="C286" i="26" s="1"/>
  <c r="C289" i="24"/>
  <c r="B287" i="26" s="1"/>
  <c r="C287" i="26" s="1"/>
  <c r="I287" i="26" s="1"/>
  <c r="C290" i="24"/>
  <c r="B288" i="26" s="1"/>
  <c r="C288" i="26" s="1"/>
  <c r="C291" i="24"/>
  <c r="B289" i="26" s="1"/>
  <c r="C289" i="26" s="1"/>
  <c r="C292" i="24"/>
  <c r="B290" i="26" s="1"/>
  <c r="C290" i="26" s="1"/>
  <c r="C293" i="24"/>
  <c r="B291" i="26" s="1"/>
  <c r="C291" i="26" s="1"/>
  <c r="J291" i="26" s="1"/>
  <c r="C294" i="24"/>
  <c r="B292" i="26" s="1"/>
  <c r="C292" i="26" s="1"/>
  <c r="C295" i="24"/>
  <c r="B293" i="26" s="1"/>
  <c r="C293" i="26" s="1"/>
  <c r="J293" i="26" s="1"/>
  <c r="C296" i="24"/>
  <c r="B294" i="26" s="1"/>
  <c r="C294" i="26" s="1"/>
  <c r="C297" i="24"/>
  <c r="B295" i="26" s="1"/>
  <c r="C295" i="26" s="1"/>
  <c r="C298" i="24"/>
  <c r="B296" i="26" s="1"/>
  <c r="C296" i="26" s="1"/>
  <c r="J296" i="26" s="1"/>
  <c r="C299" i="24"/>
  <c r="B297" i="26" s="1"/>
  <c r="C297" i="26" s="1"/>
  <c r="J297" i="26" s="1"/>
  <c r="C300" i="24"/>
  <c r="B298" i="26" s="1"/>
  <c r="C298" i="26" s="1"/>
  <c r="I298" i="26" s="1"/>
  <c r="C301" i="24"/>
  <c r="B299" i="26" s="1"/>
  <c r="C299" i="26" s="1"/>
  <c r="J299" i="26" s="1"/>
  <c r="C302" i="24"/>
  <c r="B300" i="26" s="1"/>
  <c r="C300" i="26" s="1"/>
  <c r="C303" i="24"/>
  <c r="B301" i="26" s="1"/>
  <c r="C301" i="26" s="1"/>
  <c r="C304" i="24"/>
  <c r="B302" i="26" s="1"/>
  <c r="C302" i="26" s="1"/>
  <c r="C305" i="24"/>
  <c r="B303" i="26" s="1"/>
  <c r="C303" i="26" s="1"/>
  <c r="C306" i="24"/>
  <c r="B304" i="26" s="1"/>
  <c r="C304" i="26" s="1"/>
  <c r="C307" i="24"/>
  <c r="B305" i="26" s="1"/>
  <c r="C305" i="26" s="1"/>
  <c r="C308" i="24"/>
  <c r="B306" i="26" s="1"/>
  <c r="C306" i="26" s="1"/>
  <c r="I306" i="26" s="1"/>
  <c r="C309" i="24"/>
  <c r="B307" i="26" s="1"/>
  <c r="C307" i="26" s="1"/>
  <c r="I307" i="26" s="1"/>
  <c r="C310" i="24"/>
  <c r="B308" i="26" s="1"/>
  <c r="C308" i="26" s="1"/>
  <c r="I308" i="26" s="1"/>
  <c r="C311" i="24"/>
  <c r="B309" i="26" s="1"/>
  <c r="C309" i="26" s="1"/>
  <c r="C312" i="24"/>
  <c r="B310" i="26" s="1"/>
  <c r="C310" i="26" s="1"/>
  <c r="C313" i="24"/>
  <c r="B311" i="26" s="1"/>
  <c r="C311" i="26" s="1"/>
  <c r="C314" i="24"/>
  <c r="B312" i="26" s="1"/>
  <c r="C312" i="26" s="1"/>
  <c r="J312" i="26" s="1"/>
  <c r="C315" i="24"/>
  <c r="B313" i="26" s="1"/>
  <c r="C313" i="26" s="1"/>
  <c r="C316" i="24"/>
  <c r="B314" i="26" s="1"/>
  <c r="C314" i="26" s="1"/>
  <c r="C317" i="24"/>
  <c r="B315" i="26" s="1"/>
  <c r="C315" i="26" s="1"/>
  <c r="C318" i="24"/>
  <c r="B316" i="26" s="1"/>
  <c r="C316" i="26" s="1"/>
  <c r="C319" i="24"/>
  <c r="B317" i="26" s="1"/>
  <c r="C317" i="26" s="1"/>
  <c r="C320" i="24"/>
  <c r="B318" i="26" s="1"/>
  <c r="C318" i="26" s="1"/>
  <c r="C321" i="24"/>
  <c r="B319" i="26" s="1"/>
  <c r="C319" i="26" s="1"/>
  <c r="C322" i="24"/>
  <c r="B320" i="26" s="1"/>
  <c r="C320" i="26" s="1"/>
  <c r="C323" i="24"/>
  <c r="B321" i="26" s="1"/>
  <c r="C321" i="26" s="1"/>
  <c r="C324" i="24"/>
  <c r="B322" i="26" s="1"/>
  <c r="C322" i="26" s="1"/>
  <c r="I322" i="26" s="1"/>
  <c r="C325" i="24"/>
  <c r="B323" i="26" s="1"/>
  <c r="C323" i="26" s="1"/>
  <c r="C326" i="24"/>
  <c r="B324" i="26" s="1"/>
  <c r="C324" i="26" s="1"/>
  <c r="I324" i="26" s="1"/>
  <c r="C327" i="24"/>
  <c r="B325" i="26" s="1"/>
  <c r="C325" i="26" s="1"/>
  <c r="C328" i="24"/>
  <c r="B326" i="26" s="1"/>
  <c r="C326" i="26" s="1"/>
  <c r="C329" i="24"/>
  <c r="B327" i="26" s="1"/>
  <c r="C327" i="26" s="1"/>
  <c r="C330" i="24"/>
  <c r="B328" i="26" s="1"/>
  <c r="C328" i="26" s="1"/>
  <c r="C331" i="24"/>
  <c r="B329" i="26" s="1"/>
  <c r="C329" i="26" s="1"/>
  <c r="C332" i="24"/>
  <c r="B330" i="26" s="1"/>
  <c r="C330" i="26" s="1"/>
  <c r="J330" i="26" s="1"/>
  <c r="C333" i="24"/>
  <c r="B331" i="26" s="1"/>
  <c r="C331" i="26" s="1"/>
  <c r="C334" i="24"/>
  <c r="B332" i="26" s="1"/>
  <c r="C332" i="26" s="1"/>
  <c r="I332" i="26" s="1"/>
  <c r="C335" i="24"/>
  <c r="B333" i="26" s="1"/>
  <c r="C333" i="26" s="1"/>
  <c r="J333" i="26" s="1"/>
  <c r="C336" i="24"/>
  <c r="B334" i="26" s="1"/>
  <c r="C334" i="26" s="1"/>
  <c r="C337" i="24"/>
  <c r="B335" i="26" s="1"/>
  <c r="C335" i="26" s="1"/>
  <c r="J335" i="26" s="1"/>
  <c r="C338" i="24"/>
  <c r="B336" i="26" s="1"/>
  <c r="C336" i="26" s="1"/>
  <c r="C339" i="24"/>
  <c r="B337" i="26" s="1"/>
  <c r="C337" i="26" s="1"/>
  <c r="C340" i="24"/>
  <c r="B338" i="26" s="1"/>
  <c r="C338" i="26" s="1"/>
  <c r="J338" i="26" s="1"/>
  <c r="C341" i="24"/>
  <c r="B339" i="26" s="1"/>
  <c r="C339" i="26" s="1"/>
  <c r="C342" i="24"/>
  <c r="B340" i="26" s="1"/>
  <c r="C340" i="26" s="1"/>
  <c r="I340" i="26" s="1"/>
  <c r="C343" i="24"/>
  <c r="B341" i="26" s="1"/>
  <c r="C341" i="26" s="1"/>
  <c r="C344" i="24"/>
  <c r="B342" i="26" s="1"/>
  <c r="C342" i="26" s="1"/>
  <c r="C345" i="24"/>
  <c r="B343" i="26" s="1"/>
  <c r="C343" i="26" s="1"/>
  <c r="C346" i="24"/>
  <c r="B344" i="26" s="1"/>
  <c r="C344" i="26" s="1"/>
  <c r="J344" i="26" s="1"/>
  <c r="C347" i="24"/>
  <c r="B345" i="26" s="1"/>
  <c r="C345" i="26" s="1"/>
  <c r="C348" i="24"/>
  <c r="B346" i="26" s="1"/>
  <c r="C346" i="26" s="1"/>
  <c r="C349" i="24"/>
  <c r="B347" i="26" s="1"/>
  <c r="C347" i="26" s="1"/>
  <c r="C350" i="24"/>
  <c r="B348" i="26" s="1"/>
  <c r="C348" i="26" s="1"/>
  <c r="C351" i="24"/>
  <c r="B349" i="26" s="1"/>
  <c r="C349" i="26" s="1"/>
  <c r="C352" i="24"/>
  <c r="B350" i="26" s="1"/>
  <c r="C350" i="26" s="1"/>
  <c r="C353" i="24"/>
  <c r="B351" i="26" s="1"/>
  <c r="C351" i="26" s="1"/>
  <c r="I351" i="26" s="1"/>
  <c r="C354" i="24"/>
  <c r="B352" i="26" s="1"/>
  <c r="C352" i="26" s="1"/>
  <c r="C355" i="24"/>
  <c r="B353" i="26" s="1"/>
  <c r="C353" i="26" s="1"/>
  <c r="C356" i="24"/>
  <c r="B354" i="26" s="1"/>
  <c r="C354" i="26" s="1"/>
  <c r="C357" i="24"/>
  <c r="B355" i="26" s="1"/>
  <c r="C355" i="26" s="1"/>
  <c r="C358" i="24"/>
  <c r="B356" i="26" s="1"/>
  <c r="C356" i="26" s="1"/>
  <c r="I356" i="26" s="1"/>
  <c r="C359" i="24"/>
  <c r="B357" i="26" s="1"/>
  <c r="C357" i="26" s="1"/>
  <c r="I357" i="26" s="1"/>
  <c r="C360" i="24"/>
  <c r="B358" i="26" s="1"/>
  <c r="C358" i="26" s="1"/>
  <c r="C361" i="24"/>
  <c r="B359" i="26" s="1"/>
  <c r="C359" i="26" s="1"/>
  <c r="C362" i="24"/>
  <c r="B360" i="26" s="1"/>
  <c r="C360" i="26" s="1"/>
  <c r="J360" i="26" s="1"/>
  <c r="C363" i="24"/>
  <c r="B361" i="26" s="1"/>
  <c r="C361" i="26" s="1"/>
  <c r="C364" i="24"/>
  <c r="B362" i="26" s="1"/>
  <c r="C362" i="26" s="1"/>
  <c r="C365" i="24"/>
  <c r="B363" i="26" s="1"/>
  <c r="C363" i="26" s="1"/>
  <c r="C366" i="24"/>
  <c r="B364" i="26" s="1"/>
  <c r="C364" i="26" s="1"/>
  <c r="J364" i="26" s="1"/>
  <c r="C367" i="24"/>
  <c r="B365" i="26" s="1"/>
  <c r="C365" i="26" s="1"/>
  <c r="I365" i="26" s="1"/>
  <c r="C368" i="24"/>
  <c r="B366" i="26" s="1"/>
  <c r="C366" i="26" s="1"/>
  <c r="J366" i="26" s="1"/>
  <c r="C369" i="24"/>
  <c r="B367" i="26" s="1"/>
  <c r="C367" i="26" s="1"/>
  <c r="I367" i="26" s="1"/>
  <c r="C370" i="24"/>
  <c r="B368" i="26" s="1"/>
  <c r="C368" i="26" s="1"/>
  <c r="C371" i="24"/>
  <c r="B369" i="26" s="1"/>
  <c r="C369" i="26" s="1"/>
  <c r="C372" i="24"/>
  <c r="B370" i="26" s="1"/>
  <c r="C370" i="26" s="1"/>
  <c r="J370" i="26" s="1"/>
  <c r="C373" i="24"/>
  <c r="B371" i="26" s="1"/>
  <c r="C371" i="26" s="1"/>
  <c r="C374" i="24"/>
  <c r="B372" i="26" s="1"/>
  <c r="C372" i="26" s="1"/>
  <c r="J372" i="26" s="1"/>
  <c r="C375" i="24"/>
  <c r="B373" i="26" s="1"/>
  <c r="C373" i="26" s="1"/>
  <c r="C376" i="24"/>
  <c r="B374" i="26" s="1"/>
  <c r="C374" i="26" s="1"/>
  <c r="C377" i="24"/>
  <c r="B375" i="26" s="1"/>
  <c r="C375" i="26" s="1"/>
  <c r="C378" i="24"/>
  <c r="B376" i="26" s="1"/>
  <c r="C376" i="26" s="1"/>
  <c r="C379" i="24"/>
  <c r="B377" i="26" s="1"/>
  <c r="C377" i="26" s="1"/>
  <c r="C380" i="24"/>
  <c r="B378" i="26" s="1"/>
  <c r="C378" i="26" s="1"/>
  <c r="J378" i="26" s="1"/>
  <c r="C381" i="24"/>
  <c r="B379" i="26" s="1"/>
  <c r="C379" i="26" s="1"/>
  <c r="I379" i="26" s="1"/>
  <c r="C382" i="24"/>
  <c r="B380" i="26" s="1"/>
  <c r="C380" i="26" s="1"/>
  <c r="J380" i="26" s="1"/>
  <c r="C383" i="24"/>
  <c r="B381" i="26" s="1"/>
  <c r="C381" i="26" s="1"/>
  <c r="C384" i="24"/>
  <c r="B382" i="26" s="1"/>
  <c r="C382" i="26" s="1"/>
  <c r="C385" i="24"/>
  <c r="B383" i="26" s="1"/>
  <c r="C383" i="26" s="1"/>
  <c r="C386" i="24"/>
  <c r="B384" i="26" s="1"/>
  <c r="C384" i="26" s="1"/>
  <c r="C387" i="24"/>
  <c r="B385" i="26" s="1"/>
  <c r="C385" i="26" s="1"/>
  <c r="C388" i="24"/>
  <c r="B386" i="26" s="1"/>
  <c r="C386" i="26" s="1"/>
  <c r="C389" i="24"/>
  <c r="B387" i="26" s="1"/>
  <c r="C387" i="26" s="1"/>
  <c r="C390" i="24"/>
  <c r="B388" i="26" s="1"/>
  <c r="C388" i="26" s="1"/>
  <c r="J388" i="26" s="1"/>
  <c r="C391" i="24"/>
  <c r="B389" i="26" s="1"/>
  <c r="C389" i="26" s="1"/>
  <c r="J389" i="26" s="1"/>
  <c r="C392" i="24"/>
  <c r="B390" i="26" s="1"/>
  <c r="C390" i="26" s="1"/>
  <c r="J390" i="26" s="1"/>
  <c r="C393" i="24"/>
  <c r="B391" i="26" s="1"/>
  <c r="C391" i="26" s="1"/>
  <c r="C394" i="24"/>
  <c r="B392" i="26" s="1"/>
  <c r="C392" i="26" s="1"/>
  <c r="I392" i="26" s="1"/>
  <c r="C395" i="24"/>
  <c r="B393" i="26" s="1"/>
  <c r="C393" i="26" s="1"/>
  <c r="C396" i="24"/>
  <c r="B394" i="26" s="1"/>
  <c r="C394" i="26" s="1"/>
  <c r="C397" i="24"/>
  <c r="B395" i="26" s="1"/>
  <c r="C395" i="26" s="1"/>
  <c r="J395" i="26" s="1"/>
  <c r="C398" i="24"/>
  <c r="B396" i="26" s="1"/>
  <c r="C396" i="26" s="1"/>
  <c r="E396" i="26"/>
  <c r="F396" i="26" s="1"/>
  <c r="M396" i="26" s="1"/>
  <c r="C399" i="24"/>
  <c r="B397" i="26" s="1"/>
  <c r="C397" i="26" s="1"/>
  <c r="C400" i="24"/>
  <c r="B398" i="26" s="1"/>
  <c r="C398" i="26" s="1"/>
  <c r="C401" i="24"/>
  <c r="B399" i="26" s="1"/>
  <c r="C399" i="26" s="1"/>
  <c r="I399" i="26" s="1"/>
  <c r="C402" i="24"/>
  <c r="B400" i="26" s="1"/>
  <c r="C400" i="26" s="1"/>
  <c r="J400" i="26" s="1"/>
  <c r="C403" i="24"/>
  <c r="B401" i="26" s="1"/>
  <c r="C401" i="26" s="1"/>
  <c r="C404" i="24"/>
  <c r="B402" i="26" s="1"/>
  <c r="C402" i="26" s="1"/>
  <c r="C405" i="24"/>
  <c r="B403" i="26" s="1"/>
  <c r="C403" i="26" s="1"/>
  <c r="C406" i="24"/>
  <c r="B404" i="26" s="1"/>
  <c r="C404" i="26" s="1"/>
  <c r="C407" i="24"/>
  <c r="B405" i="26" s="1"/>
  <c r="C405" i="26" s="1"/>
  <c r="C408" i="24"/>
  <c r="B406" i="26" s="1"/>
  <c r="C406" i="26" s="1"/>
  <c r="I406" i="26" s="1"/>
  <c r="C409" i="24"/>
  <c r="B407" i="26" s="1"/>
  <c r="C407" i="26" s="1"/>
  <c r="I407" i="26" s="1"/>
  <c r="C410" i="24"/>
  <c r="B408" i="26" s="1"/>
  <c r="C408" i="26" s="1"/>
  <c r="I408" i="26" s="1"/>
  <c r="C411" i="24"/>
  <c r="B409" i="26" s="1"/>
  <c r="C409" i="26" s="1"/>
  <c r="C412" i="24"/>
  <c r="B410" i="26" s="1"/>
  <c r="C410" i="26" s="1"/>
  <c r="C413" i="24"/>
  <c r="B411" i="26" s="1"/>
  <c r="C411" i="26" s="1"/>
  <c r="J411" i="26" s="1"/>
  <c r="C414" i="24"/>
  <c r="B412" i="26" s="1"/>
  <c r="C412" i="26" s="1"/>
  <c r="C415" i="24"/>
  <c r="B413" i="26" s="1"/>
  <c r="C413" i="26" s="1"/>
  <c r="J413" i="26" s="1"/>
  <c r="C416" i="24"/>
  <c r="B414" i="26" s="1"/>
  <c r="C414" i="26" s="1"/>
  <c r="C417" i="24"/>
  <c r="B415" i="26" s="1"/>
  <c r="C415" i="26" s="1"/>
  <c r="I415" i="26" s="1"/>
  <c r="C418" i="24"/>
  <c r="B416" i="26" s="1"/>
  <c r="C416" i="26" s="1"/>
  <c r="C419" i="24"/>
  <c r="B417" i="26" s="1"/>
  <c r="C417" i="26" s="1"/>
  <c r="J417" i="26" s="1"/>
  <c r="C420" i="24"/>
  <c r="B418" i="26" s="1"/>
  <c r="C418" i="26" s="1"/>
  <c r="J418" i="26" s="1"/>
  <c r="C421" i="24"/>
  <c r="B419" i="26" s="1"/>
  <c r="C419" i="26" s="1"/>
  <c r="C422" i="24"/>
  <c r="B420" i="26" s="1"/>
  <c r="C420" i="26" s="1"/>
  <c r="C423" i="24"/>
  <c r="B421" i="26" s="1"/>
  <c r="C421" i="26" s="1"/>
  <c r="J421" i="26" s="1"/>
  <c r="C424" i="24"/>
  <c r="B422" i="26" s="1"/>
  <c r="C422" i="26" s="1"/>
  <c r="C425" i="24"/>
  <c r="B423" i="26" s="1"/>
  <c r="C423" i="26" s="1"/>
  <c r="I423" i="26" s="1"/>
  <c r="C426" i="24"/>
  <c r="B424" i="26" s="1"/>
  <c r="C424" i="26" s="1"/>
  <c r="I424" i="26" s="1"/>
  <c r="C427" i="24"/>
  <c r="B425" i="26" s="1"/>
  <c r="C425" i="26" s="1"/>
  <c r="C428" i="24"/>
  <c r="B426" i="26" s="1"/>
  <c r="C426" i="26" s="1"/>
  <c r="C429" i="24"/>
  <c r="B427" i="26" s="1"/>
  <c r="C427" i="26" s="1"/>
  <c r="C430" i="24"/>
  <c r="B428" i="26" s="1"/>
  <c r="C428" i="26" s="1"/>
  <c r="I428" i="26" s="1"/>
  <c r="C431" i="24"/>
  <c r="B429" i="26" s="1"/>
  <c r="C429" i="26" s="1"/>
  <c r="C432" i="24"/>
  <c r="B430" i="26" s="1"/>
  <c r="C430" i="26" s="1"/>
  <c r="C433" i="24"/>
  <c r="B431" i="26" s="1"/>
  <c r="C431" i="26" s="1"/>
  <c r="C434" i="24"/>
  <c r="B432" i="26" s="1"/>
  <c r="C432" i="26" s="1"/>
  <c r="C435" i="24"/>
  <c r="B433" i="26" s="1"/>
  <c r="C433" i="26" s="1"/>
  <c r="J433" i="26" s="1"/>
  <c r="C436" i="24"/>
  <c r="B434" i="26" s="1"/>
  <c r="C434" i="26" s="1"/>
  <c r="J434" i="26" s="1"/>
  <c r="C437" i="24"/>
  <c r="B435" i="26" s="1"/>
  <c r="C435" i="26" s="1"/>
  <c r="J435" i="26" s="1"/>
  <c r="C438" i="24"/>
  <c r="B436" i="26" s="1"/>
  <c r="C436" i="26" s="1"/>
  <c r="C439" i="24"/>
  <c r="B437" i="26" s="1"/>
  <c r="C437" i="26" s="1"/>
  <c r="C440" i="24"/>
  <c r="B438" i="26" s="1"/>
  <c r="C438" i="26" s="1"/>
  <c r="C441" i="24"/>
  <c r="B439" i="26" s="1"/>
  <c r="C439" i="26" s="1"/>
  <c r="C442" i="24"/>
  <c r="B440" i="26" s="1"/>
  <c r="C440" i="26" s="1"/>
  <c r="I440" i="26" s="1"/>
  <c r="C443" i="24"/>
  <c r="B441" i="26" s="1"/>
  <c r="C441" i="26" s="1"/>
  <c r="J441" i="26" s="1"/>
  <c r="C444" i="24"/>
  <c r="B442" i="26" s="1"/>
  <c r="C442" i="26" s="1"/>
  <c r="C445" i="24"/>
  <c r="B443" i="26" s="1"/>
  <c r="C443" i="26" s="1"/>
  <c r="C446" i="24"/>
  <c r="B444" i="26" s="1"/>
  <c r="C444" i="26" s="1"/>
  <c r="C447" i="24"/>
  <c r="B445" i="26" s="1"/>
  <c r="C445" i="26" s="1"/>
  <c r="J445" i="26" s="1"/>
  <c r="C448" i="24"/>
  <c r="B446" i="26" s="1"/>
  <c r="C446" i="26" s="1"/>
  <c r="C449" i="24"/>
  <c r="B447" i="26" s="1"/>
  <c r="C447" i="26" s="1"/>
  <c r="I447" i="26" s="1"/>
  <c r="C450" i="24"/>
  <c r="B448" i="26" s="1"/>
  <c r="C448" i="26" s="1"/>
  <c r="C451" i="24"/>
  <c r="B449" i="26" s="1"/>
  <c r="C449" i="26" s="1"/>
  <c r="J449" i="26" s="1"/>
  <c r="C452" i="24"/>
  <c r="B450" i="26" s="1"/>
  <c r="C450" i="26" s="1"/>
  <c r="C453" i="24"/>
  <c r="B451" i="26" s="1"/>
  <c r="C451" i="26" s="1"/>
  <c r="C454" i="24"/>
  <c r="B452" i="26" s="1"/>
  <c r="C452" i="26" s="1"/>
  <c r="C455" i="24"/>
  <c r="B453" i="26" s="1"/>
  <c r="C453" i="26" s="1"/>
  <c r="C456" i="24"/>
  <c r="B454" i="26" s="1"/>
  <c r="C454" i="26" s="1"/>
  <c r="C457" i="24"/>
  <c r="B455" i="26" s="1"/>
  <c r="C455" i="26" s="1"/>
  <c r="C458" i="24"/>
  <c r="B456" i="26" s="1"/>
  <c r="C456" i="26" s="1"/>
  <c r="C459" i="24"/>
  <c r="B457" i="26" s="1"/>
  <c r="C457" i="26" s="1"/>
  <c r="C460" i="24"/>
  <c r="B458" i="26" s="1"/>
  <c r="C458" i="26" s="1"/>
  <c r="J458" i="26" s="1"/>
  <c r="C461" i="24"/>
  <c r="B459" i="26" s="1"/>
  <c r="C459" i="26" s="1"/>
  <c r="C462" i="24"/>
  <c r="B460" i="26" s="1"/>
  <c r="C460" i="26" s="1"/>
  <c r="J460" i="26" s="1"/>
  <c r="C463" i="24"/>
  <c r="B461" i="26" s="1"/>
  <c r="C461" i="26" s="1"/>
  <c r="I461" i="26" s="1"/>
  <c r="C464" i="24"/>
  <c r="B462" i="26" s="1"/>
  <c r="C462" i="26" s="1"/>
  <c r="C465" i="24"/>
  <c r="B463" i="26" s="1"/>
  <c r="C463" i="26" s="1"/>
  <c r="I463" i="26" s="1"/>
  <c r="C466" i="24"/>
  <c r="B464" i="26" s="1"/>
  <c r="C464" i="26" s="1"/>
  <c r="J464" i="26" s="1"/>
  <c r="C467" i="24"/>
  <c r="B465" i="26" s="1"/>
  <c r="C465" i="26" s="1"/>
  <c r="C468" i="24"/>
  <c r="B466" i="26" s="1"/>
  <c r="C466" i="26" s="1"/>
  <c r="I466" i="26" s="1"/>
  <c r="C469" i="24"/>
  <c r="B467" i="26" s="1"/>
  <c r="C467" i="26" s="1"/>
  <c r="C470" i="24"/>
  <c r="B468" i="26" s="1"/>
  <c r="C468" i="26" s="1"/>
  <c r="C471" i="24"/>
  <c r="B469" i="26" s="1"/>
  <c r="C469" i="26" s="1"/>
  <c r="C472" i="24"/>
  <c r="B470" i="26" s="1"/>
  <c r="C470" i="26" s="1"/>
  <c r="I470" i="26" s="1"/>
  <c r="C473" i="24"/>
  <c r="B471" i="26" s="1"/>
  <c r="C471" i="26" s="1"/>
  <c r="C474" i="24"/>
  <c r="B472" i="26" s="1"/>
  <c r="C472" i="26" s="1"/>
  <c r="C475" i="24"/>
  <c r="B473" i="26" s="1"/>
  <c r="C473" i="26" s="1"/>
  <c r="C476" i="24"/>
  <c r="B474" i="26" s="1"/>
  <c r="C474" i="26" s="1"/>
  <c r="C477" i="24"/>
  <c r="B475" i="26" s="1"/>
  <c r="C475" i="26" s="1"/>
  <c r="C478" i="24"/>
  <c r="B476" i="26" s="1"/>
  <c r="C476" i="26" s="1"/>
  <c r="C479" i="24"/>
  <c r="B477" i="26" s="1"/>
  <c r="C477" i="26" s="1"/>
  <c r="J477" i="26" s="1"/>
  <c r="C480" i="24"/>
  <c r="B478" i="26" s="1"/>
  <c r="C478" i="26" s="1"/>
  <c r="C481" i="24"/>
  <c r="B479" i="26" s="1"/>
  <c r="C479" i="26" s="1"/>
  <c r="C482" i="24"/>
  <c r="B480" i="26" s="1"/>
  <c r="C480" i="26" s="1"/>
  <c r="C483" i="24"/>
  <c r="B481" i="26" s="1"/>
  <c r="C481" i="26" s="1"/>
  <c r="C484" i="24"/>
  <c r="B482" i="26" s="1"/>
  <c r="C482" i="26" s="1"/>
  <c r="I482" i="26" s="1"/>
  <c r="C485" i="24"/>
  <c r="B483" i="26" s="1"/>
  <c r="C483" i="26" s="1"/>
  <c r="C486" i="24"/>
  <c r="B484" i="26" s="1"/>
  <c r="C484" i="26" s="1"/>
  <c r="J484" i="26" s="1"/>
  <c r="C487" i="24"/>
  <c r="B485" i="26" s="1"/>
  <c r="C485" i="26" s="1"/>
  <c r="J485" i="26" s="1"/>
  <c r="C488" i="24"/>
  <c r="B486" i="26" s="1"/>
  <c r="C486" i="26" s="1"/>
  <c r="C489" i="24"/>
  <c r="B487" i="26" s="1"/>
  <c r="C487" i="26" s="1"/>
  <c r="C490" i="24"/>
  <c r="B488" i="26" s="1"/>
  <c r="C488" i="26" s="1"/>
  <c r="I488" i="26" s="1"/>
  <c r="C491" i="24"/>
  <c r="B489" i="26" s="1"/>
  <c r="C489" i="26" s="1"/>
  <c r="I489" i="26" s="1"/>
  <c r="C492" i="24"/>
  <c r="B490" i="26" s="1"/>
  <c r="C490" i="26" s="1"/>
  <c r="J490" i="26" s="1"/>
  <c r="C493" i="24"/>
  <c r="B491" i="26" s="1"/>
  <c r="C491" i="26" s="1"/>
  <c r="C494" i="24"/>
  <c r="B492" i="26" s="1"/>
  <c r="C492" i="26" s="1"/>
  <c r="C495" i="24"/>
  <c r="B493" i="26" s="1"/>
  <c r="C493" i="26" s="1"/>
  <c r="C496" i="24"/>
  <c r="B494" i="26" s="1"/>
  <c r="C494" i="26" s="1"/>
  <c r="C497" i="24"/>
  <c r="B495" i="26" s="1"/>
  <c r="C495" i="26" s="1"/>
  <c r="C498" i="24"/>
  <c r="B496" i="26" s="1"/>
  <c r="C496" i="26" s="1"/>
  <c r="J496" i="26" s="1"/>
  <c r="C499" i="24"/>
  <c r="B497" i="26" s="1"/>
  <c r="C497" i="26" s="1"/>
  <c r="C500" i="24"/>
  <c r="B498" i="26" s="1"/>
  <c r="C498" i="26" s="1"/>
  <c r="C501" i="24"/>
  <c r="B499" i="26" s="1"/>
  <c r="C499" i="26" s="1"/>
  <c r="J499" i="26" s="1"/>
  <c r="C502" i="24"/>
  <c r="B500" i="26" s="1"/>
  <c r="C500" i="26" s="1"/>
  <c r="C503" i="24"/>
  <c r="B501" i="26" s="1"/>
  <c r="C501" i="26" s="1"/>
  <c r="J501" i="26" s="1"/>
  <c r="C504" i="24"/>
  <c r="B502" i="26" s="1"/>
  <c r="C502" i="26" s="1"/>
  <c r="I502" i="26" s="1"/>
  <c r="C505" i="24"/>
  <c r="B503" i="26" s="1"/>
  <c r="C503" i="26" s="1"/>
  <c r="J503" i="26" s="1"/>
  <c r="C506" i="24"/>
  <c r="B504" i="26" s="1"/>
  <c r="C504" i="26" s="1"/>
  <c r="C507" i="24"/>
  <c r="B505" i="26" s="1"/>
  <c r="C505" i="26" s="1"/>
  <c r="I505" i="26" s="1"/>
  <c r="C508" i="24"/>
  <c r="B506" i="26" s="1"/>
  <c r="C506" i="26" s="1"/>
  <c r="C509" i="24"/>
  <c r="B507" i="26" s="1"/>
  <c r="C507" i="26" s="1"/>
  <c r="C510" i="24"/>
  <c r="B508" i="26" s="1"/>
  <c r="C508" i="26" s="1"/>
  <c r="C511" i="24"/>
  <c r="B509" i="26" s="1"/>
  <c r="C509" i="26" s="1"/>
  <c r="J509" i="26" s="1"/>
  <c r="C512" i="24"/>
  <c r="B510" i="26" s="1"/>
  <c r="C510" i="26" s="1"/>
  <c r="C513" i="24"/>
  <c r="B511" i="26" s="1"/>
  <c r="C511" i="26" s="1"/>
  <c r="C514" i="24"/>
  <c r="B512" i="26" s="1"/>
  <c r="C512" i="26" s="1"/>
  <c r="C515" i="24"/>
  <c r="B513" i="26" s="1"/>
  <c r="C513" i="26" s="1"/>
  <c r="I513" i="26" s="1"/>
  <c r="C516" i="24"/>
  <c r="B514" i="26" s="1"/>
  <c r="C514" i="26" s="1"/>
  <c r="C517" i="24"/>
  <c r="B515" i="26" s="1"/>
  <c r="C515" i="26" s="1"/>
  <c r="C518" i="24"/>
  <c r="B516" i="26" s="1"/>
  <c r="C516" i="26" s="1"/>
  <c r="C519" i="24"/>
  <c r="B517" i="26" s="1"/>
  <c r="C517" i="26" s="1"/>
  <c r="I517" i="26" s="1"/>
  <c r="C520" i="24"/>
  <c r="B518" i="26" s="1"/>
  <c r="C518" i="26" s="1"/>
  <c r="C521" i="24"/>
  <c r="B519" i="26" s="1"/>
  <c r="C519" i="26" s="1"/>
  <c r="C522" i="24"/>
  <c r="B520" i="26" s="1"/>
  <c r="C520" i="26" s="1"/>
  <c r="J520" i="26" s="1"/>
  <c r="C523" i="24"/>
  <c r="B521" i="26" s="1"/>
  <c r="C521" i="26" s="1"/>
  <c r="J521" i="26" s="1"/>
  <c r="C524" i="24"/>
  <c r="B522" i="26" s="1"/>
  <c r="C522" i="26" s="1"/>
  <c r="C525" i="24"/>
  <c r="B523" i="26" s="1"/>
  <c r="C523" i="26" s="1"/>
  <c r="C526" i="24"/>
  <c r="B524" i="26" s="1"/>
  <c r="C524" i="26" s="1"/>
  <c r="C527" i="24"/>
  <c r="B525" i="26" s="1"/>
  <c r="C525" i="26" s="1"/>
  <c r="C528" i="24"/>
  <c r="B526" i="26" s="1"/>
  <c r="C526" i="26" s="1"/>
  <c r="C529" i="24"/>
  <c r="B527" i="26" s="1"/>
  <c r="C527" i="26" s="1"/>
  <c r="C530" i="24"/>
  <c r="B528" i="26" s="1"/>
  <c r="C528" i="26" s="1"/>
  <c r="I528" i="26" s="1"/>
  <c r="C531" i="24"/>
  <c r="B529" i="26" s="1"/>
  <c r="C529" i="26" s="1"/>
  <c r="J529" i="26" s="1"/>
  <c r="C532" i="24"/>
  <c r="B530" i="26" s="1"/>
  <c r="C530" i="26" s="1"/>
  <c r="C533" i="24"/>
  <c r="B531" i="26" s="1"/>
  <c r="C531" i="26" s="1"/>
  <c r="I531" i="26" s="1"/>
  <c r="C534" i="24"/>
  <c r="B532" i="26" s="1"/>
  <c r="C532" i="26" s="1"/>
  <c r="C535" i="24"/>
  <c r="B533" i="26" s="1"/>
  <c r="C533" i="26" s="1"/>
  <c r="C536" i="24"/>
  <c r="B534" i="26" s="1"/>
  <c r="C534" i="26" s="1"/>
  <c r="J534" i="26" s="1"/>
  <c r="C537" i="24"/>
  <c r="B535" i="26" s="1"/>
  <c r="C535" i="26" s="1"/>
  <c r="C538" i="24"/>
  <c r="B536" i="26" s="1"/>
  <c r="C536" i="26" s="1"/>
  <c r="J536" i="26" s="1"/>
  <c r="C539" i="24"/>
  <c r="B537" i="26" s="1"/>
  <c r="C537" i="26" s="1"/>
  <c r="C540" i="24"/>
  <c r="B538" i="26" s="1"/>
  <c r="C538" i="26" s="1"/>
  <c r="I538" i="26" s="1"/>
  <c r="C541" i="24"/>
  <c r="B539" i="26" s="1"/>
  <c r="C539" i="26" s="1"/>
  <c r="C542" i="24"/>
  <c r="B540" i="26" s="1"/>
  <c r="C540" i="26" s="1"/>
  <c r="J540" i="26" s="1"/>
  <c r="C543" i="24"/>
  <c r="B541" i="26" s="1"/>
  <c r="C541" i="26" s="1"/>
  <c r="C544" i="24"/>
  <c r="B542" i="26" s="1"/>
  <c r="C542" i="26" s="1"/>
  <c r="C545" i="24"/>
  <c r="B543" i="26" s="1"/>
  <c r="C543" i="26" s="1"/>
  <c r="J543" i="26" s="1"/>
  <c r="C546" i="24"/>
  <c r="B544" i="26" s="1"/>
  <c r="C544" i="26" s="1"/>
  <c r="I544" i="26" s="1"/>
  <c r="C547" i="24"/>
  <c r="B545" i="26" s="1"/>
  <c r="C545" i="26" s="1"/>
  <c r="C548" i="24"/>
  <c r="B546" i="26" s="1"/>
  <c r="C546" i="26" s="1"/>
  <c r="C549" i="24"/>
  <c r="B547" i="26" s="1"/>
  <c r="C547" i="26" s="1"/>
  <c r="J547" i="26" s="1"/>
  <c r="C550" i="24"/>
  <c r="B548" i="26" s="1"/>
  <c r="C548" i="26" s="1"/>
  <c r="C551" i="24"/>
  <c r="B549" i="26" s="1"/>
  <c r="C549" i="26" s="1"/>
  <c r="I549" i="26" s="1"/>
  <c r="C552" i="24"/>
  <c r="B550" i="26" s="1"/>
  <c r="C550" i="26" s="1"/>
  <c r="J550" i="26" s="1"/>
  <c r="C553" i="24"/>
  <c r="B551" i="26" s="1"/>
  <c r="C551" i="26" s="1"/>
  <c r="C554" i="24"/>
  <c r="B552" i="26" s="1"/>
  <c r="C552" i="26" s="1"/>
  <c r="J552" i="26" s="1"/>
  <c r="C555" i="24"/>
  <c r="B553" i="26" s="1"/>
  <c r="C553" i="26" s="1"/>
  <c r="C556" i="24"/>
  <c r="B554" i="26" s="1"/>
  <c r="C554" i="26" s="1"/>
  <c r="J554" i="26" s="1"/>
  <c r="C557" i="24"/>
  <c r="B555" i="26" s="1"/>
  <c r="C555" i="26" s="1"/>
  <c r="C558" i="24"/>
  <c r="B556" i="26" s="1"/>
  <c r="C556" i="26" s="1"/>
  <c r="C559" i="24"/>
  <c r="B557" i="26" s="1"/>
  <c r="C557" i="26" s="1"/>
  <c r="C560" i="24"/>
  <c r="B558" i="26" s="1"/>
  <c r="C558" i="26" s="1"/>
  <c r="C561" i="24"/>
  <c r="B559" i="26" s="1"/>
  <c r="C559" i="26" s="1"/>
  <c r="C562" i="24"/>
  <c r="B560" i="26" s="1"/>
  <c r="C560" i="26" s="1"/>
  <c r="I560" i="26" s="1"/>
  <c r="C563" i="24"/>
  <c r="B561" i="26" s="1"/>
  <c r="C561" i="26" s="1"/>
  <c r="C564" i="24"/>
  <c r="B562" i="26" s="1"/>
  <c r="C562" i="26" s="1"/>
  <c r="C565" i="24"/>
  <c r="B563" i="26" s="1"/>
  <c r="C563" i="26" s="1"/>
  <c r="J563" i="26" s="1"/>
  <c r="C566" i="24"/>
  <c r="B564" i="26" s="1"/>
  <c r="C564" i="26" s="1"/>
  <c r="C567" i="24"/>
  <c r="B565" i="26" s="1"/>
  <c r="C565" i="26" s="1"/>
  <c r="J565" i="26" s="1"/>
  <c r="C568" i="24"/>
  <c r="B566" i="26" s="1"/>
  <c r="C566" i="26" s="1"/>
  <c r="C569" i="24"/>
  <c r="B567" i="26" s="1"/>
  <c r="C567" i="26" s="1"/>
  <c r="C570" i="24"/>
  <c r="B568" i="26" s="1"/>
  <c r="C568" i="26" s="1"/>
  <c r="C571" i="24"/>
  <c r="B569" i="26" s="1"/>
  <c r="C569" i="26" s="1"/>
  <c r="C572" i="24"/>
  <c r="B570" i="26" s="1"/>
  <c r="C570" i="26" s="1"/>
  <c r="J570" i="26" s="1"/>
  <c r="C573" i="24"/>
  <c r="B571" i="26" s="1"/>
  <c r="C571" i="26" s="1"/>
  <c r="C574" i="24"/>
  <c r="B572" i="26" s="1"/>
  <c r="C572" i="26" s="1"/>
  <c r="C575" i="24"/>
  <c r="B573" i="26" s="1"/>
  <c r="C573" i="26" s="1"/>
  <c r="J573" i="26" s="1"/>
  <c r="C576" i="24"/>
  <c r="B574" i="26" s="1"/>
  <c r="C574" i="26" s="1"/>
  <c r="I574" i="26" s="1"/>
  <c r="C577" i="24"/>
  <c r="B575" i="26" s="1"/>
  <c r="C575" i="26" s="1"/>
  <c r="C578" i="24"/>
  <c r="B576" i="26" s="1"/>
  <c r="C576" i="26" s="1"/>
  <c r="I576" i="26" s="1"/>
  <c r="C579" i="24"/>
  <c r="B577" i="26" s="1"/>
  <c r="C577" i="26" s="1"/>
  <c r="C580" i="24"/>
  <c r="B578" i="26" s="1"/>
  <c r="C578" i="26" s="1"/>
  <c r="C581" i="24"/>
  <c r="B579" i="26" s="1"/>
  <c r="C579" i="26" s="1"/>
  <c r="C582" i="24"/>
  <c r="B580" i="26" s="1"/>
  <c r="C580" i="26" s="1"/>
  <c r="J580" i="26" s="1"/>
  <c r="C583" i="24"/>
  <c r="B581" i="26" s="1"/>
  <c r="C581" i="26" s="1"/>
  <c r="J581" i="26" s="1"/>
  <c r="C584" i="24"/>
  <c r="B582" i="26" s="1"/>
  <c r="C582" i="26" s="1"/>
  <c r="J582" i="26" s="1"/>
  <c r="C585" i="24"/>
  <c r="B583" i="26" s="1"/>
  <c r="C583" i="26" s="1"/>
  <c r="C586" i="24"/>
  <c r="B584" i="26" s="1"/>
  <c r="C584" i="26" s="1"/>
  <c r="C587" i="24"/>
  <c r="B585" i="26" s="1"/>
  <c r="C585" i="26" s="1"/>
  <c r="C588" i="24"/>
  <c r="B586" i="26" s="1"/>
  <c r="C586" i="26" s="1"/>
  <c r="C589" i="24"/>
  <c r="B587" i="26" s="1"/>
  <c r="C587" i="26" s="1"/>
  <c r="I587" i="26" s="1"/>
  <c r="C590" i="24"/>
  <c r="B588" i="26" s="1"/>
  <c r="C588" i="26" s="1"/>
  <c r="C591" i="24"/>
  <c r="B589" i="26" s="1"/>
  <c r="C589" i="26" s="1"/>
  <c r="J589" i="26" s="1"/>
  <c r="C592" i="24"/>
  <c r="B590" i="26" s="1"/>
  <c r="C590" i="26" s="1"/>
  <c r="C593" i="24"/>
  <c r="B591" i="26" s="1"/>
  <c r="C591" i="26" s="1"/>
  <c r="I591" i="26" s="1"/>
  <c r="C594" i="24"/>
  <c r="B592" i="26" s="1"/>
  <c r="C592" i="26" s="1"/>
  <c r="C595" i="24"/>
  <c r="B593" i="26" s="1"/>
  <c r="C593" i="26" s="1"/>
  <c r="C596" i="24"/>
  <c r="B594" i="26" s="1"/>
  <c r="C594" i="26" s="1"/>
  <c r="C597" i="24"/>
  <c r="B595" i="26" s="1"/>
  <c r="C595" i="26" s="1"/>
  <c r="C598" i="24"/>
  <c r="B596" i="26" s="1"/>
  <c r="C596" i="26" s="1"/>
  <c r="C599" i="24"/>
  <c r="B597" i="26" s="1"/>
  <c r="C597" i="26" s="1"/>
  <c r="C600" i="24"/>
  <c r="B598" i="26" s="1"/>
  <c r="C598" i="26" s="1"/>
  <c r="C601" i="24"/>
  <c r="B599" i="26" s="1"/>
  <c r="C599" i="26" s="1"/>
  <c r="C602" i="24"/>
  <c r="B600" i="26" s="1"/>
  <c r="C600" i="26" s="1"/>
  <c r="C603" i="24"/>
  <c r="B601" i="26" s="1"/>
  <c r="C601" i="26" s="1"/>
  <c r="C604" i="24"/>
  <c r="B602" i="26" s="1"/>
  <c r="C602" i="26" s="1"/>
  <c r="C605" i="24"/>
  <c r="B603" i="26" s="1"/>
  <c r="C603" i="26" s="1"/>
  <c r="C606" i="24"/>
  <c r="B604" i="26" s="1"/>
  <c r="C604" i="26" s="1"/>
  <c r="I604" i="26" s="1"/>
  <c r="C607" i="24"/>
  <c r="B605" i="26" s="1"/>
  <c r="C605" i="26" s="1"/>
  <c r="C608" i="24"/>
  <c r="B606" i="26" s="1"/>
  <c r="C606" i="26" s="1"/>
  <c r="C609" i="24"/>
  <c r="B607" i="26" s="1"/>
  <c r="C607" i="26" s="1"/>
  <c r="C610" i="24"/>
  <c r="B608" i="26" s="1"/>
  <c r="C608" i="26" s="1"/>
  <c r="I608" i="26" s="1"/>
  <c r="C611" i="24"/>
  <c r="B609" i="26" s="1"/>
  <c r="C609" i="26" s="1"/>
  <c r="I609" i="26" s="1"/>
  <c r="C612" i="24"/>
  <c r="B610" i="26" s="1"/>
  <c r="C610" i="26" s="1"/>
  <c r="J610" i="26" s="1"/>
  <c r="C613" i="24"/>
  <c r="B611" i="26" s="1"/>
  <c r="C611" i="26" s="1"/>
  <c r="I611" i="26" s="1"/>
  <c r="C614" i="24"/>
  <c r="B612" i="26" s="1"/>
  <c r="C612" i="26" s="1"/>
  <c r="C615" i="24"/>
  <c r="B613" i="26" s="1"/>
  <c r="C613" i="26" s="1"/>
  <c r="C616" i="24"/>
  <c r="B614" i="26" s="1"/>
  <c r="C614" i="26" s="1"/>
  <c r="J614" i="26" s="1"/>
  <c r="C617" i="24"/>
  <c r="B615" i="26" s="1"/>
  <c r="C615" i="26" s="1"/>
  <c r="C618" i="24"/>
  <c r="B616" i="26" s="1"/>
  <c r="C616" i="26" s="1"/>
  <c r="C619" i="24"/>
  <c r="B617" i="26" s="1"/>
  <c r="C617" i="26" s="1"/>
  <c r="I617" i="26" s="1"/>
  <c r="C620" i="24"/>
  <c r="B618" i="26" s="1"/>
  <c r="C618" i="26" s="1"/>
  <c r="C621" i="24"/>
  <c r="B619" i="26" s="1"/>
  <c r="C619" i="26" s="1"/>
  <c r="C622" i="24"/>
  <c r="B620" i="26" s="1"/>
  <c r="C620" i="26" s="1"/>
  <c r="C623" i="24"/>
  <c r="B621" i="26" s="1"/>
  <c r="C621" i="26" s="1"/>
  <c r="C624" i="24"/>
  <c r="B622" i="26" s="1"/>
  <c r="C622" i="26" s="1"/>
  <c r="C625" i="24"/>
  <c r="B623" i="26" s="1"/>
  <c r="C623" i="26" s="1"/>
  <c r="J623" i="26" s="1"/>
  <c r="C626" i="24"/>
  <c r="B624" i="26" s="1"/>
  <c r="C624" i="26" s="1"/>
  <c r="I624" i="26" s="1"/>
  <c r="C627" i="24"/>
  <c r="B625" i="26" s="1"/>
  <c r="C625" i="26" s="1"/>
  <c r="I625" i="26" s="1"/>
  <c r="C628" i="24"/>
  <c r="B626" i="26" s="1"/>
  <c r="C626" i="26" s="1"/>
  <c r="C629" i="24"/>
  <c r="B627" i="26" s="1"/>
  <c r="C627" i="26" s="1"/>
  <c r="C630" i="24"/>
  <c r="B628" i="26" s="1"/>
  <c r="C628" i="26" s="1"/>
  <c r="C631" i="24"/>
  <c r="B629" i="26" s="1"/>
  <c r="C629" i="26" s="1"/>
  <c r="I629" i="26" s="1"/>
  <c r="C632" i="24"/>
  <c r="B630" i="26" s="1"/>
  <c r="C630" i="26" s="1"/>
  <c r="C633" i="24"/>
  <c r="B631" i="26" s="1"/>
  <c r="C631" i="26" s="1"/>
  <c r="J631" i="26" s="1"/>
  <c r="C634" i="24"/>
  <c r="B632" i="26" s="1"/>
  <c r="C632" i="26" s="1"/>
  <c r="C635" i="24"/>
  <c r="B633" i="26" s="1"/>
  <c r="C633" i="26" s="1"/>
  <c r="C636" i="24"/>
  <c r="B634" i="26" s="1"/>
  <c r="C634" i="26" s="1"/>
  <c r="J634" i="26" s="1"/>
  <c r="C637" i="24"/>
  <c r="B635" i="26" s="1"/>
  <c r="C635" i="26" s="1"/>
  <c r="C638" i="24"/>
  <c r="B636" i="26" s="1"/>
  <c r="C636" i="26" s="1"/>
  <c r="J636" i="26" s="1"/>
  <c r="C639" i="24"/>
  <c r="B637" i="26" s="1"/>
  <c r="C637" i="26" s="1"/>
  <c r="J637" i="26" s="1"/>
  <c r="C640" i="24"/>
  <c r="B638" i="26" s="1"/>
  <c r="C638" i="26" s="1"/>
  <c r="C641" i="24"/>
  <c r="B639" i="26" s="1"/>
  <c r="C639" i="26" s="1"/>
  <c r="J639" i="26" s="1"/>
  <c r="C642" i="24"/>
  <c r="B640" i="26" s="1"/>
  <c r="C640" i="26" s="1"/>
  <c r="C643" i="24"/>
  <c r="B641" i="26" s="1"/>
  <c r="C641" i="26" s="1"/>
  <c r="I641" i="26" s="1"/>
  <c r="C644" i="24"/>
  <c r="B642" i="26" s="1"/>
  <c r="C642" i="26" s="1"/>
  <c r="J642" i="26" s="1"/>
  <c r="C645" i="24"/>
  <c r="B643" i="26" s="1"/>
  <c r="C643" i="26" s="1"/>
  <c r="C646" i="24"/>
  <c r="B644" i="26" s="1"/>
  <c r="C644" i="26" s="1"/>
  <c r="C647" i="24"/>
  <c r="B645" i="26" s="1"/>
  <c r="C645" i="26" s="1"/>
  <c r="I645" i="26" s="1"/>
  <c r="C648" i="24"/>
  <c r="B646" i="26" s="1"/>
  <c r="C646" i="26" s="1"/>
  <c r="J646" i="26" s="1"/>
  <c r="C649" i="24"/>
  <c r="B647" i="26" s="1"/>
  <c r="C647" i="26" s="1"/>
  <c r="C650" i="24"/>
  <c r="B648" i="26" s="1"/>
  <c r="C648" i="26" s="1"/>
  <c r="C651" i="24"/>
  <c r="B649" i="26" s="1"/>
  <c r="C649" i="26" s="1"/>
  <c r="J649" i="26" s="1"/>
  <c r="C652" i="24"/>
  <c r="B650" i="26" s="1"/>
  <c r="C650" i="26" s="1"/>
  <c r="C653" i="24"/>
  <c r="B651" i="26" s="1"/>
  <c r="C651" i="26" s="1"/>
  <c r="I651" i="26" s="1"/>
  <c r="C654" i="24"/>
  <c r="B652" i="26" s="1"/>
  <c r="C652" i="26" s="1"/>
  <c r="C655" i="24"/>
  <c r="B653" i="26" s="1"/>
  <c r="C653" i="26" s="1"/>
  <c r="C656" i="24"/>
  <c r="B654" i="26" s="1"/>
  <c r="C654" i="26" s="1"/>
  <c r="C657" i="24"/>
  <c r="B655" i="26" s="1"/>
  <c r="C655" i="26" s="1"/>
  <c r="C658" i="24"/>
  <c r="B656" i="26" s="1"/>
  <c r="C656" i="26" s="1"/>
  <c r="C659" i="24"/>
  <c r="B657" i="26" s="1"/>
  <c r="C657" i="26" s="1"/>
  <c r="J657" i="26" s="1"/>
  <c r="C660" i="24"/>
  <c r="B658" i="26" s="1"/>
  <c r="C658" i="26" s="1"/>
  <c r="J658" i="26" s="1"/>
  <c r="C661" i="24"/>
  <c r="B659" i="26" s="1"/>
  <c r="C659" i="26" s="1"/>
  <c r="C662" i="24"/>
  <c r="B660" i="26" s="1"/>
  <c r="C660" i="26" s="1"/>
  <c r="C663" i="24"/>
  <c r="B661" i="26" s="1"/>
  <c r="C661" i="26" s="1"/>
  <c r="C664" i="24"/>
  <c r="B662" i="26" s="1"/>
  <c r="C662" i="26" s="1"/>
  <c r="I662" i="26" s="1"/>
  <c r="C665" i="24"/>
  <c r="B663" i="26" s="1"/>
  <c r="C663" i="26" s="1"/>
  <c r="I663" i="26" s="1"/>
  <c r="C666" i="24"/>
  <c r="B664" i="26" s="1"/>
  <c r="C664" i="26" s="1"/>
  <c r="C667" i="24"/>
  <c r="B665" i="26" s="1"/>
  <c r="C665" i="26" s="1"/>
  <c r="J665" i="26" s="1"/>
  <c r="C668" i="24"/>
  <c r="B666" i="26" s="1"/>
  <c r="C666" i="26" s="1"/>
  <c r="C669" i="24"/>
  <c r="B667" i="26" s="1"/>
  <c r="C667" i="26" s="1"/>
  <c r="J667" i="26" s="1"/>
  <c r="C670" i="24"/>
  <c r="B668" i="26" s="1"/>
  <c r="C668" i="26" s="1"/>
  <c r="C671" i="24"/>
  <c r="B669" i="26" s="1"/>
  <c r="C669" i="26" s="1"/>
  <c r="C672" i="24"/>
  <c r="B670" i="26" s="1"/>
  <c r="C670" i="26" s="1"/>
  <c r="C673" i="24"/>
  <c r="B671" i="26" s="1"/>
  <c r="C671" i="26" s="1"/>
  <c r="J671" i="26" s="1"/>
  <c r="C674" i="24"/>
  <c r="B672" i="26" s="1"/>
  <c r="C672" i="26" s="1"/>
  <c r="C675" i="24"/>
  <c r="B673" i="26" s="1"/>
  <c r="C673" i="26" s="1"/>
  <c r="C676" i="24"/>
  <c r="B674" i="26" s="1"/>
  <c r="C674" i="26" s="1"/>
  <c r="J674" i="26" s="1"/>
  <c r="C677" i="24"/>
  <c r="B675" i="26" s="1"/>
  <c r="C675" i="26" s="1"/>
  <c r="C678" i="24"/>
  <c r="B676" i="26" s="1"/>
  <c r="C676" i="26" s="1"/>
  <c r="I676" i="26" s="1"/>
  <c r="C679" i="24"/>
  <c r="B677" i="26" s="1"/>
  <c r="C677" i="26" s="1"/>
  <c r="C680" i="24"/>
  <c r="B678" i="26" s="1"/>
  <c r="C678" i="26" s="1"/>
  <c r="C681" i="24"/>
  <c r="B679" i="26" s="1"/>
  <c r="C679" i="26" s="1"/>
  <c r="J679" i="26" s="1"/>
  <c r="C682" i="24"/>
  <c r="B680" i="26" s="1"/>
  <c r="C680" i="26" s="1"/>
  <c r="J680" i="26" s="1"/>
  <c r="C683" i="24"/>
  <c r="B681" i="26" s="1"/>
  <c r="C681" i="26" s="1"/>
  <c r="C684" i="24"/>
  <c r="B682" i="26" s="1"/>
  <c r="C682" i="26" s="1"/>
  <c r="C685" i="24"/>
  <c r="B683" i="26" s="1"/>
  <c r="C683" i="26" s="1"/>
  <c r="J683" i="26" s="1"/>
  <c r="C686" i="24"/>
  <c r="B684" i="26" s="1"/>
  <c r="C684" i="26" s="1"/>
  <c r="C687" i="24"/>
  <c r="B685" i="26" s="1"/>
  <c r="C685" i="26" s="1"/>
  <c r="C688" i="24"/>
  <c r="B686" i="26" s="1"/>
  <c r="C686" i="26" s="1"/>
  <c r="J686" i="26" s="1"/>
  <c r="C689" i="24"/>
  <c r="B687" i="26" s="1"/>
  <c r="C687" i="26" s="1"/>
  <c r="I687" i="26" s="1"/>
  <c r="C690" i="24"/>
  <c r="B688" i="26" s="1"/>
  <c r="C688" i="26" s="1"/>
  <c r="I688" i="26" s="1"/>
  <c r="C691" i="24"/>
  <c r="B689" i="26" s="1"/>
  <c r="C689" i="26" s="1"/>
  <c r="J689" i="26" s="1"/>
  <c r="C692" i="24"/>
  <c r="B690" i="26" s="1"/>
  <c r="C690" i="26" s="1"/>
  <c r="C693" i="24"/>
  <c r="B691" i="26" s="1"/>
  <c r="C691" i="26" s="1"/>
  <c r="J691" i="26" s="1"/>
  <c r="C694" i="24"/>
  <c r="B692" i="26" s="1"/>
  <c r="C692" i="26" s="1"/>
  <c r="J692" i="26" s="1"/>
  <c r="C695" i="24"/>
  <c r="B693" i="26" s="1"/>
  <c r="C693" i="26" s="1"/>
  <c r="I693" i="26" s="1"/>
  <c r="C696" i="24"/>
  <c r="B694" i="26" s="1"/>
  <c r="C694" i="26" s="1"/>
  <c r="C697" i="24"/>
  <c r="B695" i="26" s="1"/>
  <c r="C695" i="26" s="1"/>
  <c r="C698" i="24"/>
  <c r="B696" i="26" s="1"/>
  <c r="C696" i="26" s="1"/>
  <c r="C699" i="24"/>
  <c r="B697" i="26" s="1"/>
  <c r="C697" i="26" s="1"/>
  <c r="C700" i="24"/>
  <c r="B698" i="26" s="1"/>
  <c r="C698" i="26" s="1"/>
  <c r="C701" i="24"/>
  <c r="B699" i="26" s="1"/>
  <c r="C699" i="26" s="1"/>
  <c r="J699" i="26" s="1"/>
  <c r="C702" i="24"/>
  <c r="B700" i="26" s="1"/>
  <c r="C700" i="26" s="1"/>
  <c r="C703" i="24"/>
  <c r="B701" i="26" s="1"/>
  <c r="C701" i="26" s="1"/>
  <c r="C704" i="24"/>
  <c r="B702" i="26" s="1"/>
  <c r="C702" i="26" s="1"/>
  <c r="I702" i="26" s="1"/>
  <c r="C705" i="24"/>
  <c r="B703" i="26" s="1"/>
  <c r="C703" i="26" s="1"/>
  <c r="C706" i="24"/>
  <c r="B704" i="26" s="1"/>
  <c r="C704" i="26" s="1"/>
  <c r="I704" i="26" s="1"/>
  <c r="C707" i="24"/>
  <c r="B705" i="26" s="1"/>
  <c r="C705" i="26" s="1"/>
  <c r="C708" i="24"/>
  <c r="B706" i="26" s="1"/>
  <c r="C706" i="26" s="1"/>
  <c r="C709" i="24"/>
  <c r="B707" i="26" s="1"/>
  <c r="C707" i="26" s="1"/>
  <c r="C710" i="24"/>
  <c r="B708" i="26" s="1"/>
  <c r="C708" i="26" s="1"/>
  <c r="C711" i="24"/>
  <c r="B709" i="26" s="1"/>
  <c r="C709" i="26" s="1"/>
  <c r="C712" i="24"/>
  <c r="B710" i="26" s="1"/>
  <c r="C710" i="26" s="1"/>
  <c r="C713" i="24"/>
  <c r="B711" i="26" s="1"/>
  <c r="C711" i="26" s="1"/>
  <c r="C714" i="24"/>
  <c r="B712" i="26" s="1"/>
  <c r="C712" i="26" s="1"/>
  <c r="C715" i="24"/>
  <c r="B713" i="26" s="1"/>
  <c r="C713" i="26" s="1"/>
  <c r="I713" i="26" s="1"/>
  <c r="C716" i="24"/>
  <c r="B714" i="26" s="1"/>
  <c r="C714" i="26" s="1"/>
  <c r="C717" i="24"/>
  <c r="B715" i="26" s="1"/>
  <c r="C715" i="26" s="1"/>
  <c r="I715" i="26" s="1"/>
  <c r="C718" i="24"/>
  <c r="B716" i="26" s="1"/>
  <c r="C716" i="26" s="1"/>
  <c r="C719" i="24"/>
  <c r="B717" i="26" s="1"/>
  <c r="C717" i="26" s="1"/>
  <c r="C720" i="24"/>
  <c r="B718" i="26" s="1"/>
  <c r="C718" i="26" s="1"/>
  <c r="J718" i="26" s="1"/>
  <c r="C721" i="24"/>
  <c r="B719" i="26" s="1"/>
  <c r="C719" i="26" s="1"/>
  <c r="C722" i="24"/>
  <c r="B720" i="26" s="1"/>
  <c r="C720" i="26" s="1"/>
  <c r="I720" i="26" s="1"/>
  <c r="C723" i="24"/>
  <c r="B721" i="26" s="1"/>
  <c r="C721" i="26" s="1"/>
  <c r="C724" i="24"/>
  <c r="B722" i="26" s="1"/>
  <c r="C722" i="26" s="1"/>
  <c r="C725" i="24"/>
  <c r="B723" i="26" s="1"/>
  <c r="C723" i="26" s="1"/>
  <c r="J723" i="26" s="1"/>
  <c r="C726" i="24"/>
  <c r="B724" i="26" s="1"/>
  <c r="C724" i="26" s="1"/>
  <c r="C727" i="24"/>
  <c r="B725" i="26" s="1"/>
  <c r="C725" i="26" s="1"/>
  <c r="C728" i="24"/>
  <c r="B726" i="26" s="1"/>
  <c r="C726" i="26" s="1"/>
  <c r="C729" i="24"/>
  <c r="B727" i="26" s="1"/>
  <c r="C727" i="26" s="1"/>
  <c r="J727" i="26" s="1"/>
  <c r="C730" i="24"/>
  <c r="B728" i="26" s="1"/>
  <c r="C728" i="26" s="1"/>
  <c r="I728" i="26" s="1"/>
  <c r="C731" i="24"/>
  <c r="B729" i="26" s="1"/>
  <c r="C729" i="26" s="1"/>
  <c r="C732" i="24"/>
  <c r="B730" i="26" s="1"/>
  <c r="C730" i="26" s="1"/>
  <c r="C733" i="24"/>
  <c r="B731" i="26" s="1"/>
  <c r="C731" i="26" s="1"/>
  <c r="J731" i="26" s="1"/>
  <c r="C734" i="24"/>
  <c r="B732" i="26" s="1"/>
  <c r="C732" i="26" s="1"/>
  <c r="C735" i="24"/>
  <c r="B733" i="26" s="1"/>
  <c r="C733" i="26" s="1"/>
  <c r="C736" i="24"/>
  <c r="B734" i="26" s="1"/>
  <c r="C734" i="26" s="1"/>
  <c r="C737" i="24"/>
  <c r="B735" i="26" s="1"/>
  <c r="C735" i="26" s="1"/>
  <c r="C738" i="24"/>
  <c r="B736" i="26" s="1"/>
  <c r="C736" i="26" s="1"/>
  <c r="I736" i="26" s="1"/>
  <c r="C739" i="24"/>
  <c r="B737" i="26" s="1"/>
  <c r="C737" i="26" s="1"/>
  <c r="C740" i="24"/>
  <c r="B738" i="26" s="1"/>
  <c r="C738" i="26" s="1"/>
  <c r="C741" i="24"/>
  <c r="B739" i="26" s="1"/>
  <c r="C739" i="26" s="1"/>
  <c r="I739" i="26" s="1"/>
  <c r="C742" i="24"/>
  <c r="B740" i="26" s="1"/>
  <c r="C740" i="26" s="1"/>
  <c r="C743" i="24"/>
  <c r="B741" i="26" s="1"/>
  <c r="C741" i="26" s="1"/>
  <c r="C744" i="24"/>
  <c r="B742" i="26" s="1"/>
  <c r="C742" i="26" s="1"/>
  <c r="C745" i="24"/>
  <c r="B743" i="26" s="1"/>
  <c r="C743" i="26" s="1"/>
  <c r="C746" i="24"/>
  <c r="B744" i="26" s="1"/>
  <c r="C744" i="26" s="1"/>
  <c r="C747" i="24"/>
  <c r="B745" i="26" s="1"/>
  <c r="C745" i="26" s="1"/>
  <c r="C748" i="24"/>
  <c r="B746" i="26" s="1"/>
  <c r="C746" i="26" s="1"/>
  <c r="C749" i="24"/>
  <c r="B747" i="26" s="1"/>
  <c r="C747" i="26" s="1"/>
  <c r="I747" i="26" s="1"/>
  <c r="C750" i="24"/>
  <c r="B748" i="26" s="1"/>
  <c r="C748" i="26" s="1"/>
  <c r="C751" i="24"/>
  <c r="B749" i="26" s="1"/>
  <c r="C749" i="26" s="1"/>
  <c r="C752" i="24"/>
  <c r="B750" i="26" s="1"/>
  <c r="C750" i="26" s="1"/>
  <c r="C753" i="24"/>
  <c r="B751" i="26" s="1"/>
  <c r="C751" i="26" s="1"/>
  <c r="C754" i="24"/>
  <c r="B752" i="26" s="1"/>
  <c r="C752" i="26" s="1"/>
  <c r="I752" i="26" s="1"/>
  <c r="C755" i="24"/>
  <c r="B753" i="26" s="1"/>
  <c r="C753" i="26" s="1"/>
  <c r="C756" i="24"/>
  <c r="B754" i="26" s="1"/>
  <c r="C754" i="26" s="1"/>
  <c r="I754" i="26" s="1"/>
  <c r="O754" i="26" s="1"/>
  <c r="C757" i="24"/>
  <c r="B755" i="26" s="1"/>
  <c r="C755" i="26" s="1"/>
  <c r="I755" i="26" s="1"/>
  <c r="C758" i="24"/>
  <c r="B756" i="26" s="1"/>
  <c r="C756" i="26" s="1"/>
  <c r="C759" i="24"/>
  <c r="B757" i="26" s="1"/>
  <c r="C757" i="26" s="1"/>
  <c r="C760" i="24"/>
  <c r="B758" i="26" s="1"/>
  <c r="C758" i="26" s="1"/>
  <c r="C761" i="24"/>
  <c r="B759" i="26" s="1"/>
  <c r="C759" i="26" s="1"/>
  <c r="J759" i="26" s="1"/>
  <c r="C762" i="24"/>
  <c r="B760" i="26" s="1"/>
  <c r="C760" i="26" s="1"/>
  <c r="C763" i="24"/>
  <c r="B761" i="26" s="1"/>
  <c r="C761" i="26" s="1"/>
  <c r="I761" i="26" s="1"/>
  <c r="C764" i="24"/>
  <c r="B762" i="26" s="1"/>
  <c r="C762" i="26" s="1"/>
  <c r="C765" i="24"/>
  <c r="B763" i="26" s="1"/>
  <c r="C763" i="26" s="1"/>
  <c r="C766" i="24"/>
  <c r="B764" i="26" s="1"/>
  <c r="C764" i="26" s="1"/>
  <c r="C767" i="24"/>
  <c r="B765" i="26" s="1"/>
  <c r="C765" i="26" s="1"/>
  <c r="C768" i="24"/>
  <c r="B766" i="26" s="1"/>
  <c r="C766" i="26" s="1"/>
  <c r="C769" i="24"/>
  <c r="B767" i="26" s="1"/>
  <c r="C767" i="26" s="1"/>
  <c r="J767" i="26" s="1"/>
  <c r="C770" i="24"/>
  <c r="B768" i="26" s="1"/>
  <c r="C768" i="26" s="1"/>
  <c r="C771" i="24"/>
  <c r="B769" i="26" s="1"/>
  <c r="C769" i="26" s="1"/>
  <c r="C772" i="24"/>
  <c r="B770" i="26" s="1"/>
  <c r="C770" i="26" s="1"/>
  <c r="I770" i="26" s="1"/>
  <c r="O770" i="26" s="1"/>
  <c r="C773" i="24"/>
  <c r="B771" i="26" s="1"/>
  <c r="C771" i="26" s="1"/>
  <c r="C774" i="24"/>
  <c r="B772" i="26" s="1"/>
  <c r="C772" i="26" s="1"/>
  <c r="I772" i="26" s="1"/>
  <c r="C775" i="24"/>
  <c r="B773" i="26" s="1"/>
  <c r="C773" i="26" s="1"/>
  <c r="C776" i="24"/>
  <c r="B774" i="26" s="1"/>
  <c r="C774" i="26" s="1"/>
  <c r="C777" i="24"/>
  <c r="B775" i="26" s="1"/>
  <c r="C775" i="26" s="1"/>
  <c r="I775" i="26" s="1"/>
  <c r="C778" i="24"/>
  <c r="B776" i="26" s="1"/>
  <c r="C776" i="26" s="1"/>
  <c r="I776" i="26" s="1"/>
  <c r="C779" i="24"/>
  <c r="B777" i="26" s="1"/>
  <c r="C777" i="26" s="1"/>
  <c r="C780" i="24"/>
  <c r="B778" i="26" s="1"/>
  <c r="C778" i="26" s="1"/>
  <c r="J778" i="26" s="1"/>
  <c r="C781" i="24"/>
  <c r="B779" i="26" s="1"/>
  <c r="C779" i="26" s="1"/>
  <c r="C782" i="24"/>
  <c r="B780" i="26" s="1"/>
  <c r="C780" i="26" s="1"/>
  <c r="C783" i="24"/>
  <c r="B781" i="26" s="1"/>
  <c r="C781" i="26" s="1"/>
  <c r="J781" i="26" s="1"/>
  <c r="C784" i="24"/>
  <c r="B782" i="26" s="1"/>
  <c r="C782" i="26" s="1"/>
  <c r="C785" i="24"/>
  <c r="B783" i="26" s="1"/>
  <c r="C783" i="26" s="1"/>
  <c r="C786" i="24"/>
  <c r="B784" i="26" s="1"/>
  <c r="C784" i="26" s="1"/>
  <c r="I784" i="26" s="1"/>
  <c r="C787" i="24"/>
  <c r="B785" i="26" s="1"/>
  <c r="C785" i="26" s="1"/>
  <c r="J785" i="26" s="1"/>
  <c r="C788" i="24"/>
  <c r="B786" i="26" s="1"/>
  <c r="C786" i="26" s="1"/>
  <c r="C789" i="24"/>
  <c r="B787" i="26" s="1"/>
  <c r="C787" i="26" s="1"/>
  <c r="C790" i="24"/>
  <c r="B788" i="26" s="1"/>
  <c r="C788" i="26" s="1"/>
  <c r="C791" i="24"/>
  <c r="B789" i="26" s="1"/>
  <c r="C789" i="26" s="1"/>
  <c r="C792" i="24"/>
  <c r="B790" i="26" s="1"/>
  <c r="C790" i="26" s="1"/>
  <c r="I790" i="26" s="1"/>
  <c r="C793" i="24"/>
  <c r="B791" i="26" s="1"/>
  <c r="C791" i="26" s="1"/>
  <c r="J791" i="26" s="1"/>
  <c r="C794" i="24"/>
  <c r="B792" i="26" s="1"/>
  <c r="C792" i="26" s="1"/>
  <c r="C795" i="24"/>
  <c r="B793" i="26" s="1"/>
  <c r="C793" i="26" s="1"/>
  <c r="C796" i="24"/>
  <c r="B794" i="26" s="1"/>
  <c r="C794" i="26" s="1"/>
  <c r="C797" i="24"/>
  <c r="B795" i="26" s="1"/>
  <c r="C795" i="26" s="1"/>
  <c r="C798" i="24"/>
  <c r="B796" i="26" s="1"/>
  <c r="C796" i="26" s="1"/>
  <c r="C799" i="24"/>
  <c r="B797" i="26" s="1"/>
  <c r="C797" i="26" s="1"/>
  <c r="C800" i="24"/>
  <c r="B798" i="26" s="1"/>
  <c r="C798" i="26" s="1"/>
  <c r="C801" i="24"/>
  <c r="B799" i="26" s="1"/>
  <c r="C799" i="26" s="1"/>
  <c r="I799" i="26" s="1"/>
  <c r="C802" i="24"/>
  <c r="B800" i="26" s="1"/>
  <c r="C800" i="26" s="1"/>
  <c r="C803" i="24"/>
  <c r="B801" i="26" s="1"/>
  <c r="C801" i="26" s="1"/>
  <c r="J801" i="26" s="1"/>
  <c r="C804" i="24"/>
  <c r="B802" i="26" s="1"/>
  <c r="C802" i="26" s="1"/>
  <c r="C805" i="24"/>
  <c r="B803" i="26" s="1"/>
  <c r="C803" i="26" s="1"/>
  <c r="C806" i="24"/>
  <c r="B804" i="26" s="1"/>
  <c r="C804" i="26" s="1"/>
  <c r="C807" i="24"/>
  <c r="B805" i="26" s="1"/>
  <c r="C805" i="26" s="1"/>
  <c r="C808" i="24"/>
  <c r="B806" i="26" s="1"/>
  <c r="C806" i="26" s="1"/>
  <c r="J806" i="26" s="1"/>
  <c r="C809" i="24"/>
  <c r="B807" i="26" s="1"/>
  <c r="C807" i="26" s="1"/>
  <c r="C810" i="24"/>
  <c r="B808" i="26" s="1"/>
  <c r="C808" i="26" s="1"/>
  <c r="C811" i="24"/>
  <c r="B809" i="26" s="1"/>
  <c r="C809" i="26" s="1"/>
  <c r="C812" i="24"/>
  <c r="B810" i="26" s="1"/>
  <c r="C810" i="26" s="1"/>
  <c r="C813" i="24"/>
  <c r="B811" i="26" s="1"/>
  <c r="C811" i="26" s="1"/>
  <c r="C814" i="24"/>
  <c r="B812" i="26" s="1"/>
  <c r="C812" i="26" s="1"/>
  <c r="C815" i="24"/>
  <c r="B813" i="26" s="1"/>
  <c r="C813" i="26" s="1"/>
  <c r="C816" i="24"/>
  <c r="B814" i="26" s="1"/>
  <c r="C814" i="26" s="1"/>
  <c r="C817" i="24"/>
  <c r="B815" i="26" s="1"/>
  <c r="C815" i="26" s="1"/>
  <c r="C818" i="24"/>
  <c r="B816" i="26" s="1"/>
  <c r="C816" i="26" s="1"/>
  <c r="J816" i="26" s="1"/>
  <c r="C819" i="24"/>
  <c r="B817" i="26" s="1"/>
  <c r="C817" i="26" s="1"/>
  <c r="I817" i="26" s="1"/>
  <c r="C820" i="24"/>
  <c r="B818" i="26" s="1"/>
  <c r="C818" i="26" s="1"/>
  <c r="C821" i="24"/>
  <c r="B819" i="26" s="1"/>
  <c r="C819" i="26" s="1"/>
  <c r="I819" i="26" s="1"/>
  <c r="C822" i="24"/>
  <c r="B820" i="26" s="1"/>
  <c r="C820" i="26" s="1"/>
  <c r="C823" i="24"/>
  <c r="B821" i="26" s="1"/>
  <c r="C821" i="26" s="1"/>
  <c r="I821" i="26" s="1"/>
  <c r="C824" i="24"/>
  <c r="B822" i="26" s="1"/>
  <c r="C822" i="26" s="1"/>
  <c r="C825" i="24"/>
  <c r="B823" i="26" s="1"/>
  <c r="C823" i="26" s="1"/>
  <c r="C826" i="24"/>
  <c r="B824" i="26" s="1"/>
  <c r="C824" i="26" s="1"/>
  <c r="C827" i="24"/>
  <c r="B825" i="26" s="1"/>
  <c r="C825" i="26" s="1"/>
  <c r="I825" i="26" s="1"/>
  <c r="C828" i="24"/>
  <c r="B826" i="26" s="1"/>
  <c r="C826" i="26" s="1"/>
  <c r="C829" i="24"/>
  <c r="B827" i="26" s="1"/>
  <c r="C827" i="26" s="1"/>
  <c r="C830" i="24"/>
  <c r="B828" i="26" s="1"/>
  <c r="C828" i="26" s="1"/>
  <c r="I828" i="26" s="1"/>
  <c r="C831" i="24"/>
  <c r="B829" i="26" s="1"/>
  <c r="C829" i="26" s="1"/>
  <c r="C832" i="24"/>
  <c r="B830" i="26" s="1"/>
  <c r="C830" i="26" s="1"/>
  <c r="J830" i="26" s="1"/>
  <c r="C833" i="24"/>
  <c r="B831" i="26" s="1"/>
  <c r="C831" i="26" s="1"/>
  <c r="C834" i="24"/>
  <c r="B832" i="26" s="1"/>
  <c r="C832" i="26" s="1"/>
  <c r="C835" i="24"/>
  <c r="B833" i="26" s="1"/>
  <c r="C833" i="26" s="1"/>
  <c r="I833" i="26" s="1"/>
  <c r="C836" i="24"/>
  <c r="B834" i="26" s="1"/>
  <c r="C834" i="26" s="1"/>
  <c r="J834" i="26" s="1"/>
  <c r="C837" i="24"/>
  <c r="B835" i="26" s="1"/>
  <c r="C835" i="26" s="1"/>
  <c r="J835" i="26" s="1"/>
  <c r="C838" i="24"/>
  <c r="B836" i="26" s="1"/>
  <c r="C836" i="26" s="1"/>
  <c r="C839" i="24"/>
  <c r="B837" i="26" s="1"/>
  <c r="C837" i="26" s="1"/>
  <c r="C840" i="24"/>
  <c r="B838" i="26" s="1"/>
  <c r="C838" i="26" s="1"/>
  <c r="C841" i="24"/>
  <c r="B839" i="26" s="1"/>
  <c r="C839" i="26" s="1"/>
  <c r="C842" i="24"/>
  <c r="B840" i="26" s="1"/>
  <c r="C840" i="26" s="1"/>
  <c r="J840" i="26" s="1"/>
  <c r="C843" i="24"/>
  <c r="B841" i="26" s="1"/>
  <c r="C841" i="26" s="1"/>
  <c r="J841" i="26" s="1"/>
  <c r="C844" i="24"/>
  <c r="B842" i="26" s="1"/>
  <c r="C842" i="26" s="1"/>
  <c r="I842" i="26" s="1"/>
  <c r="C845" i="24"/>
  <c r="B843" i="26" s="1"/>
  <c r="C843" i="26" s="1"/>
  <c r="C846" i="24"/>
  <c r="B844" i="26" s="1"/>
  <c r="C844" i="26" s="1"/>
  <c r="C847" i="24"/>
  <c r="B845" i="26" s="1"/>
  <c r="C845" i="26" s="1"/>
  <c r="J845" i="26" s="1"/>
  <c r="C848" i="24"/>
  <c r="B846" i="26" s="1"/>
  <c r="C846" i="26" s="1"/>
  <c r="C849" i="24"/>
  <c r="B847" i="26" s="1"/>
  <c r="C847" i="26" s="1"/>
  <c r="C850" i="24"/>
  <c r="B848" i="26" s="1"/>
  <c r="C848" i="26" s="1"/>
  <c r="J848" i="26" s="1"/>
  <c r="C851" i="24"/>
  <c r="B849" i="26" s="1"/>
  <c r="C849" i="26" s="1"/>
  <c r="J849" i="26" s="1"/>
  <c r="C852" i="24"/>
  <c r="B850" i="26" s="1"/>
  <c r="C850" i="26" s="1"/>
  <c r="C853" i="24"/>
  <c r="B851" i="26" s="1"/>
  <c r="C851" i="26" s="1"/>
  <c r="C854" i="24"/>
  <c r="B852" i="26" s="1"/>
  <c r="C852" i="26" s="1"/>
  <c r="C855" i="24"/>
  <c r="B853" i="26" s="1"/>
  <c r="C853" i="26" s="1"/>
  <c r="J853" i="26" s="1"/>
  <c r="C856" i="24"/>
  <c r="B854" i="26" s="1"/>
  <c r="C854" i="26" s="1"/>
  <c r="C857" i="24"/>
  <c r="B855" i="26" s="1"/>
  <c r="C855" i="26" s="1"/>
  <c r="C858" i="24"/>
  <c r="B856" i="26" s="1"/>
  <c r="C856" i="26" s="1"/>
  <c r="I856" i="26" s="1"/>
  <c r="C859" i="24"/>
  <c r="B857" i="26" s="1"/>
  <c r="C857" i="26" s="1"/>
  <c r="I857" i="26" s="1"/>
  <c r="C860" i="24"/>
  <c r="B858" i="26" s="1"/>
  <c r="C858" i="26" s="1"/>
  <c r="C861" i="24"/>
  <c r="B859" i="26" s="1"/>
  <c r="C859" i="26" s="1"/>
  <c r="J859" i="26" s="1"/>
  <c r="C862" i="24"/>
  <c r="B860" i="26" s="1"/>
  <c r="C860" i="26" s="1"/>
  <c r="C863" i="24"/>
  <c r="B861" i="26" s="1"/>
  <c r="C861" i="26" s="1"/>
  <c r="J861" i="26" s="1"/>
  <c r="C864" i="24"/>
  <c r="B862" i="26" s="1"/>
  <c r="C862" i="26" s="1"/>
  <c r="I862" i="26" s="1"/>
  <c r="C865" i="24"/>
  <c r="B863" i="26" s="1"/>
  <c r="C863" i="26" s="1"/>
  <c r="J863" i="26" s="1"/>
  <c r="C866" i="24"/>
  <c r="B864" i="26" s="1"/>
  <c r="C864" i="26" s="1"/>
  <c r="C867" i="24"/>
  <c r="B865" i="26" s="1"/>
  <c r="C865" i="26" s="1"/>
  <c r="C868" i="24"/>
  <c r="B866" i="26" s="1"/>
  <c r="C866" i="26" s="1"/>
  <c r="C869" i="24"/>
  <c r="B867" i="26" s="1"/>
  <c r="C867" i="26" s="1"/>
  <c r="C870" i="24"/>
  <c r="B868" i="26" s="1"/>
  <c r="C868" i="26" s="1"/>
  <c r="C871" i="24"/>
  <c r="B869" i="26" s="1"/>
  <c r="C869" i="26" s="1"/>
  <c r="C872" i="24"/>
  <c r="B870" i="26" s="1"/>
  <c r="C870" i="26" s="1"/>
  <c r="C873" i="24"/>
  <c r="B871" i="26" s="1"/>
  <c r="C871" i="26" s="1"/>
  <c r="I871" i="26" s="1"/>
  <c r="C874" i="24"/>
  <c r="B872" i="26" s="1"/>
  <c r="C872" i="26" s="1"/>
  <c r="C875" i="24"/>
  <c r="B873" i="26" s="1"/>
  <c r="C873" i="26" s="1"/>
  <c r="I873" i="26" s="1"/>
  <c r="C876" i="24"/>
  <c r="B874" i="26" s="1"/>
  <c r="C874" i="26" s="1"/>
  <c r="C877" i="24"/>
  <c r="B875" i="26" s="1"/>
  <c r="C875" i="26" s="1"/>
  <c r="J875" i="26" s="1"/>
  <c r="C878" i="24"/>
  <c r="B876" i="26" s="1"/>
  <c r="C876" i="26" s="1"/>
  <c r="C879" i="24"/>
  <c r="B877" i="26" s="1"/>
  <c r="C877" i="26" s="1"/>
  <c r="J877" i="26" s="1"/>
  <c r="C880" i="24"/>
  <c r="B878" i="26" s="1"/>
  <c r="C878" i="26" s="1"/>
  <c r="C881" i="24"/>
  <c r="B879" i="26" s="1"/>
  <c r="C879" i="26" s="1"/>
  <c r="C882" i="24"/>
  <c r="B880" i="26" s="1"/>
  <c r="C880" i="26" s="1"/>
  <c r="C883" i="24"/>
  <c r="B881" i="26" s="1"/>
  <c r="C881" i="26" s="1"/>
  <c r="C884" i="24"/>
  <c r="B882" i="26" s="1"/>
  <c r="C882" i="26" s="1"/>
  <c r="C885" i="24"/>
  <c r="B883" i="26" s="1"/>
  <c r="C883" i="26" s="1"/>
  <c r="C886" i="24"/>
  <c r="B884" i="26" s="1"/>
  <c r="C884" i="26" s="1"/>
  <c r="C887" i="24"/>
  <c r="B885" i="26" s="1"/>
  <c r="C885" i="26" s="1"/>
  <c r="C888" i="24"/>
  <c r="B886" i="26" s="1"/>
  <c r="C886" i="26" s="1"/>
  <c r="C889" i="24"/>
  <c r="B887" i="26" s="1"/>
  <c r="C887" i="26" s="1"/>
  <c r="C890" i="24"/>
  <c r="B888" i="26" s="1"/>
  <c r="C888" i="26" s="1"/>
  <c r="C891" i="24"/>
  <c r="B889" i="26" s="1"/>
  <c r="C889" i="26" s="1"/>
  <c r="I889" i="26" s="1"/>
  <c r="C892" i="24"/>
  <c r="B890" i="26" s="1"/>
  <c r="C890" i="26" s="1"/>
  <c r="C893" i="24"/>
  <c r="B891" i="26" s="1"/>
  <c r="C891" i="26" s="1"/>
  <c r="J891" i="26" s="1"/>
  <c r="C894" i="24"/>
  <c r="B892" i="26" s="1"/>
  <c r="C892" i="26" s="1"/>
  <c r="C895" i="24"/>
  <c r="B893" i="26" s="1"/>
  <c r="C893" i="26" s="1"/>
  <c r="C896" i="24"/>
  <c r="B894" i="26" s="1"/>
  <c r="C894" i="26" s="1"/>
  <c r="C897" i="24"/>
  <c r="B895" i="26" s="1"/>
  <c r="C895" i="26" s="1"/>
  <c r="C898" i="24"/>
  <c r="B896" i="26" s="1"/>
  <c r="C896" i="26" s="1"/>
  <c r="I896" i="26" s="1"/>
  <c r="C899" i="24"/>
  <c r="B897" i="26" s="1"/>
  <c r="C897" i="26" s="1"/>
  <c r="C900" i="24"/>
  <c r="B898" i="26" s="1"/>
  <c r="C898" i="26" s="1"/>
  <c r="I898" i="26" s="1"/>
  <c r="C901" i="24"/>
  <c r="B899" i="26" s="1"/>
  <c r="C899" i="26" s="1"/>
  <c r="C902" i="24"/>
  <c r="B900" i="26" s="1"/>
  <c r="C900" i="26" s="1"/>
  <c r="C903" i="24"/>
  <c r="B901" i="26" s="1"/>
  <c r="C901" i="26" s="1"/>
  <c r="C904" i="24"/>
  <c r="B902" i="26" s="1"/>
  <c r="C902" i="26" s="1"/>
  <c r="C905" i="24"/>
  <c r="B903" i="26" s="1"/>
  <c r="C903" i="26" s="1"/>
  <c r="C906" i="24"/>
  <c r="B904" i="26" s="1"/>
  <c r="C904" i="26" s="1"/>
  <c r="I904" i="26" s="1"/>
  <c r="C907" i="24"/>
  <c r="B905" i="26" s="1"/>
  <c r="C905" i="26" s="1"/>
  <c r="J905" i="26" s="1"/>
  <c r="C908" i="24"/>
  <c r="B906" i="26" s="1"/>
  <c r="C906" i="26" s="1"/>
  <c r="C909" i="24"/>
  <c r="B907" i="26" s="1"/>
  <c r="C907" i="26" s="1"/>
  <c r="C910" i="24"/>
  <c r="B908" i="26" s="1"/>
  <c r="C908" i="26" s="1"/>
  <c r="I908" i="26" s="1"/>
  <c r="C911" i="24"/>
  <c r="B909" i="26" s="1"/>
  <c r="C909" i="26" s="1"/>
  <c r="J909" i="26" s="1"/>
  <c r="C912" i="24"/>
  <c r="B910" i="26" s="1"/>
  <c r="C910" i="26" s="1"/>
  <c r="C913" i="24"/>
  <c r="B911" i="26" s="1"/>
  <c r="C911" i="26" s="1"/>
  <c r="C914" i="24"/>
  <c r="B912" i="26" s="1"/>
  <c r="C912" i="26" s="1"/>
  <c r="C915" i="24"/>
  <c r="B913" i="26" s="1"/>
  <c r="C913" i="26" s="1"/>
  <c r="C916" i="24"/>
  <c r="B914" i="26" s="1"/>
  <c r="C914" i="26" s="1"/>
  <c r="C917" i="24"/>
  <c r="B915" i="26" s="1"/>
  <c r="C915" i="26" s="1"/>
  <c r="C918" i="24"/>
  <c r="B916" i="26" s="1"/>
  <c r="C916" i="26" s="1"/>
  <c r="C919" i="24"/>
  <c r="B917" i="26" s="1"/>
  <c r="C917" i="26" s="1"/>
  <c r="C920" i="24"/>
  <c r="B918" i="26" s="1"/>
  <c r="C918" i="26" s="1"/>
  <c r="C921" i="24"/>
  <c r="B919" i="26" s="1"/>
  <c r="C919" i="26" s="1"/>
  <c r="J919" i="26" s="1"/>
  <c r="C922" i="24"/>
  <c r="B920" i="26" s="1"/>
  <c r="C920" i="26" s="1"/>
  <c r="C923" i="24"/>
  <c r="B921" i="26" s="1"/>
  <c r="C921" i="26" s="1"/>
  <c r="J921" i="26" s="1"/>
  <c r="C924" i="24"/>
  <c r="B922" i="26" s="1"/>
  <c r="C922" i="26" s="1"/>
  <c r="C925" i="24"/>
  <c r="B923" i="26" s="1"/>
  <c r="C923" i="26" s="1"/>
  <c r="C926" i="24"/>
  <c r="B924" i="26" s="1"/>
  <c r="C924" i="26" s="1"/>
  <c r="C927" i="24"/>
  <c r="B925" i="26" s="1"/>
  <c r="C925" i="26" s="1"/>
  <c r="C928" i="24"/>
  <c r="B926" i="26" s="1"/>
  <c r="C926" i="26" s="1"/>
  <c r="C929" i="24"/>
  <c r="B927" i="26" s="1"/>
  <c r="C927" i="26" s="1"/>
  <c r="C930" i="24"/>
  <c r="B928" i="26" s="1"/>
  <c r="C928" i="26" s="1"/>
  <c r="C931" i="24"/>
  <c r="B929" i="26" s="1"/>
  <c r="C929" i="26" s="1"/>
  <c r="J929" i="26" s="1"/>
  <c r="C932" i="24"/>
  <c r="B930" i="26" s="1"/>
  <c r="C930" i="26" s="1"/>
  <c r="C933" i="24"/>
  <c r="B931" i="26" s="1"/>
  <c r="C931" i="26" s="1"/>
  <c r="C934" i="24"/>
  <c r="B932" i="26" s="1"/>
  <c r="C932" i="26" s="1"/>
  <c r="C935" i="24"/>
  <c r="B933" i="26" s="1"/>
  <c r="C933" i="26" s="1"/>
  <c r="I933" i="26" s="1"/>
  <c r="C936" i="24"/>
  <c r="B934" i="26" s="1"/>
  <c r="C934" i="26" s="1"/>
  <c r="J934" i="26" s="1"/>
  <c r="C937" i="24"/>
  <c r="B935" i="26" s="1"/>
  <c r="C935" i="26" s="1"/>
  <c r="C938" i="24"/>
  <c r="B936" i="26" s="1"/>
  <c r="C936" i="26" s="1"/>
  <c r="C939" i="24"/>
  <c r="B937" i="26" s="1"/>
  <c r="C937" i="26" s="1"/>
  <c r="C940" i="24"/>
  <c r="B938" i="26" s="1"/>
  <c r="C938" i="26" s="1"/>
  <c r="I938" i="26" s="1"/>
  <c r="C941" i="24"/>
  <c r="B939" i="26" s="1"/>
  <c r="C939" i="26" s="1"/>
  <c r="I939" i="26" s="1"/>
  <c r="C942" i="24"/>
  <c r="B940" i="26" s="1"/>
  <c r="C940" i="26" s="1"/>
  <c r="C943" i="24"/>
  <c r="B941" i="26" s="1"/>
  <c r="C941" i="26" s="1"/>
  <c r="C944" i="24"/>
  <c r="B942" i="26" s="1"/>
  <c r="C942" i="26" s="1"/>
  <c r="C945" i="24"/>
  <c r="B943" i="26" s="1"/>
  <c r="C943" i="26" s="1"/>
  <c r="C946" i="24"/>
  <c r="B944" i="26" s="1"/>
  <c r="C944" i="26" s="1"/>
  <c r="I944" i="26" s="1"/>
  <c r="C947" i="24"/>
  <c r="B945" i="26" s="1"/>
  <c r="C945" i="26" s="1"/>
  <c r="C948" i="24"/>
  <c r="B946" i="26" s="1"/>
  <c r="C946" i="26" s="1"/>
  <c r="C949" i="24"/>
  <c r="B947" i="26" s="1"/>
  <c r="C947" i="26" s="1"/>
  <c r="C950" i="24"/>
  <c r="B948" i="26" s="1"/>
  <c r="C948" i="26" s="1"/>
  <c r="C951" i="24"/>
  <c r="B949" i="26" s="1"/>
  <c r="C949" i="26" s="1"/>
  <c r="C952" i="24"/>
  <c r="B950" i="26" s="1"/>
  <c r="C950" i="26" s="1"/>
  <c r="J950" i="26" s="1"/>
  <c r="C953" i="24"/>
  <c r="B951" i="26" s="1"/>
  <c r="C951" i="26" s="1"/>
  <c r="I951" i="26" s="1"/>
  <c r="C954" i="24"/>
  <c r="B952" i="26" s="1"/>
  <c r="C952" i="26" s="1"/>
  <c r="C955" i="24"/>
  <c r="B953" i="26" s="1"/>
  <c r="C953" i="26" s="1"/>
  <c r="C956" i="24"/>
  <c r="B954" i="26" s="1"/>
  <c r="C954" i="26" s="1"/>
  <c r="C957" i="24"/>
  <c r="B955" i="26" s="1"/>
  <c r="C955" i="26" s="1"/>
  <c r="C958" i="24"/>
  <c r="B956" i="26" s="1"/>
  <c r="C956" i="26" s="1"/>
  <c r="C959" i="24"/>
  <c r="B957" i="26" s="1"/>
  <c r="C957" i="26" s="1"/>
  <c r="J957" i="26" s="1"/>
  <c r="C960" i="24"/>
  <c r="B958" i="26" s="1"/>
  <c r="C958" i="26" s="1"/>
  <c r="C961" i="24"/>
  <c r="B959" i="26" s="1"/>
  <c r="C959" i="26" s="1"/>
  <c r="C962" i="24"/>
  <c r="B960" i="26" s="1"/>
  <c r="C960" i="26" s="1"/>
  <c r="C963" i="24"/>
  <c r="B961" i="26" s="1"/>
  <c r="C961" i="26" s="1"/>
  <c r="I961" i="26" s="1"/>
  <c r="C964" i="24"/>
  <c r="B962" i="26" s="1"/>
  <c r="C962" i="26" s="1"/>
  <c r="J962" i="26" s="1"/>
  <c r="C965" i="24"/>
  <c r="B963" i="26" s="1"/>
  <c r="C963" i="26" s="1"/>
  <c r="I963" i="26" s="1"/>
  <c r="C966" i="24"/>
  <c r="B964" i="26" s="1"/>
  <c r="C964" i="26" s="1"/>
  <c r="C967" i="24"/>
  <c r="B965" i="26" s="1"/>
  <c r="C965" i="26" s="1"/>
  <c r="C968" i="24"/>
  <c r="B966" i="26" s="1"/>
  <c r="C966" i="26" s="1"/>
  <c r="C969" i="24"/>
  <c r="B967" i="26" s="1"/>
  <c r="C967" i="26" s="1"/>
  <c r="C970" i="24"/>
  <c r="B968" i="26" s="1"/>
  <c r="C968" i="26" s="1"/>
  <c r="C971" i="24"/>
  <c r="B969" i="26" s="1"/>
  <c r="C969" i="26" s="1"/>
  <c r="C972" i="24"/>
  <c r="B970" i="26" s="1"/>
  <c r="C970" i="26" s="1"/>
  <c r="J970" i="26" s="1"/>
  <c r="C973" i="24"/>
  <c r="B971" i="26" s="1"/>
  <c r="C971" i="26" s="1"/>
  <c r="J971" i="26" s="1"/>
  <c r="C974" i="24"/>
  <c r="B972" i="26" s="1"/>
  <c r="C972" i="26" s="1"/>
  <c r="C975" i="24"/>
  <c r="B973" i="26" s="1"/>
  <c r="C973" i="26" s="1"/>
  <c r="C976" i="24"/>
  <c r="B974" i="26" s="1"/>
  <c r="C974" i="26" s="1"/>
  <c r="C977" i="24"/>
  <c r="B975" i="26" s="1"/>
  <c r="C975" i="26" s="1"/>
  <c r="C978" i="24"/>
  <c r="B976" i="26" s="1"/>
  <c r="C976" i="26" s="1"/>
  <c r="C979" i="24"/>
  <c r="B977" i="26" s="1"/>
  <c r="C977" i="26" s="1"/>
  <c r="I977" i="26" s="1"/>
  <c r="C980" i="24"/>
  <c r="B978" i="26" s="1"/>
  <c r="C978" i="26" s="1"/>
  <c r="C981" i="24"/>
  <c r="B979" i="26" s="1"/>
  <c r="C979" i="26" s="1"/>
  <c r="C982" i="24"/>
  <c r="B980" i="26" s="1"/>
  <c r="C980" i="26" s="1"/>
  <c r="C983" i="24"/>
  <c r="B981" i="26" s="1"/>
  <c r="C981" i="26" s="1"/>
  <c r="C984" i="24"/>
  <c r="B982" i="26" s="1"/>
  <c r="C982" i="26" s="1"/>
  <c r="C985" i="24"/>
  <c r="B983" i="26" s="1"/>
  <c r="C983" i="26" s="1"/>
  <c r="C986" i="24"/>
  <c r="B984" i="26" s="1"/>
  <c r="C984" i="26" s="1"/>
  <c r="C987" i="24"/>
  <c r="B985" i="26" s="1"/>
  <c r="C985" i="26" s="1"/>
  <c r="C988" i="24"/>
  <c r="B986" i="26" s="1"/>
  <c r="C986" i="26" s="1"/>
  <c r="C989" i="24"/>
  <c r="B987" i="26" s="1"/>
  <c r="C987" i="26" s="1"/>
  <c r="C990" i="24"/>
  <c r="B988" i="26" s="1"/>
  <c r="C988" i="26" s="1"/>
  <c r="C991" i="24"/>
  <c r="B989" i="26" s="1"/>
  <c r="C989" i="26" s="1"/>
  <c r="J989" i="26" s="1"/>
  <c r="C992" i="24"/>
  <c r="B990" i="26" s="1"/>
  <c r="C990" i="26" s="1"/>
  <c r="C993" i="24"/>
  <c r="B991" i="26" s="1"/>
  <c r="C991" i="26" s="1"/>
  <c r="C994" i="24"/>
  <c r="B992" i="26" s="1"/>
  <c r="C992" i="26" s="1"/>
  <c r="C995" i="24"/>
  <c r="B993" i="26" s="1"/>
  <c r="C993" i="26" s="1"/>
  <c r="I993" i="26" s="1"/>
  <c r="C996" i="24"/>
  <c r="B994" i="26" s="1"/>
  <c r="C994" i="26" s="1"/>
  <c r="C997" i="24"/>
  <c r="B995" i="26" s="1"/>
  <c r="C995" i="26" s="1"/>
  <c r="C998" i="24"/>
  <c r="B996" i="26" s="1"/>
  <c r="C996" i="26" s="1"/>
  <c r="C999" i="24"/>
  <c r="B997" i="26" s="1"/>
  <c r="C997" i="26" s="1"/>
  <c r="C1000" i="24"/>
  <c r="B998" i="26" s="1"/>
  <c r="C998" i="26" s="1"/>
  <c r="C1001" i="24"/>
  <c r="B999" i="26" s="1"/>
  <c r="C999" i="26" s="1"/>
  <c r="C1002" i="24"/>
  <c r="B1000" i="26" s="1"/>
  <c r="C1000" i="26" s="1"/>
  <c r="E203" i="26"/>
  <c r="F203" i="26" s="1"/>
  <c r="M203" i="26" s="1"/>
  <c r="E299" i="26"/>
  <c r="F299" i="26" s="1"/>
  <c r="M299" i="26" s="1"/>
  <c r="E331" i="26"/>
  <c r="F331" i="26" s="1"/>
  <c r="E163" i="26"/>
  <c r="F163" i="26" s="1"/>
  <c r="M163" i="26" s="1"/>
  <c r="E246" i="26"/>
  <c r="F246" i="26" s="1"/>
  <c r="M246" i="26" s="1"/>
  <c r="E54" i="18"/>
  <c r="E55" i="18"/>
  <c r="E56" i="18"/>
  <c r="E50" i="18"/>
  <c r="E51" i="18"/>
  <c r="E52" i="18"/>
  <c r="E53" i="18"/>
  <c r="E40" i="18"/>
  <c r="E41" i="18"/>
  <c r="E42" i="18"/>
  <c r="E43" i="18"/>
  <c r="E44" i="18"/>
  <c r="E45" i="18"/>
  <c r="E46" i="18"/>
  <c r="E47" i="18"/>
  <c r="E48" i="18"/>
  <c r="E49" i="18"/>
  <c r="E39" i="18"/>
  <c r="D55" i="18"/>
  <c r="E14" i="24" s="1"/>
  <c r="E12" i="26" s="1"/>
  <c r="F12" i="26" s="1"/>
  <c r="M12" i="26" s="1"/>
  <c r="D56" i="18"/>
  <c r="D51" i="18"/>
  <c r="D52" i="18"/>
  <c r="D53" i="18"/>
  <c r="D54" i="18"/>
  <c r="D47" i="18"/>
  <c r="D48" i="18"/>
  <c r="D49" i="18"/>
  <c r="D50" i="18"/>
  <c r="D46" i="18"/>
  <c r="H73" i="28"/>
  <c r="H72" i="28"/>
  <c r="H71" i="28"/>
  <c r="H70" i="28"/>
  <c r="H69" i="28"/>
  <c r="H65" i="28"/>
  <c r="H64" i="28"/>
  <c r="H63" i="28"/>
  <c r="D45" i="18"/>
  <c r="D40" i="18"/>
  <c r="D41" i="18"/>
  <c r="D42" i="18"/>
  <c r="D43" i="18"/>
  <c r="D44" i="18"/>
  <c r="D39" i="18"/>
  <c r="C14" i="24"/>
  <c r="B12" i="26" s="1"/>
  <c r="C12" i="26" s="1"/>
  <c r="E147" i="26"/>
  <c r="F147" i="26" s="1"/>
  <c r="M147" i="26" s="1"/>
  <c r="E294" i="26"/>
  <c r="F294" i="26" s="1"/>
  <c r="M294" i="26" s="1"/>
  <c r="A13" i="26"/>
  <c r="D13" i="26"/>
  <c r="G13" i="26"/>
  <c r="H13" i="26"/>
  <c r="A14" i="26"/>
  <c r="D14" i="26"/>
  <c r="G14" i="26"/>
  <c r="H14" i="26"/>
  <c r="A15" i="26"/>
  <c r="D15" i="26"/>
  <c r="G15" i="26"/>
  <c r="H15" i="26"/>
  <c r="A16" i="26"/>
  <c r="D16" i="26"/>
  <c r="G16" i="26"/>
  <c r="H16" i="26"/>
  <c r="A17" i="26"/>
  <c r="D17" i="26"/>
  <c r="G17" i="26"/>
  <c r="H17" i="26"/>
  <c r="A18" i="26"/>
  <c r="D18" i="26"/>
  <c r="G18" i="26"/>
  <c r="H18" i="26"/>
  <c r="A19" i="26"/>
  <c r="D19" i="26"/>
  <c r="G19" i="26"/>
  <c r="H19" i="26"/>
  <c r="A20" i="26"/>
  <c r="D20" i="26"/>
  <c r="G20" i="26"/>
  <c r="H20" i="26"/>
  <c r="A21" i="26"/>
  <c r="D21" i="26"/>
  <c r="G21" i="26"/>
  <c r="H21" i="26"/>
  <c r="A22" i="26"/>
  <c r="D22" i="26"/>
  <c r="G22" i="26"/>
  <c r="H22" i="26"/>
  <c r="A23" i="26"/>
  <c r="D23" i="26"/>
  <c r="G23" i="26"/>
  <c r="H23" i="26"/>
  <c r="A24" i="26"/>
  <c r="D24" i="26"/>
  <c r="G24" i="26"/>
  <c r="H24" i="26"/>
  <c r="A25" i="26"/>
  <c r="D25" i="26"/>
  <c r="G25" i="26"/>
  <c r="H25" i="26"/>
  <c r="A26" i="26"/>
  <c r="D26" i="26"/>
  <c r="G26" i="26"/>
  <c r="H26" i="26"/>
  <c r="A27" i="26"/>
  <c r="D27" i="26"/>
  <c r="G27" i="26"/>
  <c r="H27" i="26"/>
  <c r="A28" i="26"/>
  <c r="D28" i="26"/>
  <c r="G28" i="26"/>
  <c r="H28" i="26"/>
  <c r="A29" i="26"/>
  <c r="D29" i="26"/>
  <c r="G29" i="26"/>
  <c r="H29" i="26"/>
  <c r="A30" i="26"/>
  <c r="D30" i="26"/>
  <c r="G30" i="26"/>
  <c r="H30" i="26"/>
  <c r="A31" i="26"/>
  <c r="D31" i="26"/>
  <c r="G31" i="26"/>
  <c r="H31" i="26"/>
  <c r="A32" i="26"/>
  <c r="D32" i="26"/>
  <c r="G32" i="26"/>
  <c r="H32" i="26"/>
  <c r="A33" i="26"/>
  <c r="D33" i="26"/>
  <c r="G33" i="26"/>
  <c r="H33" i="26"/>
  <c r="A34" i="26"/>
  <c r="D34" i="26"/>
  <c r="G34" i="26"/>
  <c r="H34" i="26"/>
  <c r="A35" i="26"/>
  <c r="D35" i="26"/>
  <c r="G35" i="26"/>
  <c r="H35" i="26"/>
  <c r="A36" i="26"/>
  <c r="D36" i="26"/>
  <c r="G36" i="26"/>
  <c r="H36" i="26"/>
  <c r="A37" i="26"/>
  <c r="D37" i="26"/>
  <c r="G37" i="26"/>
  <c r="H37" i="26"/>
  <c r="A38" i="26"/>
  <c r="D38" i="26"/>
  <c r="G38" i="26"/>
  <c r="H38" i="26"/>
  <c r="A39" i="26"/>
  <c r="D39" i="26"/>
  <c r="G39" i="26"/>
  <c r="H39" i="26"/>
  <c r="A40" i="26"/>
  <c r="D40" i="26"/>
  <c r="G40" i="26"/>
  <c r="H40" i="26"/>
  <c r="A41" i="26"/>
  <c r="D41" i="26"/>
  <c r="G41" i="26"/>
  <c r="H41" i="26"/>
  <c r="A42" i="26"/>
  <c r="D42" i="26"/>
  <c r="G42" i="26"/>
  <c r="H42" i="26"/>
  <c r="A43" i="26"/>
  <c r="D43" i="26"/>
  <c r="G43" i="26"/>
  <c r="H43" i="26"/>
  <c r="A44" i="26"/>
  <c r="D44" i="26"/>
  <c r="G44" i="26"/>
  <c r="H44" i="26"/>
  <c r="A45" i="26"/>
  <c r="D45" i="26"/>
  <c r="G45" i="26"/>
  <c r="H45" i="26"/>
  <c r="A46" i="26"/>
  <c r="D46" i="26"/>
  <c r="G46" i="26"/>
  <c r="H46" i="26"/>
  <c r="A47" i="26"/>
  <c r="D47" i="26"/>
  <c r="G47" i="26"/>
  <c r="H47" i="26"/>
  <c r="A48" i="26"/>
  <c r="D48" i="26"/>
  <c r="G48" i="26"/>
  <c r="H48" i="26"/>
  <c r="A49" i="26"/>
  <c r="D49" i="26"/>
  <c r="G49" i="26"/>
  <c r="H49" i="26"/>
  <c r="A50" i="26"/>
  <c r="D50" i="26"/>
  <c r="G50" i="26"/>
  <c r="H50" i="26"/>
  <c r="A51" i="26"/>
  <c r="D51" i="26"/>
  <c r="G51" i="26"/>
  <c r="H51" i="26"/>
  <c r="A52" i="26"/>
  <c r="D52" i="26"/>
  <c r="G52" i="26"/>
  <c r="H52" i="26"/>
  <c r="A53" i="26"/>
  <c r="D53" i="26"/>
  <c r="G53" i="26"/>
  <c r="H53" i="26"/>
  <c r="A54" i="26"/>
  <c r="D54" i="26"/>
  <c r="G54" i="26"/>
  <c r="H54" i="26"/>
  <c r="A55" i="26"/>
  <c r="D55" i="26"/>
  <c r="G55" i="26"/>
  <c r="H55" i="26"/>
  <c r="A56" i="26"/>
  <c r="D56" i="26"/>
  <c r="G56" i="26"/>
  <c r="H56" i="26"/>
  <c r="A57" i="26"/>
  <c r="D57" i="26"/>
  <c r="G57" i="26"/>
  <c r="H57" i="26"/>
  <c r="A58" i="26"/>
  <c r="D58" i="26"/>
  <c r="G58" i="26"/>
  <c r="H58" i="26"/>
  <c r="A59" i="26"/>
  <c r="D59" i="26"/>
  <c r="G59" i="26"/>
  <c r="H59" i="26"/>
  <c r="A60" i="26"/>
  <c r="D60" i="26"/>
  <c r="G60" i="26"/>
  <c r="H60" i="26"/>
  <c r="A61" i="26"/>
  <c r="D61" i="26"/>
  <c r="G61" i="26"/>
  <c r="H61" i="26"/>
  <c r="A62" i="26"/>
  <c r="D62" i="26"/>
  <c r="G62" i="26"/>
  <c r="H62" i="26"/>
  <c r="A63" i="26"/>
  <c r="D63" i="26"/>
  <c r="G63" i="26"/>
  <c r="H63" i="26"/>
  <c r="A64" i="26"/>
  <c r="D64" i="26"/>
  <c r="G64" i="26"/>
  <c r="H64" i="26"/>
  <c r="A65" i="26"/>
  <c r="D65" i="26"/>
  <c r="G65" i="26"/>
  <c r="H65" i="26"/>
  <c r="A66" i="26"/>
  <c r="D66" i="26"/>
  <c r="G66" i="26"/>
  <c r="H66" i="26"/>
  <c r="A67" i="26"/>
  <c r="D67" i="26"/>
  <c r="G67" i="26"/>
  <c r="H67" i="26"/>
  <c r="A68" i="26"/>
  <c r="D68" i="26"/>
  <c r="G68" i="26"/>
  <c r="H68" i="26"/>
  <c r="A69" i="26"/>
  <c r="D69" i="26"/>
  <c r="G69" i="26"/>
  <c r="H69" i="26"/>
  <c r="A70" i="26"/>
  <c r="D70" i="26"/>
  <c r="G70" i="26"/>
  <c r="H70" i="26"/>
  <c r="A71" i="26"/>
  <c r="D71" i="26"/>
  <c r="G71" i="26"/>
  <c r="H71" i="26"/>
  <c r="A72" i="26"/>
  <c r="D72" i="26"/>
  <c r="G72" i="26"/>
  <c r="H72" i="26"/>
  <c r="A73" i="26"/>
  <c r="D73" i="26"/>
  <c r="G73" i="26"/>
  <c r="H73" i="26"/>
  <c r="A74" i="26"/>
  <c r="D74" i="26"/>
  <c r="G74" i="26"/>
  <c r="H74" i="26"/>
  <c r="A75" i="26"/>
  <c r="D75" i="26"/>
  <c r="G75" i="26"/>
  <c r="H75" i="26"/>
  <c r="A76" i="26"/>
  <c r="D76" i="26"/>
  <c r="G76" i="26"/>
  <c r="H76" i="26"/>
  <c r="A77" i="26"/>
  <c r="D77" i="26"/>
  <c r="G77" i="26"/>
  <c r="H77" i="26"/>
  <c r="A78" i="26"/>
  <c r="D78" i="26"/>
  <c r="G78" i="26"/>
  <c r="H78" i="26"/>
  <c r="A79" i="26"/>
  <c r="D79" i="26"/>
  <c r="G79" i="26"/>
  <c r="H79" i="26"/>
  <c r="A80" i="26"/>
  <c r="D80" i="26"/>
  <c r="G80" i="26"/>
  <c r="H80" i="26"/>
  <c r="A81" i="26"/>
  <c r="D81" i="26"/>
  <c r="G81" i="26"/>
  <c r="H81" i="26"/>
  <c r="A82" i="26"/>
  <c r="D82" i="26"/>
  <c r="G82" i="26"/>
  <c r="H82" i="26"/>
  <c r="A83" i="26"/>
  <c r="D83" i="26"/>
  <c r="G83" i="26"/>
  <c r="H83" i="26"/>
  <c r="A84" i="26"/>
  <c r="D84" i="26"/>
  <c r="G84" i="26"/>
  <c r="H84" i="26"/>
  <c r="A85" i="26"/>
  <c r="D85" i="26"/>
  <c r="G85" i="26"/>
  <c r="H85" i="26"/>
  <c r="A86" i="26"/>
  <c r="D86" i="26"/>
  <c r="G86" i="26"/>
  <c r="H86" i="26"/>
  <c r="A87" i="26"/>
  <c r="D87" i="26"/>
  <c r="G87" i="26"/>
  <c r="H87" i="26"/>
  <c r="A88" i="26"/>
  <c r="D88" i="26"/>
  <c r="G88" i="26"/>
  <c r="H88" i="26"/>
  <c r="A89" i="26"/>
  <c r="D89" i="26"/>
  <c r="G89" i="26"/>
  <c r="H89" i="26"/>
  <c r="A90" i="26"/>
  <c r="D90" i="26"/>
  <c r="G90" i="26"/>
  <c r="H90" i="26"/>
  <c r="A91" i="26"/>
  <c r="D91" i="26"/>
  <c r="G91" i="26"/>
  <c r="H91" i="26"/>
  <c r="A92" i="26"/>
  <c r="D92" i="26"/>
  <c r="G92" i="26"/>
  <c r="H92" i="26"/>
  <c r="A93" i="26"/>
  <c r="D93" i="26"/>
  <c r="G93" i="26"/>
  <c r="H93" i="26"/>
  <c r="A94" i="26"/>
  <c r="D94" i="26"/>
  <c r="G94" i="26"/>
  <c r="H94" i="26"/>
  <c r="A95" i="26"/>
  <c r="D95" i="26"/>
  <c r="G95" i="26"/>
  <c r="H95" i="26"/>
  <c r="A96" i="26"/>
  <c r="D96" i="26"/>
  <c r="G96" i="26"/>
  <c r="H96" i="26"/>
  <c r="A97" i="26"/>
  <c r="D97" i="26"/>
  <c r="G97" i="26"/>
  <c r="H97" i="26"/>
  <c r="A98" i="26"/>
  <c r="D98" i="26"/>
  <c r="G98" i="26"/>
  <c r="H98" i="26"/>
  <c r="A99" i="26"/>
  <c r="D99" i="26"/>
  <c r="G99" i="26"/>
  <c r="H99" i="26"/>
  <c r="A100" i="26"/>
  <c r="D100" i="26"/>
  <c r="G100" i="26"/>
  <c r="H100" i="26"/>
  <c r="A101" i="26"/>
  <c r="D101" i="26"/>
  <c r="G101" i="26"/>
  <c r="H101" i="26"/>
  <c r="A102" i="26"/>
  <c r="D102" i="26"/>
  <c r="G102" i="26"/>
  <c r="H102" i="26"/>
  <c r="A103" i="26"/>
  <c r="D103" i="26"/>
  <c r="G103" i="26"/>
  <c r="H103" i="26"/>
  <c r="A104" i="26"/>
  <c r="D104" i="26"/>
  <c r="G104" i="26"/>
  <c r="H104" i="26"/>
  <c r="A105" i="26"/>
  <c r="D105" i="26"/>
  <c r="G105" i="26"/>
  <c r="H105" i="26"/>
  <c r="A106" i="26"/>
  <c r="D106" i="26"/>
  <c r="G106" i="26"/>
  <c r="H106" i="26"/>
  <c r="A107" i="26"/>
  <c r="D107" i="26"/>
  <c r="G107" i="26"/>
  <c r="H107" i="26"/>
  <c r="A108" i="26"/>
  <c r="D108" i="26"/>
  <c r="G108" i="26"/>
  <c r="H108" i="26"/>
  <c r="A109" i="26"/>
  <c r="D109" i="26"/>
  <c r="G109" i="26"/>
  <c r="H109" i="26"/>
  <c r="A110" i="26"/>
  <c r="D110" i="26"/>
  <c r="G110" i="26"/>
  <c r="H110" i="26"/>
  <c r="A111" i="26"/>
  <c r="D111" i="26"/>
  <c r="G111" i="26"/>
  <c r="H111" i="26"/>
  <c r="A112" i="26"/>
  <c r="D112" i="26"/>
  <c r="G112" i="26"/>
  <c r="H112" i="26"/>
  <c r="A113" i="26"/>
  <c r="D113" i="26"/>
  <c r="G113" i="26"/>
  <c r="H113" i="26"/>
  <c r="A114" i="26"/>
  <c r="D114" i="26"/>
  <c r="G114" i="26"/>
  <c r="H114" i="26"/>
  <c r="A115" i="26"/>
  <c r="D115" i="26"/>
  <c r="G115" i="26"/>
  <c r="H115" i="26"/>
  <c r="A116" i="26"/>
  <c r="D116" i="26"/>
  <c r="G116" i="26"/>
  <c r="H116" i="26"/>
  <c r="A117" i="26"/>
  <c r="D117" i="26"/>
  <c r="G117" i="26"/>
  <c r="H117" i="26"/>
  <c r="A118" i="26"/>
  <c r="D118" i="26"/>
  <c r="G118" i="26"/>
  <c r="H118" i="26"/>
  <c r="A119" i="26"/>
  <c r="D119" i="26"/>
  <c r="G119" i="26"/>
  <c r="H119" i="26"/>
  <c r="A120" i="26"/>
  <c r="D120" i="26"/>
  <c r="G120" i="26"/>
  <c r="H120" i="26"/>
  <c r="A121" i="26"/>
  <c r="D121" i="26"/>
  <c r="G121" i="26"/>
  <c r="H121" i="26"/>
  <c r="A122" i="26"/>
  <c r="D122" i="26"/>
  <c r="G122" i="26"/>
  <c r="H122" i="26"/>
  <c r="A123" i="26"/>
  <c r="D123" i="26"/>
  <c r="G123" i="26"/>
  <c r="H123" i="26"/>
  <c r="A124" i="26"/>
  <c r="D124" i="26"/>
  <c r="G124" i="26"/>
  <c r="H124" i="26"/>
  <c r="A125" i="26"/>
  <c r="D125" i="26"/>
  <c r="G125" i="26"/>
  <c r="H125" i="26"/>
  <c r="A126" i="26"/>
  <c r="D126" i="26"/>
  <c r="G126" i="26"/>
  <c r="H126" i="26"/>
  <c r="A127" i="26"/>
  <c r="D127" i="26"/>
  <c r="G127" i="26"/>
  <c r="H127" i="26"/>
  <c r="A128" i="26"/>
  <c r="D128" i="26"/>
  <c r="G128" i="26"/>
  <c r="H128" i="26"/>
  <c r="A129" i="26"/>
  <c r="D129" i="26"/>
  <c r="G129" i="26"/>
  <c r="H129" i="26"/>
  <c r="A130" i="26"/>
  <c r="D130" i="26"/>
  <c r="G130" i="26"/>
  <c r="H130" i="26"/>
  <c r="A131" i="26"/>
  <c r="D131" i="26"/>
  <c r="G131" i="26"/>
  <c r="H131" i="26"/>
  <c r="A132" i="26"/>
  <c r="D132" i="26"/>
  <c r="G132" i="26"/>
  <c r="H132" i="26"/>
  <c r="A133" i="26"/>
  <c r="D133" i="26"/>
  <c r="G133" i="26"/>
  <c r="H133" i="26"/>
  <c r="A134" i="26"/>
  <c r="D134" i="26"/>
  <c r="G134" i="26"/>
  <c r="H134" i="26"/>
  <c r="A135" i="26"/>
  <c r="D135" i="26"/>
  <c r="G135" i="26"/>
  <c r="H135" i="26"/>
  <c r="A136" i="26"/>
  <c r="D136" i="26"/>
  <c r="G136" i="26"/>
  <c r="H136" i="26"/>
  <c r="A137" i="26"/>
  <c r="D137" i="26"/>
  <c r="G137" i="26"/>
  <c r="H137" i="26"/>
  <c r="A138" i="26"/>
  <c r="D138" i="26"/>
  <c r="G138" i="26"/>
  <c r="H138" i="26"/>
  <c r="A139" i="26"/>
  <c r="D139" i="26"/>
  <c r="G139" i="26"/>
  <c r="H139" i="26"/>
  <c r="A140" i="26"/>
  <c r="D140" i="26"/>
  <c r="G140" i="26"/>
  <c r="H140" i="26"/>
  <c r="A141" i="26"/>
  <c r="D141" i="26"/>
  <c r="G141" i="26"/>
  <c r="H141" i="26"/>
  <c r="A142" i="26"/>
  <c r="D142" i="26"/>
  <c r="G142" i="26"/>
  <c r="H142" i="26"/>
  <c r="A143" i="26"/>
  <c r="D143" i="26"/>
  <c r="G143" i="26"/>
  <c r="H143" i="26"/>
  <c r="A144" i="26"/>
  <c r="D144" i="26"/>
  <c r="G144" i="26"/>
  <c r="H144" i="26"/>
  <c r="A145" i="26"/>
  <c r="D145" i="26"/>
  <c r="G145" i="26"/>
  <c r="H145" i="26"/>
  <c r="A146" i="26"/>
  <c r="D146" i="26"/>
  <c r="G146" i="26"/>
  <c r="H146" i="26"/>
  <c r="A147" i="26"/>
  <c r="D147" i="26"/>
  <c r="G147" i="26"/>
  <c r="H147" i="26"/>
  <c r="A148" i="26"/>
  <c r="D148" i="26"/>
  <c r="G148" i="26"/>
  <c r="H148" i="26"/>
  <c r="A149" i="26"/>
  <c r="D149" i="26"/>
  <c r="G149" i="26"/>
  <c r="H149" i="26"/>
  <c r="A150" i="26"/>
  <c r="D150" i="26"/>
  <c r="G150" i="26"/>
  <c r="H150" i="26"/>
  <c r="A151" i="26"/>
  <c r="D151" i="26"/>
  <c r="G151" i="26"/>
  <c r="H151" i="26"/>
  <c r="A152" i="26"/>
  <c r="D152" i="26"/>
  <c r="G152" i="26"/>
  <c r="H152" i="26"/>
  <c r="A153" i="26"/>
  <c r="D153" i="26"/>
  <c r="G153" i="26"/>
  <c r="H153" i="26"/>
  <c r="A154" i="26"/>
  <c r="D154" i="26"/>
  <c r="G154" i="26"/>
  <c r="H154" i="26"/>
  <c r="A155" i="26"/>
  <c r="D155" i="26"/>
  <c r="G155" i="26"/>
  <c r="H155" i="26"/>
  <c r="A156" i="26"/>
  <c r="D156" i="26"/>
  <c r="G156" i="26"/>
  <c r="H156" i="26"/>
  <c r="A157" i="26"/>
  <c r="D157" i="26"/>
  <c r="G157" i="26"/>
  <c r="H157" i="26"/>
  <c r="A158" i="26"/>
  <c r="D158" i="26"/>
  <c r="G158" i="26"/>
  <c r="H158" i="26"/>
  <c r="A159" i="26"/>
  <c r="D159" i="26"/>
  <c r="G159" i="26"/>
  <c r="H159" i="26"/>
  <c r="A160" i="26"/>
  <c r="D160" i="26"/>
  <c r="G160" i="26"/>
  <c r="H160" i="26"/>
  <c r="A161" i="26"/>
  <c r="D161" i="26"/>
  <c r="G161" i="26"/>
  <c r="H161" i="26"/>
  <c r="A162" i="26"/>
  <c r="D162" i="26"/>
  <c r="G162" i="26"/>
  <c r="H162" i="26"/>
  <c r="A163" i="26"/>
  <c r="D163" i="26"/>
  <c r="G163" i="26"/>
  <c r="H163" i="26"/>
  <c r="A164" i="26"/>
  <c r="D164" i="26"/>
  <c r="G164" i="26"/>
  <c r="H164" i="26"/>
  <c r="A165" i="26"/>
  <c r="D165" i="26"/>
  <c r="G165" i="26"/>
  <c r="H165" i="26"/>
  <c r="A166" i="26"/>
  <c r="D166" i="26"/>
  <c r="G166" i="26"/>
  <c r="H166" i="26"/>
  <c r="A167" i="26"/>
  <c r="D167" i="26"/>
  <c r="G167" i="26"/>
  <c r="H167" i="26"/>
  <c r="A168" i="26"/>
  <c r="D168" i="26"/>
  <c r="G168" i="26"/>
  <c r="H168" i="26"/>
  <c r="A169" i="26"/>
  <c r="D169" i="26"/>
  <c r="G169" i="26"/>
  <c r="H169" i="26"/>
  <c r="A170" i="26"/>
  <c r="D170" i="26"/>
  <c r="G170" i="26"/>
  <c r="H170" i="26"/>
  <c r="A171" i="26"/>
  <c r="D171" i="26"/>
  <c r="G171" i="26"/>
  <c r="H171" i="26"/>
  <c r="A172" i="26"/>
  <c r="D172" i="26"/>
  <c r="G172" i="26"/>
  <c r="H172" i="26"/>
  <c r="A173" i="26"/>
  <c r="D173" i="26"/>
  <c r="G173" i="26"/>
  <c r="H173" i="26"/>
  <c r="A174" i="26"/>
  <c r="D174" i="26"/>
  <c r="G174" i="26"/>
  <c r="H174" i="26"/>
  <c r="A175" i="26"/>
  <c r="D175" i="26"/>
  <c r="G175" i="26"/>
  <c r="H175" i="26"/>
  <c r="A176" i="26"/>
  <c r="D176" i="26"/>
  <c r="G176" i="26"/>
  <c r="H176" i="26"/>
  <c r="A177" i="26"/>
  <c r="D177" i="26"/>
  <c r="G177" i="26"/>
  <c r="H177" i="26"/>
  <c r="A178" i="26"/>
  <c r="D178" i="26"/>
  <c r="G178" i="26"/>
  <c r="H178" i="26"/>
  <c r="A179" i="26"/>
  <c r="D179" i="26"/>
  <c r="G179" i="26"/>
  <c r="H179" i="26"/>
  <c r="A180" i="26"/>
  <c r="D180" i="26"/>
  <c r="G180" i="26"/>
  <c r="H180" i="26"/>
  <c r="A181" i="26"/>
  <c r="D181" i="26"/>
  <c r="G181" i="26"/>
  <c r="H181" i="26"/>
  <c r="A182" i="26"/>
  <c r="D182" i="26"/>
  <c r="G182" i="26"/>
  <c r="H182" i="26"/>
  <c r="A183" i="26"/>
  <c r="D183" i="26"/>
  <c r="G183" i="26"/>
  <c r="H183" i="26"/>
  <c r="A184" i="26"/>
  <c r="D184" i="26"/>
  <c r="G184" i="26"/>
  <c r="H184" i="26"/>
  <c r="A185" i="26"/>
  <c r="D185" i="26"/>
  <c r="G185" i="26"/>
  <c r="H185" i="26"/>
  <c r="A186" i="26"/>
  <c r="D186" i="26"/>
  <c r="G186" i="26"/>
  <c r="H186" i="26"/>
  <c r="A187" i="26"/>
  <c r="D187" i="26"/>
  <c r="G187" i="26"/>
  <c r="H187" i="26"/>
  <c r="A188" i="26"/>
  <c r="D188" i="26"/>
  <c r="G188" i="26"/>
  <c r="H188" i="26"/>
  <c r="A189" i="26"/>
  <c r="D189" i="26"/>
  <c r="G189" i="26"/>
  <c r="H189" i="26"/>
  <c r="A190" i="26"/>
  <c r="D190" i="26"/>
  <c r="G190" i="26"/>
  <c r="H190" i="26"/>
  <c r="A191" i="26"/>
  <c r="D191" i="26"/>
  <c r="G191" i="26"/>
  <c r="H191" i="26"/>
  <c r="A192" i="26"/>
  <c r="D192" i="26"/>
  <c r="G192" i="26"/>
  <c r="H192" i="26"/>
  <c r="A193" i="26"/>
  <c r="D193" i="26"/>
  <c r="G193" i="26"/>
  <c r="H193" i="26"/>
  <c r="A194" i="26"/>
  <c r="D194" i="26"/>
  <c r="G194" i="26"/>
  <c r="H194" i="26"/>
  <c r="A195" i="26"/>
  <c r="D195" i="26"/>
  <c r="G195" i="26"/>
  <c r="H195" i="26"/>
  <c r="A196" i="26"/>
  <c r="D196" i="26"/>
  <c r="G196" i="26"/>
  <c r="H196" i="26"/>
  <c r="A197" i="26"/>
  <c r="D197" i="26"/>
  <c r="G197" i="26"/>
  <c r="H197" i="26"/>
  <c r="A198" i="26"/>
  <c r="D198" i="26"/>
  <c r="G198" i="26"/>
  <c r="H198" i="26"/>
  <c r="A199" i="26"/>
  <c r="D199" i="26"/>
  <c r="G199" i="26"/>
  <c r="H199" i="26"/>
  <c r="A200" i="26"/>
  <c r="D200" i="26"/>
  <c r="G200" i="26"/>
  <c r="H200" i="26"/>
  <c r="A201" i="26"/>
  <c r="D201" i="26"/>
  <c r="G201" i="26"/>
  <c r="H201" i="26"/>
  <c r="A202" i="26"/>
  <c r="D202" i="26"/>
  <c r="G202" i="26"/>
  <c r="H202" i="26"/>
  <c r="A203" i="26"/>
  <c r="D203" i="26"/>
  <c r="G203" i="26"/>
  <c r="H203" i="26"/>
  <c r="A204" i="26"/>
  <c r="D204" i="26"/>
  <c r="G204" i="26"/>
  <c r="H204" i="26"/>
  <c r="A205" i="26"/>
  <c r="D205" i="26"/>
  <c r="G205" i="26"/>
  <c r="H205" i="26"/>
  <c r="A206" i="26"/>
  <c r="D206" i="26"/>
  <c r="G206" i="26"/>
  <c r="H206" i="26"/>
  <c r="A207" i="26"/>
  <c r="D207" i="26"/>
  <c r="G207" i="26"/>
  <c r="H207" i="26"/>
  <c r="A208" i="26"/>
  <c r="D208" i="26"/>
  <c r="G208" i="26"/>
  <c r="H208" i="26"/>
  <c r="A209" i="26"/>
  <c r="D209" i="26"/>
  <c r="G209" i="26"/>
  <c r="H209" i="26"/>
  <c r="A210" i="26"/>
  <c r="D210" i="26"/>
  <c r="G210" i="26"/>
  <c r="H210" i="26"/>
  <c r="A211" i="26"/>
  <c r="D211" i="26"/>
  <c r="G211" i="26"/>
  <c r="H211" i="26"/>
  <c r="A212" i="26"/>
  <c r="D212" i="26"/>
  <c r="G212" i="26"/>
  <c r="H212" i="26"/>
  <c r="A213" i="26"/>
  <c r="D213" i="26"/>
  <c r="G213" i="26"/>
  <c r="H213" i="26"/>
  <c r="A214" i="26"/>
  <c r="D214" i="26"/>
  <c r="G214" i="26"/>
  <c r="H214" i="26"/>
  <c r="A215" i="26"/>
  <c r="D215" i="26"/>
  <c r="G215" i="26"/>
  <c r="H215" i="26"/>
  <c r="A216" i="26"/>
  <c r="D216" i="26"/>
  <c r="G216" i="26"/>
  <c r="H216" i="26"/>
  <c r="A217" i="26"/>
  <c r="D217" i="26"/>
  <c r="G217" i="26"/>
  <c r="H217" i="26"/>
  <c r="A218" i="26"/>
  <c r="D218" i="26"/>
  <c r="G218" i="26"/>
  <c r="H218" i="26"/>
  <c r="A219" i="26"/>
  <c r="D219" i="26"/>
  <c r="G219" i="26"/>
  <c r="H219" i="26"/>
  <c r="A220" i="26"/>
  <c r="D220" i="26"/>
  <c r="G220" i="26"/>
  <c r="H220" i="26"/>
  <c r="A221" i="26"/>
  <c r="D221" i="26"/>
  <c r="G221" i="26"/>
  <c r="H221" i="26"/>
  <c r="A222" i="26"/>
  <c r="D222" i="26"/>
  <c r="G222" i="26"/>
  <c r="H222" i="26"/>
  <c r="A223" i="26"/>
  <c r="D223" i="26"/>
  <c r="G223" i="26"/>
  <c r="H223" i="26"/>
  <c r="A224" i="26"/>
  <c r="D224" i="26"/>
  <c r="G224" i="26"/>
  <c r="H224" i="26"/>
  <c r="A225" i="26"/>
  <c r="D225" i="26"/>
  <c r="G225" i="26"/>
  <c r="H225" i="26"/>
  <c r="A226" i="26"/>
  <c r="D226" i="26"/>
  <c r="G226" i="26"/>
  <c r="H226" i="26"/>
  <c r="A227" i="26"/>
  <c r="D227" i="26"/>
  <c r="G227" i="26"/>
  <c r="H227" i="26"/>
  <c r="A228" i="26"/>
  <c r="D228" i="26"/>
  <c r="G228" i="26"/>
  <c r="H228" i="26"/>
  <c r="A229" i="26"/>
  <c r="D229" i="26"/>
  <c r="G229" i="26"/>
  <c r="H229" i="26"/>
  <c r="A230" i="26"/>
  <c r="D230" i="26"/>
  <c r="G230" i="26"/>
  <c r="H230" i="26"/>
  <c r="A231" i="26"/>
  <c r="D231" i="26"/>
  <c r="G231" i="26"/>
  <c r="H231" i="26"/>
  <c r="A232" i="26"/>
  <c r="D232" i="26"/>
  <c r="G232" i="26"/>
  <c r="H232" i="26"/>
  <c r="A233" i="26"/>
  <c r="D233" i="26"/>
  <c r="G233" i="26"/>
  <c r="H233" i="26"/>
  <c r="A234" i="26"/>
  <c r="D234" i="26"/>
  <c r="G234" i="26"/>
  <c r="H234" i="26"/>
  <c r="A235" i="26"/>
  <c r="D235" i="26"/>
  <c r="G235" i="26"/>
  <c r="H235" i="26"/>
  <c r="A236" i="26"/>
  <c r="D236" i="26"/>
  <c r="G236" i="26"/>
  <c r="H236" i="26"/>
  <c r="A237" i="26"/>
  <c r="D237" i="26"/>
  <c r="G237" i="26"/>
  <c r="H237" i="26"/>
  <c r="A238" i="26"/>
  <c r="D238" i="26"/>
  <c r="G238" i="26"/>
  <c r="H238" i="26"/>
  <c r="A239" i="26"/>
  <c r="D239" i="26"/>
  <c r="G239" i="26"/>
  <c r="H239" i="26"/>
  <c r="A240" i="26"/>
  <c r="D240" i="26"/>
  <c r="G240" i="26"/>
  <c r="H240" i="26"/>
  <c r="A241" i="26"/>
  <c r="D241" i="26"/>
  <c r="G241" i="26"/>
  <c r="H241" i="26"/>
  <c r="A242" i="26"/>
  <c r="D242" i="26"/>
  <c r="G242" i="26"/>
  <c r="H242" i="26"/>
  <c r="A243" i="26"/>
  <c r="D243" i="26"/>
  <c r="G243" i="26"/>
  <c r="H243" i="26"/>
  <c r="A244" i="26"/>
  <c r="D244" i="26"/>
  <c r="G244" i="26"/>
  <c r="H244" i="26"/>
  <c r="A245" i="26"/>
  <c r="D245" i="26"/>
  <c r="G245" i="26"/>
  <c r="H245" i="26"/>
  <c r="A246" i="26"/>
  <c r="D246" i="26"/>
  <c r="G246" i="26"/>
  <c r="H246" i="26"/>
  <c r="A247" i="26"/>
  <c r="D247" i="26"/>
  <c r="G247" i="26"/>
  <c r="H247" i="26"/>
  <c r="A248" i="26"/>
  <c r="D248" i="26"/>
  <c r="G248" i="26"/>
  <c r="H248" i="26"/>
  <c r="A249" i="26"/>
  <c r="D249" i="26"/>
  <c r="G249" i="26"/>
  <c r="H249" i="26"/>
  <c r="A250" i="26"/>
  <c r="D250" i="26"/>
  <c r="G250" i="26"/>
  <c r="H250" i="26"/>
  <c r="A251" i="26"/>
  <c r="D251" i="26"/>
  <c r="G251" i="26"/>
  <c r="H251" i="26"/>
  <c r="A252" i="26"/>
  <c r="D252" i="26"/>
  <c r="G252" i="26"/>
  <c r="H252" i="26"/>
  <c r="A253" i="26"/>
  <c r="D253" i="26"/>
  <c r="G253" i="26"/>
  <c r="H253" i="26"/>
  <c r="A254" i="26"/>
  <c r="D254" i="26"/>
  <c r="G254" i="26"/>
  <c r="H254" i="26"/>
  <c r="A255" i="26"/>
  <c r="D255" i="26"/>
  <c r="G255" i="26"/>
  <c r="H255" i="26"/>
  <c r="A256" i="26"/>
  <c r="D256" i="26"/>
  <c r="G256" i="26"/>
  <c r="H256" i="26"/>
  <c r="A257" i="26"/>
  <c r="D257" i="26"/>
  <c r="G257" i="26"/>
  <c r="H257" i="26"/>
  <c r="A258" i="26"/>
  <c r="D258" i="26"/>
  <c r="G258" i="26"/>
  <c r="H258" i="26"/>
  <c r="A259" i="26"/>
  <c r="D259" i="26"/>
  <c r="G259" i="26"/>
  <c r="H259" i="26"/>
  <c r="A260" i="26"/>
  <c r="D260" i="26"/>
  <c r="G260" i="26"/>
  <c r="H260" i="26"/>
  <c r="A261" i="26"/>
  <c r="D261" i="26"/>
  <c r="G261" i="26"/>
  <c r="H261" i="26"/>
  <c r="A262" i="26"/>
  <c r="D262" i="26"/>
  <c r="G262" i="26"/>
  <c r="H262" i="26"/>
  <c r="A263" i="26"/>
  <c r="D263" i="26"/>
  <c r="G263" i="26"/>
  <c r="H263" i="26"/>
  <c r="A264" i="26"/>
  <c r="D264" i="26"/>
  <c r="G264" i="26"/>
  <c r="H264" i="26"/>
  <c r="A265" i="26"/>
  <c r="D265" i="26"/>
  <c r="G265" i="26"/>
  <c r="H265" i="26"/>
  <c r="A266" i="26"/>
  <c r="D266" i="26"/>
  <c r="G266" i="26"/>
  <c r="H266" i="26"/>
  <c r="A267" i="26"/>
  <c r="D267" i="26"/>
  <c r="G267" i="26"/>
  <c r="H267" i="26"/>
  <c r="A268" i="26"/>
  <c r="D268" i="26"/>
  <c r="G268" i="26"/>
  <c r="H268" i="26"/>
  <c r="A269" i="26"/>
  <c r="D269" i="26"/>
  <c r="G269" i="26"/>
  <c r="H269" i="26"/>
  <c r="A270" i="26"/>
  <c r="D270" i="26"/>
  <c r="G270" i="26"/>
  <c r="H270" i="26"/>
  <c r="A271" i="26"/>
  <c r="D271" i="26"/>
  <c r="G271" i="26"/>
  <c r="H271" i="26"/>
  <c r="A272" i="26"/>
  <c r="D272" i="26"/>
  <c r="G272" i="26"/>
  <c r="H272" i="26"/>
  <c r="A273" i="26"/>
  <c r="D273" i="26"/>
  <c r="G273" i="26"/>
  <c r="H273" i="26"/>
  <c r="A274" i="26"/>
  <c r="D274" i="26"/>
  <c r="G274" i="26"/>
  <c r="H274" i="26"/>
  <c r="A275" i="26"/>
  <c r="D275" i="26"/>
  <c r="G275" i="26"/>
  <c r="H275" i="26"/>
  <c r="A276" i="26"/>
  <c r="D276" i="26"/>
  <c r="G276" i="26"/>
  <c r="H276" i="26"/>
  <c r="A277" i="26"/>
  <c r="D277" i="26"/>
  <c r="G277" i="26"/>
  <c r="H277" i="26"/>
  <c r="A278" i="26"/>
  <c r="D278" i="26"/>
  <c r="G278" i="26"/>
  <c r="H278" i="26"/>
  <c r="A279" i="26"/>
  <c r="D279" i="26"/>
  <c r="G279" i="26"/>
  <c r="H279" i="26"/>
  <c r="A280" i="26"/>
  <c r="D280" i="26"/>
  <c r="G280" i="26"/>
  <c r="H280" i="26"/>
  <c r="A281" i="26"/>
  <c r="D281" i="26"/>
  <c r="G281" i="26"/>
  <c r="H281" i="26"/>
  <c r="A282" i="26"/>
  <c r="D282" i="26"/>
  <c r="G282" i="26"/>
  <c r="H282" i="26"/>
  <c r="A283" i="26"/>
  <c r="D283" i="26"/>
  <c r="G283" i="26"/>
  <c r="H283" i="26"/>
  <c r="A284" i="26"/>
  <c r="D284" i="26"/>
  <c r="G284" i="26"/>
  <c r="H284" i="26"/>
  <c r="A285" i="26"/>
  <c r="D285" i="26"/>
  <c r="G285" i="26"/>
  <c r="H285" i="26"/>
  <c r="A286" i="26"/>
  <c r="D286" i="26"/>
  <c r="G286" i="26"/>
  <c r="H286" i="26"/>
  <c r="A287" i="26"/>
  <c r="D287" i="26"/>
  <c r="G287" i="26"/>
  <c r="H287" i="26"/>
  <c r="A288" i="26"/>
  <c r="D288" i="26"/>
  <c r="G288" i="26"/>
  <c r="H288" i="26"/>
  <c r="A289" i="26"/>
  <c r="D289" i="26"/>
  <c r="G289" i="26"/>
  <c r="H289" i="26"/>
  <c r="A290" i="26"/>
  <c r="D290" i="26"/>
  <c r="G290" i="26"/>
  <c r="H290" i="26"/>
  <c r="A291" i="26"/>
  <c r="D291" i="26"/>
  <c r="G291" i="26"/>
  <c r="H291" i="26"/>
  <c r="A292" i="26"/>
  <c r="D292" i="26"/>
  <c r="G292" i="26"/>
  <c r="H292" i="26"/>
  <c r="A293" i="26"/>
  <c r="D293" i="26"/>
  <c r="G293" i="26"/>
  <c r="H293" i="26"/>
  <c r="A294" i="26"/>
  <c r="D294" i="26"/>
  <c r="G294" i="26"/>
  <c r="H294" i="26"/>
  <c r="A295" i="26"/>
  <c r="D295" i="26"/>
  <c r="G295" i="26"/>
  <c r="H295" i="26"/>
  <c r="A296" i="26"/>
  <c r="D296" i="26"/>
  <c r="G296" i="26"/>
  <c r="H296" i="26"/>
  <c r="A297" i="26"/>
  <c r="D297" i="26"/>
  <c r="G297" i="26"/>
  <c r="H297" i="26"/>
  <c r="A298" i="26"/>
  <c r="D298" i="26"/>
  <c r="G298" i="26"/>
  <c r="H298" i="26"/>
  <c r="A299" i="26"/>
  <c r="D299" i="26"/>
  <c r="G299" i="26"/>
  <c r="H299" i="26"/>
  <c r="A300" i="26"/>
  <c r="D300" i="26"/>
  <c r="G300" i="26"/>
  <c r="H300" i="26"/>
  <c r="A301" i="26"/>
  <c r="D301" i="26"/>
  <c r="G301" i="26"/>
  <c r="H301" i="26"/>
  <c r="A302" i="26"/>
  <c r="D302" i="26"/>
  <c r="G302" i="26"/>
  <c r="H302" i="26"/>
  <c r="A303" i="26"/>
  <c r="D303" i="26"/>
  <c r="G303" i="26"/>
  <c r="H303" i="26"/>
  <c r="A304" i="26"/>
  <c r="D304" i="26"/>
  <c r="G304" i="26"/>
  <c r="H304" i="26"/>
  <c r="A305" i="26"/>
  <c r="D305" i="26"/>
  <c r="G305" i="26"/>
  <c r="H305" i="26"/>
  <c r="A306" i="26"/>
  <c r="D306" i="26"/>
  <c r="G306" i="26"/>
  <c r="H306" i="26"/>
  <c r="A307" i="26"/>
  <c r="D307" i="26"/>
  <c r="G307" i="26"/>
  <c r="H307" i="26"/>
  <c r="A308" i="26"/>
  <c r="D308" i="26"/>
  <c r="G308" i="26"/>
  <c r="H308" i="26"/>
  <c r="A309" i="26"/>
  <c r="D309" i="26"/>
  <c r="G309" i="26"/>
  <c r="H309" i="26"/>
  <c r="A310" i="26"/>
  <c r="D310" i="26"/>
  <c r="G310" i="26"/>
  <c r="H310" i="26"/>
  <c r="A311" i="26"/>
  <c r="D311" i="26"/>
  <c r="G311" i="26"/>
  <c r="H311" i="26"/>
  <c r="A312" i="26"/>
  <c r="D312" i="26"/>
  <c r="G312" i="26"/>
  <c r="H312" i="26"/>
  <c r="A313" i="26"/>
  <c r="D313" i="26"/>
  <c r="G313" i="26"/>
  <c r="H313" i="26"/>
  <c r="A314" i="26"/>
  <c r="D314" i="26"/>
  <c r="G314" i="26"/>
  <c r="H314" i="26"/>
  <c r="A315" i="26"/>
  <c r="D315" i="26"/>
  <c r="G315" i="26"/>
  <c r="H315" i="26"/>
  <c r="A316" i="26"/>
  <c r="D316" i="26"/>
  <c r="G316" i="26"/>
  <c r="H316" i="26"/>
  <c r="A317" i="26"/>
  <c r="D317" i="26"/>
  <c r="G317" i="26"/>
  <c r="H317" i="26"/>
  <c r="A318" i="26"/>
  <c r="D318" i="26"/>
  <c r="G318" i="26"/>
  <c r="H318" i="26"/>
  <c r="A319" i="26"/>
  <c r="D319" i="26"/>
  <c r="G319" i="26"/>
  <c r="H319" i="26"/>
  <c r="A320" i="26"/>
  <c r="D320" i="26"/>
  <c r="G320" i="26"/>
  <c r="H320" i="26"/>
  <c r="A321" i="26"/>
  <c r="D321" i="26"/>
  <c r="G321" i="26"/>
  <c r="H321" i="26"/>
  <c r="A322" i="26"/>
  <c r="D322" i="26"/>
  <c r="G322" i="26"/>
  <c r="H322" i="26"/>
  <c r="A323" i="26"/>
  <c r="D323" i="26"/>
  <c r="G323" i="26"/>
  <c r="H323" i="26"/>
  <c r="A324" i="26"/>
  <c r="D324" i="26"/>
  <c r="G324" i="26"/>
  <c r="H324" i="26"/>
  <c r="A325" i="26"/>
  <c r="D325" i="26"/>
  <c r="G325" i="26"/>
  <c r="H325" i="26"/>
  <c r="A326" i="26"/>
  <c r="D326" i="26"/>
  <c r="G326" i="26"/>
  <c r="H326" i="26"/>
  <c r="A327" i="26"/>
  <c r="D327" i="26"/>
  <c r="G327" i="26"/>
  <c r="H327" i="26"/>
  <c r="A328" i="26"/>
  <c r="D328" i="26"/>
  <c r="G328" i="26"/>
  <c r="H328" i="26"/>
  <c r="A329" i="26"/>
  <c r="D329" i="26"/>
  <c r="G329" i="26"/>
  <c r="H329" i="26"/>
  <c r="A330" i="26"/>
  <c r="D330" i="26"/>
  <c r="G330" i="26"/>
  <c r="H330" i="26"/>
  <c r="A331" i="26"/>
  <c r="D331" i="26"/>
  <c r="G331" i="26"/>
  <c r="H331" i="26"/>
  <c r="A332" i="26"/>
  <c r="D332" i="26"/>
  <c r="G332" i="26"/>
  <c r="H332" i="26"/>
  <c r="A333" i="26"/>
  <c r="D333" i="26"/>
  <c r="G333" i="26"/>
  <c r="H333" i="26"/>
  <c r="A334" i="26"/>
  <c r="D334" i="26"/>
  <c r="G334" i="26"/>
  <c r="H334" i="26"/>
  <c r="A335" i="26"/>
  <c r="D335" i="26"/>
  <c r="G335" i="26"/>
  <c r="H335" i="26"/>
  <c r="A336" i="26"/>
  <c r="D336" i="26"/>
  <c r="G336" i="26"/>
  <c r="H336" i="26"/>
  <c r="A337" i="26"/>
  <c r="D337" i="26"/>
  <c r="G337" i="26"/>
  <c r="H337" i="26"/>
  <c r="A338" i="26"/>
  <c r="D338" i="26"/>
  <c r="G338" i="26"/>
  <c r="H338" i="26"/>
  <c r="A339" i="26"/>
  <c r="D339" i="26"/>
  <c r="G339" i="26"/>
  <c r="H339" i="26"/>
  <c r="A340" i="26"/>
  <c r="D340" i="26"/>
  <c r="G340" i="26"/>
  <c r="H340" i="26"/>
  <c r="A341" i="26"/>
  <c r="D341" i="26"/>
  <c r="G341" i="26"/>
  <c r="H341" i="26"/>
  <c r="A342" i="26"/>
  <c r="D342" i="26"/>
  <c r="G342" i="26"/>
  <c r="H342" i="26"/>
  <c r="A343" i="26"/>
  <c r="D343" i="26"/>
  <c r="G343" i="26"/>
  <c r="H343" i="26"/>
  <c r="A344" i="26"/>
  <c r="D344" i="26"/>
  <c r="G344" i="26"/>
  <c r="H344" i="26"/>
  <c r="A345" i="26"/>
  <c r="D345" i="26"/>
  <c r="G345" i="26"/>
  <c r="H345" i="26"/>
  <c r="A346" i="26"/>
  <c r="D346" i="26"/>
  <c r="G346" i="26"/>
  <c r="H346" i="26"/>
  <c r="A347" i="26"/>
  <c r="D347" i="26"/>
  <c r="G347" i="26"/>
  <c r="H347" i="26"/>
  <c r="A348" i="26"/>
  <c r="D348" i="26"/>
  <c r="G348" i="26"/>
  <c r="H348" i="26"/>
  <c r="A349" i="26"/>
  <c r="D349" i="26"/>
  <c r="G349" i="26"/>
  <c r="H349" i="26"/>
  <c r="A350" i="26"/>
  <c r="D350" i="26"/>
  <c r="G350" i="26"/>
  <c r="H350" i="26"/>
  <c r="A351" i="26"/>
  <c r="D351" i="26"/>
  <c r="G351" i="26"/>
  <c r="H351" i="26"/>
  <c r="A352" i="26"/>
  <c r="D352" i="26"/>
  <c r="G352" i="26"/>
  <c r="H352" i="26"/>
  <c r="A353" i="26"/>
  <c r="D353" i="26"/>
  <c r="G353" i="26"/>
  <c r="H353" i="26"/>
  <c r="A354" i="26"/>
  <c r="D354" i="26"/>
  <c r="G354" i="26"/>
  <c r="H354" i="26"/>
  <c r="A355" i="26"/>
  <c r="D355" i="26"/>
  <c r="G355" i="26"/>
  <c r="H355" i="26"/>
  <c r="A356" i="26"/>
  <c r="D356" i="26"/>
  <c r="G356" i="26"/>
  <c r="H356" i="26"/>
  <c r="A357" i="26"/>
  <c r="D357" i="26"/>
  <c r="G357" i="26"/>
  <c r="H357" i="26"/>
  <c r="A358" i="26"/>
  <c r="D358" i="26"/>
  <c r="G358" i="26"/>
  <c r="H358" i="26"/>
  <c r="A359" i="26"/>
  <c r="D359" i="26"/>
  <c r="G359" i="26"/>
  <c r="H359" i="26"/>
  <c r="A360" i="26"/>
  <c r="D360" i="26"/>
  <c r="G360" i="26"/>
  <c r="H360" i="26"/>
  <c r="A361" i="26"/>
  <c r="D361" i="26"/>
  <c r="G361" i="26"/>
  <c r="H361" i="26"/>
  <c r="A362" i="26"/>
  <c r="D362" i="26"/>
  <c r="G362" i="26"/>
  <c r="H362" i="26"/>
  <c r="A363" i="26"/>
  <c r="D363" i="26"/>
  <c r="G363" i="26"/>
  <c r="H363" i="26"/>
  <c r="A364" i="26"/>
  <c r="D364" i="26"/>
  <c r="G364" i="26"/>
  <c r="H364" i="26"/>
  <c r="A365" i="26"/>
  <c r="D365" i="26"/>
  <c r="G365" i="26"/>
  <c r="H365" i="26"/>
  <c r="A366" i="26"/>
  <c r="D366" i="26"/>
  <c r="G366" i="26"/>
  <c r="H366" i="26"/>
  <c r="A367" i="26"/>
  <c r="D367" i="26"/>
  <c r="G367" i="26"/>
  <c r="H367" i="26"/>
  <c r="A368" i="26"/>
  <c r="D368" i="26"/>
  <c r="G368" i="26"/>
  <c r="H368" i="26"/>
  <c r="A369" i="26"/>
  <c r="D369" i="26"/>
  <c r="G369" i="26"/>
  <c r="H369" i="26"/>
  <c r="A370" i="26"/>
  <c r="D370" i="26"/>
  <c r="G370" i="26"/>
  <c r="H370" i="26"/>
  <c r="A371" i="26"/>
  <c r="D371" i="26"/>
  <c r="G371" i="26"/>
  <c r="H371" i="26"/>
  <c r="A372" i="26"/>
  <c r="D372" i="26"/>
  <c r="G372" i="26"/>
  <c r="H372" i="26"/>
  <c r="A373" i="26"/>
  <c r="D373" i="26"/>
  <c r="G373" i="26"/>
  <c r="H373" i="26"/>
  <c r="A374" i="26"/>
  <c r="D374" i="26"/>
  <c r="G374" i="26"/>
  <c r="H374" i="26"/>
  <c r="A375" i="26"/>
  <c r="D375" i="26"/>
  <c r="G375" i="26"/>
  <c r="H375" i="26"/>
  <c r="A376" i="26"/>
  <c r="D376" i="26"/>
  <c r="G376" i="26"/>
  <c r="H376" i="26"/>
  <c r="A377" i="26"/>
  <c r="D377" i="26"/>
  <c r="G377" i="26"/>
  <c r="H377" i="26"/>
  <c r="A378" i="26"/>
  <c r="D378" i="26"/>
  <c r="G378" i="26"/>
  <c r="H378" i="26"/>
  <c r="A379" i="26"/>
  <c r="D379" i="26"/>
  <c r="G379" i="26"/>
  <c r="H379" i="26"/>
  <c r="A380" i="26"/>
  <c r="D380" i="26"/>
  <c r="G380" i="26"/>
  <c r="H380" i="26"/>
  <c r="A381" i="26"/>
  <c r="D381" i="26"/>
  <c r="G381" i="26"/>
  <c r="H381" i="26"/>
  <c r="A382" i="26"/>
  <c r="D382" i="26"/>
  <c r="G382" i="26"/>
  <c r="H382" i="26"/>
  <c r="A383" i="26"/>
  <c r="D383" i="26"/>
  <c r="G383" i="26"/>
  <c r="H383" i="26"/>
  <c r="A384" i="26"/>
  <c r="D384" i="26"/>
  <c r="G384" i="26"/>
  <c r="H384" i="26"/>
  <c r="A385" i="26"/>
  <c r="D385" i="26"/>
  <c r="G385" i="26"/>
  <c r="H385" i="26"/>
  <c r="A386" i="26"/>
  <c r="D386" i="26"/>
  <c r="G386" i="26"/>
  <c r="H386" i="26"/>
  <c r="A387" i="26"/>
  <c r="D387" i="26"/>
  <c r="G387" i="26"/>
  <c r="H387" i="26"/>
  <c r="A388" i="26"/>
  <c r="D388" i="26"/>
  <c r="G388" i="26"/>
  <c r="H388" i="26"/>
  <c r="A389" i="26"/>
  <c r="D389" i="26"/>
  <c r="G389" i="26"/>
  <c r="H389" i="26"/>
  <c r="A390" i="26"/>
  <c r="D390" i="26"/>
  <c r="G390" i="26"/>
  <c r="H390" i="26"/>
  <c r="A391" i="26"/>
  <c r="D391" i="26"/>
  <c r="G391" i="26"/>
  <c r="H391" i="26"/>
  <c r="A392" i="26"/>
  <c r="D392" i="26"/>
  <c r="G392" i="26"/>
  <c r="H392" i="26"/>
  <c r="A393" i="26"/>
  <c r="D393" i="26"/>
  <c r="G393" i="26"/>
  <c r="H393" i="26"/>
  <c r="A394" i="26"/>
  <c r="D394" i="26"/>
  <c r="G394" i="26"/>
  <c r="H394" i="26"/>
  <c r="A395" i="26"/>
  <c r="D395" i="26"/>
  <c r="G395" i="26"/>
  <c r="H395" i="26"/>
  <c r="A396" i="26"/>
  <c r="D396" i="26"/>
  <c r="G396" i="26"/>
  <c r="H396" i="26"/>
  <c r="A397" i="26"/>
  <c r="D397" i="26"/>
  <c r="G397" i="26"/>
  <c r="H397" i="26"/>
  <c r="A398" i="26"/>
  <c r="D398" i="26"/>
  <c r="G398" i="26"/>
  <c r="H398" i="26"/>
  <c r="A399" i="26"/>
  <c r="D399" i="26"/>
  <c r="G399" i="26"/>
  <c r="H399" i="26"/>
  <c r="A400" i="26"/>
  <c r="D400" i="26"/>
  <c r="G400" i="26"/>
  <c r="H400" i="26"/>
  <c r="A401" i="26"/>
  <c r="D401" i="26"/>
  <c r="G401" i="26"/>
  <c r="H401" i="26"/>
  <c r="A402" i="26"/>
  <c r="D402" i="26"/>
  <c r="G402" i="26"/>
  <c r="H402" i="26"/>
  <c r="A403" i="26"/>
  <c r="D403" i="26"/>
  <c r="G403" i="26"/>
  <c r="H403" i="26"/>
  <c r="A404" i="26"/>
  <c r="D404" i="26"/>
  <c r="G404" i="26"/>
  <c r="H404" i="26"/>
  <c r="A405" i="26"/>
  <c r="D405" i="26"/>
  <c r="G405" i="26"/>
  <c r="H405" i="26"/>
  <c r="A406" i="26"/>
  <c r="D406" i="26"/>
  <c r="G406" i="26"/>
  <c r="H406" i="26"/>
  <c r="A407" i="26"/>
  <c r="D407" i="26"/>
  <c r="G407" i="26"/>
  <c r="H407" i="26"/>
  <c r="A408" i="26"/>
  <c r="D408" i="26"/>
  <c r="G408" i="26"/>
  <c r="H408" i="26"/>
  <c r="A409" i="26"/>
  <c r="D409" i="26"/>
  <c r="G409" i="26"/>
  <c r="H409" i="26"/>
  <c r="A410" i="26"/>
  <c r="D410" i="26"/>
  <c r="G410" i="26"/>
  <c r="H410" i="26"/>
  <c r="A411" i="26"/>
  <c r="D411" i="26"/>
  <c r="G411" i="26"/>
  <c r="H411" i="26"/>
  <c r="A412" i="26"/>
  <c r="D412" i="26"/>
  <c r="G412" i="26"/>
  <c r="H412" i="26"/>
  <c r="A413" i="26"/>
  <c r="D413" i="26"/>
  <c r="G413" i="26"/>
  <c r="H413" i="26"/>
  <c r="A414" i="26"/>
  <c r="D414" i="26"/>
  <c r="G414" i="26"/>
  <c r="H414" i="26"/>
  <c r="A415" i="26"/>
  <c r="D415" i="26"/>
  <c r="G415" i="26"/>
  <c r="H415" i="26"/>
  <c r="A416" i="26"/>
  <c r="D416" i="26"/>
  <c r="G416" i="26"/>
  <c r="H416" i="26"/>
  <c r="A417" i="26"/>
  <c r="D417" i="26"/>
  <c r="G417" i="26"/>
  <c r="H417" i="26"/>
  <c r="A418" i="26"/>
  <c r="D418" i="26"/>
  <c r="G418" i="26"/>
  <c r="H418" i="26"/>
  <c r="A419" i="26"/>
  <c r="D419" i="26"/>
  <c r="G419" i="26"/>
  <c r="H419" i="26"/>
  <c r="A420" i="26"/>
  <c r="D420" i="26"/>
  <c r="G420" i="26"/>
  <c r="H420" i="26"/>
  <c r="A421" i="26"/>
  <c r="D421" i="26"/>
  <c r="G421" i="26"/>
  <c r="H421" i="26"/>
  <c r="A422" i="26"/>
  <c r="D422" i="26"/>
  <c r="G422" i="26"/>
  <c r="H422" i="26"/>
  <c r="A423" i="26"/>
  <c r="D423" i="26"/>
  <c r="G423" i="26"/>
  <c r="H423" i="26"/>
  <c r="A424" i="26"/>
  <c r="D424" i="26"/>
  <c r="G424" i="26"/>
  <c r="H424" i="26"/>
  <c r="A425" i="26"/>
  <c r="D425" i="26"/>
  <c r="G425" i="26"/>
  <c r="H425" i="26"/>
  <c r="A426" i="26"/>
  <c r="D426" i="26"/>
  <c r="G426" i="26"/>
  <c r="H426" i="26"/>
  <c r="A427" i="26"/>
  <c r="D427" i="26"/>
  <c r="G427" i="26"/>
  <c r="H427" i="26"/>
  <c r="A428" i="26"/>
  <c r="D428" i="26"/>
  <c r="G428" i="26"/>
  <c r="H428" i="26"/>
  <c r="A429" i="26"/>
  <c r="D429" i="26"/>
  <c r="G429" i="26"/>
  <c r="H429" i="26"/>
  <c r="A430" i="26"/>
  <c r="D430" i="26"/>
  <c r="G430" i="26"/>
  <c r="H430" i="26"/>
  <c r="A431" i="26"/>
  <c r="D431" i="26"/>
  <c r="G431" i="26"/>
  <c r="H431" i="26"/>
  <c r="A432" i="26"/>
  <c r="D432" i="26"/>
  <c r="G432" i="26"/>
  <c r="H432" i="26"/>
  <c r="A433" i="26"/>
  <c r="D433" i="26"/>
  <c r="G433" i="26"/>
  <c r="H433" i="26"/>
  <c r="A434" i="26"/>
  <c r="D434" i="26"/>
  <c r="G434" i="26"/>
  <c r="H434" i="26"/>
  <c r="A435" i="26"/>
  <c r="D435" i="26"/>
  <c r="G435" i="26"/>
  <c r="H435" i="26"/>
  <c r="A436" i="26"/>
  <c r="D436" i="26"/>
  <c r="G436" i="26"/>
  <c r="H436" i="26"/>
  <c r="A437" i="26"/>
  <c r="D437" i="26"/>
  <c r="G437" i="26"/>
  <c r="H437" i="26"/>
  <c r="A438" i="26"/>
  <c r="D438" i="26"/>
  <c r="G438" i="26"/>
  <c r="H438" i="26"/>
  <c r="A439" i="26"/>
  <c r="D439" i="26"/>
  <c r="G439" i="26"/>
  <c r="H439" i="26"/>
  <c r="A440" i="26"/>
  <c r="D440" i="26"/>
  <c r="G440" i="26"/>
  <c r="H440" i="26"/>
  <c r="A441" i="26"/>
  <c r="D441" i="26"/>
  <c r="G441" i="26"/>
  <c r="H441" i="26"/>
  <c r="A442" i="26"/>
  <c r="D442" i="26"/>
  <c r="G442" i="26"/>
  <c r="H442" i="26"/>
  <c r="A443" i="26"/>
  <c r="D443" i="26"/>
  <c r="G443" i="26"/>
  <c r="H443" i="26"/>
  <c r="A444" i="26"/>
  <c r="D444" i="26"/>
  <c r="G444" i="26"/>
  <c r="H444" i="26"/>
  <c r="A445" i="26"/>
  <c r="D445" i="26"/>
  <c r="G445" i="26"/>
  <c r="H445" i="26"/>
  <c r="A446" i="26"/>
  <c r="D446" i="26"/>
  <c r="G446" i="26"/>
  <c r="H446" i="26"/>
  <c r="A447" i="26"/>
  <c r="D447" i="26"/>
  <c r="G447" i="26"/>
  <c r="H447" i="26"/>
  <c r="A448" i="26"/>
  <c r="D448" i="26"/>
  <c r="G448" i="26"/>
  <c r="H448" i="26"/>
  <c r="A449" i="26"/>
  <c r="D449" i="26"/>
  <c r="G449" i="26"/>
  <c r="H449" i="26"/>
  <c r="A450" i="26"/>
  <c r="D450" i="26"/>
  <c r="G450" i="26"/>
  <c r="H450" i="26"/>
  <c r="A451" i="26"/>
  <c r="D451" i="26"/>
  <c r="G451" i="26"/>
  <c r="H451" i="26"/>
  <c r="A452" i="26"/>
  <c r="D452" i="26"/>
  <c r="G452" i="26"/>
  <c r="H452" i="26"/>
  <c r="A453" i="26"/>
  <c r="D453" i="26"/>
  <c r="G453" i="26"/>
  <c r="H453" i="26"/>
  <c r="A454" i="26"/>
  <c r="D454" i="26"/>
  <c r="G454" i="26"/>
  <c r="H454" i="26"/>
  <c r="A455" i="26"/>
  <c r="D455" i="26"/>
  <c r="G455" i="26"/>
  <c r="H455" i="26"/>
  <c r="A456" i="26"/>
  <c r="D456" i="26"/>
  <c r="G456" i="26"/>
  <c r="H456" i="26"/>
  <c r="A457" i="26"/>
  <c r="D457" i="26"/>
  <c r="G457" i="26"/>
  <c r="H457" i="26"/>
  <c r="A458" i="26"/>
  <c r="D458" i="26"/>
  <c r="G458" i="26"/>
  <c r="H458" i="26"/>
  <c r="A459" i="26"/>
  <c r="D459" i="26"/>
  <c r="G459" i="26"/>
  <c r="H459" i="26"/>
  <c r="A460" i="26"/>
  <c r="D460" i="26"/>
  <c r="G460" i="26"/>
  <c r="H460" i="26"/>
  <c r="A461" i="26"/>
  <c r="D461" i="26"/>
  <c r="G461" i="26"/>
  <c r="H461" i="26"/>
  <c r="A462" i="26"/>
  <c r="D462" i="26"/>
  <c r="G462" i="26"/>
  <c r="H462" i="26"/>
  <c r="A463" i="26"/>
  <c r="D463" i="26"/>
  <c r="G463" i="26"/>
  <c r="H463" i="26"/>
  <c r="A464" i="26"/>
  <c r="D464" i="26"/>
  <c r="G464" i="26"/>
  <c r="H464" i="26"/>
  <c r="A465" i="26"/>
  <c r="D465" i="26"/>
  <c r="G465" i="26"/>
  <c r="H465" i="26"/>
  <c r="A466" i="26"/>
  <c r="D466" i="26"/>
  <c r="G466" i="26"/>
  <c r="H466" i="26"/>
  <c r="A467" i="26"/>
  <c r="D467" i="26"/>
  <c r="G467" i="26"/>
  <c r="H467" i="26"/>
  <c r="A468" i="26"/>
  <c r="D468" i="26"/>
  <c r="G468" i="26"/>
  <c r="H468" i="26"/>
  <c r="A469" i="26"/>
  <c r="D469" i="26"/>
  <c r="G469" i="26"/>
  <c r="H469" i="26"/>
  <c r="A470" i="26"/>
  <c r="D470" i="26"/>
  <c r="G470" i="26"/>
  <c r="H470" i="26"/>
  <c r="A471" i="26"/>
  <c r="D471" i="26"/>
  <c r="G471" i="26"/>
  <c r="H471" i="26"/>
  <c r="A472" i="26"/>
  <c r="D472" i="26"/>
  <c r="G472" i="26"/>
  <c r="H472" i="26"/>
  <c r="A473" i="26"/>
  <c r="D473" i="26"/>
  <c r="G473" i="26"/>
  <c r="H473" i="26"/>
  <c r="A474" i="26"/>
  <c r="D474" i="26"/>
  <c r="G474" i="26"/>
  <c r="H474" i="26"/>
  <c r="A475" i="26"/>
  <c r="D475" i="26"/>
  <c r="G475" i="26"/>
  <c r="H475" i="26"/>
  <c r="A476" i="26"/>
  <c r="D476" i="26"/>
  <c r="G476" i="26"/>
  <c r="H476" i="26"/>
  <c r="A477" i="26"/>
  <c r="D477" i="26"/>
  <c r="G477" i="26"/>
  <c r="H477" i="26"/>
  <c r="A478" i="26"/>
  <c r="D478" i="26"/>
  <c r="G478" i="26"/>
  <c r="H478" i="26"/>
  <c r="A479" i="26"/>
  <c r="D479" i="26"/>
  <c r="G479" i="26"/>
  <c r="H479" i="26"/>
  <c r="A480" i="26"/>
  <c r="D480" i="26"/>
  <c r="G480" i="26"/>
  <c r="H480" i="26"/>
  <c r="A481" i="26"/>
  <c r="D481" i="26"/>
  <c r="G481" i="26"/>
  <c r="H481" i="26"/>
  <c r="A482" i="26"/>
  <c r="D482" i="26"/>
  <c r="G482" i="26"/>
  <c r="H482" i="26"/>
  <c r="A483" i="26"/>
  <c r="D483" i="26"/>
  <c r="G483" i="26"/>
  <c r="H483" i="26"/>
  <c r="A484" i="26"/>
  <c r="D484" i="26"/>
  <c r="G484" i="26"/>
  <c r="H484" i="26"/>
  <c r="A485" i="26"/>
  <c r="D485" i="26"/>
  <c r="G485" i="26"/>
  <c r="H485" i="26"/>
  <c r="A486" i="26"/>
  <c r="D486" i="26"/>
  <c r="G486" i="26"/>
  <c r="H486" i="26"/>
  <c r="A487" i="26"/>
  <c r="D487" i="26"/>
  <c r="G487" i="26"/>
  <c r="H487" i="26"/>
  <c r="A488" i="26"/>
  <c r="D488" i="26"/>
  <c r="G488" i="26"/>
  <c r="H488" i="26"/>
  <c r="A489" i="26"/>
  <c r="D489" i="26"/>
  <c r="G489" i="26"/>
  <c r="H489" i="26"/>
  <c r="A490" i="26"/>
  <c r="D490" i="26"/>
  <c r="G490" i="26"/>
  <c r="H490" i="26"/>
  <c r="A491" i="26"/>
  <c r="D491" i="26"/>
  <c r="G491" i="26"/>
  <c r="H491" i="26"/>
  <c r="A492" i="26"/>
  <c r="D492" i="26"/>
  <c r="G492" i="26"/>
  <c r="H492" i="26"/>
  <c r="A493" i="26"/>
  <c r="D493" i="26"/>
  <c r="G493" i="26"/>
  <c r="H493" i="26"/>
  <c r="A494" i="26"/>
  <c r="D494" i="26"/>
  <c r="G494" i="26"/>
  <c r="H494" i="26"/>
  <c r="A495" i="26"/>
  <c r="D495" i="26"/>
  <c r="G495" i="26"/>
  <c r="H495" i="26"/>
  <c r="A496" i="26"/>
  <c r="D496" i="26"/>
  <c r="G496" i="26"/>
  <c r="H496" i="26"/>
  <c r="A497" i="26"/>
  <c r="D497" i="26"/>
  <c r="G497" i="26"/>
  <c r="H497" i="26"/>
  <c r="A498" i="26"/>
  <c r="D498" i="26"/>
  <c r="G498" i="26"/>
  <c r="H498" i="26"/>
  <c r="A499" i="26"/>
  <c r="D499" i="26"/>
  <c r="G499" i="26"/>
  <c r="H499" i="26"/>
  <c r="A500" i="26"/>
  <c r="D500" i="26"/>
  <c r="G500" i="26"/>
  <c r="H500" i="26"/>
  <c r="A501" i="26"/>
  <c r="D501" i="26"/>
  <c r="G501" i="26"/>
  <c r="H501" i="26"/>
  <c r="A502" i="26"/>
  <c r="D502" i="26"/>
  <c r="G502" i="26"/>
  <c r="H502" i="26"/>
  <c r="A503" i="26"/>
  <c r="D503" i="26"/>
  <c r="G503" i="26"/>
  <c r="H503" i="26"/>
  <c r="A504" i="26"/>
  <c r="D504" i="26"/>
  <c r="G504" i="26"/>
  <c r="H504" i="26"/>
  <c r="A505" i="26"/>
  <c r="D505" i="26"/>
  <c r="G505" i="26"/>
  <c r="H505" i="26"/>
  <c r="A506" i="26"/>
  <c r="D506" i="26"/>
  <c r="G506" i="26"/>
  <c r="H506" i="26"/>
  <c r="A507" i="26"/>
  <c r="D507" i="26"/>
  <c r="G507" i="26"/>
  <c r="H507" i="26"/>
  <c r="A508" i="26"/>
  <c r="D508" i="26"/>
  <c r="G508" i="26"/>
  <c r="H508" i="26"/>
  <c r="A509" i="26"/>
  <c r="D509" i="26"/>
  <c r="G509" i="26"/>
  <c r="H509" i="26"/>
  <c r="A510" i="26"/>
  <c r="D510" i="26"/>
  <c r="G510" i="26"/>
  <c r="H510" i="26"/>
  <c r="A511" i="26"/>
  <c r="D511" i="26"/>
  <c r="G511" i="26"/>
  <c r="H511" i="26"/>
  <c r="A512" i="26"/>
  <c r="D512" i="26"/>
  <c r="G512" i="26"/>
  <c r="H512" i="26"/>
  <c r="A513" i="26"/>
  <c r="D513" i="26"/>
  <c r="G513" i="26"/>
  <c r="H513" i="26"/>
  <c r="A514" i="26"/>
  <c r="D514" i="26"/>
  <c r="G514" i="26"/>
  <c r="H514" i="26"/>
  <c r="A515" i="26"/>
  <c r="D515" i="26"/>
  <c r="G515" i="26"/>
  <c r="H515" i="26"/>
  <c r="A516" i="26"/>
  <c r="D516" i="26"/>
  <c r="G516" i="26"/>
  <c r="H516" i="26"/>
  <c r="A517" i="26"/>
  <c r="D517" i="26"/>
  <c r="G517" i="26"/>
  <c r="H517" i="26"/>
  <c r="A518" i="26"/>
  <c r="D518" i="26"/>
  <c r="G518" i="26"/>
  <c r="H518" i="26"/>
  <c r="A519" i="26"/>
  <c r="D519" i="26"/>
  <c r="G519" i="26"/>
  <c r="H519" i="26"/>
  <c r="A520" i="26"/>
  <c r="D520" i="26"/>
  <c r="G520" i="26"/>
  <c r="H520" i="26"/>
  <c r="A521" i="26"/>
  <c r="D521" i="26"/>
  <c r="G521" i="26"/>
  <c r="H521" i="26"/>
  <c r="A522" i="26"/>
  <c r="D522" i="26"/>
  <c r="G522" i="26"/>
  <c r="H522" i="26"/>
  <c r="A523" i="26"/>
  <c r="D523" i="26"/>
  <c r="G523" i="26"/>
  <c r="H523" i="26"/>
  <c r="A524" i="26"/>
  <c r="D524" i="26"/>
  <c r="G524" i="26"/>
  <c r="H524" i="26"/>
  <c r="A525" i="26"/>
  <c r="D525" i="26"/>
  <c r="G525" i="26"/>
  <c r="H525" i="26"/>
  <c r="A526" i="26"/>
  <c r="D526" i="26"/>
  <c r="G526" i="26"/>
  <c r="H526" i="26"/>
  <c r="A527" i="26"/>
  <c r="D527" i="26"/>
  <c r="G527" i="26"/>
  <c r="H527" i="26"/>
  <c r="A528" i="26"/>
  <c r="D528" i="26"/>
  <c r="G528" i="26"/>
  <c r="H528" i="26"/>
  <c r="A529" i="26"/>
  <c r="D529" i="26"/>
  <c r="G529" i="26"/>
  <c r="H529" i="26"/>
  <c r="A530" i="26"/>
  <c r="D530" i="26"/>
  <c r="G530" i="26"/>
  <c r="H530" i="26"/>
  <c r="A531" i="26"/>
  <c r="D531" i="26"/>
  <c r="G531" i="26"/>
  <c r="H531" i="26"/>
  <c r="A532" i="26"/>
  <c r="D532" i="26"/>
  <c r="G532" i="26"/>
  <c r="H532" i="26"/>
  <c r="A533" i="26"/>
  <c r="D533" i="26"/>
  <c r="G533" i="26"/>
  <c r="H533" i="26"/>
  <c r="A534" i="26"/>
  <c r="D534" i="26"/>
  <c r="G534" i="26"/>
  <c r="H534" i="26"/>
  <c r="A535" i="26"/>
  <c r="D535" i="26"/>
  <c r="G535" i="26"/>
  <c r="H535" i="26"/>
  <c r="A536" i="26"/>
  <c r="D536" i="26"/>
  <c r="G536" i="26"/>
  <c r="H536" i="26"/>
  <c r="A537" i="26"/>
  <c r="D537" i="26"/>
  <c r="G537" i="26"/>
  <c r="H537" i="26"/>
  <c r="A538" i="26"/>
  <c r="D538" i="26"/>
  <c r="G538" i="26"/>
  <c r="H538" i="26"/>
  <c r="A539" i="26"/>
  <c r="D539" i="26"/>
  <c r="G539" i="26"/>
  <c r="H539" i="26"/>
  <c r="A540" i="26"/>
  <c r="D540" i="26"/>
  <c r="G540" i="26"/>
  <c r="H540" i="26"/>
  <c r="A541" i="26"/>
  <c r="D541" i="26"/>
  <c r="G541" i="26"/>
  <c r="H541" i="26"/>
  <c r="A542" i="26"/>
  <c r="D542" i="26"/>
  <c r="G542" i="26"/>
  <c r="H542" i="26"/>
  <c r="A543" i="26"/>
  <c r="D543" i="26"/>
  <c r="G543" i="26"/>
  <c r="H543" i="26"/>
  <c r="A544" i="26"/>
  <c r="D544" i="26"/>
  <c r="G544" i="26"/>
  <c r="H544" i="26"/>
  <c r="A545" i="26"/>
  <c r="D545" i="26"/>
  <c r="G545" i="26"/>
  <c r="H545" i="26"/>
  <c r="A546" i="26"/>
  <c r="D546" i="26"/>
  <c r="G546" i="26"/>
  <c r="H546" i="26"/>
  <c r="A547" i="26"/>
  <c r="D547" i="26"/>
  <c r="G547" i="26"/>
  <c r="H547" i="26"/>
  <c r="A548" i="26"/>
  <c r="D548" i="26"/>
  <c r="G548" i="26"/>
  <c r="H548" i="26"/>
  <c r="A549" i="26"/>
  <c r="D549" i="26"/>
  <c r="G549" i="26"/>
  <c r="H549" i="26"/>
  <c r="A550" i="26"/>
  <c r="D550" i="26"/>
  <c r="G550" i="26"/>
  <c r="H550" i="26"/>
  <c r="A551" i="26"/>
  <c r="D551" i="26"/>
  <c r="G551" i="26"/>
  <c r="H551" i="26"/>
  <c r="A552" i="26"/>
  <c r="D552" i="26"/>
  <c r="G552" i="26"/>
  <c r="H552" i="26"/>
  <c r="A553" i="26"/>
  <c r="D553" i="26"/>
  <c r="G553" i="26"/>
  <c r="H553" i="26"/>
  <c r="A554" i="26"/>
  <c r="D554" i="26"/>
  <c r="G554" i="26"/>
  <c r="H554" i="26"/>
  <c r="A555" i="26"/>
  <c r="D555" i="26"/>
  <c r="G555" i="26"/>
  <c r="H555" i="26"/>
  <c r="A556" i="26"/>
  <c r="D556" i="26"/>
  <c r="G556" i="26"/>
  <c r="H556" i="26"/>
  <c r="A557" i="26"/>
  <c r="D557" i="26"/>
  <c r="G557" i="26"/>
  <c r="H557" i="26"/>
  <c r="A558" i="26"/>
  <c r="D558" i="26"/>
  <c r="G558" i="26"/>
  <c r="H558" i="26"/>
  <c r="A559" i="26"/>
  <c r="D559" i="26"/>
  <c r="G559" i="26"/>
  <c r="H559" i="26"/>
  <c r="A560" i="26"/>
  <c r="D560" i="26"/>
  <c r="G560" i="26"/>
  <c r="H560" i="26"/>
  <c r="A561" i="26"/>
  <c r="D561" i="26"/>
  <c r="G561" i="26"/>
  <c r="H561" i="26"/>
  <c r="A562" i="26"/>
  <c r="D562" i="26"/>
  <c r="G562" i="26"/>
  <c r="H562" i="26"/>
  <c r="A563" i="26"/>
  <c r="D563" i="26"/>
  <c r="G563" i="26"/>
  <c r="H563" i="26"/>
  <c r="A564" i="26"/>
  <c r="D564" i="26"/>
  <c r="G564" i="26"/>
  <c r="H564" i="26"/>
  <c r="A565" i="26"/>
  <c r="D565" i="26"/>
  <c r="G565" i="26"/>
  <c r="H565" i="26"/>
  <c r="A566" i="26"/>
  <c r="D566" i="26"/>
  <c r="G566" i="26"/>
  <c r="H566" i="26"/>
  <c r="A567" i="26"/>
  <c r="D567" i="26"/>
  <c r="G567" i="26"/>
  <c r="H567" i="26"/>
  <c r="A568" i="26"/>
  <c r="D568" i="26"/>
  <c r="G568" i="26"/>
  <c r="H568" i="26"/>
  <c r="A569" i="26"/>
  <c r="D569" i="26"/>
  <c r="G569" i="26"/>
  <c r="H569" i="26"/>
  <c r="A570" i="26"/>
  <c r="D570" i="26"/>
  <c r="G570" i="26"/>
  <c r="H570" i="26"/>
  <c r="A571" i="26"/>
  <c r="D571" i="26"/>
  <c r="G571" i="26"/>
  <c r="H571" i="26"/>
  <c r="A572" i="26"/>
  <c r="D572" i="26"/>
  <c r="G572" i="26"/>
  <c r="H572" i="26"/>
  <c r="A573" i="26"/>
  <c r="D573" i="26"/>
  <c r="G573" i="26"/>
  <c r="H573" i="26"/>
  <c r="A574" i="26"/>
  <c r="D574" i="26"/>
  <c r="G574" i="26"/>
  <c r="H574" i="26"/>
  <c r="A575" i="26"/>
  <c r="D575" i="26"/>
  <c r="G575" i="26"/>
  <c r="H575" i="26"/>
  <c r="A576" i="26"/>
  <c r="D576" i="26"/>
  <c r="G576" i="26"/>
  <c r="H576" i="26"/>
  <c r="A577" i="26"/>
  <c r="D577" i="26"/>
  <c r="G577" i="26"/>
  <c r="H577" i="26"/>
  <c r="A578" i="26"/>
  <c r="D578" i="26"/>
  <c r="G578" i="26"/>
  <c r="H578" i="26"/>
  <c r="A579" i="26"/>
  <c r="D579" i="26"/>
  <c r="G579" i="26"/>
  <c r="H579" i="26"/>
  <c r="A580" i="26"/>
  <c r="D580" i="26"/>
  <c r="G580" i="26"/>
  <c r="H580" i="26"/>
  <c r="A581" i="26"/>
  <c r="D581" i="26"/>
  <c r="G581" i="26"/>
  <c r="H581" i="26"/>
  <c r="A582" i="26"/>
  <c r="D582" i="26"/>
  <c r="G582" i="26"/>
  <c r="H582" i="26"/>
  <c r="A583" i="26"/>
  <c r="D583" i="26"/>
  <c r="G583" i="26"/>
  <c r="H583" i="26"/>
  <c r="A584" i="26"/>
  <c r="D584" i="26"/>
  <c r="G584" i="26"/>
  <c r="H584" i="26"/>
  <c r="A585" i="26"/>
  <c r="D585" i="26"/>
  <c r="G585" i="26"/>
  <c r="H585" i="26"/>
  <c r="A586" i="26"/>
  <c r="D586" i="26"/>
  <c r="G586" i="26"/>
  <c r="H586" i="26"/>
  <c r="A587" i="26"/>
  <c r="D587" i="26"/>
  <c r="G587" i="26"/>
  <c r="H587" i="26"/>
  <c r="A588" i="26"/>
  <c r="D588" i="26"/>
  <c r="G588" i="26"/>
  <c r="H588" i="26"/>
  <c r="A589" i="26"/>
  <c r="D589" i="26"/>
  <c r="G589" i="26"/>
  <c r="H589" i="26"/>
  <c r="A590" i="26"/>
  <c r="D590" i="26"/>
  <c r="G590" i="26"/>
  <c r="H590" i="26"/>
  <c r="A591" i="26"/>
  <c r="D591" i="26"/>
  <c r="G591" i="26"/>
  <c r="H591" i="26"/>
  <c r="A592" i="26"/>
  <c r="D592" i="26"/>
  <c r="G592" i="26"/>
  <c r="H592" i="26"/>
  <c r="A593" i="26"/>
  <c r="D593" i="26"/>
  <c r="G593" i="26"/>
  <c r="H593" i="26"/>
  <c r="A594" i="26"/>
  <c r="D594" i="26"/>
  <c r="G594" i="26"/>
  <c r="H594" i="26"/>
  <c r="A595" i="26"/>
  <c r="D595" i="26"/>
  <c r="G595" i="26"/>
  <c r="H595" i="26"/>
  <c r="A596" i="26"/>
  <c r="D596" i="26"/>
  <c r="G596" i="26"/>
  <c r="H596" i="26"/>
  <c r="A597" i="26"/>
  <c r="D597" i="26"/>
  <c r="G597" i="26"/>
  <c r="H597" i="26"/>
  <c r="A598" i="26"/>
  <c r="D598" i="26"/>
  <c r="G598" i="26"/>
  <c r="H598" i="26"/>
  <c r="A599" i="26"/>
  <c r="D599" i="26"/>
  <c r="G599" i="26"/>
  <c r="H599" i="26"/>
  <c r="A600" i="26"/>
  <c r="D600" i="26"/>
  <c r="G600" i="26"/>
  <c r="H600" i="26"/>
  <c r="A601" i="26"/>
  <c r="D601" i="26"/>
  <c r="G601" i="26"/>
  <c r="H601" i="26"/>
  <c r="A602" i="26"/>
  <c r="D602" i="26"/>
  <c r="G602" i="26"/>
  <c r="H602" i="26"/>
  <c r="A603" i="26"/>
  <c r="D603" i="26"/>
  <c r="G603" i="26"/>
  <c r="H603" i="26"/>
  <c r="A604" i="26"/>
  <c r="D604" i="26"/>
  <c r="G604" i="26"/>
  <c r="H604" i="26"/>
  <c r="A605" i="26"/>
  <c r="D605" i="26"/>
  <c r="G605" i="26"/>
  <c r="H605" i="26"/>
  <c r="A606" i="26"/>
  <c r="D606" i="26"/>
  <c r="G606" i="26"/>
  <c r="H606" i="26"/>
  <c r="A607" i="26"/>
  <c r="D607" i="26"/>
  <c r="G607" i="26"/>
  <c r="H607" i="26"/>
  <c r="A608" i="26"/>
  <c r="D608" i="26"/>
  <c r="G608" i="26"/>
  <c r="H608" i="26"/>
  <c r="A609" i="26"/>
  <c r="D609" i="26"/>
  <c r="G609" i="26"/>
  <c r="H609" i="26"/>
  <c r="A610" i="26"/>
  <c r="D610" i="26"/>
  <c r="G610" i="26"/>
  <c r="H610" i="26"/>
  <c r="A611" i="26"/>
  <c r="D611" i="26"/>
  <c r="G611" i="26"/>
  <c r="H611" i="26"/>
  <c r="A612" i="26"/>
  <c r="D612" i="26"/>
  <c r="G612" i="26"/>
  <c r="H612" i="26"/>
  <c r="A613" i="26"/>
  <c r="D613" i="26"/>
  <c r="G613" i="26"/>
  <c r="H613" i="26"/>
  <c r="A614" i="26"/>
  <c r="D614" i="26"/>
  <c r="G614" i="26"/>
  <c r="H614" i="26"/>
  <c r="A615" i="26"/>
  <c r="D615" i="26"/>
  <c r="G615" i="26"/>
  <c r="H615" i="26"/>
  <c r="A616" i="26"/>
  <c r="D616" i="26"/>
  <c r="G616" i="26"/>
  <c r="H616" i="26"/>
  <c r="A617" i="26"/>
  <c r="D617" i="26"/>
  <c r="G617" i="26"/>
  <c r="H617" i="26"/>
  <c r="A618" i="26"/>
  <c r="D618" i="26"/>
  <c r="G618" i="26"/>
  <c r="H618" i="26"/>
  <c r="A619" i="26"/>
  <c r="D619" i="26"/>
  <c r="G619" i="26"/>
  <c r="H619" i="26"/>
  <c r="A620" i="26"/>
  <c r="D620" i="26"/>
  <c r="G620" i="26"/>
  <c r="H620" i="26"/>
  <c r="A621" i="26"/>
  <c r="D621" i="26"/>
  <c r="G621" i="26"/>
  <c r="H621" i="26"/>
  <c r="A622" i="26"/>
  <c r="D622" i="26"/>
  <c r="G622" i="26"/>
  <c r="H622" i="26"/>
  <c r="A623" i="26"/>
  <c r="D623" i="26"/>
  <c r="G623" i="26"/>
  <c r="H623" i="26"/>
  <c r="A624" i="26"/>
  <c r="D624" i="26"/>
  <c r="G624" i="26"/>
  <c r="H624" i="26"/>
  <c r="A625" i="26"/>
  <c r="D625" i="26"/>
  <c r="G625" i="26"/>
  <c r="H625" i="26"/>
  <c r="A626" i="26"/>
  <c r="D626" i="26"/>
  <c r="G626" i="26"/>
  <c r="H626" i="26"/>
  <c r="A627" i="26"/>
  <c r="D627" i="26"/>
  <c r="G627" i="26"/>
  <c r="H627" i="26"/>
  <c r="A628" i="26"/>
  <c r="D628" i="26"/>
  <c r="G628" i="26"/>
  <c r="H628" i="26"/>
  <c r="A629" i="26"/>
  <c r="D629" i="26"/>
  <c r="G629" i="26"/>
  <c r="H629" i="26"/>
  <c r="A630" i="26"/>
  <c r="D630" i="26"/>
  <c r="G630" i="26"/>
  <c r="H630" i="26"/>
  <c r="A631" i="26"/>
  <c r="D631" i="26"/>
  <c r="G631" i="26"/>
  <c r="H631" i="26"/>
  <c r="A632" i="26"/>
  <c r="D632" i="26"/>
  <c r="G632" i="26"/>
  <c r="H632" i="26"/>
  <c r="A633" i="26"/>
  <c r="D633" i="26"/>
  <c r="G633" i="26"/>
  <c r="H633" i="26"/>
  <c r="A634" i="26"/>
  <c r="D634" i="26"/>
  <c r="G634" i="26"/>
  <c r="H634" i="26"/>
  <c r="A635" i="26"/>
  <c r="D635" i="26"/>
  <c r="G635" i="26"/>
  <c r="H635" i="26"/>
  <c r="A636" i="26"/>
  <c r="D636" i="26"/>
  <c r="G636" i="26"/>
  <c r="H636" i="26"/>
  <c r="A637" i="26"/>
  <c r="D637" i="26"/>
  <c r="G637" i="26"/>
  <c r="H637" i="26"/>
  <c r="A638" i="26"/>
  <c r="D638" i="26"/>
  <c r="G638" i="26"/>
  <c r="H638" i="26"/>
  <c r="A639" i="26"/>
  <c r="D639" i="26"/>
  <c r="G639" i="26"/>
  <c r="H639" i="26"/>
  <c r="A640" i="26"/>
  <c r="D640" i="26"/>
  <c r="G640" i="26"/>
  <c r="H640" i="26"/>
  <c r="A641" i="26"/>
  <c r="D641" i="26"/>
  <c r="G641" i="26"/>
  <c r="H641" i="26"/>
  <c r="A642" i="26"/>
  <c r="D642" i="26"/>
  <c r="G642" i="26"/>
  <c r="H642" i="26"/>
  <c r="A643" i="26"/>
  <c r="D643" i="26"/>
  <c r="G643" i="26"/>
  <c r="H643" i="26"/>
  <c r="A644" i="26"/>
  <c r="D644" i="26"/>
  <c r="G644" i="26"/>
  <c r="H644" i="26"/>
  <c r="A645" i="26"/>
  <c r="D645" i="26"/>
  <c r="G645" i="26"/>
  <c r="H645" i="26"/>
  <c r="A646" i="26"/>
  <c r="D646" i="26"/>
  <c r="G646" i="26"/>
  <c r="H646" i="26"/>
  <c r="A647" i="26"/>
  <c r="D647" i="26"/>
  <c r="G647" i="26"/>
  <c r="H647" i="26"/>
  <c r="A648" i="26"/>
  <c r="D648" i="26"/>
  <c r="G648" i="26"/>
  <c r="H648" i="26"/>
  <c r="A649" i="26"/>
  <c r="D649" i="26"/>
  <c r="G649" i="26"/>
  <c r="H649" i="26"/>
  <c r="A650" i="26"/>
  <c r="D650" i="26"/>
  <c r="G650" i="26"/>
  <c r="H650" i="26"/>
  <c r="A651" i="26"/>
  <c r="D651" i="26"/>
  <c r="G651" i="26"/>
  <c r="H651" i="26"/>
  <c r="A652" i="26"/>
  <c r="D652" i="26"/>
  <c r="G652" i="26"/>
  <c r="H652" i="26"/>
  <c r="A653" i="26"/>
  <c r="D653" i="26"/>
  <c r="G653" i="26"/>
  <c r="H653" i="26"/>
  <c r="A654" i="26"/>
  <c r="D654" i="26"/>
  <c r="G654" i="26"/>
  <c r="H654" i="26"/>
  <c r="A655" i="26"/>
  <c r="D655" i="26"/>
  <c r="G655" i="26"/>
  <c r="H655" i="26"/>
  <c r="A656" i="26"/>
  <c r="D656" i="26"/>
  <c r="G656" i="26"/>
  <c r="H656" i="26"/>
  <c r="A657" i="26"/>
  <c r="D657" i="26"/>
  <c r="G657" i="26"/>
  <c r="H657" i="26"/>
  <c r="A658" i="26"/>
  <c r="D658" i="26"/>
  <c r="G658" i="26"/>
  <c r="H658" i="26"/>
  <c r="A659" i="26"/>
  <c r="D659" i="26"/>
  <c r="G659" i="26"/>
  <c r="H659" i="26"/>
  <c r="A660" i="26"/>
  <c r="D660" i="26"/>
  <c r="G660" i="26"/>
  <c r="H660" i="26"/>
  <c r="A661" i="26"/>
  <c r="D661" i="26"/>
  <c r="G661" i="26"/>
  <c r="H661" i="26"/>
  <c r="A662" i="26"/>
  <c r="D662" i="26"/>
  <c r="G662" i="26"/>
  <c r="H662" i="26"/>
  <c r="A663" i="26"/>
  <c r="D663" i="26"/>
  <c r="G663" i="26"/>
  <c r="H663" i="26"/>
  <c r="A664" i="26"/>
  <c r="D664" i="26"/>
  <c r="G664" i="26"/>
  <c r="H664" i="26"/>
  <c r="A665" i="26"/>
  <c r="D665" i="26"/>
  <c r="G665" i="26"/>
  <c r="H665" i="26"/>
  <c r="A666" i="26"/>
  <c r="D666" i="26"/>
  <c r="G666" i="26"/>
  <c r="H666" i="26"/>
  <c r="A667" i="26"/>
  <c r="D667" i="26"/>
  <c r="G667" i="26"/>
  <c r="H667" i="26"/>
  <c r="A668" i="26"/>
  <c r="D668" i="26"/>
  <c r="G668" i="26"/>
  <c r="H668" i="26"/>
  <c r="A669" i="26"/>
  <c r="D669" i="26"/>
  <c r="G669" i="26"/>
  <c r="H669" i="26"/>
  <c r="A670" i="26"/>
  <c r="D670" i="26"/>
  <c r="G670" i="26"/>
  <c r="H670" i="26"/>
  <c r="A671" i="26"/>
  <c r="D671" i="26"/>
  <c r="G671" i="26"/>
  <c r="H671" i="26"/>
  <c r="A672" i="26"/>
  <c r="D672" i="26"/>
  <c r="G672" i="26"/>
  <c r="H672" i="26"/>
  <c r="A673" i="26"/>
  <c r="D673" i="26"/>
  <c r="G673" i="26"/>
  <c r="H673" i="26"/>
  <c r="A674" i="26"/>
  <c r="D674" i="26"/>
  <c r="G674" i="26"/>
  <c r="H674" i="26"/>
  <c r="A675" i="26"/>
  <c r="D675" i="26"/>
  <c r="G675" i="26"/>
  <c r="H675" i="26"/>
  <c r="A676" i="26"/>
  <c r="D676" i="26"/>
  <c r="G676" i="26"/>
  <c r="H676" i="26"/>
  <c r="A677" i="26"/>
  <c r="D677" i="26"/>
  <c r="G677" i="26"/>
  <c r="H677" i="26"/>
  <c r="A678" i="26"/>
  <c r="D678" i="26"/>
  <c r="G678" i="26"/>
  <c r="H678" i="26"/>
  <c r="A679" i="26"/>
  <c r="D679" i="26"/>
  <c r="G679" i="26"/>
  <c r="H679" i="26"/>
  <c r="A680" i="26"/>
  <c r="D680" i="26"/>
  <c r="G680" i="26"/>
  <c r="H680" i="26"/>
  <c r="A681" i="26"/>
  <c r="D681" i="26"/>
  <c r="G681" i="26"/>
  <c r="H681" i="26"/>
  <c r="A682" i="26"/>
  <c r="D682" i="26"/>
  <c r="G682" i="26"/>
  <c r="H682" i="26"/>
  <c r="A683" i="26"/>
  <c r="D683" i="26"/>
  <c r="G683" i="26"/>
  <c r="H683" i="26"/>
  <c r="A684" i="26"/>
  <c r="D684" i="26"/>
  <c r="G684" i="26"/>
  <c r="H684" i="26"/>
  <c r="A685" i="26"/>
  <c r="D685" i="26"/>
  <c r="G685" i="26"/>
  <c r="H685" i="26"/>
  <c r="A686" i="26"/>
  <c r="D686" i="26"/>
  <c r="G686" i="26"/>
  <c r="H686" i="26"/>
  <c r="A687" i="26"/>
  <c r="D687" i="26"/>
  <c r="G687" i="26"/>
  <c r="H687" i="26"/>
  <c r="A688" i="26"/>
  <c r="D688" i="26"/>
  <c r="G688" i="26"/>
  <c r="H688" i="26"/>
  <c r="A689" i="26"/>
  <c r="D689" i="26"/>
  <c r="G689" i="26"/>
  <c r="H689" i="26"/>
  <c r="A690" i="26"/>
  <c r="D690" i="26"/>
  <c r="G690" i="26"/>
  <c r="H690" i="26"/>
  <c r="A691" i="26"/>
  <c r="D691" i="26"/>
  <c r="G691" i="26"/>
  <c r="H691" i="26"/>
  <c r="A692" i="26"/>
  <c r="D692" i="26"/>
  <c r="G692" i="26"/>
  <c r="H692" i="26"/>
  <c r="A693" i="26"/>
  <c r="D693" i="26"/>
  <c r="G693" i="26"/>
  <c r="H693" i="26"/>
  <c r="A694" i="26"/>
  <c r="D694" i="26"/>
  <c r="G694" i="26"/>
  <c r="H694" i="26"/>
  <c r="A695" i="26"/>
  <c r="D695" i="26"/>
  <c r="G695" i="26"/>
  <c r="H695" i="26"/>
  <c r="A696" i="26"/>
  <c r="D696" i="26"/>
  <c r="G696" i="26"/>
  <c r="H696" i="26"/>
  <c r="A697" i="26"/>
  <c r="D697" i="26"/>
  <c r="G697" i="26"/>
  <c r="H697" i="26"/>
  <c r="A698" i="26"/>
  <c r="D698" i="26"/>
  <c r="G698" i="26"/>
  <c r="H698" i="26"/>
  <c r="A699" i="26"/>
  <c r="D699" i="26"/>
  <c r="G699" i="26"/>
  <c r="H699" i="26"/>
  <c r="A700" i="26"/>
  <c r="D700" i="26"/>
  <c r="G700" i="26"/>
  <c r="H700" i="26"/>
  <c r="A701" i="26"/>
  <c r="D701" i="26"/>
  <c r="G701" i="26"/>
  <c r="H701" i="26"/>
  <c r="A702" i="26"/>
  <c r="D702" i="26"/>
  <c r="G702" i="26"/>
  <c r="H702" i="26"/>
  <c r="A703" i="26"/>
  <c r="D703" i="26"/>
  <c r="G703" i="26"/>
  <c r="H703" i="26"/>
  <c r="A704" i="26"/>
  <c r="D704" i="26"/>
  <c r="G704" i="26"/>
  <c r="H704" i="26"/>
  <c r="A705" i="26"/>
  <c r="D705" i="26"/>
  <c r="G705" i="26"/>
  <c r="H705" i="26"/>
  <c r="A706" i="26"/>
  <c r="D706" i="26"/>
  <c r="G706" i="26"/>
  <c r="H706" i="26"/>
  <c r="A707" i="26"/>
  <c r="D707" i="26"/>
  <c r="G707" i="26"/>
  <c r="H707" i="26"/>
  <c r="A708" i="26"/>
  <c r="D708" i="26"/>
  <c r="G708" i="26"/>
  <c r="H708" i="26"/>
  <c r="A709" i="26"/>
  <c r="D709" i="26"/>
  <c r="G709" i="26"/>
  <c r="H709" i="26"/>
  <c r="A710" i="26"/>
  <c r="D710" i="26"/>
  <c r="G710" i="26"/>
  <c r="H710" i="26"/>
  <c r="A711" i="26"/>
  <c r="D711" i="26"/>
  <c r="G711" i="26"/>
  <c r="H711" i="26"/>
  <c r="A712" i="26"/>
  <c r="D712" i="26"/>
  <c r="G712" i="26"/>
  <c r="H712" i="26"/>
  <c r="A713" i="26"/>
  <c r="D713" i="26"/>
  <c r="G713" i="26"/>
  <c r="H713" i="26"/>
  <c r="A714" i="26"/>
  <c r="D714" i="26"/>
  <c r="G714" i="26"/>
  <c r="H714" i="26"/>
  <c r="A715" i="26"/>
  <c r="D715" i="26"/>
  <c r="G715" i="26"/>
  <c r="H715" i="26"/>
  <c r="A716" i="26"/>
  <c r="D716" i="26"/>
  <c r="G716" i="26"/>
  <c r="H716" i="26"/>
  <c r="A717" i="26"/>
  <c r="D717" i="26"/>
  <c r="G717" i="26"/>
  <c r="H717" i="26"/>
  <c r="A718" i="26"/>
  <c r="D718" i="26"/>
  <c r="G718" i="26"/>
  <c r="H718" i="26"/>
  <c r="A719" i="26"/>
  <c r="D719" i="26"/>
  <c r="G719" i="26"/>
  <c r="H719" i="26"/>
  <c r="A720" i="26"/>
  <c r="D720" i="26"/>
  <c r="G720" i="26"/>
  <c r="H720" i="26"/>
  <c r="A721" i="26"/>
  <c r="D721" i="26"/>
  <c r="G721" i="26"/>
  <c r="H721" i="26"/>
  <c r="A722" i="26"/>
  <c r="D722" i="26"/>
  <c r="G722" i="26"/>
  <c r="H722" i="26"/>
  <c r="A723" i="26"/>
  <c r="D723" i="26"/>
  <c r="G723" i="26"/>
  <c r="H723" i="26"/>
  <c r="A724" i="26"/>
  <c r="D724" i="26"/>
  <c r="G724" i="26"/>
  <c r="H724" i="26"/>
  <c r="A725" i="26"/>
  <c r="D725" i="26"/>
  <c r="G725" i="26"/>
  <c r="H725" i="26"/>
  <c r="A726" i="26"/>
  <c r="D726" i="26"/>
  <c r="G726" i="26"/>
  <c r="H726" i="26"/>
  <c r="A727" i="26"/>
  <c r="D727" i="26"/>
  <c r="G727" i="26"/>
  <c r="H727" i="26"/>
  <c r="A728" i="26"/>
  <c r="D728" i="26"/>
  <c r="G728" i="26"/>
  <c r="H728" i="26"/>
  <c r="A729" i="26"/>
  <c r="D729" i="26"/>
  <c r="G729" i="26"/>
  <c r="H729" i="26"/>
  <c r="A730" i="26"/>
  <c r="D730" i="26"/>
  <c r="G730" i="26"/>
  <c r="H730" i="26"/>
  <c r="A731" i="26"/>
  <c r="D731" i="26"/>
  <c r="G731" i="26"/>
  <c r="H731" i="26"/>
  <c r="A732" i="26"/>
  <c r="D732" i="26"/>
  <c r="G732" i="26"/>
  <c r="H732" i="26"/>
  <c r="A733" i="26"/>
  <c r="D733" i="26"/>
  <c r="G733" i="26"/>
  <c r="H733" i="26"/>
  <c r="A734" i="26"/>
  <c r="D734" i="26"/>
  <c r="G734" i="26"/>
  <c r="H734" i="26"/>
  <c r="A735" i="26"/>
  <c r="D735" i="26"/>
  <c r="G735" i="26"/>
  <c r="H735" i="26"/>
  <c r="A736" i="26"/>
  <c r="D736" i="26"/>
  <c r="G736" i="26"/>
  <c r="H736" i="26"/>
  <c r="A737" i="26"/>
  <c r="D737" i="26"/>
  <c r="G737" i="26"/>
  <c r="H737" i="26"/>
  <c r="A738" i="26"/>
  <c r="D738" i="26"/>
  <c r="G738" i="26"/>
  <c r="H738" i="26"/>
  <c r="A739" i="26"/>
  <c r="D739" i="26"/>
  <c r="G739" i="26"/>
  <c r="H739" i="26"/>
  <c r="A740" i="26"/>
  <c r="D740" i="26"/>
  <c r="G740" i="26"/>
  <c r="H740" i="26"/>
  <c r="A741" i="26"/>
  <c r="D741" i="26"/>
  <c r="G741" i="26"/>
  <c r="H741" i="26"/>
  <c r="A742" i="26"/>
  <c r="D742" i="26"/>
  <c r="G742" i="26"/>
  <c r="H742" i="26"/>
  <c r="A743" i="26"/>
  <c r="D743" i="26"/>
  <c r="G743" i="26"/>
  <c r="H743" i="26"/>
  <c r="A744" i="26"/>
  <c r="D744" i="26"/>
  <c r="G744" i="26"/>
  <c r="H744" i="26"/>
  <c r="A745" i="26"/>
  <c r="D745" i="26"/>
  <c r="G745" i="26"/>
  <c r="H745" i="26"/>
  <c r="A746" i="26"/>
  <c r="D746" i="26"/>
  <c r="G746" i="26"/>
  <c r="H746" i="26"/>
  <c r="A747" i="26"/>
  <c r="D747" i="26"/>
  <c r="G747" i="26"/>
  <c r="H747" i="26"/>
  <c r="A748" i="26"/>
  <c r="D748" i="26"/>
  <c r="G748" i="26"/>
  <c r="H748" i="26"/>
  <c r="A749" i="26"/>
  <c r="D749" i="26"/>
  <c r="G749" i="26"/>
  <c r="H749" i="26"/>
  <c r="A750" i="26"/>
  <c r="D750" i="26"/>
  <c r="G750" i="26"/>
  <c r="H750" i="26"/>
  <c r="A751" i="26"/>
  <c r="D751" i="26"/>
  <c r="G751" i="26"/>
  <c r="H751" i="26"/>
  <c r="A752" i="26"/>
  <c r="D752" i="26"/>
  <c r="G752" i="26"/>
  <c r="H752" i="26"/>
  <c r="A753" i="26"/>
  <c r="D753" i="26"/>
  <c r="G753" i="26"/>
  <c r="H753" i="26"/>
  <c r="A754" i="26"/>
  <c r="D754" i="26"/>
  <c r="G754" i="26"/>
  <c r="H754" i="26"/>
  <c r="A755" i="26"/>
  <c r="D755" i="26"/>
  <c r="G755" i="26"/>
  <c r="H755" i="26"/>
  <c r="A756" i="26"/>
  <c r="D756" i="26"/>
  <c r="G756" i="26"/>
  <c r="H756" i="26"/>
  <c r="A757" i="26"/>
  <c r="D757" i="26"/>
  <c r="G757" i="26"/>
  <c r="H757" i="26"/>
  <c r="A758" i="26"/>
  <c r="D758" i="26"/>
  <c r="G758" i="26"/>
  <c r="H758" i="26"/>
  <c r="A759" i="26"/>
  <c r="D759" i="26"/>
  <c r="G759" i="26"/>
  <c r="H759" i="26"/>
  <c r="A760" i="26"/>
  <c r="D760" i="26"/>
  <c r="G760" i="26"/>
  <c r="H760" i="26"/>
  <c r="A761" i="26"/>
  <c r="D761" i="26"/>
  <c r="G761" i="26"/>
  <c r="H761" i="26"/>
  <c r="A762" i="26"/>
  <c r="D762" i="26"/>
  <c r="G762" i="26"/>
  <c r="H762" i="26"/>
  <c r="A763" i="26"/>
  <c r="D763" i="26"/>
  <c r="G763" i="26"/>
  <c r="H763" i="26"/>
  <c r="A764" i="26"/>
  <c r="D764" i="26"/>
  <c r="G764" i="26"/>
  <c r="H764" i="26"/>
  <c r="A765" i="26"/>
  <c r="D765" i="26"/>
  <c r="G765" i="26"/>
  <c r="H765" i="26"/>
  <c r="A766" i="26"/>
  <c r="D766" i="26"/>
  <c r="G766" i="26"/>
  <c r="H766" i="26"/>
  <c r="A767" i="26"/>
  <c r="D767" i="26"/>
  <c r="G767" i="26"/>
  <c r="H767" i="26"/>
  <c r="A768" i="26"/>
  <c r="D768" i="26"/>
  <c r="G768" i="26"/>
  <c r="H768" i="26"/>
  <c r="A769" i="26"/>
  <c r="D769" i="26"/>
  <c r="G769" i="26"/>
  <c r="H769" i="26"/>
  <c r="A770" i="26"/>
  <c r="D770" i="26"/>
  <c r="G770" i="26"/>
  <c r="H770" i="26"/>
  <c r="A771" i="26"/>
  <c r="D771" i="26"/>
  <c r="G771" i="26"/>
  <c r="H771" i="26"/>
  <c r="A772" i="26"/>
  <c r="D772" i="26"/>
  <c r="G772" i="26"/>
  <c r="H772" i="26"/>
  <c r="A773" i="26"/>
  <c r="D773" i="26"/>
  <c r="G773" i="26"/>
  <c r="H773" i="26"/>
  <c r="A774" i="26"/>
  <c r="D774" i="26"/>
  <c r="G774" i="26"/>
  <c r="H774" i="26"/>
  <c r="A775" i="26"/>
  <c r="D775" i="26"/>
  <c r="G775" i="26"/>
  <c r="H775" i="26"/>
  <c r="A776" i="26"/>
  <c r="D776" i="26"/>
  <c r="G776" i="26"/>
  <c r="H776" i="26"/>
  <c r="A777" i="26"/>
  <c r="D777" i="26"/>
  <c r="G777" i="26"/>
  <c r="H777" i="26"/>
  <c r="A778" i="26"/>
  <c r="D778" i="26"/>
  <c r="G778" i="26"/>
  <c r="H778" i="26"/>
  <c r="A779" i="26"/>
  <c r="D779" i="26"/>
  <c r="G779" i="26"/>
  <c r="H779" i="26"/>
  <c r="A780" i="26"/>
  <c r="D780" i="26"/>
  <c r="G780" i="26"/>
  <c r="H780" i="26"/>
  <c r="A781" i="26"/>
  <c r="D781" i="26"/>
  <c r="G781" i="26"/>
  <c r="H781" i="26"/>
  <c r="A782" i="26"/>
  <c r="D782" i="26"/>
  <c r="G782" i="26"/>
  <c r="H782" i="26"/>
  <c r="A783" i="26"/>
  <c r="D783" i="26"/>
  <c r="G783" i="26"/>
  <c r="H783" i="26"/>
  <c r="A784" i="26"/>
  <c r="D784" i="26"/>
  <c r="G784" i="26"/>
  <c r="H784" i="26"/>
  <c r="A785" i="26"/>
  <c r="D785" i="26"/>
  <c r="G785" i="26"/>
  <c r="H785" i="26"/>
  <c r="A786" i="26"/>
  <c r="D786" i="26"/>
  <c r="G786" i="26"/>
  <c r="H786" i="26"/>
  <c r="A787" i="26"/>
  <c r="D787" i="26"/>
  <c r="G787" i="26"/>
  <c r="H787" i="26"/>
  <c r="A788" i="26"/>
  <c r="D788" i="26"/>
  <c r="G788" i="26"/>
  <c r="H788" i="26"/>
  <c r="A789" i="26"/>
  <c r="D789" i="26"/>
  <c r="G789" i="26"/>
  <c r="H789" i="26"/>
  <c r="A790" i="26"/>
  <c r="D790" i="26"/>
  <c r="G790" i="26"/>
  <c r="H790" i="26"/>
  <c r="A791" i="26"/>
  <c r="D791" i="26"/>
  <c r="G791" i="26"/>
  <c r="H791" i="26"/>
  <c r="A792" i="26"/>
  <c r="D792" i="26"/>
  <c r="G792" i="26"/>
  <c r="H792" i="26"/>
  <c r="A793" i="26"/>
  <c r="D793" i="26"/>
  <c r="G793" i="26"/>
  <c r="H793" i="26"/>
  <c r="A794" i="26"/>
  <c r="D794" i="26"/>
  <c r="G794" i="26"/>
  <c r="H794" i="26"/>
  <c r="A795" i="26"/>
  <c r="D795" i="26"/>
  <c r="G795" i="26"/>
  <c r="H795" i="26"/>
  <c r="A796" i="26"/>
  <c r="D796" i="26"/>
  <c r="G796" i="26"/>
  <c r="H796" i="26"/>
  <c r="A797" i="26"/>
  <c r="D797" i="26"/>
  <c r="G797" i="26"/>
  <c r="H797" i="26"/>
  <c r="A798" i="26"/>
  <c r="D798" i="26"/>
  <c r="G798" i="26"/>
  <c r="H798" i="26"/>
  <c r="A799" i="26"/>
  <c r="D799" i="26"/>
  <c r="G799" i="26"/>
  <c r="H799" i="26"/>
  <c r="A800" i="26"/>
  <c r="D800" i="26"/>
  <c r="G800" i="26"/>
  <c r="H800" i="26"/>
  <c r="A801" i="26"/>
  <c r="D801" i="26"/>
  <c r="G801" i="26"/>
  <c r="H801" i="26"/>
  <c r="A802" i="26"/>
  <c r="D802" i="26"/>
  <c r="G802" i="26"/>
  <c r="H802" i="26"/>
  <c r="A803" i="26"/>
  <c r="D803" i="26"/>
  <c r="G803" i="26"/>
  <c r="H803" i="26"/>
  <c r="A804" i="26"/>
  <c r="D804" i="26"/>
  <c r="G804" i="26"/>
  <c r="H804" i="26"/>
  <c r="A805" i="26"/>
  <c r="D805" i="26"/>
  <c r="G805" i="26"/>
  <c r="H805" i="26"/>
  <c r="A806" i="26"/>
  <c r="D806" i="26"/>
  <c r="G806" i="26"/>
  <c r="H806" i="26"/>
  <c r="A807" i="26"/>
  <c r="D807" i="26"/>
  <c r="G807" i="26"/>
  <c r="H807" i="26"/>
  <c r="A808" i="26"/>
  <c r="D808" i="26"/>
  <c r="G808" i="26"/>
  <c r="H808" i="26"/>
  <c r="A809" i="26"/>
  <c r="D809" i="26"/>
  <c r="G809" i="26"/>
  <c r="H809" i="26"/>
  <c r="A810" i="26"/>
  <c r="D810" i="26"/>
  <c r="G810" i="26"/>
  <c r="H810" i="26"/>
  <c r="A811" i="26"/>
  <c r="D811" i="26"/>
  <c r="G811" i="26"/>
  <c r="H811" i="26"/>
  <c r="A812" i="26"/>
  <c r="D812" i="26"/>
  <c r="G812" i="26"/>
  <c r="H812" i="26"/>
  <c r="A813" i="26"/>
  <c r="D813" i="26"/>
  <c r="G813" i="26"/>
  <c r="H813" i="26"/>
  <c r="A814" i="26"/>
  <c r="D814" i="26"/>
  <c r="G814" i="26"/>
  <c r="H814" i="26"/>
  <c r="A815" i="26"/>
  <c r="D815" i="26"/>
  <c r="G815" i="26"/>
  <c r="H815" i="26"/>
  <c r="A816" i="26"/>
  <c r="D816" i="26"/>
  <c r="G816" i="26"/>
  <c r="H816" i="26"/>
  <c r="A817" i="26"/>
  <c r="D817" i="26"/>
  <c r="G817" i="26"/>
  <c r="H817" i="26"/>
  <c r="A818" i="26"/>
  <c r="D818" i="26"/>
  <c r="G818" i="26"/>
  <c r="H818" i="26"/>
  <c r="A819" i="26"/>
  <c r="D819" i="26"/>
  <c r="G819" i="26"/>
  <c r="H819" i="26"/>
  <c r="A820" i="26"/>
  <c r="D820" i="26"/>
  <c r="G820" i="26"/>
  <c r="H820" i="26"/>
  <c r="A821" i="26"/>
  <c r="D821" i="26"/>
  <c r="G821" i="26"/>
  <c r="H821" i="26"/>
  <c r="A822" i="26"/>
  <c r="D822" i="26"/>
  <c r="G822" i="26"/>
  <c r="H822" i="26"/>
  <c r="A823" i="26"/>
  <c r="D823" i="26"/>
  <c r="G823" i="26"/>
  <c r="H823" i="26"/>
  <c r="A824" i="26"/>
  <c r="D824" i="26"/>
  <c r="G824" i="26"/>
  <c r="H824" i="26"/>
  <c r="A825" i="26"/>
  <c r="D825" i="26"/>
  <c r="G825" i="26"/>
  <c r="H825" i="26"/>
  <c r="A826" i="26"/>
  <c r="D826" i="26"/>
  <c r="G826" i="26"/>
  <c r="H826" i="26"/>
  <c r="A827" i="26"/>
  <c r="D827" i="26"/>
  <c r="G827" i="26"/>
  <c r="H827" i="26"/>
  <c r="A828" i="26"/>
  <c r="D828" i="26"/>
  <c r="G828" i="26"/>
  <c r="H828" i="26"/>
  <c r="A829" i="26"/>
  <c r="D829" i="26"/>
  <c r="G829" i="26"/>
  <c r="H829" i="26"/>
  <c r="A830" i="26"/>
  <c r="D830" i="26"/>
  <c r="G830" i="26"/>
  <c r="H830" i="26"/>
  <c r="A831" i="26"/>
  <c r="D831" i="26"/>
  <c r="G831" i="26"/>
  <c r="H831" i="26"/>
  <c r="A832" i="26"/>
  <c r="D832" i="26"/>
  <c r="G832" i="26"/>
  <c r="H832" i="26"/>
  <c r="A833" i="26"/>
  <c r="D833" i="26"/>
  <c r="G833" i="26"/>
  <c r="H833" i="26"/>
  <c r="A834" i="26"/>
  <c r="D834" i="26"/>
  <c r="G834" i="26"/>
  <c r="H834" i="26"/>
  <c r="A835" i="26"/>
  <c r="D835" i="26"/>
  <c r="G835" i="26"/>
  <c r="H835" i="26"/>
  <c r="A836" i="26"/>
  <c r="D836" i="26"/>
  <c r="G836" i="26"/>
  <c r="H836" i="26"/>
  <c r="A837" i="26"/>
  <c r="D837" i="26"/>
  <c r="G837" i="26"/>
  <c r="H837" i="26"/>
  <c r="A838" i="26"/>
  <c r="D838" i="26"/>
  <c r="G838" i="26"/>
  <c r="H838" i="26"/>
  <c r="A839" i="26"/>
  <c r="D839" i="26"/>
  <c r="G839" i="26"/>
  <c r="H839" i="26"/>
  <c r="A840" i="26"/>
  <c r="D840" i="26"/>
  <c r="G840" i="26"/>
  <c r="H840" i="26"/>
  <c r="A841" i="26"/>
  <c r="D841" i="26"/>
  <c r="G841" i="26"/>
  <c r="H841" i="26"/>
  <c r="A842" i="26"/>
  <c r="D842" i="26"/>
  <c r="G842" i="26"/>
  <c r="H842" i="26"/>
  <c r="A843" i="26"/>
  <c r="D843" i="26"/>
  <c r="G843" i="26"/>
  <c r="H843" i="26"/>
  <c r="A844" i="26"/>
  <c r="D844" i="26"/>
  <c r="G844" i="26"/>
  <c r="H844" i="26"/>
  <c r="A845" i="26"/>
  <c r="D845" i="26"/>
  <c r="G845" i="26"/>
  <c r="H845" i="26"/>
  <c r="A846" i="26"/>
  <c r="D846" i="26"/>
  <c r="G846" i="26"/>
  <c r="H846" i="26"/>
  <c r="A847" i="26"/>
  <c r="D847" i="26"/>
  <c r="G847" i="26"/>
  <c r="H847" i="26"/>
  <c r="A848" i="26"/>
  <c r="D848" i="26"/>
  <c r="G848" i="26"/>
  <c r="H848" i="26"/>
  <c r="A849" i="26"/>
  <c r="D849" i="26"/>
  <c r="G849" i="26"/>
  <c r="H849" i="26"/>
  <c r="A850" i="26"/>
  <c r="D850" i="26"/>
  <c r="G850" i="26"/>
  <c r="H850" i="26"/>
  <c r="A851" i="26"/>
  <c r="D851" i="26"/>
  <c r="G851" i="26"/>
  <c r="H851" i="26"/>
  <c r="A852" i="26"/>
  <c r="D852" i="26"/>
  <c r="G852" i="26"/>
  <c r="H852" i="26"/>
  <c r="A853" i="26"/>
  <c r="D853" i="26"/>
  <c r="G853" i="26"/>
  <c r="H853" i="26"/>
  <c r="A854" i="26"/>
  <c r="D854" i="26"/>
  <c r="G854" i="26"/>
  <c r="H854" i="26"/>
  <c r="A855" i="26"/>
  <c r="D855" i="26"/>
  <c r="G855" i="26"/>
  <c r="H855" i="26"/>
  <c r="A856" i="26"/>
  <c r="D856" i="26"/>
  <c r="G856" i="26"/>
  <c r="H856" i="26"/>
  <c r="A857" i="26"/>
  <c r="D857" i="26"/>
  <c r="G857" i="26"/>
  <c r="H857" i="26"/>
  <c r="A858" i="26"/>
  <c r="D858" i="26"/>
  <c r="G858" i="26"/>
  <c r="H858" i="26"/>
  <c r="A859" i="26"/>
  <c r="D859" i="26"/>
  <c r="G859" i="26"/>
  <c r="H859" i="26"/>
  <c r="A860" i="26"/>
  <c r="D860" i="26"/>
  <c r="G860" i="26"/>
  <c r="H860" i="26"/>
  <c r="A861" i="26"/>
  <c r="D861" i="26"/>
  <c r="G861" i="26"/>
  <c r="H861" i="26"/>
  <c r="A862" i="26"/>
  <c r="D862" i="26"/>
  <c r="G862" i="26"/>
  <c r="H862" i="26"/>
  <c r="A863" i="26"/>
  <c r="D863" i="26"/>
  <c r="G863" i="26"/>
  <c r="H863" i="26"/>
  <c r="A864" i="26"/>
  <c r="D864" i="26"/>
  <c r="G864" i="26"/>
  <c r="H864" i="26"/>
  <c r="A865" i="26"/>
  <c r="D865" i="26"/>
  <c r="G865" i="26"/>
  <c r="H865" i="26"/>
  <c r="A866" i="26"/>
  <c r="D866" i="26"/>
  <c r="G866" i="26"/>
  <c r="H866" i="26"/>
  <c r="A867" i="26"/>
  <c r="D867" i="26"/>
  <c r="G867" i="26"/>
  <c r="H867" i="26"/>
  <c r="A868" i="26"/>
  <c r="D868" i="26"/>
  <c r="G868" i="26"/>
  <c r="H868" i="26"/>
  <c r="A869" i="26"/>
  <c r="D869" i="26"/>
  <c r="G869" i="26"/>
  <c r="H869" i="26"/>
  <c r="A870" i="26"/>
  <c r="D870" i="26"/>
  <c r="G870" i="26"/>
  <c r="H870" i="26"/>
  <c r="A871" i="26"/>
  <c r="D871" i="26"/>
  <c r="G871" i="26"/>
  <c r="H871" i="26"/>
  <c r="A872" i="26"/>
  <c r="D872" i="26"/>
  <c r="G872" i="26"/>
  <c r="H872" i="26"/>
  <c r="A873" i="26"/>
  <c r="D873" i="26"/>
  <c r="G873" i="26"/>
  <c r="H873" i="26"/>
  <c r="A874" i="26"/>
  <c r="D874" i="26"/>
  <c r="G874" i="26"/>
  <c r="H874" i="26"/>
  <c r="A875" i="26"/>
  <c r="D875" i="26"/>
  <c r="G875" i="26"/>
  <c r="H875" i="26"/>
  <c r="A876" i="26"/>
  <c r="D876" i="26"/>
  <c r="G876" i="26"/>
  <c r="H876" i="26"/>
  <c r="A877" i="26"/>
  <c r="D877" i="26"/>
  <c r="G877" i="26"/>
  <c r="H877" i="26"/>
  <c r="A878" i="26"/>
  <c r="D878" i="26"/>
  <c r="G878" i="26"/>
  <c r="H878" i="26"/>
  <c r="A879" i="26"/>
  <c r="D879" i="26"/>
  <c r="G879" i="26"/>
  <c r="H879" i="26"/>
  <c r="A880" i="26"/>
  <c r="D880" i="26"/>
  <c r="G880" i="26"/>
  <c r="H880" i="26"/>
  <c r="A881" i="26"/>
  <c r="D881" i="26"/>
  <c r="G881" i="26"/>
  <c r="H881" i="26"/>
  <c r="A882" i="26"/>
  <c r="D882" i="26"/>
  <c r="G882" i="26"/>
  <c r="H882" i="26"/>
  <c r="A883" i="26"/>
  <c r="D883" i="26"/>
  <c r="G883" i="26"/>
  <c r="H883" i="26"/>
  <c r="A884" i="26"/>
  <c r="D884" i="26"/>
  <c r="G884" i="26"/>
  <c r="H884" i="26"/>
  <c r="A885" i="26"/>
  <c r="D885" i="26"/>
  <c r="G885" i="26"/>
  <c r="H885" i="26"/>
  <c r="A886" i="26"/>
  <c r="D886" i="26"/>
  <c r="G886" i="26"/>
  <c r="H886" i="26"/>
  <c r="A887" i="26"/>
  <c r="D887" i="26"/>
  <c r="G887" i="26"/>
  <c r="H887" i="26"/>
  <c r="A888" i="26"/>
  <c r="D888" i="26"/>
  <c r="G888" i="26"/>
  <c r="H888" i="26"/>
  <c r="A889" i="26"/>
  <c r="D889" i="26"/>
  <c r="G889" i="26"/>
  <c r="H889" i="26"/>
  <c r="A890" i="26"/>
  <c r="D890" i="26"/>
  <c r="G890" i="26"/>
  <c r="H890" i="26"/>
  <c r="A891" i="26"/>
  <c r="D891" i="26"/>
  <c r="G891" i="26"/>
  <c r="H891" i="26"/>
  <c r="A892" i="26"/>
  <c r="D892" i="26"/>
  <c r="G892" i="26"/>
  <c r="H892" i="26"/>
  <c r="A893" i="26"/>
  <c r="D893" i="26"/>
  <c r="G893" i="26"/>
  <c r="H893" i="26"/>
  <c r="A894" i="26"/>
  <c r="D894" i="26"/>
  <c r="G894" i="26"/>
  <c r="H894" i="26"/>
  <c r="A895" i="26"/>
  <c r="D895" i="26"/>
  <c r="G895" i="26"/>
  <c r="H895" i="26"/>
  <c r="A896" i="26"/>
  <c r="D896" i="26"/>
  <c r="G896" i="26"/>
  <c r="H896" i="26"/>
  <c r="A897" i="26"/>
  <c r="D897" i="26"/>
  <c r="G897" i="26"/>
  <c r="H897" i="26"/>
  <c r="A898" i="26"/>
  <c r="D898" i="26"/>
  <c r="G898" i="26"/>
  <c r="H898" i="26"/>
  <c r="A899" i="26"/>
  <c r="D899" i="26"/>
  <c r="G899" i="26"/>
  <c r="H899" i="26"/>
  <c r="A900" i="26"/>
  <c r="D900" i="26"/>
  <c r="G900" i="26"/>
  <c r="H900" i="26"/>
  <c r="A901" i="26"/>
  <c r="D901" i="26"/>
  <c r="G901" i="26"/>
  <c r="H901" i="26"/>
  <c r="A902" i="26"/>
  <c r="D902" i="26"/>
  <c r="G902" i="26"/>
  <c r="H902" i="26"/>
  <c r="A903" i="26"/>
  <c r="D903" i="26"/>
  <c r="G903" i="26"/>
  <c r="H903" i="26"/>
  <c r="A904" i="26"/>
  <c r="D904" i="26"/>
  <c r="G904" i="26"/>
  <c r="H904" i="26"/>
  <c r="A905" i="26"/>
  <c r="D905" i="26"/>
  <c r="G905" i="26"/>
  <c r="H905" i="26"/>
  <c r="A906" i="26"/>
  <c r="D906" i="26"/>
  <c r="G906" i="26"/>
  <c r="H906" i="26"/>
  <c r="A907" i="26"/>
  <c r="D907" i="26"/>
  <c r="G907" i="26"/>
  <c r="H907" i="26"/>
  <c r="A908" i="26"/>
  <c r="D908" i="26"/>
  <c r="G908" i="26"/>
  <c r="H908" i="26"/>
  <c r="A909" i="26"/>
  <c r="D909" i="26"/>
  <c r="G909" i="26"/>
  <c r="H909" i="26"/>
  <c r="A910" i="26"/>
  <c r="D910" i="26"/>
  <c r="G910" i="26"/>
  <c r="H910" i="26"/>
  <c r="A911" i="26"/>
  <c r="D911" i="26"/>
  <c r="G911" i="26"/>
  <c r="H911" i="26"/>
  <c r="A912" i="26"/>
  <c r="D912" i="26"/>
  <c r="G912" i="26"/>
  <c r="H912" i="26"/>
  <c r="A913" i="26"/>
  <c r="D913" i="26"/>
  <c r="G913" i="26"/>
  <c r="H913" i="26"/>
  <c r="A914" i="26"/>
  <c r="D914" i="26"/>
  <c r="G914" i="26"/>
  <c r="H914" i="26"/>
  <c r="A915" i="26"/>
  <c r="D915" i="26"/>
  <c r="G915" i="26"/>
  <c r="H915" i="26"/>
  <c r="A916" i="26"/>
  <c r="D916" i="26"/>
  <c r="G916" i="26"/>
  <c r="H916" i="26"/>
  <c r="A917" i="26"/>
  <c r="D917" i="26"/>
  <c r="G917" i="26"/>
  <c r="H917" i="26"/>
  <c r="A918" i="26"/>
  <c r="D918" i="26"/>
  <c r="G918" i="26"/>
  <c r="H918" i="26"/>
  <c r="A919" i="26"/>
  <c r="D919" i="26"/>
  <c r="G919" i="26"/>
  <c r="H919" i="26"/>
  <c r="A920" i="26"/>
  <c r="D920" i="26"/>
  <c r="G920" i="26"/>
  <c r="H920" i="26"/>
  <c r="A921" i="26"/>
  <c r="D921" i="26"/>
  <c r="G921" i="26"/>
  <c r="H921" i="26"/>
  <c r="A922" i="26"/>
  <c r="D922" i="26"/>
  <c r="G922" i="26"/>
  <c r="H922" i="26"/>
  <c r="A923" i="26"/>
  <c r="D923" i="26"/>
  <c r="G923" i="26"/>
  <c r="H923" i="26"/>
  <c r="A924" i="26"/>
  <c r="D924" i="26"/>
  <c r="G924" i="26"/>
  <c r="H924" i="26"/>
  <c r="A925" i="26"/>
  <c r="D925" i="26"/>
  <c r="G925" i="26"/>
  <c r="H925" i="26"/>
  <c r="A926" i="26"/>
  <c r="D926" i="26"/>
  <c r="G926" i="26"/>
  <c r="H926" i="26"/>
  <c r="A927" i="26"/>
  <c r="D927" i="26"/>
  <c r="G927" i="26"/>
  <c r="H927" i="26"/>
  <c r="A928" i="26"/>
  <c r="D928" i="26"/>
  <c r="G928" i="26"/>
  <c r="H928" i="26"/>
  <c r="A929" i="26"/>
  <c r="D929" i="26"/>
  <c r="G929" i="26"/>
  <c r="H929" i="26"/>
  <c r="A930" i="26"/>
  <c r="D930" i="26"/>
  <c r="G930" i="26"/>
  <c r="H930" i="26"/>
  <c r="A931" i="26"/>
  <c r="D931" i="26"/>
  <c r="G931" i="26"/>
  <c r="H931" i="26"/>
  <c r="A932" i="26"/>
  <c r="D932" i="26"/>
  <c r="G932" i="26"/>
  <c r="H932" i="26"/>
  <c r="A933" i="26"/>
  <c r="D933" i="26"/>
  <c r="G933" i="26"/>
  <c r="H933" i="26"/>
  <c r="A934" i="26"/>
  <c r="D934" i="26"/>
  <c r="G934" i="26"/>
  <c r="H934" i="26"/>
  <c r="A935" i="26"/>
  <c r="D935" i="26"/>
  <c r="G935" i="26"/>
  <c r="H935" i="26"/>
  <c r="A936" i="26"/>
  <c r="D936" i="26"/>
  <c r="G936" i="26"/>
  <c r="H936" i="26"/>
  <c r="A937" i="26"/>
  <c r="D937" i="26"/>
  <c r="G937" i="26"/>
  <c r="H937" i="26"/>
  <c r="A938" i="26"/>
  <c r="D938" i="26"/>
  <c r="G938" i="26"/>
  <c r="H938" i="26"/>
  <c r="A939" i="26"/>
  <c r="D939" i="26"/>
  <c r="G939" i="26"/>
  <c r="H939" i="26"/>
  <c r="A940" i="26"/>
  <c r="D940" i="26"/>
  <c r="G940" i="26"/>
  <c r="H940" i="26"/>
  <c r="A941" i="26"/>
  <c r="D941" i="26"/>
  <c r="G941" i="26"/>
  <c r="H941" i="26"/>
  <c r="A942" i="26"/>
  <c r="D942" i="26"/>
  <c r="G942" i="26"/>
  <c r="H942" i="26"/>
  <c r="A943" i="26"/>
  <c r="D943" i="26"/>
  <c r="G943" i="26"/>
  <c r="H943" i="26"/>
  <c r="A944" i="26"/>
  <c r="D944" i="26"/>
  <c r="G944" i="26"/>
  <c r="H944" i="26"/>
  <c r="A945" i="26"/>
  <c r="D945" i="26"/>
  <c r="G945" i="26"/>
  <c r="H945" i="26"/>
  <c r="A946" i="26"/>
  <c r="D946" i="26"/>
  <c r="G946" i="26"/>
  <c r="H946" i="26"/>
  <c r="A947" i="26"/>
  <c r="D947" i="26"/>
  <c r="G947" i="26"/>
  <c r="H947" i="26"/>
  <c r="A948" i="26"/>
  <c r="D948" i="26"/>
  <c r="G948" i="26"/>
  <c r="H948" i="26"/>
  <c r="A949" i="26"/>
  <c r="D949" i="26"/>
  <c r="G949" i="26"/>
  <c r="H949" i="26"/>
  <c r="A950" i="26"/>
  <c r="D950" i="26"/>
  <c r="G950" i="26"/>
  <c r="H950" i="26"/>
  <c r="A951" i="26"/>
  <c r="D951" i="26"/>
  <c r="G951" i="26"/>
  <c r="H951" i="26"/>
  <c r="A952" i="26"/>
  <c r="D952" i="26"/>
  <c r="G952" i="26"/>
  <c r="H952" i="26"/>
  <c r="A953" i="26"/>
  <c r="D953" i="26"/>
  <c r="G953" i="26"/>
  <c r="H953" i="26"/>
  <c r="A954" i="26"/>
  <c r="D954" i="26"/>
  <c r="G954" i="26"/>
  <c r="H954" i="26"/>
  <c r="A955" i="26"/>
  <c r="D955" i="26"/>
  <c r="G955" i="26"/>
  <c r="H955" i="26"/>
  <c r="A956" i="26"/>
  <c r="D956" i="26"/>
  <c r="G956" i="26"/>
  <c r="H956" i="26"/>
  <c r="A957" i="26"/>
  <c r="D957" i="26"/>
  <c r="G957" i="26"/>
  <c r="H957" i="26"/>
  <c r="A958" i="26"/>
  <c r="D958" i="26"/>
  <c r="G958" i="26"/>
  <c r="H958" i="26"/>
  <c r="A959" i="26"/>
  <c r="D959" i="26"/>
  <c r="G959" i="26"/>
  <c r="H959" i="26"/>
  <c r="A960" i="26"/>
  <c r="D960" i="26"/>
  <c r="G960" i="26"/>
  <c r="H960" i="26"/>
  <c r="A961" i="26"/>
  <c r="D961" i="26"/>
  <c r="G961" i="26"/>
  <c r="H961" i="26"/>
  <c r="A962" i="26"/>
  <c r="D962" i="26"/>
  <c r="G962" i="26"/>
  <c r="H962" i="26"/>
  <c r="A963" i="26"/>
  <c r="D963" i="26"/>
  <c r="G963" i="26"/>
  <c r="H963" i="26"/>
  <c r="A964" i="26"/>
  <c r="D964" i="26"/>
  <c r="G964" i="26"/>
  <c r="H964" i="26"/>
  <c r="A965" i="26"/>
  <c r="D965" i="26"/>
  <c r="G965" i="26"/>
  <c r="H965" i="26"/>
  <c r="A966" i="26"/>
  <c r="D966" i="26"/>
  <c r="G966" i="26"/>
  <c r="H966" i="26"/>
  <c r="A967" i="26"/>
  <c r="D967" i="26"/>
  <c r="G967" i="26"/>
  <c r="H967" i="26"/>
  <c r="A968" i="26"/>
  <c r="D968" i="26"/>
  <c r="G968" i="26"/>
  <c r="H968" i="26"/>
  <c r="A969" i="26"/>
  <c r="D969" i="26"/>
  <c r="G969" i="26"/>
  <c r="H969" i="26"/>
  <c r="A970" i="26"/>
  <c r="D970" i="26"/>
  <c r="G970" i="26"/>
  <c r="H970" i="26"/>
  <c r="A971" i="26"/>
  <c r="D971" i="26"/>
  <c r="G971" i="26"/>
  <c r="H971" i="26"/>
  <c r="A972" i="26"/>
  <c r="D972" i="26"/>
  <c r="G972" i="26"/>
  <c r="H972" i="26"/>
  <c r="A973" i="26"/>
  <c r="D973" i="26"/>
  <c r="G973" i="26"/>
  <c r="H973" i="26"/>
  <c r="A974" i="26"/>
  <c r="D974" i="26"/>
  <c r="G974" i="26"/>
  <c r="H974" i="26"/>
  <c r="A975" i="26"/>
  <c r="D975" i="26"/>
  <c r="G975" i="26"/>
  <c r="H975" i="26"/>
  <c r="A976" i="26"/>
  <c r="D976" i="26"/>
  <c r="G976" i="26"/>
  <c r="H976" i="26"/>
  <c r="A977" i="26"/>
  <c r="D977" i="26"/>
  <c r="G977" i="26"/>
  <c r="H977" i="26"/>
  <c r="A978" i="26"/>
  <c r="D978" i="26"/>
  <c r="G978" i="26"/>
  <c r="H978" i="26"/>
  <c r="A979" i="26"/>
  <c r="D979" i="26"/>
  <c r="G979" i="26"/>
  <c r="H979" i="26"/>
  <c r="A980" i="26"/>
  <c r="D980" i="26"/>
  <c r="G980" i="26"/>
  <c r="H980" i="26"/>
  <c r="A981" i="26"/>
  <c r="D981" i="26"/>
  <c r="G981" i="26"/>
  <c r="H981" i="26"/>
  <c r="A982" i="26"/>
  <c r="D982" i="26"/>
  <c r="G982" i="26"/>
  <c r="H982" i="26"/>
  <c r="A983" i="26"/>
  <c r="D983" i="26"/>
  <c r="G983" i="26"/>
  <c r="H983" i="26"/>
  <c r="A984" i="26"/>
  <c r="D984" i="26"/>
  <c r="G984" i="26"/>
  <c r="H984" i="26"/>
  <c r="A985" i="26"/>
  <c r="D985" i="26"/>
  <c r="G985" i="26"/>
  <c r="H985" i="26"/>
  <c r="A986" i="26"/>
  <c r="D986" i="26"/>
  <c r="G986" i="26"/>
  <c r="H986" i="26"/>
  <c r="A987" i="26"/>
  <c r="D987" i="26"/>
  <c r="G987" i="26"/>
  <c r="H987" i="26"/>
  <c r="A988" i="26"/>
  <c r="D988" i="26"/>
  <c r="G988" i="26"/>
  <c r="H988" i="26"/>
  <c r="A989" i="26"/>
  <c r="D989" i="26"/>
  <c r="G989" i="26"/>
  <c r="H989" i="26"/>
  <c r="A990" i="26"/>
  <c r="D990" i="26"/>
  <c r="G990" i="26"/>
  <c r="H990" i="26"/>
  <c r="A991" i="26"/>
  <c r="D991" i="26"/>
  <c r="G991" i="26"/>
  <c r="H991" i="26"/>
  <c r="A992" i="26"/>
  <c r="D992" i="26"/>
  <c r="G992" i="26"/>
  <c r="H992" i="26"/>
  <c r="A993" i="26"/>
  <c r="D993" i="26"/>
  <c r="G993" i="26"/>
  <c r="H993" i="26"/>
  <c r="A994" i="26"/>
  <c r="D994" i="26"/>
  <c r="G994" i="26"/>
  <c r="H994" i="26"/>
  <c r="A995" i="26"/>
  <c r="D995" i="26"/>
  <c r="G995" i="26"/>
  <c r="H995" i="26"/>
  <c r="A996" i="26"/>
  <c r="D996" i="26"/>
  <c r="G996" i="26"/>
  <c r="H996" i="26"/>
  <c r="A997" i="26"/>
  <c r="D997" i="26"/>
  <c r="G997" i="26"/>
  <c r="H997" i="26"/>
  <c r="A998" i="26"/>
  <c r="D998" i="26"/>
  <c r="G998" i="26"/>
  <c r="H998" i="26"/>
  <c r="A999" i="26"/>
  <c r="D999" i="26"/>
  <c r="G999" i="26"/>
  <c r="H999" i="26"/>
  <c r="A1000" i="26"/>
  <c r="D1000" i="26"/>
  <c r="G1000" i="26"/>
  <c r="H1000" i="26"/>
  <c r="J25" i="14"/>
  <c r="I25" i="14"/>
  <c r="M83" i="14"/>
  <c r="M973" i="14"/>
  <c r="M961" i="14"/>
  <c r="M935" i="14"/>
  <c r="M360" i="14"/>
  <c r="M578" i="14"/>
  <c r="M842" i="14"/>
  <c r="M918" i="14"/>
  <c r="M69" i="14"/>
  <c r="M43" i="14"/>
  <c r="I26" i="14"/>
  <c r="M855" i="14"/>
  <c r="M841" i="14"/>
  <c r="M847" i="14"/>
  <c r="M765" i="14"/>
  <c r="M107" i="14"/>
  <c r="M838" i="14"/>
  <c r="M535" i="14"/>
  <c r="M530" i="14"/>
  <c r="M206" i="14"/>
  <c r="M929" i="14"/>
  <c r="M895" i="14"/>
  <c r="M863" i="14"/>
  <c r="M392" i="14"/>
  <c r="M229" i="14"/>
  <c r="M29" i="14"/>
  <c r="M213" i="14"/>
  <c r="M197" i="14"/>
  <c r="M933" i="14"/>
  <c r="M835" i="14"/>
  <c r="M629" i="14"/>
  <c r="M243" i="14"/>
  <c r="M999" i="14"/>
  <c r="M878" i="14"/>
  <c r="M839" i="14"/>
  <c r="M827" i="14"/>
  <c r="M685" i="14"/>
  <c r="M594" i="14"/>
  <c r="M591" i="14"/>
  <c r="M915" i="14"/>
  <c r="M798" i="14"/>
  <c r="M546" i="14"/>
  <c r="M193" i="14"/>
  <c r="AF825" i="14"/>
  <c r="AC825" i="14" s="1"/>
  <c r="AG825" i="14"/>
  <c r="AF728" i="14"/>
  <c r="AC728" i="14" s="1"/>
  <c r="AI728" i="14"/>
  <c r="AE696" i="14"/>
  <c r="AG696" i="14"/>
  <c r="AG88" i="14"/>
  <c r="AI88" i="14"/>
  <c r="AH56" i="14"/>
  <c r="AI56" i="14"/>
  <c r="AG960" i="14"/>
  <c r="AH960" i="14"/>
  <c r="AI960" i="14"/>
  <c r="AE881" i="14"/>
  <c r="AI736" i="14"/>
  <c r="AI520" i="14"/>
  <c r="H13" i="19"/>
  <c r="G13" i="14" s="1"/>
  <c r="AF13" i="14" s="1"/>
  <c r="AC13" i="14" s="1"/>
  <c r="H17" i="19"/>
  <c r="G17" i="14" s="1"/>
  <c r="H12" i="19"/>
  <c r="G12" i="14" s="1"/>
  <c r="AE12" i="14" s="1"/>
  <c r="H15" i="19"/>
  <c r="G15" i="14" s="1"/>
  <c r="AE15" i="14" s="1"/>
  <c r="M991" i="14"/>
  <c r="AF985" i="14"/>
  <c r="AC985" i="14" s="1"/>
  <c r="M894" i="14"/>
  <c r="M859" i="14"/>
  <c r="M810" i="14"/>
  <c r="M637" i="14"/>
  <c r="AE576" i="14"/>
  <c r="AI576" i="14"/>
  <c r="M562" i="14"/>
  <c r="M557" i="14"/>
  <c r="AG504" i="14"/>
  <c r="AH504" i="14"/>
  <c r="AE504" i="14"/>
  <c r="AI496" i="14"/>
  <c r="AH264" i="14"/>
  <c r="AI264" i="14"/>
  <c r="AE256" i="14"/>
  <c r="AG213" i="14"/>
  <c r="AH213" i="14"/>
  <c r="AG169" i="14"/>
  <c r="AG72" i="14"/>
  <c r="AH32" i="14"/>
  <c r="AH637" i="14"/>
  <c r="AE633" i="14"/>
  <c r="AE448" i="14"/>
  <c r="AH293" i="14"/>
  <c r="AI293" i="14"/>
  <c r="AG231" i="14"/>
  <c r="AE208" i="14"/>
  <c r="AE150" i="14"/>
  <c r="AF144" i="14"/>
  <c r="AC144" i="14" s="1"/>
  <c r="AG144" i="14"/>
  <c r="AH128" i="14"/>
  <c r="AI128" i="14"/>
  <c r="AG998" i="14"/>
  <c r="M911" i="14"/>
  <c r="M851" i="14"/>
  <c r="AI767" i="14"/>
  <c r="AF687" i="14"/>
  <c r="AC687" i="14" s="1"/>
  <c r="AF629" i="14"/>
  <c r="AC629" i="14" s="1"/>
  <c r="AG629" i="14"/>
  <c r="AG597" i="14"/>
  <c r="M552" i="14"/>
  <c r="AH544" i="14"/>
  <c r="AI544" i="14"/>
  <c r="M538" i="14"/>
  <c r="AI488" i="14"/>
  <c r="AE488" i="14"/>
  <c r="AF488" i="14"/>
  <c r="AC488" i="14" s="1"/>
  <c r="AI485" i="14"/>
  <c r="M430" i="14"/>
  <c r="AG413" i="14"/>
  <c r="AE369" i="14"/>
  <c r="AH337" i="14"/>
  <c r="AG257" i="14"/>
  <c r="AG245" i="14"/>
  <c r="AE240" i="14"/>
  <c r="AF240" i="14"/>
  <c r="AC240" i="14" s="1"/>
  <c r="AG240" i="14"/>
  <c r="AH240" i="14"/>
  <c r="AI240" i="14"/>
  <c r="AF209" i="14"/>
  <c r="AC209" i="14" s="1"/>
  <c r="AI201" i="14"/>
  <c r="AF201" i="14"/>
  <c r="AC201" i="14" s="1"/>
  <c r="M155" i="14"/>
  <c r="AE80" i="14"/>
  <c r="AF80" i="14"/>
  <c r="AC80" i="14" s="1"/>
  <c r="AG80" i="14"/>
  <c r="AH80" i="14"/>
  <c r="AB80" i="14" s="1"/>
  <c r="AI80" i="14"/>
  <c r="M59" i="14"/>
  <c r="M53" i="14"/>
  <c r="AE984" i="14"/>
  <c r="AF984" i="14"/>
  <c r="AC984" i="14" s="1"/>
  <c r="AG984" i="14"/>
  <c r="AH984" i="14"/>
  <c r="AI984" i="14"/>
  <c r="AG329" i="14"/>
  <c r="AG263" i="14"/>
  <c r="K14" i="19"/>
  <c r="L14" i="14" s="1"/>
  <c r="K15" i="19"/>
  <c r="L15" i="14" s="1"/>
  <c r="K12" i="19"/>
  <c r="L12" i="14" s="1"/>
  <c r="K16" i="19"/>
  <c r="L16" i="14" s="1"/>
  <c r="K17" i="19"/>
  <c r="L17" i="14" s="1"/>
  <c r="M17" i="14" s="1"/>
  <c r="K13" i="19"/>
  <c r="L13" i="14" s="1"/>
  <c r="M13" i="14" s="1"/>
  <c r="AF957" i="14"/>
  <c r="AC957" i="14" s="1"/>
  <c r="AE957" i="14"/>
  <c r="AF929" i="14"/>
  <c r="AC929" i="14" s="1"/>
  <c r="AG929" i="14"/>
  <c r="AI929" i="14"/>
  <c r="AH929" i="14"/>
  <c r="H904" i="14"/>
  <c r="AG904" i="14"/>
  <c r="AH904" i="14"/>
  <c r="AI904" i="14"/>
  <c r="AE904" i="14"/>
  <c r="AF904" i="14"/>
  <c r="AC904" i="14" s="1"/>
  <c r="AE744" i="14"/>
  <c r="AG744" i="14"/>
  <c r="AH744" i="14"/>
  <c r="AB744" i="14" s="1"/>
  <c r="AF744" i="14"/>
  <c r="AC744" i="14" s="1"/>
  <c r="AI744" i="14"/>
  <c r="AE712" i="14"/>
  <c r="AG712" i="14"/>
  <c r="AH712" i="14"/>
  <c r="AF712" i="14"/>
  <c r="AC712" i="14" s="1"/>
  <c r="AI712" i="14"/>
  <c r="H704" i="14"/>
  <c r="AE704" i="14"/>
  <c r="AG704" i="14"/>
  <c r="AH704" i="14"/>
  <c r="AF704" i="14"/>
  <c r="AC704" i="14" s="1"/>
  <c r="AI704" i="14"/>
  <c r="AH697" i="14"/>
  <c r="AG680" i="14"/>
  <c r="AH680" i="14"/>
  <c r="AF600" i="14"/>
  <c r="AC600" i="14" s="1"/>
  <c r="AG600" i="14"/>
  <c r="AH600" i="14"/>
  <c r="AE600" i="14"/>
  <c r="AI600" i="14"/>
  <c r="AF528" i="14"/>
  <c r="AC528" i="14" s="1"/>
  <c r="AG528" i="14"/>
  <c r="AH528" i="14"/>
  <c r="AE528" i="14"/>
  <c r="AI528" i="14"/>
  <c r="AE497" i="14"/>
  <c r="AI429" i="14"/>
  <c r="M422" i="14"/>
  <c r="M386" i="14"/>
  <c r="AF372" i="14"/>
  <c r="AC372" i="14" s="1"/>
  <c r="AE360" i="14"/>
  <c r="AF360" i="14"/>
  <c r="AC360" i="14" s="1"/>
  <c r="AG360" i="14"/>
  <c r="AH360" i="14"/>
  <c r="AI360" i="14"/>
  <c r="AE272" i="14"/>
  <c r="AF272" i="14"/>
  <c r="AC272" i="14" s="1"/>
  <c r="AG272" i="14"/>
  <c r="AH272" i="14"/>
  <c r="AI272" i="14"/>
  <c r="AE177" i="14"/>
  <c r="AF177" i="14"/>
  <c r="AC177" i="14" s="1"/>
  <c r="H152" i="14"/>
  <c r="AE152" i="14"/>
  <c r="AF152" i="14"/>
  <c r="AC152" i="14" s="1"/>
  <c r="AG152" i="14"/>
  <c r="AH152" i="14"/>
  <c r="AI152" i="14"/>
  <c r="AE136" i="14"/>
  <c r="AF136" i="14"/>
  <c r="AC136" i="14" s="1"/>
  <c r="AG136" i="14"/>
  <c r="AH136" i="14"/>
  <c r="AI136" i="14"/>
  <c r="AE96" i="14"/>
  <c r="AH96" i="14"/>
  <c r="AI96" i="14"/>
  <c r="AF96" i="14"/>
  <c r="AC96" i="14" s="1"/>
  <c r="AF625" i="14"/>
  <c r="AC625" i="14" s="1"/>
  <c r="AG533" i="14"/>
  <c r="AF533" i="14"/>
  <c r="AC533" i="14" s="1"/>
  <c r="H368" i="14"/>
  <c r="AE368" i="14"/>
  <c r="AF368" i="14"/>
  <c r="AC368" i="14" s="1"/>
  <c r="AG368" i="14"/>
  <c r="AD368" i="14" s="1"/>
  <c r="AH368" i="14"/>
  <c r="AI368" i="14"/>
  <c r="AE64" i="14"/>
  <c r="AF64" i="14"/>
  <c r="AC64" i="14" s="1"/>
  <c r="AG64" i="14"/>
  <c r="AH64" i="14"/>
  <c r="AI64" i="14"/>
  <c r="AH905" i="14"/>
  <c r="AE296" i="14"/>
  <c r="AF296" i="14"/>
  <c r="AC296" i="14" s="1"/>
  <c r="AG296" i="14"/>
  <c r="AH296" i="14"/>
  <c r="AI296" i="14"/>
  <c r="AE232" i="14"/>
  <c r="AF232" i="14"/>
  <c r="AC232" i="14" s="1"/>
  <c r="AG232" i="14"/>
  <c r="AH232" i="14"/>
  <c r="AI232" i="14"/>
  <c r="AG189" i="14"/>
  <c r="M989" i="14"/>
  <c r="AE920" i="14"/>
  <c r="AG920" i="14"/>
  <c r="M883" i="14"/>
  <c r="AG880" i="14"/>
  <c r="AH880" i="14"/>
  <c r="M825" i="14"/>
  <c r="AG792" i="14"/>
  <c r="AE792" i="14"/>
  <c r="AF792" i="14"/>
  <c r="AC792" i="14" s="1"/>
  <c r="AH792" i="14"/>
  <c r="AI792" i="14"/>
  <c r="AE756" i="14"/>
  <c r="AG557" i="14"/>
  <c r="AG472" i="14"/>
  <c r="AH472" i="14"/>
  <c r="AE472" i="14"/>
  <c r="AI472" i="14"/>
  <c r="AF472" i="14"/>
  <c r="AC472" i="14" s="1"/>
  <c r="AF465" i="14"/>
  <c r="AC465" i="14" s="1"/>
  <c r="AI465" i="14"/>
  <c r="AE465" i="14"/>
  <c r="AH465" i="14"/>
  <c r="M431" i="14"/>
  <c r="M415" i="14"/>
  <c r="AF385" i="14"/>
  <c r="AC385" i="14" s="1"/>
  <c r="M377" i="14"/>
  <c r="AF357" i="14"/>
  <c r="AC357" i="14" s="1"/>
  <c r="AG357" i="14"/>
  <c r="AE352" i="14"/>
  <c r="AF352" i="14"/>
  <c r="AC352" i="14" s="1"/>
  <c r="AG352" i="14"/>
  <c r="AH352" i="14"/>
  <c r="AI352" i="14"/>
  <c r="AG333" i="14"/>
  <c r="AH333" i="14"/>
  <c r="H328" i="14"/>
  <c r="AE328" i="14"/>
  <c r="AF328" i="14"/>
  <c r="AC328" i="14" s="1"/>
  <c r="AG328" i="14"/>
  <c r="AH328" i="14"/>
  <c r="AI328" i="14"/>
  <c r="AH292" i="14"/>
  <c r="AG229" i="14"/>
  <c r="AH225" i="14"/>
  <c r="AE225" i="14"/>
  <c r="AF145" i="14"/>
  <c r="AC145" i="14" s="1"/>
  <c r="AE73" i="14"/>
  <c r="AF73" i="14"/>
  <c r="AC73" i="14" s="1"/>
  <c r="AG73" i="14"/>
  <c r="AH73" i="14"/>
  <c r="AI73" i="14"/>
  <c r="AF16" i="14"/>
  <c r="AC16" i="14" s="1"/>
  <c r="AI16" i="14"/>
  <c r="AF353" i="14"/>
  <c r="AC353" i="14" s="1"/>
  <c r="AG353" i="14"/>
  <c r="AH353" i="14"/>
  <c r="AI353" i="14"/>
  <c r="AE353" i="14"/>
  <c r="AG105" i="14"/>
  <c r="M985" i="14"/>
  <c r="AE849" i="14"/>
  <c r="AH833" i="14"/>
  <c r="AE745" i="14"/>
  <c r="AH745" i="14"/>
  <c r="AH725" i="14"/>
  <c r="AH694" i="14"/>
  <c r="AE677" i="14"/>
  <c r="AF677" i="14"/>
  <c r="AC677" i="14" s="1"/>
  <c r="M657" i="14"/>
  <c r="M633" i="14"/>
  <c r="M626" i="14"/>
  <c r="H552" i="14"/>
  <c r="AF552" i="14"/>
  <c r="AC552" i="14" s="1"/>
  <c r="M490" i="14"/>
  <c r="AG489" i="14"/>
  <c r="M487" i="14"/>
  <c r="AI477" i="14"/>
  <c r="AE477" i="14"/>
  <c r="M434" i="14"/>
  <c r="AG424" i="14"/>
  <c r="AH424" i="14"/>
  <c r="AF424" i="14"/>
  <c r="AC424" i="14" s="1"/>
  <c r="AI424" i="14"/>
  <c r="AE424" i="14"/>
  <c r="AG417" i="14"/>
  <c r="AF376" i="14"/>
  <c r="AC376" i="14" s="1"/>
  <c r="AG376" i="14"/>
  <c r="M362" i="14"/>
  <c r="AG361" i="14"/>
  <c r="AE344" i="14"/>
  <c r="AF344" i="14"/>
  <c r="AC344" i="14" s="1"/>
  <c r="AG344" i="14"/>
  <c r="AH344" i="14"/>
  <c r="AB344" i="14" s="1"/>
  <c r="AI344" i="14"/>
  <c r="AF321" i="14"/>
  <c r="AC321" i="14" s="1"/>
  <c r="AF317" i="14"/>
  <c r="AC317" i="14" s="1"/>
  <c r="AG313" i="14"/>
  <c r="AI313" i="14"/>
  <c r="AG301" i="14"/>
  <c r="AH301" i="14"/>
  <c r="AI297" i="14"/>
  <c r="AF297" i="14"/>
  <c r="AC297" i="14" s="1"/>
  <c r="AE280" i="14"/>
  <c r="AF280" i="14"/>
  <c r="AC280" i="14" s="1"/>
  <c r="AG280" i="14"/>
  <c r="AH280" i="14"/>
  <c r="AI280" i="14"/>
  <c r="AG273" i="14"/>
  <c r="AI273" i="14"/>
  <c r="AH241" i="14"/>
  <c r="AE241" i="14"/>
  <c r="M216" i="14"/>
  <c r="H200" i="14"/>
  <c r="AE200" i="14"/>
  <c r="AF200" i="14"/>
  <c r="AC200" i="14" s="1"/>
  <c r="AG200" i="14"/>
  <c r="AD200" i="14" s="1"/>
  <c r="AH200" i="14"/>
  <c r="AI200" i="14"/>
  <c r="M182" i="14"/>
  <c r="M158" i="14"/>
  <c r="AG157" i="14"/>
  <c r="AG153" i="14"/>
  <c r="AI153" i="14"/>
  <c r="AF111" i="14"/>
  <c r="AC111" i="14" s="1"/>
  <c r="AE104" i="14"/>
  <c r="AF104" i="14"/>
  <c r="AC104" i="14" s="1"/>
  <c r="AG104" i="14"/>
  <c r="AD104" i="14" s="1"/>
  <c r="AH104" i="14"/>
  <c r="AI104" i="14"/>
  <c r="M62" i="14"/>
  <c r="AE55" i="14"/>
  <c r="AF992" i="14"/>
  <c r="AC992" i="14" s="1"/>
  <c r="AG992" i="14"/>
  <c r="M979" i="14"/>
  <c r="M954" i="14"/>
  <c r="M891" i="14"/>
  <c r="M843" i="14"/>
  <c r="AI821" i="14"/>
  <c r="AE821" i="14"/>
  <c r="M783" i="14"/>
  <c r="AE761" i="14"/>
  <c r="AE735" i="14"/>
  <c r="AG709" i="14"/>
  <c r="AI709" i="14"/>
  <c r="AG705" i="14"/>
  <c r="AI705" i="14"/>
  <c r="AE705" i="14"/>
  <c r="AH705" i="14"/>
  <c r="AE688" i="14"/>
  <c r="AG688" i="14"/>
  <c r="AH688" i="14"/>
  <c r="AI688" i="14"/>
  <c r="H656" i="14"/>
  <c r="AE656" i="14"/>
  <c r="AG656" i="14"/>
  <c r="AH656" i="14"/>
  <c r="AF656" i="14"/>
  <c r="AC656" i="14" s="1"/>
  <c r="AI656" i="14"/>
  <c r="M641" i="14"/>
  <c r="AE640" i="14"/>
  <c r="AF640" i="14"/>
  <c r="AC640" i="14" s="1"/>
  <c r="AF632" i="14"/>
  <c r="AC632" i="14" s="1"/>
  <c r="AG632" i="14"/>
  <c r="AE632" i="14"/>
  <c r="AH632" i="14"/>
  <c r="AI632" i="14"/>
  <c r="AI617" i="14"/>
  <c r="AG617" i="14"/>
  <c r="AF617" i="14"/>
  <c r="AC617" i="14" s="1"/>
  <c r="AI609" i="14"/>
  <c r="AG609" i="14"/>
  <c r="AF592" i="14"/>
  <c r="AC592" i="14" s="1"/>
  <c r="AG592" i="14"/>
  <c r="AH592" i="14"/>
  <c r="AE592" i="14"/>
  <c r="AI592" i="14"/>
  <c r="H584" i="14"/>
  <c r="AF584" i="14"/>
  <c r="AC584" i="14" s="1"/>
  <c r="AG584" i="14"/>
  <c r="AH584" i="14"/>
  <c r="AE584" i="14"/>
  <c r="AI584" i="14"/>
  <c r="AG581" i="14"/>
  <c r="AF581" i="14"/>
  <c r="AC581" i="14" s="1"/>
  <c r="AF560" i="14"/>
  <c r="AC560" i="14" s="1"/>
  <c r="AG560" i="14"/>
  <c r="AH560" i="14"/>
  <c r="AE560" i="14"/>
  <c r="AI560" i="14"/>
  <c r="AF517" i="14"/>
  <c r="AC517" i="14" s="1"/>
  <c r="AH480" i="14"/>
  <c r="AE480" i="14"/>
  <c r="AG440" i="14"/>
  <c r="AH440" i="14"/>
  <c r="AE440" i="14"/>
  <c r="AI440" i="14"/>
  <c r="AF440" i="14"/>
  <c r="AC440" i="14" s="1"/>
  <c r="H400" i="14"/>
  <c r="AE400" i="14"/>
  <c r="AF400" i="14"/>
  <c r="AC400" i="14" s="1"/>
  <c r="AG400" i="14"/>
  <c r="AH400" i="14"/>
  <c r="AI400" i="14"/>
  <c r="AF381" i="14"/>
  <c r="AC381" i="14" s="1"/>
  <c r="AG381" i="14"/>
  <c r="M369" i="14"/>
  <c r="M240" i="14"/>
  <c r="AE184" i="14"/>
  <c r="AF184" i="14"/>
  <c r="AC184" i="14" s="1"/>
  <c r="AG184" i="14"/>
  <c r="AH184" i="14"/>
  <c r="AI184" i="14"/>
  <c r="AE176" i="14"/>
  <c r="AF176" i="14"/>
  <c r="AC176" i="14" s="1"/>
  <c r="AG176" i="14"/>
  <c r="AH176" i="14"/>
  <c r="AI176" i="14"/>
  <c r="M169" i="14"/>
  <c r="M166" i="14"/>
  <c r="M163" i="14"/>
  <c r="AE120" i="14"/>
  <c r="AF120" i="14"/>
  <c r="AC120" i="14" s="1"/>
  <c r="AG120" i="14"/>
  <c r="AH120" i="14"/>
  <c r="AI120" i="14"/>
  <c r="AE48" i="14"/>
  <c r="AF48" i="14"/>
  <c r="AC48" i="14" s="1"/>
  <c r="AG48" i="14"/>
  <c r="AH48" i="14"/>
  <c r="AI48" i="14"/>
  <c r="AF41" i="14"/>
  <c r="AC41" i="14" s="1"/>
  <c r="M969" i="14"/>
  <c r="M831" i="14"/>
  <c r="M814" i="14"/>
  <c r="M763" i="14"/>
  <c r="M691" i="14"/>
  <c r="M673" i="14"/>
  <c r="M613" i="14"/>
  <c r="M563" i="14"/>
  <c r="M549" i="14"/>
  <c r="M519" i="14"/>
  <c r="M514" i="14"/>
  <c r="M499" i="14"/>
  <c r="M495" i="14"/>
  <c r="M479" i="14"/>
  <c r="M455" i="14"/>
  <c r="M450" i="14"/>
  <c r="M361" i="14"/>
  <c r="M346" i="14"/>
  <c r="M339" i="14"/>
  <c r="M323" i="14"/>
  <c r="M314" i="14"/>
  <c r="M241" i="14"/>
  <c r="M235" i="14"/>
  <c r="M187" i="14"/>
  <c r="M174" i="14"/>
  <c r="M157" i="14"/>
  <c r="M126" i="14"/>
  <c r="M993" i="14"/>
  <c r="M987" i="14"/>
  <c r="M905" i="14"/>
  <c r="M885" i="14"/>
  <c r="M857" i="14"/>
  <c r="M854" i="14"/>
  <c r="M802" i="14"/>
  <c r="M795" i="14"/>
  <c r="M757" i="14"/>
  <c r="M745" i="14"/>
  <c r="M737" i="14"/>
  <c r="M689" i="14"/>
  <c r="M663" i="14"/>
  <c r="M645" i="14"/>
  <c r="M293" i="14"/>
  <c r="M267" i="14"/>
  <c r="M233" i="14"/>
  <c r="M102" i="14"/>
  <c r="M78" i="14"/>
  <c r="M75" i="14"/>
  <c r="M945" i="14"/>
  <c r="M938" i="14"/>
  <c r="M927" i="14"/>
  <c r="M922" i="14"/>
  <c r="M917" i="14"/>
  <c r="M910" i="14"/>
  <c r="M898" i="14"/>
  <c r="M890" i="14"/>
  <c r="M867" i="14"/>
  <c r="M731" i="14"/>
  <c r="M707" i="14"/>
  <c r="M658" i="14"/>
  <c r="M635" i="14"/>
  <c r="M597" i="14"/>
  <c r="M584" i="14"/>
  <c r="M581" i="14"/>
  <c r="M567" i="14"/>
  <c r="M459" i="14"/>
  <c r="M400" i="14"/>
  <c r="M395" i="14"/>
  <c r="M378" i="14"/>
  <c r="M368" i="14"/>
  <c r="M326" i="14"/>
  <c r="M310" i="14"/>
  <c r="M290" i="14"/>
  <c r="M257" i="14"/>
  <c r="M245" i="14"/>
  <c r="M208" i="14"/>
  <c r="M150" i="14"/>
  <c r="M134" i="14"/>
  <c r="M110" i="14"/>
  <c r="M350" i="14"/>
  <c r="M330" i="14"/>
  <c r="M282" i="14"/>
  <c r="M265" i="14"/>
  <c r="M219" i="14"/>
  <c r="M91" i="14"/>
  <c r="M997" i="14"/>
  <c r="M994" i="14"/>
  <c r="M893" i="14"/>
  <c r="M871" i="14"/>
  <c r="M858" i="14"/>
  <c r="M846" i="14"/>
  <c r="M738" i="14"/>
  <c r="M677" i="14"/>
  <c r="M565" i="14"/>
  <c r="M554" i="14"/>
  <c r="M506" i="14"/>
  <c r="M482" i="14"/>
  <c r="M409" i="14"/>
  <c r="M277" i="14"/>
  <c r="M253" i="14"/>
  <c r="M209" i="14"/>
  <c r="M198" i="14"/>
  <c r="M192" i="14"/>
  <c r="M161" i="14"/>
  <c r="M45" i="14"/>
  <c r="M650" i="14"/>
  <c r="M615" i="14"/>
  <c r="M544" i="14"/>
  <c r="M498" i="14"/>
  <c r="M491" i="14"/>
  <c r="M423" i="14"/>
  <c r="M417" i="14"/>
  <c r="M336" i="14"/>
  <c r="M322" i="14"/>
  <c r="M285" i="14"/>
  <c r="M269" i="14"/>
  <c r="M203" i="14"/>
  <c r="M173" i="14"/>
  <c r="M144" i="14"/>
  <c r="M986" i="14"/>
  <c r="M983" i="14"/>
  <c r="M975" i="14"/>
  <c r="M965" i="14"/>
  <c r="M962" i="14"/>
  <c r="M955" i="14"/>
  <c r="M881" i="14"/>
  <c r="M874" i="14"/>
  <c r="M869" i="14"/>
  <c r="M826" i="14"/>
  <c r="M818" i="14"/>
  <c r="M811" i="14"/>
  <c r="M794" i="14"/>
  <c r="M723" i="14"/>
  <c r="M714" i="14"/>
  <c r="M693" i="14"/>
  <c r="M665" i="14"/>
  <c r="M653" i="14"/>
  <c r="M589" i="14"/>
  <c r="M586" i="14"/>
  <c r="M576" i="14"/>
  <c r="M467" i="14"/>
  <c r="M463" i="14"/>
  <c r="M447" i="14"/>
  <c r="M442" i="14"/>
  <c r="M418" i="14"/>
  <c r="M406" i="14"/>
  <c r="M382" i="14"/>
  <c r="M376" i="14"/>
  <c r="M370" i="14"/>
  <c r="M328" i="14"/>
  <c r="M299" i="14"/>
  <c r="M283" i="14"/>
  <c r="M280" i="14"/>
  <c r="M275" i="14"/>
  <c r="M232" i="14"/>
  <c r="M181" i="14"/>
  <c r="M139" i="14"/>
  <c r="M101" i="14"/>
  <c r="M77" i="14"/>
  <c r="M931" i="14"/>
  <c r="M730" i="14"/>
  <c r="M706" i="14"/>
  <c r="M681" i="14"/>
  <c r="M675" i="14"/>
  <c r="M634" i="14"/>
  <c r="M624" i="14"/>
  <c r="M610" i="14"/>
  <c r="M302" i="14"/>
  <c r="M249" i="14"/>
  <c r="M224" i="14"/>
  <c r="M28" i="14"/>
  <c r="H528" i="14"/>
  <c r="H264" i="14"/>
  <c r="H256" i="14"/>
  <c r="H736" i="14"/>
  <c r="J16" i="14"/>
  <c r="J17" i="14"/>
  <c r="I13" i="14"/>
  <c r="J13" i="14"/>
  <c r="H957" i="14"/>
  <c r="M928" i="14"/>
  <c r="M864" i="14"/>
  <c r="M848" i="14"/>
  <c r="M836" i="14"/>
  <c r="M832" i="14"/>
  <c r="J815" i="14"/>
  <c r="I815" i="14"/>
  <c r="J812" i="14"/>
  <c r="J799" i="14"/>
  <c r="I799" i="14"/>
  <c r="J796" i="14"/>
  <c r="M781" i="14"/>
  <c r="M974" i="14"/>
  <c r="M952" i="14"/>
  <c r="H901" i="14"/>
  <c r="M888" i="14"/>
  <c r="M853" i="14"/>
  <c r="M837" i="14"/>
  <c r="I997" i="14"/>
  <c r="H984" i="14"/>
  <c r="M976" i="14"/>
  <c r="I965" i="14"/>
  <c r="I951" i="14"/>
  <c r="I950" i="14"/>
  <c r="J949" i="14"/>
  <c r="I948" i="14"/>
  <c r="M916" i="14"/>
  <c r="M912" i="14"/>
  <c r="I910" i="14"/>
  <c r="J909" i="14"/>
  <c r="I908" i="14"/>
  <c r="I887" i="14"/>
  <c r="I885" i="14"/>
  <c r="J870" i="14"/>
  <c r="J868" i="14"/>
  <c r="M823" i="14"/>
  <c r="I821" i="14"/>
  <c r="J820" i="14"/>
  <c r="I805" i="14"/>
  <c r="J804" i="14"/>
  <c r="I789" i="14"/>
  <c r="M777" i="14"/>
  <c r="I758" i="14"/>
  <c r="J758" i="14"/>
  <c r="G1000" i="14"/>
  <c r="AF1000" i="14" s="1"/>
  <c r="AC1000" i="14" s="1"/>
  <c r="M990" i="14"/>
  <c r="J988" i="14"/>
  <c r="J974" i="14"/>
  <c r="J972" i="14"/>
  <c r="G968" i="14"/>
  <c r="AE968" i="14" s="1"/>
  <c r="M959" i="14"/>
  <c r="M958" i="14"/>
  <c r="M957" i="14"/>
  <c r="M953" i="14"/>
  <c r="I949" i="14"/>
  <c r="M942" i="14"/>
  <c r="M941" i="14"/>
  <c r="M939" i="14"/>
  <c r="M936" i="14"/>
  <c r="I934" i="14"/>
  <c r="J933" i="14"/>
  <c r="I932" i="14"/>
  <c r="G928" i="14"/>
  <c r="M919" i="14"/>
  <c r="I911" i="14"/>
  <c r="I909" i="14"/>
  <c r="M902" i="14"/>
  <c r="J894" i="14"/>
  <c r="J892" i="14"/>
  <c r="M889" i="14"/>
  <c r="M882" i="14"/>
  <c r="M877" i="14"/>
  <c r="M875" i="14"/>
  <c r="M872" i="14"/>
  <c r="G864" i="14"/>
  <c r="AG864" i="14" s="1"/>
  <c r="J854" i="14"/>
  <c r="G848" i="14"/>
  <c r="AF848" i="14" s="1"/>
  <c r="AC848" i="14" s="1"/>
  <c r="J838" i="14"/>
  <c r="G832" i="14"/>
  <c r="AG832" i="14" s="1"/>
  <c r="H825" i="14"/>
  <c r="M819" i="14"/>
  <c r="I813" i="14"/>
  <c r="M809" i="14"/>
  <c r="I797" i="14"/>
  <c r="M782" i="14"/>
  <c r="M769" i="14"/>
  <c r="H625" i="14"/>
  <c r="M992" i="14"/>
  <c r="J989" i="14"/>
  <c r="M981" i="14"/>
  <c r="M980" i="14"/>
  <c r="M977" i="14"/>
  <c r="J976" i="14"/>
  <c r="I975" i="14"/>
  <c r="I974" i="14"/>
  <c r="J973" i="14"/>
  <c r="I972" i="14"/>
  <c r="M970" i="14"/>
  <c r="M963" i="14"/>
  <c r="M960" i="14"/>
  <c r="G952" i="14"/>
  <c r="AH952" i="14" s="1"/>
  <c r="M946" i="14"/>
  <c r="I935" i="14"/>
  <c r="M926" i="14"/>
  <c r="J918" i="14"/>
  <c r="J916" i="14"/>
  <c r="M913" i="14"/>
  <c r="M906" i="14"/>
  <c r="M901" i="14"/>
  <c r="M896" i="14"/>
  <c r="I894" i="14"/>
  <c r="J893" i="14"/>
  <c r="I892" i="14"/>
  <c r="G888" i="14"/>
  <c r="AE888" i="14" s="1"/>
  <c r="M879" i="14"/>
  <c r="I871" i="14"/>
  <c r="M862" i="14"/>
  <c r="M856" i="14"/>
  <c r="I854" i="14"/>
  <c r="M840" i="14"/>
  <c r="I838" i="14"/>
  <c r="M824" i="14"/>
  <c r="I823" i="14"/>
  <c r="H821" i="14"/>
  <c r="M807" i="14"/>
  <c r="M801" i="14"/>
  <c r="M791" i="14"/>
  <c r="I784" i="14"/>
  <c r="G784" i="14"/>
  <c r="AG784" i="14" s="1"/>
  <c r="J990" i="14"/>
  <c r="I989" i="14"/>
  <c r="I973" i="14"/>
  <c r="J956" i="14"/>
  <c r="M943" i="14"/>
  <c r="M937" i="14"/>
  <c r="M930" i="14"/>
  <c r="M925" i="14"/>
  <c r="M923" i="14"/>
  <c r="M920" i="14"/>
  <c r="I918" i="14"/>
  <c r="J917" i="14"/>
  <c r="I916" i="14"/>
  <c r="M903" i="14"/>
  <c r="I893" i="14"/>
  <c r="M886" i="14"/>
  <c r="M873" i="14"/>
  <c r="M866" i="14"/>
  <c r="M861" i="14"/>
  <c r="M850" i="14"/>
  <c r="M845" i="14"/>
  <c r="M834" i="14"/>
  <c r="M829" i="14"/>
  <c r="M815" i="14"/>
  <c r="M799" i="14"/>
  <c r="H744" i="14"/>
  <c r="H728" i="14"/>
  <c r="H424" i="14"/>
  <c r="M998" i="14"/>
  <c r="M996" i="14"/>
  <c r="I990" i="14"/>
  <c r="M984" i="14"/>
  <c r="M982" i="14"/>
  <c r="J980" i="14"/>
  <c r="G976" i="14"/>
  <c r="M966" i="14"/>
  <c r="I956" i="14"/>
  <c r="G936" i="14"/>
  <c r="AI936" i="14" s="1"/>
  <c r="I919" i="14"/>
  <c r="I917" i="14"/>
  <c r="M884" i="14"/>
  <c r="M880" i="14"/>
  <c r="G872" i="14"/>
  <c r="AF872" i="14" s="1"/>
  <c r="AC872" i="14" s="1"/>
  <c r="I814" i="14"/>
  <c r="I812" i="14"/>
  <c r="I798" i="14"/>
  <c r="I796" i="14"/>
  <c r="G793" i="14"/>
  <c r="H793" i="14" s="1"/>
  <c r="M753" i="14"/>
  <c r="H440" i="14"/>
  <c r="M1000" i="14"/>
  <c r="I980" i="14"/>
  <c r="M978" i="14"/>
  <c r="M971" i="14"/>
  <c r="M968" i="14"/>
  <c r="H960" i="14"/>
  <c r="M951" i="14"/>
  <c r="M950" i="14"/>
  <c r="M949" i="14"/>
  <c r="M947" i="14"/>
  <c r="M944" i="14"/>
  <c r="M934" i="14"/>
  <c r="H929" i="14"/>
  <c r="M921" i="14"/>
  <c r="H920" i="14"/>
  <c r="M914" i="14"/>
  <c r="M909" i="14"/>
  <c r="M908" i="14"/>
  <c r="M907" i="14"/>
  <c r="M904" i="14"/>
  <c r="G896" i="14"/>
  <c r="AE896" i="14" s="1"/>
  <c r="M887" i="14"/>
  <c r="I879" i="14"/>
  <c r="M870" i="14"/>
  <c r="G856" i="14"/>
  <c r="H856" i="14" s="1"/>
  <c r="G840" i="14"/>
  <c r="AH840" i="14" s="1"/>
  <c r="G824" i="14"/>
  <c r="M821" i="14"/>
  <c r="I820" i="14"/>
  <c r="M808" i="14"/>
  <c r="J807" i="14"/>
  <c r="I807" i="14"/>
  <c r="I804" i="14"/>
  <c r="G801" i="14"/>
  <c r="AE801" i="14" s="1"/>
  <c r="M792" i="14"/>
  <c r="J791" i="14"/>
  <c r="I791" i="14"/>
  <c r="M786" i="14"/>
  <c r="M813" i="14"/>
  <c r="M797" i="14"/>
  <c r="J782" i="14"/>
  <c r="J781" i="14"/>
  <c r="I780" i="14"/>
  <c r="M778" i="14"/>
  <c r="I777" i="14"/>
  <c r="M766" i="14"/>
  <c r="M760" i="14"/>
  <c r="M759" i="14"/>
  <c r="M758" i="14"/>
  <c r="J756" i="14"/>
  <c r="M754" i="14"/>
  <c r="G752" i="14"/>
  <c r="I736" i="14"/>
  <c r="I735" i="14"/>
  <c r="I734" i="14"/>
  <c r="M729" i="14"/>
  <c r="J728" i="14"/>
  <c r="J727" i="14"/>
  <c r="J726" i="14"/>
  <c r="J719" i="14"/>
  <c r="J718" i="14"/>
  <c r="M713" i="14"/>
  <c r="J712" i="14"/>
  <c r="I711" i="14"/>
  <c r="I710" i="14"/>
  <c r="M705" i="14"/>
  <c r="J704" i="14"/>
  <c r="J703" i="14"/>
  <c r="J702" i="14"/>
  <c r="I701" i="14"/>
  <c r="M699" i="14"/>
  <c r="I693" i="14"/>
  <c r="M688" i="14"/>
  <c r="M687" i="14"/>
  <c r="M686" i="14"/>
  <c r="J676" i="14"/>
  <c r="G672" i="14"/>
  <c r="AH672" i="14" s="1"/>
  <c r="I654" i="14"/>
  <c r="M649" i="14"/>
  <c r="J646" i="14"/>
  <c r="I645" i="14"/>
  <c r="M643" i="14"/>
  <c r="M640" i="14"/>
  <c r="M639" i="14"/>
  <c r="M638" i="14"/>
  <c r="I628" i="14"/>
  <c r="M622" i="14"/>
  <c r="M619" i="14"/>
  <c r="M611" i="14"/>
  <c r="J608" i="14"/>
  <c r="M605" i="14"/>
  <c r="M600" i="14"/>
  <c r="M571" i="14"/>
  <c r="I561" i="14"/>
  <c r="H560" i="14"/>
  <c r="I556" i="14"/>
  <c r="I551" i="14"/>
  <c r="M543" i="14"/>
  <c r="J542" i="14"/>
  <c r="M539" i="14"/>
  <c r="G537" i="14"/>
  <c r="AH537" i="14" s="1"/>
  <c r="I527" i="14"/>
  <c r="M522" i="14"/>
  <c r="M510" i="14"/>
  <c r="J509" i="14"/>
  <c r="M507" i="14"/>
  <c r="M501" i="14"/>
  <c r="I494" i="14"/>
  <c r="M486" i="14"/>
  <c r="I479" i="14"/>
  <c r="M473" i="14"/>
  <c r="M471" i="14"/>
  <c r="I470" i="14"/>
  <c r="M458" i="14"/>
  <c r="M440" i="14"/>
  <c r="M439" i="14"/>
  <c r="M435" i="14"/>
  <c r="I433" i="14"/>
  <c r="M425" i="14"/>
  <c r="M424" i="14"/>
  <c r="I421" i="14"/>
  <c r="M413" i="14"/>
  <c r="M408" i="14"/>
  <c r="I405" i="14"/>
  <c r="I399" i="14"/>
  <c r="I398" i="14"/>
  <c r="I397" i="14"/>
  <c r="M394" i="14"/>
  <c r="M390" i="14"/>
  <c r="J389" i="14"/>
  <c r="J385" i="14"/>
  <c r="G384" i="14"/>
  <c r="H384" i="14" s="1"/>
  <c r="M381" i="14"/>
  <c r="J380" i="14"/>
  <c r="I375" i="14"/>
  <c r="J374" i="14"/>
  <c r="M365" i="14"/>
  <c r="J364" i="14"/>
  <c r="I359" i="14"/>
  <c r="J358" i="14"/>
  <c r="M352" i="14"/>
  <c r="J351" i="14"/>
  <c r="I349" i="14"/>
  <c r="M343" i="14"/>
  <c r="M342" i="14"/>
  <c r="I340" i="14"/>
  <c r="J337" i="14"/>
  <c r="G336" i="14"/>
  <c r="H336" i="14" s="1"/>
  <c r="I325" i="14"/>
  <c r="M317" i="14"/>
  <c r="J316" i="14"/>
  <c r="M304" i="14"/>
  <c r="J301" i="14"/>
  <c r="M298" i="14"/>
  <c r="I294" i="14"/>
  <c r="J294" i="14"/>
  <c r="I278" i="14"/>
  <c r="J278" i="14"/>
  <c r="M259" i="14"/>
  <c r="H792" i="14"/>
  <c r="M787" i="14"/>
  <c r="M784" i="14"/>
  <c r="M773" i="14"/>
  <c r="M770" i="14"/>
  <c r="M767" i="14"/>
  <c r="J765" i="14"/>
  <c r="M749" i="14"/>
  <c r="M746" i="14"/>
  <c r="M741" i="14"/>
  <c r="I728" i="14"/>
  <c r="I727" i="14"/>
  <c r="I726" i="14"/>
  <c r="M721" i="14"/>
  <c r="J720" i="14"/>
  <c r="I719" i="14"/>
  <c r="I718" i="14"/>
  <c r="I702" i="14"/>
  <c r="M697" i="14"/>
  <c r="I694" i="14"/>
  <c r="J685" i="14"/>
  <c r="M682" i="14"/>
  <c r="M678" i="14"/>
  <c r="I676" i="14"/>
  <c r="M674" i="14"/>
  <c r="M669" i="14"/>
  <c r="M666" i="14"/>
  <c r="M661" i="14"/>
  <c r="H633" i="14"/>
  <c r="M631" i="14"/>
  <c r="M630" i="14"/>
  <c r="M616" i="14"/>
  <c r="M606" i="14"/>
  <c r="M601" i="14"/>
  <c r="M595" i="14"/>
  <c r="M583" i="14"/>
  <c r="M573" i="14"/>
  <c r="M568" i="14"/>
  <c r="I567" i="14"/>
  <c r="M559" i="14"/>
  <c r="J557" i="14"/>
  <c r="M547" i="14"/>
  <c r="I542" i="14"/>
  <c r="M534" i="14"/>
  <c r="M531" i="14"/>
  <c r="M525" i="14"/>
  <c r="J521" i="14"/>
  <c r="J520" i="14"/>
  <c r="M513" i="14"/>
  <c r="M512" i="14"/>
  <c r="M511" i="14"/>
  <c r="M483" i="14"/>
  <c r="M477" i="14"/>
  <c r="M474" i="14"/>
  <c r="M462" i="14"/>
  <c r="J448" i="14"/>
  <c r="M441" i="14"/>
  <c r="J438" i="14"/>
  <c r="G433" i="14"/>
  <c r="AE433" i="14" s="1"/>
  <c r="G432" i="14"/>
  <c r="AE432" i="14" s="1"/>
  <c r="M429" i="14"/>
  <c r="M426" i="14"/>
  <c r="J422" i="14"/>
  <c r="M419" i="14"/>
  <c r="J417" i="14"/>
  <c r="G416" i="14"/>
  <c r="H416" i="14" s="1"/>
  <c r="M414" i="14"/>
  <c r="M410" i="14"/>
  <c r="J406" i="14"/>
  <c r="M403" i="14"/>
  <c r="M391" i="14"/>
  <c r="I389" i="14"/>
  <c r="I374" i="14"/>
  <c r="M371" i="14"/>
  <c r="M367" i="14"/>
  <c r="M366" i="14"/>
  <c r="H360" i="14"/>
  <c r="I358" i="14"/>
  <c r="M355" i="14"/>
  <c r="J350" i="14"/>
  <c r="M344" i="14"/>
  <c r="J341" i="14"/>
  <c r="M338" i="14"/>
  <c r="M329" i="14"/>
  <c r="J326" i="14"/>
  <c r="M319" i="14"/>
  <c r="M318" i="14"/>
  <c r="G312" i="14"/>
  <c r="H312" i="14" s="1"/>
  <c r="M307" i="14"/>
  <c r="I301" i="14"/>
  <c r="M295" i="14"/>
  <c r="I261" i="14"/>
  <c r="J261" i="14"/>
  <c r="M250" i="14"/>
  <c r="I247" i="14"/>
  <c r="J247" i="14"/>
  <c r="M774" i="14"/>
  <c r="M768" i="14"/>
  <c r="J760" i="14"/>
  <c r="J759" i="14"/>
  <c r="H712" i="14"/>
  <c r="J688" i="14"/>
  <c r="J687" i="14"/>
  <c r="M679" i="14"/>
  <c r="J640" i="14"/>
  <c r="J639" i="14"/>
  <c r="M632" i="14"/>
  <c r="M620" i="14"/>
  <c r="M617" i="14"/>
  <c r="J611" i="14"/>
  <c r="J610" i="14"/>
  <c r="I604" i="14"/>
  <c r="M592" i="14"/>
  <c r="M587" i="14"/>
  <c r="M574" i="14"/>
  <c r="M569" i="14"/>
  <c r="I521" i="14"/>
  <c r="I520" i="14"/>
  <c r="M517" i="14"/>
  <c r="M502" i="14"/>
  <c r="M488" i="14"/>
  <c r="M465" i="14"/>
  <c r="M464" i="14"/>
  <c r="M453" i="14"/>
  <c r="I448" i="14"/>
  <c r="M445" i="14"/>
  <c r="M353" i="14"/>
  <c r="M347" i="14"/>
  <c r="M333" i="14"/>
  <c r="M309" i="14"/>
  <c r="M305" i="14"/>
  <c r="M274" i="14"/>
  <c r="M816" i="14"/>
  <c r="M806" i="14"/>
  <c r="M803" i="14"/>
  <c r="M800" i="14"/>
  <c r="M790" i="14"/>
  <c r="M788" i="14"/>
  <c r="M785" i="14"/>
  <c r="M779" i="14"/>
  <c r="M775" i="14"/>
  <c r="J767" i="14"/>
  <c r="I766" i="14"/>
  <c r="M761" i="14"/>
  <c r="I760" i="14"/>
  <c r="I759" i="14"/>
  <c r="M755" i="14"/>
  <c r="M752" i="14"/>
  <c r="M751" i="14"/>
  <c r="M750" i="14"/>
  <c r="H745" i="14"/>
  <c r="M743" i="14"/>
  <c r="M742" i="14"/>
  <c r="M733" i="14"/>
  <c r="J732" i="14"/>
  <c r="M709" i="14"/>
  <c r="H696" i="14"/>
  <c r="M692" i="14"/>
  <c r="I688" i="14"/>
  <c r="I687" i="14"/>
  <c r="I686" i="14"/>
  <c r="J678" i="14"/>
  <c r="H673" i="14"/>
  <c r="M671" i="14"/>
  <c r="M670" i="14"/>
  <c r="M662" i="14"/>
  <c r="I640" i="14"/>
  <c r="I639" i="14"/>
  <c r="J630" i="14"/>
  <c r="M627" i="14"/>
  <c r="M623" i="14"/>
  <c r="M614" i="14"/>
  <c r="I612" i="14"/>
  <c r="I611" i="14"/>
  <c r="I610" i="14"/>
  <c r="M607" i="14"/>
  <c r="J606" i="14"/>
  <c r="J605" i="14"/>
  <c r="J601" i="14"/>
  <c r="M598" i="14"/>
  <c r="M593" i="14"/>
  <c r="M585" i="14"/>
  <c r="H577" i="14"/>
  <c r="I572" i="14"/>
  <c r="M550" i="14"/>
  <c r="M536" i="14"/>
  <c r="J534" i="14"/>
  <c r="M526" i="14"/>
  <c r="J525" i="14"/>
  <c r="J522" i="14"/>
  <c r="H520" i="14"/>
  <c r="M493" i="14"/>
  <c r="M478" i="14"/>
  <c r="J477" i="14"/>
  <c r="M475" i="14"/>
  <c r="I473" i="14"/>
  <c r="I472" i="14"/>
  <c r="M469" i="14"/>
  <c r="M466" i="14"/>
  <c r="J462" i="14"/>
  <c r="J458" i="14"/>
  <c r="I449" i="14"/>
  <c r="H448" i="14"/>
  <c r="I441" i="14"/>
  <c r="I440" i="14"/>
  <c r="J439" i="14"/>
  <c r="J429" i="14"/>
  <c r="M427" i="14"/>
  <c r="I413" i="14"/>
  <c r="M411" i="14"/>
  <c r="M401" i="14"/>
  <c r="M387" i="14"/>
  <c r="M383" i="14"/>
  <c r="H352" i="14"/>
  <c r="M345" i="14"/>
  <c r="M335" i="14"/>
  <c r="M334" i="14"/>
  <c r="M805" i="14"/>
  <c r="M789" i="14"/>
  <c r="M776" i="14"/>
  <c r="J773" i="14"/>
  <c r="I767" i="14"/>
  <c r="J749" i="14"/>
  <c r="M744" i="14"/>
  <c r="J741" i="14"/>
  <c r="M725" i="14"/>
  <c r="J724" i="14"/>
  <c r="M722" i="14"/>
  <c r="M717" i="14"/>
  <c r="J716" i="14"/>
  <c r="M701" i="14"/>
  <c r="M698" i="14"/>
  <c r="H688" i="14"/>
  <c r="M683" i="14"/>
  <c r="M680" i="14"/>
  <c r="I678" i="14"/>
  <c r="M672" i="14"/>
  <c r="J669" i="14"/>
  <c r="M664" i="14"/>
  <c r="J661" i="14"/>
  <c r="J652" i="14"/>
  <c r="I630" i="14"/>
  <c r="I620" i="14"/>
  <c r="J617" i="14"/>
  <c r="I606" i="14"/>
  <c r="M602" i="14"/>
  <c r="I601" i="14"/>
  <c r="H600" i="14"/>
  <c r="M590" i="14"/>
  <c r="I583" i="14"/>
  <c r="M575" i="14"/>
  <c r="J574" i="14"/>
  <c r="J573" i="14"/>
  <c r="M566" i="14"/>
  <c r="M560" i="14"/>
  <c r="I559" i="14"/>
  <c r="M541" i="14"/>
  <c r="M537" i="14"/>
  <c r="I534" i="14"/>
  <c r="M529" i="14"/>
  <c r="M528" i="14"/>
  <c r="M527" i="14"/>
  <c r="M523" i="14"/>
  <c r="M518" i="14"/>
  <c r="J517" i="14"/>
  <c r="M515" i="14"/>
  <c r="J511" i="14"/>
  <c r="J502" i="14"/>
  <c r="J488" i="14"/>
  <c r="M480" i="14"/>
  <c r="J474" i="14"/>
  <c r="H473" i="14"/>
  <c r="H472" i="14"/>
  <c r="I462" i="14"/>
  <c r="M454" i="14"/>
  <c r="J453" i="14"/>
  <c r="G449" i="14"/>
  <c r="AE449" i="14" s="1"/>
  <c r="M446" i="14"/>
  <c r="M432" i="14"/>
  <c r="G408" i="14"/>
  <c r="AG408" i="14" s="1"/>
  <c r="M373" i="14"/>
  <c r="M357" i="14"/>
  <c r="M321" i="14"/>
  <c r="H313" i="14"/>
  <c r="M311" i="14"/>
  <c r="J295" i="14"/>
  <c r="I295" i="14"/>
  <c r="J285" i="14"/>
  <c r="J279" i="14"/>
  <c r="I279" i="14"/>
  <c r="H816" i="14"/>
  <c r="H800" i="14"/>
  <c r="I773" i="14"/>
  <c r="M771" i="14"/>
  <c r="I749" i="14"/>
  <c r="M747" i="14"/>
  <c r="I741" i="14"/>
  <c r="M736" i="14"/>
  <c r="M735" i="14"/>
  <c r="M734" i="14"/>
  <c r="H729" i="14"/>
  <c r="M711" i="14"/>
  <c r="J700" i="14"/>
  <c r="J692" i="14"/>
  <c r="M690" i="14"/>
  <c r="I669" i="14"/>
  <c r="M667" i="14"/>
  <c r="I661" i="14"/>
  <c r="M659" i="14"/>
  <c r="M656" i="14"/>
  <c r="M655" i="14"/>
  <c r="M654" i="14"/>
  <c r="J644" i="14"/>
  <c r="M642" i="14"/>
  <c r="M621" i="14"/>
  <c r="G605" i="14"/>
  <c r="H605" i="14" s="1"/>
  <c r="M599" i="14"/>
  <c r="H592" i="14"/>
  <c r="M579" i="14"/>
  <c r="I574" i="14"/>
  <c r="M570" i="14"/>
  <c r="M561" i="14"/>
  <c r="M555" i="14"/>
  <c r="M551" i="14"/>
  <c r="M505" i="14"/>
  <c r="M504" i="14"/>
  <c r="M503" i="14"/>
  <c r="I502" i="14"/>
  <c r="M494" i="14"/>
  <c r="J487" i="14"/>
  <c r="M481" i="14"/>
  <c r="J478" i="14"/>
  <c r="M470" i="14"/>
  <c r="J469" i="14"/>
  <c r="M451" i="14"/>
  <c r="M443" i="14"/>
  <c r="G441" i="14"/>
  <c r="AH441" i="14" s="1"/>
  <c r="M437" i="14"/>
  <c r="M433" i="14"/>
  <c r="J430" i="14"/>
  <c r="M421" i="14"/>
  <c r="M416" i="14"/>
  <c r="I414" i="14"/>
  <c r="G409" i="14"/>
  <c r="AH409" i="14" s="1"/>
  <c r="M405" i="14"/>
  <c r="M398" i="14"/>
  <c r="M397" i="14"/>
  <c r="M393" i="14"/>
  <c r="M385" i="14"/>
  <c r="J383" i="14"/>
  <c r="M375" i="14"/>
  <c r="M374" i="14"/>
  <c r="I366" i="14"/>
  <c r="H365" i="14"/>
  <c r="M363" i="14"/>
  <c r="M359" i="14"/>
  <c r="M358" i="14"/>
  <c r="M354" i="14"/>
  <c r="M349" i="14"/>
  <c r="J335" i="14"/>
  <c r="M325" i="14"/>
  <c r="J324" i="14"/>
  <c r="M315" i="14"/>
  <c r="I309" i="14"/>
  <c r="M306" i="14"/>
  <c r="M297" i="14"/>
  <c r="M294" i="14"/>
  <c r="M288" i="14"/>
  <c r="G277" i="14"/>
  <c r="H277" i="14" s="1"/>
  <c r="I277" i="14"/>
  <c r="J277" i="14"/>
  <c r="I271" i="14"/>
  <c r="J271" i="14"/>
  <c r="G248" i="14"/>
  <c r="AH248" i="14" s="1"/>
  <c r="I248" i="14"/>
  <c r="J248" i="14"/>
  <c r="M728" i="14"/>
  <c r="M727" i="14"/>
  <c r="M726" i="14"/>
  <c r="M719" i="14"/>
  <c r="M718" i="14"/>
  <c r="M712" i="14"/>
  <c r="M704" i="14"/>
  <c r="M703" i="14"/>
  <c r="M702" i="14"/>
  <c r="M695" i="14"/>
  <c r="M694" i="14"/>
  <c r="M648" i="14"/>
  <c r="M647" i="14"/>
  <c r="M646" i="14"/>
  <c r="H632" i="14"/>
  <c r="H617" i="14"/>
  <c r="M580" i="14"/>
  <c r="M542" i="14"/>
  <c r="M509" i="14"/>
  <c r="M497" i="14"/>
  <c r="M496" i="14"/>
  <c r="M485" i="14"/>
  <c r="M456" i="14"/>
  <c r="M399" i="14"/>
  <c r="J396" i="14"/>
  <c r="M389" i="14"/>
  <c r="J388" i="14"/>
  <c r="I383" i="14"/>
  <c r="M351" i="14"/>
  <c r="M337" i="14"/>
  <c r="I335" i="14"/>
  <c r="J334" i="14"/>
  <c r="M327" i="14"/>
  <c r="I324" i="14"/>
  <c r="J321" i="14"/>
  <c r="M316" i="14"/>
  <c r="I311" i="14"/>
  <c r="J310" i="14"/>
  <c r="M301" i="14"/>
  <c r="J300" i="14"/>
  <c r="M291" i="14"/>
  <c r="M762" i="14"/>
  <c r="M720" i="14"/>
  <c r="M715" i="14"/>
  <c r="M696" i="14"/>
  <c r="H680" i="14"/>
  <c r="M651" i="14"/>
  <c r="M609" i="14"/>
  <c r="M603" i="14"/>
  <c r="H593" i="14"/>
  <c r="M582" i="14"/>
  <c r="M577" i="14"/>
  <c r="I566" i="14"/>
  <c r="M558" i="14"/>
  <c r="M553" i="14"/>
  <c r="H536" i="14"/>
  <c r="M533" i="14"/>
  <c r="J527" i="14"/>
  <c r="M521" i="14"/>
  <c r="M520" i="14"/>
  <c r="J494" i="14"/>
  <c r="H489" i="14"/>
  <c r="J470" i="14"/>
  <c r="M461" i="14"/>
  <c r="M457" i="14"/>
  <c r="M448" i="14"/>
  <c r="M438" i="14"/>
  <c r="I416" i="14"/>
  <c r="J397" i="14"/>
  <c r="H353" i="14"/>
  <c r="J349" i="14"/>
  <c r="M341" i="14"/>
  <c r="J340" i="14"/>
  <c r="I334" i="14"/>
  <c r="H333" i="14"/>
  <c r="M331" i="14"/>
  <c r="J325" i="14"/>
  <c r="M313" i="14"/>
  <c r="I310" i="14"/>
  <c r="M303" i="14"/>
  <c r="I300" i="14"/>
  <c r="J297" i="14"/>
  <c r="J287" i="14"/>
  <c r="I284" i="14"/>
  <c r="H272" i="14"/>
  <c r="H288" i="14"/>
  <c r="M278" i="14"/>
  <c r="M270" i="14"/>
  <c r="M261" i="14"/>
  <c r="M251" i="14"/>
  <c r="M237" i="14"/>
  <c r="H232" i="14"/>
  <c r="M227" i="14"/>
  <c r="J222" i="14"/>
  <c r="J221" i="14"/>
  <c r="M218" i="14"/>
  <c r="M214" i="14"/>
  <c r="H208" i="14"/>
  <c r="M201" i="14"/>
  <c r="J200" i="14"/>
  <c r="J189" i="14"/>
  <c r="M186" i="14"/>
  <c r="G168" i="14"/>
  <c r="AI168" i="14" s="1"/>
  <c r="M165" i="14"/>
  <c r="G160" i="14"/>
  <c r="AG160" i="14" s="1"/>
  <c r="M153" i="14"/>
  <c r="M145" i="14"/>
  <c r="H136" i="14"/>
  <c r="M132" i="14"/>
  <c r="H128" i="14"/>
  <c r="H121" i="14"/>
  <c r="M118" i="14"/>
  <c r="M115" i="14"/>
  <c r="I111" i="14"/>
  <c r="M109" i="14"/>
  <c r="M103" i="14"/>
  <c r="M94" i="14"/>
  <c r="I90" i="14"/>
  <c r="M86" i="14"/>
  <c r="M74" i="14"/>
  <c r="M73" i="14"/>
  <c r="M72" i="14"/>
  <c r="J71" i="14"/>
  <c r="H64" i="14"/>
  <c r="J58" i="14"/>
  <c r="J57" i="14"/>
  <c r="J56" i="14"/>
  <c r="M50" i="14"/>
  <c r="I47" i="14"/>
  <c r="J41" i="14"/>
  <c r="J40" i="14"/>
  <c r="J33" i="14"/>
  <c r="J32" i="14"/>
  <c r="M26" i="14"/>
  <c r="M25" i="14"/>
  <c r="M24" i="14"/>
  <c r="J23" i="14"/>
  <c r="M279" i="14"/>
  <c r="M271" i="14"/>
  <c r="M264" i="14"/>
  <c r="M263" i="14"/>
  <c r="M262" i="14"/>
  <c r="M242" i="14"/>
  <c r="M238" i="14"/>
  <c r="M225" i="14"/>
  <c r="M205" i="14"/>
  <c r="M195" i="14"/>
  <c r="M183" i="14"/>
  <c r="M178" i="14"/>
  <c r="M146" i="14"/>
  <c r="M135" i="14"/>
  <c r="M127" i="14"/>
  <c r="H120" i="14"/>
  <c r="J114" i="14"/>
  <c r="J113" i="14"/>
  <c r="G97" i="14"/>
  <c r="AI97" i="14" s="1"/>
  <c r="H96" i="14"/>
  <c r="G89" i="14"/>
  <c r="H89" i="14" s="1"/>
  <c r="H88" i="14"/>
  <c r="M84" i="14"/>
  <c r="I71" i="14"/>
  <c r="M63" i="14"/>
  <c r="I56" i="14"/>
  <c r="J49" i="14"/>
  <c r="I40" i="14"/>
  <c r="M35" i="14"/>
  <c r="J34" i="14"/>
  <c r="I33" i="14"/>
  <c r="I32" i="14"/>
  <c r="M27" i="14"/>
  <c r="I23" i="14"/>
  <c r="M21" i="14"/>
  <c r="M18" i="14"/>
  <c r="J15" i="14"/>
  <c r="M272" i="14"/>
  <c r="M258" i="14"/>
  <c r="M239" i="14"/>
  <c r="J224" i="14"/>
  <c r="M215" i="14"/>
  <c r="M210" i="14"/>
  <c r="J204" i="14"/>
  <c r="J192" i="14"/>
  <c r="M184" i="14"/>
  <c r="M176" i="14"/>
  <c r="J174" i="14"/>
  <c r="M170" i="14"/>
  <c r="J156" i="14"/>
  <c r="M149" i="14"/>
  <c r="J145" i="14"/>
  <c r="J144" i="14"/>
  <c r="M141" i="14"/>
  <c r="M138" i="14"/>
  <c r="M137" i="14"/>
  <c r="M136" i="14"/>
  <c r="M129" i="14"/>
  <c r="M128" i="14"/>
  <c r="M119" i="14"/>
  <c r="I114" i="14"/>
  <c r="I113" i="14"/>
  <c r="M106" i="14"/>
  <c r="M105" i="14"/>
  <c r="M104" i="14"/>
  <c r="M95" i="14"/>
  <c r="M87" i="14"/>
  <c r="H80" i="14"/>
  <c r="J74" i="14"/>
  <c r="J73" i="14"/>
  <c r="J72" i="14"/>
  <c r="M54" i="14"/>
  <c r="M51" i="14"/>
  <c r="J50" i="14"/>
  <c r="I49" i="14"/>
  <c r="M38" i="14"/>
  <c r="M30" i="14"/>
  <c r="J24" i="14"/>
  <c r="M19" i="14"/>
  <c r="M286" i="14"/>
  <c r="M284" i="14"/>
  <c r="M273" i="14"/>
  <c r="J264" i="14"/>
  <c r="J263" i="14"/>
  <c r="J262" i="14"/>
  <c r="J238" i="14"/>
  <c r="J237" i="14"/>
  <c r="M234" i="14"/>
  <c r="M230" i="14"/>
  <c r="J228" i="14"/>
  <c r="J214" i="14"/>
  <c r="I204" i="14"/>
  <c r="I183" i="14"/>
  <c r="I175" i="14"/>
  <c r="I174" i="14"/>
  <c r="M167" i="14"/>
  <c r="J165" i="14"/>
  <c r="M162" i="14"/>
  <c r="M159" i="14"/>
  <c r="I156" i="14"/>
  <c r="J146" i="14"/>
  <c r="I145" i="14"/>
  <c r="I144" i="14"/>
  <c r="J135" i="14"/>
  <c r="M130" i="14"/>
  <c r="J127" i="14"/>
  <c r="M79" i="14"/>
  <c r="M66" i="14"/>
  <c r="M64" i="14"/>
  <c r="H56" i="14"/>
  <c r="M46" i="14"/>
  <c r="H32" i="14"/>
  <c r="M287" i="14"/>
  <c r="M281" i="14"/>
  <c r="I262" i="14"/>
  <c r="M256" i="14"/>
  <c r="M255" i="14"/>
  <c r="M254" i="14"/>
  <c r="J252" i="14"/>
  <c r="J239" i="14"/>
  <c r="I238" i="14"/>
  <c r="I237" i="14"/>
  <c r="M231" i="14"/>
  <c r="I228" i="14"/>
  <c r="G224" i="14"/>
  <c r="AI224" i="14" s="1"/>
  <c r="M217" i="14"/>
  <c r="I215" i="14"/>
  <c r="I214" i="14"/>
  <c r="M207" i="14"/>
  <c r="J205" i="14"/>
  <c r="M202" i="14"/>
  <c r="J196" i="14"/>
  <c r="G192" i="14"/>
  <c r="M185" i="14"/>
  <c r="J184" i="14"/>
  <c r="M179" i="14"/>
  <c r="J176" i="14"/>
  <c r="M168" i="14"/>
  <c r="J166" i="14"/>
  <c r="I165" i="14"/>
  <c r="M160" i="14"/>
  <c r="J158" i="14"/>
  <c r="J157" i="14"/>
  <c r="M154" i="14"/>
  <c r="M147" i="14"/>
  <c r="I146" i="14"/>
  <c r="H144" i="14"/>
  <c r="J138" i="14"/>
  <c r="J137" i="14"/>
  <c r="I135" i="14"/>
  <c r="M133" i="14"/>
  <c r="J129" i="14"/>
  <c r="I127" i="14"/>
  <c r="M125" i="14"/>
  <c r="M122" i="14"/>
  <c r="M121" i="14"/>
  <c r="M120" i="14"/>
  <c r="J119" i="14"/>
  <c r="H112" i="14"/>
  <c r="J106" i="14"/>
  <c r="J105" i="14"/>
  <c r="J104" i="14"/>
  <c r="M98" i="14"/>
  <c r="M97" i="14"/>
  <c r="M96" i="14"/>
  <c r="J95" i="14"/>
  <c r="M88" i="14"/>
  <c r="J87" i="14"/>
  <c r="M85" i="14"/>
  <c r="M82" i="14"/>
  <c r="H73" i="14"/>
  <c r="M70" i="14"/>
  <c r="M67" i="14"/>
  <c r="I63" i="14"/>
  <c r="M61" i="14"/>
  <c r="M55" i="14"/>
  <c r="M52" i="14"/>
  <c r="H48" i="14"/>
  <c r="M39" i="14"/>
  <c r="M31" i="14"/>
  <c r="M22" i="14"/>
  <c r="I16" i="14"/>
  <c r="H296" i="14"/>
  <c r="H280" i="14"/>
  <c r="J230" i="14"/>
  <c r="J229" i="14"/>
  <c r="M226" i="14"/>
  <c r="M222" i="14"/>
  <c r="M221" i="14"/>
  <c r="J216" i="14"/>
  <c r="M211" i="14"/>
  <c r="J206" i="14"/>
  <c r="I205" i="14"/>
  <c r="M200" i="14"/>
  <c r="M199" i="14"/>
  <c r="M190" i="14"/>
  <c r="M189" i="14"/>
  <c r="H184" i="14"/>
  <c r="M177" i="14"/>
  <c r="H176" i="14"/>
  <c r="M171" i="14"/>
  <c r="I167" i="14"/>
  <c r="I166" i="14"/>
  <c r="I159" i="14"/>
  <c r="I158" i="14"/>
  <c r="I157" i="14"/>
  <c r="M151" i="14"/>
  <c r="M142" i="14"/>
  <c r="M131" i="14"/>
  <c r="M123" i="14"/>
  <c r="I119" i="14"/>
  <c r="M111" i="14"/>
  <c r="I104" i="14"/>
  <c r="M99" i="14"/>
  <c r="I95" i="14"/>
  <c r="M93" i="14"/>
  <c r="M90" i="14"/>
  <c r="I87" i="14"/>
  <c r="M81" i="14"/>
  <c r="M80" i="14"/>
  <c r="H72" i="14"/>
  <c r="M47" i="14"/>
  <c r="M194" i="14"/>
  <c r="M152" i="14"/>
  <c r="M71" i="14"/>
  <c r="M58" i="14"/>
  <c r="M57" i="14"/>
  <c r="M56" i="14"/>
  <c r="M40" i="14"/>
  <c r="M33" i="14"/>
  <c r="M32" i="14"/>
  <c r="M23" i="14"/>
  <c r="M248" i="14"/>
  <c r="M247" i="14"/>
  <c r="M246" i="14"/>
  <c r="H240" i="14"/>
  <c r="M223" i="14"/>
  <c r="M191" i="14"/>
  <c r="M143" i="14"/>
  <c r="M114" i="14"/>
  <c r="M112" i="14"/>
  <c r="H104" i="14"/>
  <c r="M49" i="14"/>
  <c r="M48" i="14"/>
  <c r="M42" i="14"/>
  <c r="M37" i="14"/>
  <c r="M34" i="14"/>
  <c r="G943" i="14"/>
  <c r="AE943" i="14" s="1"/>
  <c r="G855" i="14"/>
  <c r="AH855" i="14" s="1"/>
  <c r="I723" i="14"/>
  <c r="J723" i="14"/>
  <c r="I674" i="14"/>
  <c r="J674" i="14"/>
  <c r="I651" i="14"/>
  <c r="J651" i="14"/>
  <c r="I621" i="14"/>
  <c r="J621" i="14"/>
  <c r="I618" i="14"/>
  <c r="J618" i="14"/>
  <c r="G471" i="14"/>
  <c r="AG471" i="14" s="1"/>
  <c r="I471" i="14"/>
  <c r="J471" i="14"/>
  <c r="I447" i="14"/>
  <c r="J447" i="14"/>
  <c r="I769" i="14"/>
  <c r="J769" i="14"/>
  <c r="I642" i="14"/>
  <c r="J642" i="14"/>
  <c r="I147" i="14"/>
  <c r="J147" i="14"/>
  <c r="G85" i="14"/>
  <c r="AG85" i="14" s="1"/>
  <c r="I85" i="14"/>
  <c r="J85" i="14"/>
  <c r="I44" i="14"/>
  <c r="J44" i="14"/>
  <c r="G14" i="14"/>
  <c r="AE14" i="14" s="1"/>
  <c r="I14" i="14"/>
  <c r="J14" i="14"/>
  <c r="J995" i="14"/>
  <c r="I988" i="14"/>
  <c r="J987" i="14"/>
  <c r="J979" i="14"/>
  <c r="J971" i="14"/>
  <c r="J963" i="14"/>
  <c r="J955" i="14"/>
  <c r="J947" i="14"/>
  <c r="J939" i="14"/>
  <c r="J931" i="14"/>
  <c r="J923" i="14"/>
  <c r="J915" i="14"/>
  <c r="J907" i="14"/>
  <c r="J899" i="14"/>
  <c r="J891" i="14"/>
  <c r="J883" i="14"/>
  <c r="J875" i="14"/>
  <c r="J867" i="14"/>
  <c r="J859" i="14"/>
  <c r="J851" i="14"/>
  <c r="J843" i="14"/>
  <c r="J835" i="14"/>
  <c r="J827" i="14"/>
  <c r="J819" i="14"/>
  <c r="J811" i="14"/>
  <c r="J803" i="14"/>
  <c r="J795" i="14"/>
  <c r="J787" i="14"/>
  <c r="J779" i="14"/>
  <c r="I770" i="14"/>
  <c r="J770" i="14"/>
  <c r="I746" i="14"/>
  <c r="J746" i="14"/>
  <c r="H737" i="14"/>
  <c r="I715" i="14"/>
  <c r="J715" i="14"/>
  <c r="I698" i="14"/>
  <c r="J698" i="14"/>
  <c r="I666" i="14"/>
  <c r="J666" i="14"/>
  <c r="I634" i="14"/>
  <c r="J634" i="14"/>
  <c r="G624" i="14"/>
  <c r="AE624" i="14" s="1"/>
  <c r="I624" i="14"/>
  <c r="J624" i="14"/>
  <c r="I594" i="14"/>
  <c r="J594" i="14"/>
  <c r="I492" i="14"/>
  <c r="J492" i="14"/>
  <c r="I691" i="14"/>
  <c r="J691" i="14"/>
  <c r="I659" i="14"/>
  <c r="J659" i="14"/>
  <c r="I623" i="14"/>
  <c r="J623" i="14"/>
  <c r="I562" i="14"/>
  <c r="J562" i="14"/>
  <c r="I187" i="14"/>
  <c r="J187" i="14"/>
  <c r="I682" i="14"/>
  <c r="J682" i="14"/>
  <c r="I602" i="14"/>
  <c r="J602" i="14"/>
  <c r="I393" i="14"/>
  <c r="G393" i="14"/>
  <c r="AH393" i="14" s="1"/>
  <c r="J393" i="14"/>
  <c r="I995" i="14"/>
  <c r="J994" i="14"/>
  <c r="I987" i="14"/>
  <c r="J986" i="14"/>
  <c r="I979" i="14"/>
  <c r="J978" i="14"/>
  <c r="I971" i="14"/>
  <c r="J970" i="14"/>
  <c r="I963" i="14"/>
  <c r="J962" i="14"/>
  <c r="I955" i="14"/>
  <c r="J954" i="14"/>
  <c r="I947" i="14"/>
  <c r="J946" i="14"/>
  <c r="I939" i="14"/>
  <c r="J938" i="14"/>
  <c r="I931" i="14"/>
  <c r="J930" i="14"/>
  <c r="I923" i="14"/>
  <c r="J922" i="14"/>
  <c r="I915" i="14"/>
  <c r="J914" i="14"/>
  <c r="I907" i="14"/>
  <c r="J906" i="14"/>
  <c r="I899" i="14"/>
  <c r="J898" i="14"/>
  <c r="I891" i="14"/>
  <c r="J890" i="14"/>
  <c r="I883" i="14"/>
  <c r="J882" i="14"/>
  <c r="I875" i="14"/>
  <c r="J874" i="14"/>
  <c r="I867" i="14"/>
  <c r="J866" i="14"/>
  <c r="I859" i="14"/>
  <c r="J858" i="14"/>
  <c r="I851" i="14"/>
  <c r="J850" i="14"/>
  <c r="I843" i="14"/>
  <c r="J842" i="14"/>
  <c r="I835" i="14"/>
  <c r="J834" i="14"/>
  <c r="I827" i="14"/>
  <c r="J826" i="14"/>
  <c r="I819" i="14"/>
  <c r="J818" i="14"/>
  <c r="I811" i="14"/>
  <c r="J810" i="14"/>
  <c r="I803" i="14"/>
  <c r="J802" i="14"/>
  <c r="I795" i="14"/>
  <c r="J794" i="14"/>
  <c r="I787" i="14"/>
  <c r="J786" i="14"/>
  <c r="I779" i="14"/>
  <c r="H761" i="14"/>
  <c r="I761" i="14"/>
  <c r="J761" i="14"/>
  <c r="I755" i="14"/>
  <c r="J755" i="14"/>
  <c r="I707" i="14"/>
  <c r="J707" i="14"/>
  <c r="I683" i="14"/>
  <c r="J683" i="14"/>
  <c r="I643" i="14"/>
  <c r="J643" i="14"/>
  <c r="J499" i="14"/>
  <c r="I499" i="14"/>
  <c r="I739" i="14"/>
  <c r="J739" i="14"/>
  <c r="I714" i="14"/>
  <c r="J714" i="14"/>
  <c r="I763" i="14"/>
  <c r="J763" i="14"/>
  <c r="I754" i="14"/>
  <c r="J754" i="14"/>
  <c r="I731" i="14"/>
  <c r="J731" i="14"/>
  <c r="I568" i="14"/>
  <c r="J568" i="14"/>
  <c r="G568" i="14"/>
  <c r="AF568" i="14" s="1"/>
  <c r="AC568" i="14" s="1"/>
  <c r="I265" i="14"/>
  <c r="J265" i="14"/>
  <c r="G265" i="14"/>
  <c r="I994" i="14"/>
  <c r="J993" i="14"/>
  <c r="I986" i="14"/>
  <c r="J985" i="14"/>
  <c r="I978" i="14"/>
  <c r="J977" i="14"/>
  <c r="I970" i="14"/>
  <c r="J969" i="14"/>
  <c r="I962" i="14"/>
  <c r="J961" i="14"/>
  <c r="I954" i="14"/>
  <c r="J953" i="14"/>
  <c r="I946" i="14"/>
  <c r="J945" i="14"/>
  <c r="I938" i="14"/>
  <c r="J937" i="14"/>
  <c r="I930" i="14"/>
  <c r="J929" i="14"/>
  <c r="I922" i="14"/>
  <c r="J921" i="14"/>
  <c r="I914" i="14"/>
  <c r="J913" i="14"/>
  <c r="I906" i="14"/>
  <c r="J905" i="14"/>
  <c r="I898" i="14"/>
  <c r="J897" i="14"/>
  <c r="I890" i="14"/>
  <c r="J889" i="14"/>
  <c r="I882" i="14"/>
  <c r="J881" i="14"/>
  <c r="I874" i="14"/>
  <c r="J873" i="14"/>
  <c r="I866" i="14"/>
  <c r="J865" i="14"/>
  <c r="I858" i="14"/>
  <c r="J857" i="14"/>
  <c r="I850" i="14"/>
  <c r="J849" i="14"/>
  <c r="I842" i="14"/>
  <c r="J841" i="14"/>
  <c r="I834" i="14"/>
  <c r="J833" i="14"/>
  <c r="I826" i="14"/>
  <c r="J825" i="14"/>
  <c r="I818" i="14"/>
  <c r="J817" i="14"/>
  <c r="I810" i="14"/>
  <c r="J809" i="14"/>
  <c r="I802" i="14"/>
  <c r="J801" i="14"/>
  <c r="I794" i="14"/>
  <c r="J793" i="14"/>
  <c r="I786" i="14"/>
  <c r="J785" i="14"/>
  <c r="I738" i="14"/>
  <c r="J738" i="14"/>
  <c r="I690" i="14"/>
  <c r="J690" i="14"/>
  <c r="I675" i="14"/>
  <c r="J675" i="14"/>
  <c r="I658" i="14"/>
  <c r="J658" i="14"/>
  <c r="H649" i="14"/>
  <c r="I622" i="14"/>
  <c r="J622" i="14"/>
  <c r="I619" i="14"/>
  <c r="J619" i="14"/>
  <c r="I555" i="14"/>
  <c r="J555" i="14"/>
  <c r="I993" i="14"/>
  <c r="I985" i="14"/>
  <c r="I977" i="14"/>
  <c r="I969" i="14"/>
  <c r="I961" i="14"/>
  <c r="I953" i="14"/>
  <c r="J952" i="14"/>
  <c r="I945" i="14"/>
  <c r="J944" i="14"/>
  <c r="I937" i="14"/>
  <c r="J936" i="14"/>
  <c r="I929" i="14"/>
  <c r="J928" i="14"/>
  <c r="I921" i="14"/>
  <c r="J920" i="14"/>
  <c r="I913" i="14"/>
  <c r="J912" i="14"/>
  <c r="I905" i="14"/>
  <c r="J904" i="14"/>
  <c r="I897" i="14"/>
  <c r="J896" i="14"/>
  <c r="I889" i="14"/>
  <c r="J888" i="14"/>
  <c r="I881" i="14"/>
  <c r="J880" i="14"/>
  <c r="I873" i="14"/>
  <c r="J872" i="14"/>
  <c r="I865" i="14"/>
  <c r="J864" i="14"/>
  <c r="I857" i="14"/>
  <c r="J856" i="14"/>
  <c r="I849" i="14"/>
  <c r="J848" i="14"/>
  <c r="I841" i="14"/>
  <c r="J840" i="14"/>
  <c r="I833" i="14"/>
  <c r="J832" i="14"/>
  <c r="I825" i="14"/>
  <c r="J824" i="14"/>
  <c r="I817" i="14"/>
  <c r="J816" i="14"/>
  <c r="I809" i="14"/>
  <c r="J808" i="14"/>
  <c r="I801" i="14"/>
  <c r="J800" i="14"/>
  <c r="I793" i="14"/>
  <c r="J792" i="14"/>
  <c r="I785" i="14"/>
  <c r="J784" i="14"/>
  <c r="J777" i="14"/>
  <c r="I771" i="14"/>
  <c r="J771" i="14"/>
  <c r="I762" i="14"/>
  <c r="J762" i="14"/>
  <c r="I747" i="14"/>
  <c r="J747" i="14"/>
  <c r="I730" i="14"/>
  <c r="J730" i="14"/>
  <c r="I699" i="14"/>
  <c r="J699" i="14"/>
  <c r="I667" i="14"/>
  <c r="J667" i="14"/>
  <c r="I635" i="14"/>
  <c r="J635" i="14"/>
  <c r="I616" i="14"/>
  <c r="G616" i="14"/>
  <c r="J616" i="14"/>
  <c r="I415" i="14"/>
  <c r="J415" i="14"/>
  <c r="I706" i="14"/>
  <c r="J706" i="14"/>
  <c r="I778" i="14"/>
  <c r="J778" i="14"/>
  <c r="G769" i="14"/>
  <c r="AE769" i="14" s="1"/>
  <c r="I722" i="14"/>
  <c r="J722" i="14"/>
  <c r="H705" i="14"/>
  <c r="I650" i="14"/>
  <c r="J650" i="14"/>
  <c r="I626" i="14"/>
  <c r="J626" i="14"/>
  <c r="I587" i="14"/>
  <c r="J587" i="14"/>
  <c r="I576" i="14"/>
  <c r="J576" i="14"/>
  <c r="I570" i="14"/>
  <c r="J570" i="14"/>
  <c r="I544" i="14"/>
  <c r="J544" i="14"/>
  <c r="J519" i="14"/>
  <c r="J515" i="14"/>
  <c r="I444" i="14"/>
  <c r="J444" i="14"/>
  <c r="I772" i="14"/>
  <c r="I764" i="14"/>
  <c r="I756" i="14"/>
  <c r="H749" i="14"/>
  <c r="I748" i="14"/>
  <c r="I740" i="14"/>
  <c r="I732" i="14"/>
  <c r="I724" i="14"/>
  <c r="I716" i="14"/>
  <c r="H709" i="14"/>
  <c r="I708" i="14"/>
  <c r="I700" i="14"/>
  <c r="I692" i="14"/>
  <c r="H669" i="14"/>
  <c r="I668" i="14"/>
  <c r="I660" i="14"/>
  <c r="I652" i="14"/>
  <c r="I644" i="14"/>
  <c r="I636" i="14"/>
  <c r="H629" i="14"/>
  <c r="I563" i="14"/>
  <c r="I540" i="14"/>
  <c r="J540" i="14"/>
  <c r="I522" i="14"/>
  <c r="I503" i="14"/>
  <c r="J503" i="14"/>
  <c r="H636" i="14"/>
  <c r="G608" i="14"/>
  <c r="AF608" i="14" s="1"/>
  <c r="AC608" i="14" s="1"/>
  <c r="I584" i="14"/>
  <c r="J584" i="14"/>
  <c r="I578" i="14"/>
  <c r="J578" i="14"/>
  <c r="I552" i="14"/>
  <c r="J552" i="14"/>
  <c r="I546" i="14"/>
  <c r="J546" i="14"/>
  <c r="J753" i="14"/>
  <c r="J745" i="14"/>
  <c r="J737" i="14"/>
  <c r="J729" i="14"/>
  <c r="J721" i="14"/>
  <c r="J713" i="14"/>
  <c r="J705" i="14"/>
  <c r="J697" i="14"/>
  <c r="J689" i="14"/>
  <c r="J681" i="14"/>
  <c r="J673" i="14"/>
  <c r="J665" i="14"/>
  <c r="J657" i="14"/>
  <c r="J649" i="14"/>
  <c r="J641" i="14"/>
  <c r="J633" i="14"/>
  <c r="J607" i="14"/>
  <c r="J599" i="14"/>
  <c r="J591" i="14"/>
  <c r="I571" i="14"/>
  <c r="I436" i="14"/>
  <c r="J436" i="14"/>
  <c r="I753" i="14"/>
  <c r="I745" i="14"/>
  <c r="I737" i="14"/>
  <c r="I729" i="14"/>
  <c r="I721" i="14"/>
  <c r="I713" i="14"/>
  <c r="I705" i="14"/>
  <c r="I697" i="14"/>
  <c r="I689" i="14"/>
  <c r="I681" i="14"/>
  <c r="I673" i="14"/>
  <c r="I665" i="14"/>
  <c r="I657" i="14"/>
  <c r="I649" i="14"/>
  <c r="I641" i="14"/>
  <c r="I633" i="14"/>
  <c r="I600" i="14"/>
  <c r="J600" i="14"/>
  <c r="I592" i="14"/>
  <c r="J592" i="14"/>
  <c r="I586" i="14"/>
  <c r="J586" i="14"/>
  <c r="I560" i="14"/>
  <c r="J560" i="14"/>
  <c r="I554" i="14"/>
  <c r="J554" i="14"/>
  <c r="G460" i="14"/>
  <c r="AG460" i="14" s="1"/>
  <c r="I460" i="14"/>
  <c r="J460" i="14"/>
  <c r="I420" i="14"/>
  <c r="J420" i="14"/>
  <c r="J615" i="14"/>
  <c r="J603" i="14"/>
  <c r="J595" i="14"/>
  <c r="I579" i="14"/>
  <c r="H576" i="14"/>
  <c r="I547" i="14"/>
  <c r="H544" i="14"/>
  <c r="I519" i="14"/>
  <c r="J467" i="14"/>
  <c r="I467" i="14"/>
  <c r="J443" i="14"/>
  <c r="I443" i="14"/>
  <c r="G543" i="14"/>
  <c r="H543" i="14" s="1"/>
  <c r="I535" i="14"/>
  <c r="J507" i="14"/>
  <c r="I500" i="14"/>
  <c r="J500" i="14"/>
  <c r="H493" i="14"/>
  <c r="J475" i="14"/>
  <c r="I468" i="14"/>
  <c r="J468" i="14"/>
  <c r="I530" i="14"/>
  <c r="J523" i="14"/>
  <c r="I508" i="14"/>
  <c r="J508" i="14"/>
  <c r="J483" i="14"/>
  <c r="I476" i="14"/>
  <c r="J476" i="14"/>
  <c r="J451" i="14"/>
  <c r="G423" i="14"/>
  <c r="AI423" i="14" s="1"/>
  <c r="J403" i="14"/>
  <c r="I307" i="14"/>
  <c r="J307" i="14"/>
  <c r="I298" i="14"/>
  <c r="J298" i="14"/>
  <c r="I282" i="14"/>
  <c r="J282" i="14"/>
  <c r="I538" i="14"/>
  <c r="J531" i="14"/>
  <c r="I516" i="14"/>
  <c r="J516" i="14"/>
  <c r="H445" i="14"/>
  <c r="J427" i="14"/>
  <c r="J411" i="14"/>
  <c r="I401" i="14"/>
  <c r="G401" i="14"/>
  <c r="H401" i="14" s="1"/>
  <c r="J401" i="14"/>
  <c r="I347" i="14"/>
  <c r="J347" i="14"/>
  <c r="I338" i="14"/>
  <c r="J338" i="14"/>
  <c r="J539" i="14"/>
  <c r="I524" i="14"/>
  <c r="J524" i="14"/>
  <c r="J491" i="14"/>
  <c r="I484" i="14"/>
  <c r="J484" i="14"/>
  <c r="H477" i="14"/>
  <c r="J459" i="14"/>
  <c r="I452" i="14"/>
  <c r="J452" i="14"/>
  <c r="G439" i="14"/>
  <c r="AH439" i="14" s="1"/>
  <c r="J435" i="14"/>
  <c r="J419" i="14"/>
  <c r="I404" i="14"/>
  <c r="J404" i="14"/>
  <c r="I395" i="14"/>
  <c r="J395" i="14"/>
  <c r="I387" i="14"/>
  <c r="J387" i="14"/>
  <c r="I532" i="14"/>
  <c r="J532" i="14"/>
  <c r="H517" i="14"/>
  <c r="G428" i="14"/>
  <c r="AG428" i="14" s="1"/>
  <c r="I428" i="14"/>
  <c r="J428" i="14"/>
  <c r="I412" i="14"/>
  <c r="J412" i="14"/>
  <c r="I382" i="14"/>
  <c r="J382" i="14"/>
  <c r="I379" i="14"/>
  <c r="J379" i="14"/>
  <c r="I363" i="14"/>
  <c r="J363" i="14"/>
  <c r="I323" i="14"/>
  <c r="J323" i="14"/>
  <c r="I314" i="14"/>
  <c r="J314" i="14"/>
  <c r="I259" i="14"/>
  <c r="J259" i="14"/>
  <c r="I211" i="14"/>
  <c r="J211" i="14"/>
  <c r="I541" i="14"/>
  <c r="I533" i="14"/>
  <c r="I525" i="14"/>
  <c r="I517" i="14"/>
  <c r="I509" i="14"/>
  <c r="I501" i="14"/>
  <c r="I493" i="14"/>
  <c r="I485" i="14"/>
  <c r="I477" i="14"/>
  <c r="I469" i="14"/>
  <c r="I461" i="14"/>
  <c r="I453" i="14"/>
  <c r="I445" i="14"/>
  <c r="I437" i="14"/>
  <c r="I429" i="14"/>
  <c r="H422" i="14"/>
  <c r="J386" i="14"/>
  <c r="I370" i="14"/>
  <c r="J370" i="14"/>
  <c r="I354" i="14"/>
  <c r="J354" i="14"/>
  <c r="I400" i="14"/>
  <c r="J400" i="14"/>
  <c r="I339" i="14"/>
  <c r="J339" i="14"/>
  <c r="I330" i="14"/>
  <c r="J330" i="14"/>
  <c r="H305" i="14"/>
  <c r="I299" i="14"/>
  <c r="J299" i="14"/>
  <c r="I290" i="14"/>
  <c r="J290" i="14"/>
  <c r="I283" i="14"/>
  <c r="J283" i="14"/>
  <c r="I233" i="14"/>
  <c r="J233" i="14"/>
  <c r="G233" i="14"/>
  <c r="AG233" i="14" s="1"/>
  <c r="I161" i="14"/>
  <c r="J161" i="14"/>
  <c r="G161" i="14"/>
  <c r="AF161" i="14" s="1"/>
  <c r="AC161" i="14" s="1"/>
  <c r="I155" i="14"/>
  <c r="J155" i="14"/>
  <c r="I315" i="14"/>
  <c r="J315" i="14"/>
  <c r="I514" i="14"/>
  <c r="I506" i="14"/>
  <c r="I498" i="14"/>
  <c r="I490" i="14"/>
  <c r="I482" i="14"/>
  <c r="I474" i="14"/>
  <c r="I466" i="14"/>
  <c r="I458" i="14"/>
  <c r="I450" i="14"/>
  <c r="I442" i="14"/>
  <c r="I434" i="14"/>
  <c r="I426" i="14"/>
  <c r="I418" i="14"/>
  <c r="I410" i="14"/>
  <c r="J402" i="14"/>
  <c r="J394" i="14"/>
  <c r="I371" i="14"/>
  <c r="J371" i="14"/>
  <c r="I355" i="14"/>
  <c r="J355" i="14"/>
  <c r="I346" i="14"/>
  <c r="J346" i="14"/>
  <c r="I306" i="14"/>
  <c r="J306" i="14"/>
  <c r="J390" i="14"/>
  <c r="I378" i="14"/>
  <c r="J378" i="14"/>
  <c r="I362" i="14"/>
  <c r="J362" i="14"/>
  <c r="I331" i="14"/>
  <c r="J331" i="14"/>
  <c r="I322" i="14"/>
  <c r="J322" i="14"/>
  <c r="I291" i="14"/>
  <c r="J291" i="14"/>
  <c r="I249" i="14"/>
  <c r="J249" i="14"/>
  <c r="G249" i="14"/>
  <c r="AG249" i="14" s="1"/>
  <c r="I193" i="14"/>
  <c r="J193" i="14"/>
  <c r="G193" i="14"/>
  <c r="AG193" i="14" s="1"/>
  <c r="H342" i="14"/>
  <c r="I266" i="14"/>
  <c r="J266" i="14"/>
  <c r="I250" i="14"/>
  <c r="J250" i="14"/>
  <c r="I243" i="14"/>
  <c r="J243" i="14"/>
  <c r="I227" i="14"/>
  <c r="J227" i="14"/>
  <c r="I209" i="14"/>
  <c r="J209" i="14"/>
  <c r="J148" i="14"/>
  <c r="I148" i="14"/>
  <c r="J274" i="14"/>
  <c r="I203" i="14"/>
  <c r="J203" i="14"/>
  <c r="H185" i="14"/>
  <c r="I185" i="14"/>
  <c r="J185" i="14"/>
  <c r="I179" i="14"/>
  <c r="J179" i="14"/>
  <c r="I153" i="14"/>
  <c r="J153" i="14"/>
  <c r="I134" i="14"/>
  <c r="J134" i="14"/>
  <c r="I29" i="14"/>
  <c r="J29" i="14"/>
  <c r="I275" i="14"/>
  <c r="J275" i="14"/>
  <c r="H257" i="14"/>
  <c r="I257" i="14"/>
  <c r="J257" i="14"/>
  <c r="I225" i="14"/>
  <c r="J225" i="14"/>
  <c r="G45" i="14"/>
  <c r="H45" i="14" s="1"/>
  <c r="I45" i="14"/>
  <c r="J45" i="14"/>
  <c r="I267" i="14"/>
  <c r="J267" i="14"/>
  <c r="I251" i="14"/>
  <c r="J251" i="14"/>
  <c r="I241" i="14"/>
  <c r="J241" i="14"/>
  <c r="I219" i="14"/>
  <c r="J219" i="14"/>
  <c r="I201" i="14"/>
  <c r="J201" i="14"/>
  <c r="H177" i="14"/>
  <c r="I177" i="14"/>
  <c r="J177" i="14"/>
  <c r="I171" i="14"/>
  <c r="J171" i="14"/>
  <c r="I100" i="14"/>
  <c r="J100" i="14"/>
  <c r="I94" i="14"/>
  <c r="J94" i="14"/>
  <c r="J392" i="14"/>
  <c r="I385" i="14"/>
  <c r="J384" i="14"/>
  <c r="I377" i="14"/>
  <c r="J376" i="14"/>
  <c r="I369" i="14"/>
  <c r="J368" i="14"/>
  <c r="I361" i="14"/>
  <c r="J360" i="14"/>
  <c r="I353" i="14"/>
  <c r="J352" i="14"/>
  <c r="I345" i="14"/>
  <c r="J344" i="14"/>
  <c r="I337" i="14"/>
  <c r="J336" i="14"/>
  <c r="I329" i="14"/>
  <c r="J328" i="14"/>
  <c r="I321" i="14"/>
  <c r="J320" i="14"/>
  <c r="I313" i="14"/>
  <c r="J312" i="14"/>
  <c r="I305" i="14"/>
  <c r="J304" i="14"/>
  <c r="I297" i="14"/>
  <c r="J296" i="14"/>
  <c r="I289" i="14"/>
  <c r="J288" i="14"/>
  <c r="I281" i="14"/>
  <c r="J280" i="14"/>
  <c r="I258" i="14"/>
  <c r="J258" i="14"/>
  <c r="I195" i="14"/>
  <c r="J195" i="14"/>
  <c r="I84" i="14"/>
  <c r="J84" i="14"/>
  <c r="J273" i="14"/>
  <c r="J270" i="14"/>
  <c r="J269" i="14"/>
  <c r="I242" i="14"/>
  <c r="J242" i="14"/>
  <c r="I235" i="14"/>
  <c r="J235" i="14"/>
  <c r="I217" i="14"/>
  <c r="J217" i="14"/>
  <c r="H169" i="14"/>
  <c r="I169" i="14"/>
  <c r="J169" i="14"/>
  <c r="I163" i="14"/>
  <c r="J163" i="14"/>
  <c r="I60" i="14"/>
  <c r="J60" i="14"/>
  <c r="I54" i="14"/>
  <c r="J54" i="14"/>
  <c r="I38" i="14"/>
  <c r="J38" i="14"/>
  <c r="I140" i="14"/>
  <c r="J140" i="14"/>
  <c r="I124" i="14"/>
  <c r="J124" i="14"/>
  <c r="I118" i="14"/>
  <c r="J118" i="14"/>
  <c r="G109" i="14"/>
  <c r="H109" i="14" s="1"/>
  <c r="I109" i="14"/>
  <c r="J109" i="14"/>
  <c r="I78" i="14"/>
  <c r="J78" i="14"/>
  <c r="I69" i="14"/>
  <c r="J69" i="14"/>
  <c r="I20" i="14"/>
  <c r="J20" i="14"/>
  <c r="I276" i="14"/>
  <c r="I268" i="14"/>
  <c r="I260" i="14"/>
  <c r="I252" i="14"/>
  <c r="H245" i="14"/>
  <c r="H229" i="14"/>
  <c r="H157" i="14"/>
  <c r="G149" i="14"/>
  <c r="AI149" i="14" s="1"/>
  <c r="I149" i="14"/>
  <c r="J149" i="14"/>
  <c r="I141" i="14"/>
  <c r="J141" i="14"/>
  <c r="I125" i="14"/>
  <c r="J125" i="14"/>
  <c r="I36" i="14"/>
  <c r="J36" i="14"/>
  <c r="I30" i="14"/>
  <c r="J30" i="14"/>
  <c r="I21" i="14"/>
  <c r="J21" i="14"/>
  <c r="J234" i="14"/>
  <c r="J226" i="14"/>
  <c r="J218" i="14"/>
  <c r="J210" i="14"/>
  <c r="J202" i="14"/>
  <c r="J194" i="14"/>
  <c r="J186" i="14"/>
  <c r="J178" i="14"/>
  <c r="J170" i="14"/>
  <c r="J162" i="14"/>
  <c r="J154" i="14"/>
  <c r="I116" i="14"/>
  <c r="J116" i="14"/>
  <c r="I110" i="14"/>
  <c r="J110" i="14"/>
  <c r="I101" i="14"/>
  <c r="J101" i="14"/>
  <c r="I76" i="14"/>
  <c r="J76" i="14"/>
  <c r="I70" i="14"/>
  <c r="J70" i="14"/>
  <c r="I61" i="14"/>
  <c r="J61" i="14"/>
  <c r="I234" i="14"/>
  <c r="I226" i="14"/>
  <c r="I218" i="14"/>
  <c r="I210" i="14"/>
  <c r="I202" i="14"/>
  <c r="I194" i="14"/>
  <c r="I186" i="14"/>
  <c r="I178" i="14"/>
  <c r="I170" i="14"/>
  <c r="I162" i="14"/>
  <c r="I154" i="14"/>
  <c r="I132" i="14"/>
  <c r="J132" i="14"/>
  <c r="I92" i="14"/>
  <c r="J92" i="14"/>
  <c r="I86" i="14"/>
  <c r="J86" i="14"/>
  <c r="I52" i="14"/>
  <c r="J52" i="14"/>
  <c r="I46" i="14"/>
  <c r="J46" i="14"/>
  <c r="I37" i="14"/>
  <c r="J37" i="14"/>
  <c r="I142" i="14"/>
  <c r="I126" i="14"/>
  <c r="J126" i="14"/>
  <c r="I117" i="14"/>
  <c r="J117" i="14"/>
  <c r="I77" i="14"/>
  <c r="J77" i="14"/>
  <c r="I28" i="14"/>
  <c r="J28" i="14"/>
  <c r="I22" i="14"/>
  <c r="J22" i="14"/>
  <c r="G140" i="14"/>
  <c r="AI140" i="14" s="1"/>
  <c r="G133" i="14"/>
  <c r="H133" i="14" s="1"/>
  <c r="I133" i="14"/>
  <c r="J133" i="14"/>
  <c r="I108" i="14"/>
  <c r="J108" i="14"/>
  <c r="I102" i="14"/>
  <c r="J102" i="14"/>
  <c r="G93" i="14"/>
  <c r="AE93" i="14" s="1"/>
  <c r="I93" i="14"/>
  <c r="J93" i="14"/>
  <c r="I68" i="14"/>
  <c r="J68" i="14"/>
  <c r="I62" i="14"/>
  <c r="J62" i="14"/>
  <c r="G53" i="14"/>
  <c r="H53" i="14" s="1"/>
  <c r="I53" i="14"/>
  <c r="J53" i="14"/>
  <c r="I15" i="14"/>
  <c r="H79" i="14"/>
  <c r="J139" i="14"/>
  <c r="J131" i="14"/>
  <c r="J123" i="14"/>
  <c r="J115" i="14"/>
  <c r="J107" i="14"/>
  <c r="J99" i="14"/>
  <c r="J91" i="14"/>
  <c r="J83" i="14"/>
  <c r="J75" i="14"/>
  <c r="J67" i="14"/>
  <c r="J59" i="14"/>
  <c r="J51" i="14"/>
  <c r="J43" i="14"/>
  <c r="J35" i="14"/>
  <c r="J27" i="14"/>
  <c r="J19" i="14"/>
  <c r="P297" i="26"/>
  <c r="M273" i="26"/>
  <c r="J209" i="26"/>
  <c r="I209" i="26"/>
  <c r="O209" i="26"/>
  <c r="J850" i="26"/>
  <c r="I850" i="26"/>
  <c r="O850" i="26" s="1"/>
  <c r="J201" i="26"/>
  <c r="I201" i="26"/>
  <c r="O201" i="26" s="1"/>
  <c r="M510" i="26"/>
  <c r="I509" i="26"/>
  <c r="J78" i="26"/>
  <c r="P78" i="26" s="1"/>
  <c r="P377" i="26"/>
  <c r="O129" i="26"/>
  <c r="P289" i="26"/>
  <c r="O274" i="26"/>
  <c r="M762" i="26"/>
  <c r="J538" i="26"/>
  <c r="P538" i="26" s="1"/>
  <c r="M427" i="26"/>
  <c r="J402" i="26"/>
  <c r="I402" i="26"/>
  <c r="O345" i="26"/>
  <c r="P345" i="26"/>
  <c r="J493" i="26"/>
  <c r="I594" i="26"/>
  <c r="I533" i="26"/>
  <c r="M541" i="26"/>
  <c r="M450" i="26"/>
  <c r="O250" i="26"/>
  <c r="J217" i="26"/>
  <c r="P217" i="26"/>
  <c r="J177" i="26"/>
  <c r="J161" i="26"/>
  <c r="I161" i="26"/>
  <c r="O161" i="26" s="1"/>
  <c r="I110" i="26"/>
  <c r="P110" i="26"/>
  <c r="I501" i="26"/>
  <c r="O501" i="26" s="1"/>
  <c r="I485" i="26"/>
  <c r="O485" i="26" s="1"/>
  <c r="P233" i="26"/>
  <c r="I217" i="26"/>
  <c r="I177" i="26"/>
  <c r="O177" i="26" s="1"/>
  <c r="I426" i="26"/>
  <c r="P361" i="26"/>
  <c r="J234" i="26"/>
  <c r="P234" i="26" s="1"/>
  <c r="J185" i="26"/>
  <c r="I185" i="26"/>
  <c r="O185" i="26"/>
  <c r="M97" i="26"/>
  <c r="J461" i="26"/>
  <c r="J169" i="26"/>
  <c r="P169" i="26" s="1"/>
  <c r="I169" i="26"/>
  <c r="O169" i="26" s="1"/>
  <c r="J137" i="26"/>
  <c r="P137" i="26"/>
  <c r="J193" i="26"/>
  <c r="P193" i="26" s="1"/>
  <c r="I193" i="26"/>
  <c r="J145" i="26"/>
  <c r="P145" i="26" s="1"/>
  <c r="I145" i="26"/>
  <c r="O145" i="26" s="1"/>
  <c r="I318" i="26"/>
  <c r="I137" i="26"/>
  <c r="J129" i="26"/>
  <c r="P129" i="26"/>
  <c r="M120" i="26"/>
  <c r="I118" i="26"/>
  <c r="O118" i="26" s="1"/>
  <c r="P209" i="26"/>
  <c r="M87" i="26"/>
  <c r="J930" i="26"/>
  <c r="M882" i="26"/>
  <c r="P853" i="26"/>
  <c r="M989" i="26"/>
  <c r="O778" i="26"/>
  <c r="I778" i="26"/>
  <c r="J890" i="26"/>
  <c r="J754" i="26"/>
  <c r="M731" i="26"/>
  <c r="M705" i="26"/>
  <c r="I717" i="26"/>
  <c r="J986" i="26"/>
  <c r="J821" i="26"/>
  <c r="I637" i="26"/>
  <c r="O637" i="26" s="1"/>
  <c r="J621" i="26"/>
  <c r="I613" i="26"/>
  <c r="J613" i="26"/>
  <c r="I597" i="26"/>
  <c r="J597" i="26"/>
  <c r="I589" i="26"/>
  <c r="O589" i="26" s="1"/>
  <c r="P589" i="26"/>
  <c r="I581" i="26"/>
  <c r="O581" i="26" s="1"/>
  <c r="P581" i="26"/>
  <c r="I573" i="26"/>
  <c r="O573" i="26" s="1"/>
  <c r="I669" i="26"/>
  <c r="M650" i="26"/>
  <c r="M554" i="26"/>
  <c r="I701" i="26"/>
  <c r="J684" i="26"/>
  <c r="J669" i="26"/>
  <c r="M634" i="26"/>
  <c r="M626" i="26"/>
  <c r="M618" i="26"/>
  <c r="M602" i="26"/>
  <c r="M594" i="26"/>
  <c r="M586" i="26"/>
  <c r="M562" i="26"/>
  <c r="J549" i="26"/>
  <c r="O549" i="26"/>
  <c r="M540" i="26"/>
  <c r="O693" i="26"/>
  <c r="P667" i="26"/>
  <c r="M538" i="26"/>
  <c r="J693" i="26"/>
  <c r="I565" i="26"/>
  <c r="P565" i="26"/>
  <c r="O565" i="26"/>
  <c r="M536" i="26"/>
  <c r="J525" i="26"/>
  <c r="P525" i="26" s="1"/>
  <c r="O525" i="26"/>
  <c r="M503" i="26"/>
  <c r="M449" i="26"/>
  <c r="I445" i="26"/>
  <c r="O445" i="26" s="1"/>
  <c r="P445" i="26"/>
  <c r="I429" i="26"/>
  <c r="O429" i="26" s="1"/>
  <c r="J429" i="26"/>
  <c r="P429" i="26" s="1"/>
  <c r="I490" i="26"/>
  <c r="J483" i="26"/>
  <c r="M409" i="26"/>
  <c r="I525" i="26"/>
  <c r="O489" i="26"/>
  <c r="M434" i="26"/>
  <c r="M417" i="26"/>
  <c r="M471" i="26"/>
  <c r="J546" i="26"/>
  <c r="M479" i="26"/>
  <c r="M444" i="26"/>
  <c r="I522" i="26"/>
  <c r="J448" i="26"/>
  <c r="I435" i="26"/>
  <c r="J533" i="26"/>
  <c r="I346" i="26"/>
  <c r="P346" i="26"/>
  <c r="J346" i="26"/>
  <c r="O461" i="26"/>
  <c r="J442" i="26"/>
  <c r="I378" i="26"/>
  <c r="P378" i="26"/>
  <c r="O378" i="26"/>
  <c r="I382" i="26"/>
  <c r="P437" i="26"/>
  <c r="M399" i="26"/>
  <c r="O322" i="26"/>
  <c r="J322" i="26"/>
  <c r="P322" i="26" s="1"/>
  <c r="O509" i="26"/>
  <c r="J437" i="26"/>
  <c r="P390" i="26"/>
  <c r="P485" i="26"/>
  <c r="P413" i="26"/>
  <c r="O413" i="26"/>
  <c r="I413" i="26"/>
  <c r="P421" i="26"/>
  <c r="O421" i="26"/>
  <c r="I421" i="26"/>
  <c r="I386" i="26"/>
  <c r="O386" i="26"/>
  <c r="J386" i="26"/>
  <c r="P386" i="26" s="1"/>
  <c r="O394" i="26"/>
  <c r="O369" i="26"/>
  <c r="I369" i="26"/>
  <c r="J369" i="26"/>
  <c r="P369" i="26" s="1"/>
  <c r="P330" i="26"/>
  <c r="J394" i="26"/>
  <c r="I377" i="26"/>
  <c r="O377" i="26" s="1"/>
  <c r="J377" i="26"/>
  <c r="J397" i="26"/>
  <c r="I394" i="26"/>
  <c r="J401" i="26"/>
  <c r="O385" i="26"/>
  <c r="I385" i="26"/>
  <c r="J385" i="26"/>
  <c r="M319" i="26"/>
  <c r="M305" i="26"/>
  <c r="O418" i="26"/>
  <c r="O402" i="26"/>
  <c r="P385" i="26"/>
  <c r="M332" i="26"/>
  <c r="I354" i="26"/>
  <c r="O354" i="26"/>
  <c r="J371" i="26"/>
  <c r="I370" i="26"/>
  <c r="O370" i="26"/>
  <c r="P338" i="26"/>
  <c r="I325" i="26"/>
  <c r="O325" i="26" s="1"/>
  <c r="J314" i="26"/>
  <c r="I314" i="26"/>
  <c r="O314" i="26" s="1"/>
  <c r="I313" i="26"/>
  <c r="O313" i="26"/>
  <c r="J313" i="26"/>
  <c r="J354" i="26"/>
  <c r="J326" i="26"/>
  <c r="J286" i="26"/>
  <c r="I249" i="26"/>
  <c r="O249" i="26" s="1"/>
  <c r="J249" i="26"/>
  <c r="P249" i="26" s="1"/>
  <c r="J361" i="26"/>
  <c r="J353" i="26"/>
  <c r="P353" i="26" s="1"/>
  <c r="J345" i="26"/>
  <c r="J337" i="26"/>
  <c r="I334" i="26"/>
  <c r="J329" i="26"/>
  <c r="J321" i="26"/>
  <c r="P321" i="26" s="1"/>
  <c r="J298" i="26"/>
  <c r="P298" i="26" s="1"/>
  <c r="I281" i="26"/>
  <c r="O281" i="26" s="1"/>
  <c r="J281" i="26"/>
  <c r="P281" i="26" s="1"/>
  <c r="I361" i="26"/>
  <c r="I353" i="26"/>
  <c r="I345" i="26"/>
  <c r="I329" i="26"/>
  <c r="O329" i="26" s="1"/>
  <c r="I321" i="26"/>
  <c r="O298" i="26"/>
  <c r="I289" i="26"/>
  <c r="O289" i="26" s="1"/>
  <c r="J289" i="26"/>
  <c r="I241" i="26"/>
  <c r="O241" i="26" s="1"/>
  <c r="J241" i="26"/>
  <c r="P241" i="26" s="1"/>
  <c r="I297" i="26"/>
  <c r="O297" i="26" s="1"/>
  <c r="I257" i="26"/>
  <c r="O257" i="26" s="1"/>
  <c r="J257" i="26"/>
  <c r="P257" i="26" s="1"/>
  <c r="O306" i="26"/>
  <c r="O265" i="26"/>
  <c r="I265" i="26"/>
  <c r="J265" i="26"/>
  <c r="I305" i="26"/>
  <c r="J301" i="26"/>
  <c r="J278" i="26"/>
  <c r="O273" i="26"/>
  <c r="I273" i="26"/>
  <c r="J273" i="26"/>
  <c r="P273" i="26" s="1"/>
  <c r="O210" i="26"/>
  <c r="I210" i="26"/>
  <c r="J210" i="26"/>
  <c r="O194" i="26"/>
  <c r="I194" i="26"/>
  <c r="J194" i="26"/>
  <c r="J233" i="26"/>
  <c r="P210" i="26"/>
  <c r="I246" i="26"/>
  <c r="I233" i="26"/>
  <c r="O233" i="26" s="1"/>
  <c r="M148" i="26"/>
  <c r="O146" i="26"/>
  <c r="J146" i="26"/>
  <c r="M165" i="26"/>
  <c r="J274" i="26"/>
  <c r="P274" i="26" s="1"/>
  <c r="J266" i="26"/>
  <c r="J258" i="26"/>
  <c r="P258" i="26" s="1"/>
  <c r="J250" i="26"/>
  <c r="P250" i="26" s="1"/>
  <c r="J242" i="26"/>
  <c r="P242" i="26" s="1"/>
  <c r="I234" i="26"/>
  <c r="J229" i="26"/>
  <c r="O218" i="26"/>
  <c r="J218" i="26"/>
  <c r="P218" i="26" s="1"/>
  <c r="J171" i="26"/>
  <c r="I162" i="26"/>
  <c r="J162" i="26"/>
  <c r="P162" i="26" s="1"/>
  <c r="M156" i="26"/>
  <c r="J226" i="26"/>
  <c r="I222" i="26"/>
  <c r="J222" i="26"/>
  <c r="O202" i="26"/>
  <c r="I202" i="26"/>
  <c r="J202" i="26"/>
  <c r="P202" i="26" s="1"/>
  <c r="I158" i="26"/>
  <c r="O158" i="26" s="1"/>
  <c r="I154" i="26"/>
  <c r="O154" i="26" s="1"/>
  <c r="I90" i="26"/>
  <c r="J90" i="26"/>
  <c r="O90" i="26"/>
  <c r="J186" i="26"/>
  <c r="J178" i="26"/>
  <c r="M121" i="26"/>
  <c r="I186" i="26"/>
  <c r="J154" i="26"/>
  <c r="I126" i="26"/>
  <c r="O126" i="26" s="1"/>
  <c r="J126" i="26"/>
  <c r="I122" i="26"/>
  <c r="O122" i="26" s="1"/>
  <c r="I94" i="26"/>
  <c r="O94" i="26" s="1"/>
  <c r="J94" i="26"/>
  <c r="P94" i="26" s="1"/>
  <c r="P73" i="26"/>
  <c r="I73" i="26"/>
  <c r="O73" i="26" s="1"/>
  <c r="J73" i="26"/>
  <c r="O217" i="26"/>
  <c r="P174" i="26"/>
  <c r="I142" i="26"/>
  <c r="O142" i="26" s="1"/>
  <c r="J142" i="26"/>
  <c r="M113" i="26"/>
  <c r="M106" i="26"/>
  <c r="P90" i="26"/>
  <c r="P185" i="26"/>
  <c r="P153" i="26"/>
  <c r="P142" i="26"/>
  <c r="I138" i="26"/>
  <c r="O138" i="26" s="1"/>
  <c r="J122" i="26"/>
  <c r="P122" i="26" s="1"/>
  <c r="P114" i="26"/>
  <c r="O114" i="26"/>
  <c r="I114" i="26"/>
  <c r="J109" i="26"/>
  <c r="I74" i="26"/>
  <c r="J174" i="26"/>
  <c r="M99" i="26"/>
  <c r="I153" i="26"/>
  <c r="O153" i="26" s="1"/>
  <c r="J138" i="26"/>
  <c r="P138" i="26" s="1"/>
  <c r="J114" i="26"/>
  <c r="M82" i="26"/>
  <c r="P82" i="26"/>
  <c r="I89" i="26"/>
  <c r="J89" i="26"/>
  <c r="P89" i="26" s="1"/>
  <c r="O110" i="26"/>
  <c r="I82" i="26"/>
  <c r="J82" i="26"/>
  <c r="O81" i="26"/>
  <c r="P81" i="26"/>
  <c r="J118" i="26"/>
  <c r="J110" i="26"/>
  <c r="J97" i="26"/>
  <c r="P97" i="26" s="1"/>
  <c r="J81" i="26"/>
  <c r="O78" i="26"/>
  <c r="J102" i="26"/>
  <c r="I81" i="26"/>
  <c r="E13" i="26"/>
  <c r="F13" i="26" s="1"/>
  <c r="M13" i="26" s="1"/>
  <c r="G12" i="26"/>
  <c r="D12" i="26"/>
  <c r="E14" i="26"/>
  <c r="F14" i="26" s="1"/>
  <c r="M14" i="26" s="1"/>
  <c r="E15" i="26"/>
  <c r="F15" i="26" s="1"/>
  <c r="M15" i="26" s="1"/>
  <c r="E16" i="26"/>
  <c r="F16" i="26" s="1"/>
  <c r="M16" i="26" s="1"/>
  <c r="E17" i="26"/>
  <c r="F17" i="26" s="1"/>
  <c r="M17" i="26" s="1"/>
  <c r="E18" i="26"/>
  <c r="F18" i="26" s="1"/>
  <c r="M18" i="26" s="1"/>
  <c r="E19" i="26"/>
  <c r="F19" i="26" s="1"/>
  <c r="M19" i="26" s="1"/>
  <c r="E21" i="26"/>
  <c r="F21" i="26" s="1"/>
  <c r="M21" i="26" s="1"/>
  <c r="E22" i="26"/>
  <c r="F22" i="26" s="1"/>
  <c r="M22" i="26" s="1"/>
  <c r="E23" i="26"/>
  <c r="F23" i="26" s="1"/>
  <c r="M23" i="26" s="1"/>
  <c r="E24" i="26"/>
  <c r="F24" i="26" s="1"/>
  <c r="M24" i="26" s="1"/>
  <c r="E25" i="26"/>
  <c r="F25" i="26" s="1"/>
  <c r="M25" i="26" s="1"/>
  <c r="E26" i="26"/>
  <c r="F26" i="26" s="1"/>
  <c r="M26" i="26" s="1"/>
  <c r="E27" i="26"/>
  <c r="F27" i="26" s="1"/>
  <c r="M27" i="26" s="1"/>
  <c r="E29" i="26"/>
  <c r="F29" i="26" s="1"/>
  <c r="M29" i="26" s="1"/>
  <c r="E30" i="26"/>
  <c r="F30" i="26" s="1"/>
  <c r="M30" i="26" s="1"/>
  <c r="E31" i="26"/>
  <c r="F31" i="26" s="1"/>
  <c r="M31" i="26" s="1"/>
  <c r="E32" i="26"/>
  <c r="F32" i="26" s="1"/>
  <c r="M32" i="26" s="1"/>
  <c r="E33" i="26"/>
  <c r="F33" i="26" s="1"/>
  <c r="M33" i="26" s="1"/>
  <c r="E34" i="26"/>
  <c r="F34" i="26" s="1"/>
  <c r="M34" i="26" s="1"/>
  <c r="E35" i="26"/>
  <c r="F35" i="26"/>
  <c r="M35" i="26" s="1"/>
  <c r="E37" i="26"/>
  <c r="F37" i="26" s="1"/>
  <c r="M37" i="26" s="1"/>
  <c r="E38" i="26"/>
  <c r="F38" i="26" s="1"/>
  <c r="M38" i="26" s="1"/>
  <c r="E39" i="26"/>
  <c r="F39" i="26" s="1"/>
  <c r="M39" i="26" s="1"/>
  <c r="E40" i="26"/>
  <c r="F40" i="26" s="1"/>
  <c r="M40" i="26" s="1"/>
  <c r="E41" i="26"/>
  <c r="F41" i="26" s="1"/>
  <c r="M41" i="26" s="1"/>
  <c r="E42" i="26"/>
  <c r="F42" i="26" s="1"/>
  <c r="M42" i="26" s="1"/>
  <c r="E43" i="26"/>
  <c r="F43" i="26" s="1"/>
  <c r="M43" i="26" s="1"/>
  <c r="E45" i="26"/>
  <c r="F45" i="26" s="1"/>
  <c r="M45" i="26" s="1"/>
  <c r="E46" i="26"/>
  <c r="F46" i="26" s="1"/>
  <c r="M46" i="26" s="1"/>
  <c r="E47" i="26"/>
  <c r="F47" i="26" s="1"/>
  <c r="M47" i="26" s="1"/>
  <c r="E48" i="26"/>
  <c r="F48" i="26" s="1"/>
  <c r="M48" i="26" s="1"/>
  <c r="E49" i="26"/>
  <c r="F49" i="26" s="1"/>
  <c r="M49" i="26" s="1"/>
  <c r="E50" i="26"/>
  <c r="F50" i="26"/>
  <c r="M50" i="26" s="1"/>
  <c r="E51" i="26"/>
  <c r="F51" i="26" s="1"/>
  <c r="M51" i="26" s="1"/>
  <c r="E52" i="26"/>
  <c r="F52" i="26" s="1"/>
  <c r="M52" i="26" s="1"/>
  <c r="E53" i="26"/>
  <c r="F53" i="26" s="1"/>
  <c r="M53" i="26" s="1"/>
  <c r="E54" i="26"/>
  <c r="F54" i="26"/>
  <c r="M54" i="26" s="1"/>
  <c r="E55" i="26"/>
  <c r="F55" i="26" s="1"/>
  <c r="M55" i="26" s="1"/>
  <c r="E56" i="26"/>
  <c r="F56" i="26" s="1"/>
  <c r="M56" i="26" s="1"/>
  <c r="E57" i="26"/>
  <c r="F57" i="26" s="1"/>
  <c r="M57" i="26" s="1"/>
  <c r="E58" i="26"/>
  <c r="F58" i="26" s="1"/>
  <c r="M58" i="26" s="1"/>
  <c r="E59" i="26"/>
  <c r="F59" i="26" s="1"/>
  <c r="M59" i="26" s="1"/>
  <c r="E61" i="26"/>
  <c r="F61" i="26" s="1"/>
  <c r="M61" i="26" s="1"/>
  <c r="E62" i="26"/>
  <c r="F62" i="26" s="1"/>
  <c r="M62" i="26" s="1"/>
  <c r="E63" i="26"/>
  <c r="F63" i="26" s="1"/>
  <c r="M63" i="26" s="1"/>
  <c r="E64" i="26"/>
  <c r="F64" i="26" s="1"/>
  <c r="M64" i="26" s="1"/>
  <c r="E65" i="26"/>
  <c r="F65" i="26" s="1"/>
  <c r="M65" i="26" s="1"/>
  <c r="E66" i="26"/>
  <c r="F66" i="26" s="1"/>
  <c r="M66" i="26" s="1"/>
  <c r="E67" i="26"/>
  <c r="F67" i="26" s="1"/>
  <c r="M67" i="26" s="1"/>
  <c r="E69" i="26"/>
  <c r="F69" i="26" s="1"/>
  <c r="M69" i="26" s="1"/>
  <c r="E70" i="26"/>
  <c r="F70" i="26" s="1"/>
  <c r="M70" i="26" s="1"/>
  <c r="E71" i="26"/>
  <c r="F71" i="26" s="1"/>
  <c r="M71" i="26" s="1"/>
  <c r="B14" i="26"/>
  <c r="C14" i="26" s="1"/>
  <c r="B17" i="26"/>
  <c r="C17" i="26" s="1"/>
  <c r="I17" i="26" s="1"/>
  <c r="B18" i="26"/>
  <c r="C18" i="26" s="1"/>
  <c r="B21" i="26"/>
  <c r="C21" i="26" s="1"/>
  <c r="B22" i="26"/>
  <c r="C22" i="26" s="1"/>
  <c r="I22" i="26" s="1"/>
  <c r="B25" i="26"/>
  <c r="C25" i="26" s="1"/>
  <c r="B26" i="26"/>
  <c r="C26" i="26" s="1"/>
  <c r="B30" i="26"/>
  <c r="C30" i="26" s="1"/>
  <c r="B33" i="26"/>
  <c r="C33" i="26" s="1"/>
  <c r="I33" i="26" s="1"/>
  <c r="B34" i="26"/>
  <c r="C34" i="26" s="1"/>
  <c r="B38" i="26"/>
  <c r="C38" i="26" s="1"/>
  <c r="B41" i="26"/>
  <c r="C41" i="26" s="1"/>
  <c r="B42" i="26"/>
  <c r="C42" i="26" s="1"/>
  <c r="I42" i="26" s="1"/>
  <c r="B46" i="26"/>
  <c r="C46" i="26" s="1"/>
  <c r="B49" i="26"/>
  <c r="C49" i="26" s="1"/>
  <c r="B50" i="26"/>
  <c r="C50" i="26" s="1"/>
  <c r="B54" i="26"/>
  <c r="C54" i="26" s="1"/>
  <c r="B55" i="26"/>
  <c r="C55" i="26" s="1"/>
  <c r="B57" i="26"/>
  <c r="C57" i="26" s="1"/>
  <c r="B58" i="26"/>
  <c r="C58" i="26" s="1"/>
  <c r="B62" i="26"/>
  <c r="C62" i="26" s="1"/>
  <c r="B65" i="26"/>
  <c r="C65" i="26" s="1"/>
  <c r="B66" i="26"/>
  <c r="C66" i="26" s="1"/>
  <c r="B70" i="26"/>
  <c r="C70" i="26" s="1"/>
  <c r="B71" i="26"/>
  <c r="C71" i="26" s="1"/>
  <c r="H58" i="28"/>
  <c r="H57" i="28"/>
  <c r="H56" i="28"/>
  <c r="H55" i="28"/>
  <c r="H54" i="28"/>
  <c r="H12" i="26"/>
  <c r="A12" i="26"/>
  <c r="AB369" i="14"/>
  <c r="AB360" i="14"/>
  <c r="AI93" i="14"/>
  <c r="AE233" i="14"/>
  <c r="AF452" i="14"/>
  <c r="AC452" i="14" s="1"/>
  <c r="AF282" i="14"/>
  <c r="AC282" i="14" s="1"/>
  <c r="AG449" i="14"/>
  <c r="AE421" i="14"/>
  <c r="AE752" i="14"/>
  <c r="AH752" i="14"/>
  <c r="AF752" i="14"/>
  <c r="AC752" i="14" s="1"/>
  <c r="AH936" i="14"/>
  <c r="AG973" i="14"/>
  <c r="AI973" i="14"/>
  <c r="AF973" i="14"/>
  <c r="AC973" i="14" s="1"/>
  <c r="AE848" i="14"/>
  <c r="AG967" i="14"/>
  <c r="AH21" i="14"/>
  <c r="AE468" i="14"/>
  <c r="AE492" i="14"/>
  <c r="AG855" i="14"/>
  <c r="H261" i="14"/>
  <c r="AG261" i="14"/>
  <c r="AH261" i="14"/>
  <c r="AI261" i="14"/>
  <c r="AE261" i="14"/>
  <c r="AF261" i="14"/>
  <c r="AC261" i="14" s="1"/>
  <c r="AF405" i="14"/>
  <c r="AC405" i="14" s="1"/>
  <c r="AH335" i="14"/>
  <c r="H968" i="14"/>
  <c r="AH15" i="14"/>
  <c r="AI78" i="14"/>
  <c r="H29" i="14"/>
  <c r="AH423" i="14"/>
  <c r="AF540" i="14"/>
  <c r="AC540" i="14" s="1"/>
  <c r="AG603" i="14"/>
  <c r="AE85" i="14"/>
  <c r="AF85" i="14"/>
  <c r="AC85" i="14" s="1"/>
  <c r="AH97" i="14"/>
  <c r="AE277" i="14"/>
  <c r="AF277" i="14"/>
  <c r="AC277" i="14" s="1"/>
  <c r="AF284" i="14"/>
  <c r="AC284" i="14" s="1"/>
  <c r="AI336" i="14"/>
  <c r="AH589" i="14"/>
  <c r="AI589" i="14"/>
  <c r="AF589" i="14"/>
  <c r="AC589" i="14" s="1"/>
  <c r="H913" i="14"/>
  <c r="AI913" i="14"/>
  <c r="AE913" i="14"/>
  <c r="AG913" i="14"/>
  <c r="AF913" i="14"/>
  <c r="AC913" i="14" s="1"/>
  <c r="AH913" i="14"/>
  <c r="AG977" i="14"/>
  <c r="AF977" i="14"/>
  <c r="AC977" i="14" s="1"/>
  <c r="AH977" i="14"/>
  <c r="AI977" i="14"/>
  <c r="AE977" i="14"/>
  <c r="AE809" i="14"/>
  <c r="AI889" i="14"/>
  <c r="AE889" i="14"/>
  <c r="AF889" i="14"/>
  <c r="AC889" i="14" s="1"/>
  <c r="AH889" i="14"/>
  <c r="AG953" i="14"/>
  <c r="AH953" i="14"/>
  <c r="AI953" i="14"/>
  <c r="AF953" i="14"/>
  <c r="AC953" i="14" s="1"/>
  <c r="AE953" i="14"/>
  <c r="H976" i="14"/>
  <c r="AE976" i="14"/>
  <c r="AF976" i="14"/>
  <c r="AC976" i="14" s="1"/>
  <c r="AG976" i="14"/>
  <c r="AH976" i="14"/>
  <c r="AI976" i="14"/>
  <c r="AG565" i="14"/>
  <c r="AE61" i="14"/>
  <c r="AF61" i="14"/>
  <c r="AC61" i="14" s="1"/>
  <c r="AH61" i="14"/>
  <c r="AI61" i="14"/>
  <c r="AG125" i="14"/>
  <c r="AE125" i="14"/>
  <c r="AF125" i="14"/>
  <c r="AC125" i="14" s="1"/>
  <c r="AI54" i="14"/>
  <c r="AE54" i="14"/>
  <c r="AH219" i="14"/>
  <c r="AG431" i="14"/>
  <c r="AI431" i="14"/>
  <c r="AH762" i="14"/>
  <c r="AE659" i="14"/>
  <c r="AE248" i="14"/>
  <c r="AF248" i="14"/>
  <c r="AC248" i="14" s="1"/>
  <c r="AG248" i="14"/>
  <c r="AI248" i="14"/>
  <c r="AG605" i="14"/>
  <c r="AF396" i="14"/>
  <c r="AC396" i="14" s="1"/>
  <c r="H824" i="14"/>
  <c r="AG824" i="14"/>
  <c r="AE824" i="14"/>
  <c r="AF824" i="14"/>
  <c r="AC824" i="14" s="1"/>
  <c r="AH824" i="14"/>
  <c r="AI824" i="14"/>
  <c r="H864" i="14"/>
  <c r="AI864" i="14"/>
  <c r="AE864" i="14"/>
  <c r="AF864" i="14"/>
  <c r="AC864" i="14" s="1"/>
  <c r="AI928" i="14"/>
  <c r="AF928" i="14"/>
  <c r="AC928" i="14" s="1"/>
  <c r="AG928" i="14"/>
  <c r="AH928" i="14"/>
  <c r="AE928" i="14"/>
  <c r="AH830" i="14"/>
  <c r="AI830" i="14"/>
  <c r="H17" i="14"/>
  <c r="AF17" i="14"/>
  <c r="AC17" i="14" s="1"/>
  <c r="AH17" i="14"/>
  <c r="AI17" i="14"/>
  <c r="AE17" i="14"/>
  <c r="AJ13" i="14"/>
  <c r="AF77" i="14"/>
  <c r="AC77" i="14" s="1"/>
  <c r="AF437" i="14"/>
  <c r="AC437" i="14" s="1"/>
  <c r="AH437" i="14"/>
  <c r="AE437" i="14"/>
  <c r="AH133" i="14"/>
  <c r="AF346" i="14"/>
  <c r="AC346" i="14" s="1"/>
  <c r="AE299" i="14"/>
  <c r="AE407" i="14"/>
  <c r="AG511" i="14"/>
  <c r="AF769" i="14"/>
  <c r="AC769" i="14" s="1"/>
  <c r="AG769" i="14"/>
  <c r="AI769" i="14"/>
  <c r="AE770" i="14"/>
  <c r="AI14" i="14"/>
  <c r="AE99" i="14"/>
  <c r="AG285" i="14"/>
  <c r="AH285" i="14"/>
  <c r="AI285" i="14"/>
  <c r="AE285" i="14"/>
  <c r="AF285" i="14"/>
  <c r="AC285" i="14" s="1"/>
  <c r="AG432" i="14"/>
  <c r="AE743" i="14"/>
  <c r="AG743" i="14"/>
  <c r="AJ17" i="14"/>
  <c r="AF616" i="14"/>
  <c r="AC616" i="14" s="1"/>
  <c r="AG616" i="14"/>
  <c r="AE616" i="14"/>
  <c r="AH616" i="14"/>
  <c r="AI616" i="14"/>
  <c r="AE89" i="14"/>
  <c r="AF89" i="14"/>
  <c r="AC89" i="14" s="1"/>
  <c r="AG89" i="14"/>
  <c r="AI89" i="14"/>
  <c r="AH89" i="14"/>
  <c r="AI101" i="14"/>
  <c r="H388" i="14"/>
  <c r="AG161" i="14"/>
  <c r="AF439" i="14"/>
  <c r="AC439" i="14" s="1"/>
  <c r="AI575" i="14"/>
  <c r="AF415" i="14"/>
  <c r="AC415" i="14" s="1"/>
  <c r="AG622" i="14"/>
  <c r="AF622" i="14"/>
  <c r="AC622" i="14" s="1"/>
  <c r="AI562" i="14"/>
  <c r="H621" i="14"/>
  <c r="AH621" i="14"/>
  <c r="H192" i="14"/>
  <c r="AE192" i="14"/>
  <c r="AF192" i="14"/>
  <c r="AC192" i="14" s="1"/>
  <c r="AG192" i="14"/>
  <c r="AH192" i="14"/>
  <c r="AI192" i="14"/>
  <c r="AE391" i="14"/>
  <c r="AF247" i="14"/>
  <c r="AC247" i="14" s="1"/>
  <c r="AH247" i="14"/>
  <c r="AE312" i="14"/>
  <c r="AH384" i="14"/>
  <c r="AH896" i="14"/>
  <c r="AH70" i="14"/>
  <c r="AE70" i="14"/>
  <c r="AE227" i="14"/>
  <c r="AG455" i="14"/>
  <c r="AF583" i="14"/>
  <c r="AC583" i="14" s="1"/>
  <c r="AG265" i="14"/>
  <c r="AH265" i="14"/>
  <c r="AI265" i="14"/>
  <c r="AE265" i="14"/>
  <c r="AF265" i="14"/>
  <c r="AC265" i="14" s="1"/>
  <c r="AG393" i="14"/>
  <c r="AE895" i="14"/>
  <c r="AH895" i="14"/>
  <c r="AH224" i="14"/>
  <c r="AH294" i="14"/>
  <c r="AI817" i="14"/>
  <c r="AG989" i="14"/>
  <c r="AF989" i="14"/>
  <c r="AC989" i="14" s="1"/>
  <c r="AF888" i="14"/>
  <c r="AC888" i="14" s="1"/>
  <c r="AH983" i="14"/>
  <c r="H769" i="14"/>
  <c r="H265" i="14"/>
  <c r="H804" i="14"/>
  <c r="H723" i="14"/>
  <c r="H224" i="14"/>
  <c r="H61" i="14"/>
  <c r="H551" i="14"/>
  <c r="H616" i="14"/>
  <c r="H896" i="14"/>
  <c r="H973" i="14"/>
  <c r="H559" i="14"/>
  <c r="H168" i="14"/>
  <c r="H589" i="14"/>
  <c r="H928" i="14"/>
  <c r="H622" i="14"/>
  <c r="H754" i="14"/>
  <c r="H285" i="14"/>
  <c r="H752" i="14"/>
  <c r="H953" i="14"/>
  <c r="H93" i="14"/>
  <c r="H124" i="14"/>
  <c r="H70" i="14"/>
  <c r="H125" i="14"/>
  <c r="H699" i="14"/>
  <c r="H831" i="14"/>
  <c r="H248" i="14"/>
  <c r="H846" i="14"/>
  <c r="H977" i="14"/>
  <c r="AG17" i="14"/>
  <c r="M418" i="26" l="1"/>
  <c r="P418" i="26"/>
  <c r="M573" i="26"/>
  <c r="P573" i="26"/>
  <c r="M366" i="26"/>
  <c r="P366" i="26"/>
  <c r="P146" i="26"/>
  <c r="P237" i="26"/>
  <c r="O908" i="26"/>
  <c r="P461" i="26"/>
  <c r="J77" i="26"/>
  <c r="P402" i="26"/>
  <c r="I173" i="26"/>
  <c r="I237" i="26"/>
  <c r="P313" i="26"/>
  <c r="P490" i="26"/>
  <c r="O482" i="26"/>
  <c r="J770" i="26"/>
  <c r="P770" i="26" s="1"/>
  <c r="J938" i="26"/>
  <c r="I418" i="26"/>
  <c r="P161" i="26"/>
  <c r="I197" i="26"/>
  <c r="O173" i="26"/>
  <c r="P261" i="26"/>
  <c r="P370" i="26"/>
  <c r="J482" i="26"/>
  <c r="P482" i="26" s="1"/>
  <c r="P683" i="26"/>
  <c r="O538" i="26"/>
  <c r="P177" i="26"/>
  <c r="O269" i="26"/>
  <c r="P509" i="26"/>
  <c r="P549" i="26"/>
  <c r="P269" i="26"/>
  <c r="J357" i="26"/>
  <c r="I667" i="26"/>
  <c r="P962" i="26"/>
  <c r="P293" i="26"/>
  <c r="I269" i="26"/>
  <c r="M533" i="26"/>
  <c r="P533" i="26"/>
  <c r="M778" i="26"/>
  <c r="P778" i="26"/>
  <c r="P194" i="26"/>
  <c r="P754" i="26"/>
  <c r="P118" i="26"/>
  <c r="AD424" i="14"/>
  <c r="AB592" i="14"/>
  <c r="AB73" i="14"/>
  <c r="P535" i="26"/>
  <c r="O455" i="26"/>
  <c r="O336" i="26"/>
  <c r="O152" i="26"/>
  <c r="O112" i="26"/>
  <c r="P807" i="26"/>
  <c r="P454" i="26"/>
  <c r="P79" i="26"/>
  <c r="J711" i="26"/>
  <c r="O25" i="26"/>
  <c r="P151" i="26"/>
  <c r="P87" i="26"/>
  <c r="I79" i="26"/>
  <c r="I111" i="26"/>
  <c r="P725" i="26"/>
  <c r="P669" i="26"/>
  <c r="P621" i="26"/>
  <c r="O533" i="26"/>
  <c r="O508" i="26"/>
  <c r="O341" i="26"/>
  <c r="O237" i="26"/>
  <c r="P173" i="26"/>
  <c r="O643" i="26"/>
  <c r="O403" i="26"/>
  <c r="O260" i="26"/>
  <c r="O79" i="26"/>
  <c r="P730" i="26"/>
  <c r="P594" i="26"/>
  <c r="O490" i="26"/>
  <c r="P363" i="26"/>
  <c r="P339" i="26"/>
  <c r="O251" i="26"/>
  <c r="J111" i="26"/>
  <c r="P111" i="26" s="1"/>
  <c r="P891" i="26"/>
  <c r="O633" i="26"/>
  <c r="O457" i="26"/>
  <c r="P394" i="26"/>
  <c r="P354" i="26"/>
  <c r="O346" i="26"/>
  <c r="P314" i="26"/>
  <c r="O234" i="26"/>
  <c r="O178" i="26"/>
  <c r="O162" i="26"/>
  <c r="P154" i="26"/>
  <c r="O82" i="26"/>
  <c r="P143" i="26"/>
  <c r="P103" i="26"/>
  <c r="O744" i="26"/>
  <c r="P472" i="26"/>
  <c r="P448" i="26"/>
  <c r="O361" i="26"/>
  <c r="O353" i="26"/>
  <c r="O321" i="26"/>
  <c r="O193" i="26"/>
  <c r="O137" i="26"/>
  <c r="O89" i="26"/>
  <c r="J407" i="26"/>
  <c r="I847" i="26"/>
  <c r="O847" i="26" s="1"/>
  <c r="I711" i="26"/>
  <c r="O711" i="26" s="1"/>
  <c r="J415" i="26"/>
  <c r="I679" i="26"/>
  <c r="O679" i="26" s="1"/>
  <c r="I791" i="26"/>
  <c r="J775" i="26"/>
  <c r="P591" i="26"/>
  <c r="O799" i="26"/>
  <c r="J719" i="26"/>
  <c r="P719" i="26" s="1"/>
  <c r="J807" i="26"/>
  <c r="J399" i="26"/>
  <c r="P399" i="26" s="1"/>
  <c r="J567" i="26"/>
  <c r="I719" i="26"/>
  <c r="O719" i="26" s="1"/>
  <c r="J535" i="26"/>
  <c r="P543" i="26"/>
  <c r="J571" i="26"/>
  <c r="J707" i="26"/>
  <c r="O587" i="26"/>
  <c r="O611" i="26"/>
  <c r="P643" i="26"/>
  <c r="O651" i="26"/>
  <c r="P875" i="26"/>
  <c r="I835" i="26"/>
  <c r="O835" i="26" s="1"/>
  <c r="I731" i="26"/>
  <c r="AH168" i="14"/>
  <c r="AG168" i="14"/>
  <c r="AI109" i="14"/>
  <c r="J148" i="26"/>
  <c r="I571" i="26"/>
  <c r="O571" i="26" s="1"/>
  <c r="I563" i="26"/>
  <c r="J619" i="26"/>
  <c r="P619" i="26" s="1"/>
  <c r="I683" i="26"/>
  <c r="I859" i="26"/>
  <c r="O859" i="26" s="1"/>
  <c r="P731" i="26"/>
  <c r="O731" i="26"/>
  <c r="AF109" i="14"/>
  <c r="AC109" i="14" s="1"/>
  <c r="AH109" i="14"/>
  <c r="I411" i="26"/>
  <c r="J579" i="26"/>
  <c r="P579" i="26" s="1"/>
  <c r="J595" i="26"/>
  <c r="P595" i="26" s="1"/>
  <c r="I619" i="26"/>
  <c r="O619" i="26" s="1"/>
  <c r="O683" i="26"/>
  <c r="O939" i="26"/>
  <c r="J715" i="26"/>
  <c r="AF168" i="14"/>
  <c r="AC168" i="14" s="1"/>
  <c r="AE168" i="14"/>
  <c r="AG109" i="14"/>
  <c r="O411" i="26"/>
  <c r="J651" i="26"/>
  <c r="P651" i="26" s="1"/>
  <c r="I579" i="26"/>
  <c r="O579" i="26" s="1"/>
  <c r="I595" i="26"/>
  <c r="O595" i="26" s="1"/>
  <c r="P699" i="26"/>
  <c r="H784" i="14"/>
  <c r="I691" i="26"/>
  <c r="O691" i="26" s="1"/>
  <c r="J643" i="26"/>
  <c r="O667" i="26"/>
  <c r="P971" i="26"/>
  <c r="J356" i="26"/>
  <c r="P356" i="26" s="1"/>
  <c r="J587" i="26"/>
  <c r="P587" i="26" s="1"/>
  <c r="J611" i="26"/>
  <c r="I643" i="26"/>
  <c r="P859" i="26"/>
  <c r="J755" i="26"/>
  <c r="O172" i="26"/>
  <c r="J803" i="26"/>
  <c r="P411" i="26"/>
  <c r="H801" i="14"/>
  <c r="AI848" i="14"/>
  <c r="AG93" i="14"/>
  <c r="AD93" i="14" s="1"/>
  <c r="AH848" i="14"/>
  <c r="H848" i="14"/>
  <c r="AG848" i="14"/>
  <c r="AG840" i="14"/>
  <c r="H1000" i="14"/>
  <c r="AI433" i="14"/>
  <c r="AF93" i="14"/>
  <c r="AC93" i="14" s="1"/>
  <c r="AD152" i="14"/>
  <c r="AH93" i="14"/>
  <c r="AB984" i="14"/>
  <c r="AE797" i="14"/>
  <c r="AF797" i="14"/>
  <c r="AC797" i="14" s="1"/>
  <c r="AG797" i="14"/>
  <c r="H797" i="14"/>
  <c r="AH797" i="14"/>
  <c r="AB797" i="14" s="1"/>
  <c r="AI797" i="14"/>
  <c r="AE389" i="14"/>
  <c r="H389" i="14"/>
  <c r="AF373" i="14"/>
  <c r="AC373" i="14" s="1"/>
  <c r="AG373" i="14"/>
  <c r="AD373" i="14" s="1"/>
  <c r="AH373" i="14"/>
  <c r="AI373" i="14"/>
  <c r="H373" i="14"/>
  <c r="AE373" i="14"/>
  <c r="AE253" i="14"/>
  <c r="AF253" i="14"/>
  <c r="AC253" i="14" s="1"/>
  <c r="H253" i="14"/>
  <c r="AI253" i="14"/>
  <c r="AG253" i="14"/>
  <c r="AH253" i="14"/>
  <c r="AG462" i="14"/>
  <c r="AI462" i="14"/>
  <c r="H462" i="14"/>
  <c r="AH278" i="14"/>
  <c r="AF278" i="14"/>
  <c r="AC278" i="14" s="1"/>
  <c r="AH390" i="14"/>
  <c r="H390" i="14"/>
  <c r="O823" i="26"/>
  <c r="P823" i="26"/>
  <c r="J823" i="26"/>
  <c r="I511" i="26"/>
  <c r="J511" i="26"/>
  <c r="P511" i="26"/>
  <c r="O511" i="26"/>
  <c r="AI734" i="14"/>
  <c r="AH734" i="14"/>
  <c r="AF998" i="14"/>
  <c r="AC998" i="14" s="1"/>
  <c r="AI998" i="14"/>
  <c r="AD998" i="14" s="1"/>
  <c r="H998" i="14"/>
  <c r="AH998" i="14"/>
  <c r="H766" i="14"/>
  <c r="AH766" i="14"/>
  <c r="AF766" i="14"/>
  <c r="AC766" i="14" s="1"/>
  <c r="AG726" i="14"/>
  <c r="AE726" i="14"/>
  <c r="AG646" i="14"/>
  <c r="AF646" i="14"/>
  <c r="AC646" i="14" s="1"/>
  <c r="AH646" i="14"/>
  <c r="AG534" i="14"/>
  <c r="AI534" i="14"/>
  <c r="H534" i="14"/>
  <c r="AF486" i="14"/>
  <c r="AC486" i="14" s="1"/>
  <c r="AI486" i="14"/>
  <c r="AH430" i="14"/>
  <c r="H430" i="14"/>
  <c r="AI318" i="14"/>
  <c r="AE318" i="14"/>
  <c r="AI270" i="14"/>
  <c r="AG270" i="14"/>
  <c r="AH270" i="14"/>
  <c r="AE190" i="14"/>
  <c r="AI190" i="14"/>
  <c r="H350" i="14"/>
  <c r="AG997" i="14"/>
  <c r="AH997" i="14"/>
  <c r="AI997" i="14"/>
  <c r="AF981" i="14"/>
  <c r="AC981" i="14" s="1"/>
  <c r="AE981" i="14"/>
  <c r="AI981" i="14"/>
  <c r="H981" i="14"/>
  <c r="AE965" i="14"/>
  <c r="AF965" i="14"/>
  <c r="AC965" i="14" s="1"/>
  <c r="H965" i="14"/>
  <c r="AI965" i="14"/>
  <c r="AG957" i="14"/>
  <c r="AH957" i="14"/>
  <c r="AI957" i="14"/>
  <c r="AE949" i="14"/>
  <c r="AF949" i="14"/>
  <c r="AC949" i="14" s="1"/>
  <c r="H949" i="14"/>
  <c r="AI949" i="14"/>
  <c r="AG941" i="14"/>
  <c r="AH941" i="14"/>
  <c r="AE941" i="14"/>
  <c r="H941" i="14"/>
  <c r="AE925" i="14"/>
  <c r="AF925" i="14"/>
  <c r="AC925" i="14" s="1"/>
  <c r="AH917" i="14"/>
  <c r="AI917" i="14"/>
  <c r="H917" i="14"/>
  <c r="AG917" i="14"/>
  <c r="AI909" i="14"/>
  <c r="AE909" i="14"/>
  <c r="H909" i="14"/>
  <c r="AH909" i="14"/>
  <c r="AI901" i="14"/>
  <c r="AE901" i="14"/>
  <c r="AG901" i="14"/>
  <c r="AI885" i="14"/>
  <c r="AH885" i="14"/>
  <c r="H885" i="14"/>
  <c r="AI877" i="14"/>
  <c r="AG877" i="14"/>
  <c r="AH869" i="14"/>
  <c r="H869" i="14"/>
  <c r="AE861" i="14"/>
  <c r="H861" i="14"/>
  <c r="AI861" i="14"/>
  <c r="AH861" i="14"/>
  <c r="AI853" i="14"/>
  <c r="AE853" i="14"/>
  <c r="AG853" i="14"/>
  <c r="H853" i="14"/>
  <c r="AI845" i="14"/>
  <c r="H845" i="14"/>
  <c r="AG837" i="14"/>
  <c r="H837" i="14"/>
  <c r="AH837" i="14"/>
  <c r="AG821" i="14"/>
  <c r="AD821" i="14" s="1"/>
  <c r="AH821" i="14"/>
  <c r="AF821" i="14"/>
  <c r="AC821" i="14" s="1"/>
  <c r="AI789" i="14"/>
  <c r="H789" i="14"/>
  <c r="AE789" i="14"/>
  <c r="AF789" i="14"/>
  <c r="AC789" i="14" s="1"/>
  <c r="AF773" i="14"/>
  <c r="AC773" i="14" s="1"/>
  <c r="AE773" i="14"/>
  <c r="H773" i="14"/>
  <c r="AH773" i="14"/>
  <c r="H765" i="14"/>
  <c r="AH765" i="14"/>
  <c r="AH757" i="14"/>
  <c r="H757" i="14"/>
  <c r="AI749" i="14"/>
  <c r="AF749" i="14"/>
  <c r="AC749" i="14" s="1"/>
  <c r="AG749" i="14"/>
  <c r="AE749" i="14"/>
  <c r="AF741" i="14"/>
  <c r="AC741" i="14" s="1"/>
  <c r="H741" i="14"/>
  <c r="AF725" i="14"/>
  <c r="AC725" i="14" s="1"/>
  <c r="AG725" i="14"/>
  <c r="AD725" i="14" s="1"/>
  <c r="H725" i="14"/>
  <c r="AI725" i="14"/>
  <c r="AE725" i="14"/>
  <c r="AH709" i="14"/>
  <c r="AF709" i="14"/>
  <c r="AC709" i="14" s="1"/>
  <c r="AE709" i="14"/>
  <c r="AF701" i="14"/>
  <c r="AC701" i="14" s="1"/>
  <c r="AG701" i="14"/>
  <c r="AI701" i="14"/>
  <c r="AE701" i="14"/>
  <c r="H701" i="14"/>
  <c r="AG693" i="14"/>
  <c r="AI693" i="14"/>
  <c r="H693" i="14"/>
  <c r="AH693" i="14"/>
  <c r="AF693" i="14"/>
  <c r="AC693" i="14" s="1"/>
  <c r="AE685" i="14"/>
  <c r="AF685" i="14"/>
  <c r="AC685" i="14" s="1"/>
  <c r="AG685" i="14"/>
  <c r="AI685" i="14"/>
  <c r="H685" i="14"/>
  <c r="AH685" i="14"/>
  <c r="AI677" i="14"/>
  <c r="AH677" i="14"/>
  <c r="AB677" i="14" s="1"/>
  <c r="H677" i="14"/>
  <c r="AG677" i="14"/>
  <c r="AE637" i="14"/>
  <c r="H637" i="14"/>
  <c r="AI629" i="14"/>
  <c r="AD629" i="14" s="1"/>
  <c r="AE629" i="14"/>
  <c r="AH629" i="14"/>
  <c r="AG613" i="14"/>
  <c r="AF613" i="14"/>
  <c r="AC613" i="14" s="1"/>
  <c r="H613" i="14"/>
  <c r="AI597" i="14"/>
  <c r="AE597" i="14"/>
  <c r="H581" i="14"/>
  <c r="AH581" i="14"/>
  <c r="AI581" i="14"/>
  <c r="AE581" i="14"/>
  <c r="AI573" i="14"/>
  <c r="AE573" i="14"/>
  <c r="AF573" i="14"/>
  <c r="AC573" i="14" s="1"/>
  <c r="AG573" i="14"/>
  <c r="H573" i="14"/>
  <c r="AH573" i="14"/>
  <c r="H557" i="14"/>
  <c r="AH557" i="14"/>
  <c r="AI557" i="14"/>
  <c r="AD557" i="14" s="1"/>
  <c r="AE557" i="14"/>
  <c r="AF557" i="14"/>
  <c r="AC557" i="14" s="1"/>
  <c r="AG549" i="14"/>
  <c r="AF549" i="14"/>
  <c r="AC549" i="14" s="1"/>
  <c r="AH533" i="14"/>
  <c r="H533" i="14"/>
  <c r="AI533" i="14"/>
  <c r="AD533" i="14" s="1"/>
  <c r="AE533" i="14"/>
  <c r="AG525" i="14"/>
  <c r="AI525" i="14"/>
  <c r="AF525" i="14"/>
  <c r="AC525" i="14" s="1"/>
  <c r="H525" i="14"/>
  <c r="AH525" i="14"/>
  <c r="AI493" i="14"/>
  <c r="AE493" i="14"/>
  <c r="AF493" i="14"/>
  <c r="AC493" i="14" s="1"/>
  <c r="AH493" i="14"/>
  <c r="AG493" i="14"/>
  <c r="AF485" i="14"/>
  <c r="AC485" i="14" s="1"/>
  <c r="H485" i="14"/>
  <c r="AH485" i="14"/>
  <c r="AG477" i="14"/>
  <c r="AF477" i="14"/>
  <c r="AC477" i="14" s="1"/>
  <c r="AH477" i="14"/>
  <c r="AB477" i="14" s="1"/>
  <c r="H469" i="14"/>
  <c r="AE469" i="14"/>
  <c r="AI453" i="14"/>
  <c r="AF453" i="14"/>
  <c r="AC453" i="14" s="1"/>
  <c r="H453" i="14"/>
  <c r="AF413" i="14"/>
  <c r="AC413" i="14" s="1"/>
  <c r="AH413" i="14"/>
  <c r="AI413" i="14"/>
  <c r="AD413" i="14" s="1"/>
  <c r="H413" i="14"/>
  <c r="AE413" i="14"/>
  <c r="AI381" i="14"/>
  <c r="AE381" i="14"/>
  <c r="H381" i="14"/>
  <c r="AH381" i="14"/>
  <c r="AF365" i="14"/>
  <c r="AC365" i="14" s="1"/>
  <c r="AG365" i="14"/>
  <c r="AI357" i="14"/>
  <c r="AE357" i="14"/>
  <c r="H357" i="14"/>
  <c r="AH357" i="14"/>
  <c r="AB357" i="14" s="1"/>
  <c r="AG349" i="14"/>
  <c r="AH349" i="14"/>
  <c r="AI349" i="14"/>
  <c r="AE349" i="14"/>
  <c r="AF349" i="14"/>
  <c r="AC349" i="14" s="1"/>
  <c r="H349" i="14"/>
  <c r="AG341" i="14"/>
  <c r="AH341" i="14"/>
  <c r="AI341" i="14"/>
  <c r="H341" i="14"/>
  <c r="AE341" i="14"/>
  <c r="AF341" i="14"/>
  <c r="AC341" i="14" s="1"/>
  <c r="AE333" i="14"/>
  <c r="AF333" i="14"/>
  <c r="AC333" i="14" s="1"/>
  <c r="AI333" i="14"/>
  <c r="AF325" i="14"/>
  <c r="AC325" i="14" s="1"/>
  <c r="AG325" i="14"/>
  <c r="AH325" i="14"/>
  <c r="H325" i="14"/>
  <c r="AI325" i="14"/>
  <c r="AE325" i="14"/>
  <c r="AH317" i="14"/>
  <c r="AI317" i="14"/>
  <c r="AE317" i="14"/>
  <c r="AG317" i="14"/>
  <c r="H317" i="14"/>
  <c r="AG309" i="14"/>
  <c r="AH309" i="14"/>
  <c r="AI309" i="14"/>
  <c r="AE309" i="14"/>
  <c r="AF309" i="14"/>
  <c r="AC309" i="14" s="1"/>
  <c r="H309" i="14"/>
  <c r="AE301" i="14"/>
  <c r="AF301" i="14"/>
  <c r="AC301" i="14" s="1"/>
  <c r="AI301" i="14"/>
  <c r="AD301" i="14" s="1"/>
  <c r="H301" i="14"/>
  <c r="AF293" i="14"/>
  <c r="AC293" i="14" s="1"/>
  <c r="AG293" i="14"/>
  <c r="H293" i="14"/>
  <c r="AE293" i="14"/>
  <c r="AI245" i="14"/>
  <c r="AD245" i="14" s="1"/>
  <c r="AE245" i="14"/>
  <c r="AF245" i="14"/>
  <c r="AC245" i="14" s="1"/>
  <c r="AH245" i="14"/>
  <c r="AI229" i="14"/>
  <c r="AE229" i="14"/>
  <c r="AF229" i="14"/>
  <c r="AC229" i="14" s="1"/>
  <c r="AH229" i="14"/>
  <c r="AB229" i="14" s="1"/>
  <c r="AG221" i="14"/>
  <c r="AH221" i="14"/>
  <c r="AI221" i="14"/>
  <c r="AE221" i="14"/>
  <c r="AF221" i="14"/>
  <c r="AC221" i="14" s="1"/>
  <c r="H221" i="14"/>
  <c r="AE213" i="14"/>
  <c r="AB213" i="14" s="1"/>
  <c r="H213" i="14"/>
  <c r="AF213" i="14"/>
  <c r="AC213" i="14" s="1"/>
  <c r="AI213" i="14"/>
  <c r="AI189" i="14"/>
  <c r="AD189" i="14" s="1"/>
  <c r="AE189" i="14"/>
  <c r="H189" i="14"/>
  <c r="AF189" i="14"/>
  <c r="AC189" i="14" s="1"/>
  <c r="AH189" i="14"/>
  <c r="AG181" i="14"/>
  <c r="H181" i="14"/>
  <c r="AH181" i="14"/>
  <c r="AG173" i="14"/>
  <c r="AH173" i="14"/>
  <c r="AB173" i="14" s="1"/>
  <c r="AI173" i="14"/>
  <c r="AE173" i="14"/>
  <c r="H173" i="14"/>
  <c r="AF173" i="14"/>
  <c r="AC173" i="14" s="1"/>
  <c r="AH165" i="14"/>
  <c r="AI165" i="14"/>
  <c r="AE165" i="14"/>
  <c r="AF165" i="14"/>
  <c r="AC165" i="14" s="1"/>
  <c r="H165" i="14"/>
  <c r="AG165" i="14"/>
  <c r="AI157" i="14"/>
  <c r="AE157" i="14"/>
  <c r="AF157" i="14"/>
  <c r="AC157" i="14" s="1"/>
  <c r="AH157" i="14"/>
  <c r="AH966" i="14"/>
  <c r="AI966" i="14"/>
  <c r="J479" i="26"/>
  <c r="P479" i="26" s="1"/>
  <c r="I479" i="26"/>
  <c r="O479" i="26" s="1"/>
  <c r="H686" i="14"/>
  <c r="AF686" i="14"/>
  <c r="AC686" i="14" s="1"/>
  <c r="AI470" i="14"/>
  <c r="AF470" i="14"/>
  <c r="AC470" i="14" s="1"/>
  <c r="AE214" i="14"/>
  <c r="AG214" i="14"/>
  <c r="AD214" i="14" s="1"/>
  <c r="AH214" i="14"/>
  <c r="H214" i="14"/>
  <c r="AG70" i="14"/>
  <c r="AD70" i="14" s="1"/>
  <c r="AI12" i="14"/>
  <c r="O687" i="26"/>
  <c r="AF102" i="14"/>
  <c r="AC102" i="14" s="1"/>
  <c r="AF830" i="14"/>
  <c r="AC830" i="14" s="1"/>
  <c r="AG54" i="14"/>
  <c r="AD54" i="14" s="1"/>
  <c r="AF78" i="14"/>
  <c r="AC78" i="14" s="1"/>
  <c r="O111" i="26"/>
  <c r="O407" i="26"/>
  <c r="O463" i="26"/>
  <c r="O447" i="26"/>
  <c r="P503" i="26"/>
  <c r="O695" i="26"/>
  <c r="J687" i="26"/>
  <c r="I759" i="26"/>
  <c r="O759" i="26" s="1"/>
  <c r="I831" i="26"/>
  <c r="O831" i="26" s="1"/>
  <c r="J847" i="26"/>
  <c r="AE702" i="14"/>
  <c r="AH949" i="14"/>
  <c r="AI342" i="14"/>
  <c r="AF614" i="14"/>
  <c r="AC614" i="14" s="1"/>
  <c r="AF917" i="14"/>
  <c r="AC917" i="14" s="1"/>
  <c r="AH901" i="14"/>
  <c r="I807" i="26"/>
  <c r="O807" i="26" s="1"/>
  <c r="I495" i="26"/>
  <c r="O495" i="26" s="1"/>
  <c r="J495" i="26"/>
  <c r="AF678" i="14"/>
  <c r="AC678" i="14" s="1"/>
  <c r="H678" i="14"/>
  <c r="AH558" i="14"/>
  <c r="AB558" i="14" s="1"/>
  <c r="AE558" i="14"/>
  <c r="H558" i="14"/>
  <c r="AF294" i="14"/>
  <c r="AC294" i="14" s="1"/>
  <c r="AH54" i="14"/>
  <c r="AF142" i="14"/>
  <c r="AC142" i="14" s="1"/>
  <c r="AE486" i="14"/>
  <c r="AF342" i="14"/>
  <c r="AC342" i="14" s="1"/>
  <c r="AG614" i="14"/>
  <c r="AD614" i="14" s="1"/>
  <c r="AE998" i="14"/>
  <c r="H161" i="14"/>
  <c r="AH814" i="14"/>
  <c r="AI312" i="14"/>
  <c r="AF54" i="14"/>
  <c r="AC54" i="14" s="1"/>
  <c r="AG86" i="14"/>
  <c r="AI758" i="14"/>
  <c r="O87" i="26"/>
  <c r="J87" i="26"/>
  <c r="O415" i="26"/>
  <c r="J439" i="26"/>
  <c r="P439" i="26" s="1"/>
  <c r="J455" i="26"/>
  <c r="P463" i="26"/>
  <c r="J447" i="26"/>
  <c r="P447" i="26" s="1"/>
  <c r="O591" i="26"/>
  <c r="J695" i="26"/>
  <c r="P695" i="26" s="1"/>
  <c r="I727" i="26"/>
  <c r="P767" i="26"/>
  <c r="I823" i="26"/>
  <c r="I991" i="26"/>
  <c r="H726" i="14"/>
  <c r="AE206" i="14"/>
  <c r="AI702" i="14"/>
  <c r="AF941" i="14"/>
  <c r="AC941" i="14" s="1"/>
  <c r="AG949" i="14"/>
  <c r="AD949" i="14" s="1"/>
  <c r="AI422" i="14"/>
  <c r="AH701" i="14"/>
  <c r="AE917" i="14"/>
  <c r="AF901" i="14"/>
  <c r="AC901" i="14" s="1"/>
  <c r="AE693" i="14"/>
  <c r="AE566" i="14"/>
  <c r="AG566" i="14"/>
  <c r="H566" i="14"/>
  <c r="AF566" i="14"/>
  <c r="AC566" i="14" s="1"/>
  <c r="AH12" i="14"/>
  <c r="AB12" i="14" s="1"/>
  <c r="I471" i="26"/>
  <c r="O471" i="26" s="1"/>
  <c r="J471" i="26"/>
  <c r="P471" i="26" s="1"/>
  <c r="H974" i="14"/>
  <c r="AG974" i="14"/>
  <c r="AI654" i="14"/>
  <c r="AF654" i="14"/>
  <c r="AC654" i="14" s="1"/>
  <c r="AI494" i="14"/>
  <c r="AH494" i="14"/>
  <c r="AE414" i="14"/>
  <c r="AG414" i="14"/>
  <c r="J423" i="26"/>
  <c r="P423" i="26" s="1"/>
  <c r="J591" i="26"/>
  <c r="I767" i="26"/>
  <c r="O767" i="26" s="1"/>
  <c r="AF70" i="14"/>
  <c r="AC70" i="14" s="1"/>
  <c r="H830" i="14"/>
  <c r="AG814" i="14"/>
  <c r="AH312" i="14"/>
  <c r="AE622" i="14"/>
  <c r="AE161" i="14"/>
  <c r="AG382" i="14"/>
  <c r="I87" i="26"/>
  <c r="I103" i="26"/>
  <c r="P407" i="26"/>
  <c r="O423" i="26"/>
  <c r="P455" i="26"/>
  <c r="J463" i="26"/>
  <c r="I695" i="26"/>
  <c r="O727" i="26"/>
  <c r="I535" i="26"/>
  <c r="O535" i="26" s="1"/>
  <c r="H614" i="14"/>
  <c r="H997" i="14"/>
  <c r="AI941" i="14"/>
  <c r="AE997" i="14"/>
  <c r="AB997" i="14" s="1"/>
  <c r="AG718" i="14"/>
  <c r="AE757" i="14"/>
  <c r="AB757" i="14" s="1"/>
  <c r="I975" i="26"/>
  <c r="J975" i="26"/>
  <c r="J527" i="26"/>
  <c r="P527" i="26" s="1"/>
  <c r="I527" i="26"/>
  <c r="O527" i="26"/>
  <c r="AE550" i="14"/>
  <c r="H550" i="14"/>
  <c r="AH366" i="14"/>
  <c r="H366" i="14"/>
  <c r="AH334" i="14"/>
  <c r="H334" i="14"/>
  <c r="AI286" i="14"/>
  <c r="AE286" i="14"/>
  <c r="H286" i="14"/>
  <c r="AG286" i="14"/>
  <c r="AH286" i="14"/>
  <c r="AF286" i="14"/>
  <c r="AC286" i="14" s="1"/>
  <c r="AF254" i="14"/>
  <c r="AC254" i="14" s="1"/>
  <c r="AH254" i="14"/>
  <c r="H254" i="14"/>
  <c r="AI230" i="14"/>
  <c r="AG230" i="14"/>
  <c r="AG830" i="14"/>
  <c r="AH78" i="14"/>
  <c r="AI814" i="14"/>
  <c r="AF814" i="14"/>
  <c r="AC814" i="14" s="1"/>
  <c r="AG312" i="14"/>
  <c r="AD312" i="14" s="1"/>
  <c r="AI622" i="14"/>
  <c r="AI161" i="14"/>
  <c r="AF12" i="14"/>
  <c r="AC12" i="14" s="1"/>
  <c r="O103" i="26"/>
  <c r="P415" i="26"/>
  <c r="I439" i="26"/>
  <c r="O439" i="26" s="1"/>
  <c r="P495" i="26"/>
  <c r="P487" i="26"/>
  <c r="I455" i="26"/>
  <c r="I543" i="26"/>
  <c r="J799" i="26"/>
  <c r="P799" i="26" s="1"/>
  <c r="J815" i="26"/>
  <c r="P815" i="26" s="1"/>
  <c r="P727" i="26"/>
  <c r="I751" i="26"/>
  <c r="O751" i="26" s="1"/>
  <c r="I487" i="26"/>
  <c r="O487" i="26" s="1"/>
  <c r="H925" i="14"/>
  <c r="AH789" i="14"/>
  <c r="AI933" i="14"/>
  <c r="AF997" i="14"/>
  <c r="AC997" i="14" s="1"/>
  <c r="AI757" i="14"/>
  <c r="J831" i="26"/>
  <c r="P831" i="26" s="1"/>
  <c r="AF358" i="14"/>
  <c r="AC358" i="14" s="1"/>
  <c r="AH358" i="14"/>
  <c r="AI310" i="14"/>
  <c r="H310" i="14"/>
  <c r="AE310" i="14"/>
  <c r="AG12" i="14"/>
  <c r="AE814" i="14"/>
  <c r="AF312" i="14"/>
  <c r="AC312" i="14" s="1"/>
  <c r="AH161" i="14"/>
  <c r="AH94" i="14"/>
  <c r="AB94" i="14" s="1"/>
  <c r="H12" i="14"/>
  <c r="O399" i="26"/>
  <c r="O543" i="26"/>
  <c r="I815" i="26"/>
  <c r="O815" i="26" s="1"/>
  <c r="J487" i="26"/>
  <c r="H470" i="14"/>
  <c r="AG789" i="14"/>
  <c r="AH222" i="14"/>
  <c r="AB222" i="14" s="1"/>
  <c r="AG150" i="14"/>
  <c r="AI526" i="14"/>
  <c r="H27" i="28"/>
  <c r="I27" i="28"/>
  <c r="AB704" i="14"/>
  <c r="AB480" i="14"/>
  <c r="AD353" i="14"/>
  <c r="AG815" i="14"/>
  <c r="AE815" i="14"/>
  <c r="AG447" i="14"/>
  <c r="AF447" i="14"/>
  <c r="AC447" i="14" s="1"/>
  <c r="AE405" i="14"/>
  <c r="AG405" i="14"/>
  <c r="AF991" i="14"/>
  <c r="AC991" i="14" s="1"/>
  <c r="AE991" i="14"/>
  <c r="AI975" i="14"/>
  <c r="AH975" i="14"/>
  <c r="AB975" i="14" s="1"/>
  <c r="AH967" i="14"/>
  <c r="AI967" i="14"/>
  <c r="AD967" i="14" s="1"/>
  <c r="AE959" i="14"/>
  <c r="AG959" i="14"/>
  <c r="AH959" i="14"/>
  <c r="AI959" i="14"/>
  <c r="H951" i="14"/>
  <c r="AF951" i="14"/>
  <c r="AC951" i="14" s="1"/>
  <c r="AG951" i="14"/>
  <c r="AI935" i="14"/>
  <c r="AF935" i="14"/>
  <c r="AC935" i="14" s="1"/>
  <c r="AE911" i="14"/>
  <c r="AF911" i="14"/>
  <c r="AC911" i="14" s="1"/>
  <c r="H903" i="14"/>
  <c r="AH903" i="14"/>
  <c r="AB903" i="14" s="1"/>
  <c r="AI903" i="14"/>
  <c r="AE879" i="14"/>
  <c r="AH879" i="14"/>
  <c r="AE839" i="14"/>
  <c r="H839" i="14"/>
  <c r="AG775" i="14"/>
  <c r="H775" i="14"/>
  <c r="AH767" i="14"/>
  <c r="H767" i="14"/>
  <c r="AF759" i="14"/>
  <c r="AC759" i="14" s="1"/>
  <c r="AG759" i="14"/>
  <c r="AI759" i="14"/>
  <c r="H759" i="14"/>
  <c r="AE759" i="14"/>
  <c r="AH759" i="14"/>
  <c r="AF735" i="14"/>
  <c r="AC735" i="14" s="1"/>
  <c r="AH735" i="14"/>
  <c r="AB735" i="14" s="1"/>
  <c r="AF719" i="14"/>
  <c r="AC719" i="14" s="1"/>
  <c r="AG719" i="14"/>
  <c r="AI719" i="14"/>
  <c r="H719" i="14"/>
  <c r="AE719" i="14"/>
  <c r="AI711" i="14"/>
  <c r="H711" i="14"/>
  <c r="AE703" i="14"/>
  <c r="H703" i="14"/>
  <c r="H695" i="14"/>
  <c r="AE695" i="14"/>
  <c r="AG695" i="14"/>
  <c r="AI695" i="14"/>
  <c r="AH695" i="14"/>
  <c r="H687" i="14"/>
  <c r="AH687" i="14"/>
  <c r="AG687" i="14"/>
  <c r="H679" i="14"/>
  <c r="AI679" i="14"/>
  <c r="AE671" i="14"/>
  <c r="AF671" i="14"/>
  <c r="AC671" i="14" s="1"/>
  <c r="AG671" i="14"/>
  <c r="AH671" i="14"/>
  <c r="AH631" i="14"/>
  <c r="AB631" i="14" s="1"/>
  <c r="AF631" i="14"/>
  <c r="AC631" i="14" s="1"/>
  <c r="H631" i="14"/>
  <c r="AI631" i="14"/>
  <c r="AG631" i="14"/>
  <c r="AE631" i="14"/>
  <c r="AF575" i="14"/>
  <c r="AC575" i="14" s="1"/>
  <c r="H575" i="14"/>
  <c r="AE551" i="14"/>
  <c r="AI551" i="14"/>
  <c r="AG551" i="14"/>
  <c r="AI535" i="14"/>
  <c r="AF535" i="14"/>
  <c r="AC535" i="14" s="1"/>
  <c r="AG535" i="14"/>
  <c r="AH535" i="14"/>
  <c r="AE527" i="14"/>
  <c r="AH527" i="14"/>
  <c r="H527" i="14"/>
  <c r="AH519" i="14"/>
  <c r="AI519" i="14"/>
  <c r="AG519" i="14"/>
  <c r="H511" i="14"/>
  <c r="AF511" i="14"/>
  <c r="AC511" i="14" s="1"/>
  <c r="AG383" i="14"/>
  <c r="AF383" i="14"/>
  <c r="AC383" i="14" s="1"/>
  <c r="H375" i="14"/>
  <c r="AI375" i="14"/>
  <c r="H367" i="14"/>
  <c r="AF367" i="14"/>
  <c r="AC367" i="14" s="1"/>
  <c r="AH367" i="14"/>
  <c r="AI367" i="14"/>
  <c r="AE367" i="14"/>
  <c r="AI359" i="14"/>
  <c r="AF359" i="14"/>
  <c r="AC359" i="14" s="1"/>
  <c r="AG359" i="14"/>
  <c r="H359" i="14"/>
  <c r="AH359" i="14"/>
  <c r="AE351" i="14"/>
  <c r="AF351" i="14"/>
  <c r="AC351" i="14" s="1"/>
  <c r="AG351" i="14"/>
  <c r="AE327" i="14"/>
  <c r="AG327" i="14"/>
  <c r="AD327" i="14" s="1"/>
  <c r="H327" i="14"/>
  <c r="AF327" i="14"/>
  <c r="AC327" i="14" s="1"/>
  <c r="AH327" i="14"/>
  <c r="AI327" i="14"/>
  <c r="H319" i="14"/>
  <c r="AF319" i="14"/>
  <c r="AC319" i="14" s="1"/>
  <c r="AH319" i="14"/>
  <c r="AG319" i="14"/>
  <c r="AI319" i="14"/>
  <c r="AE263" i="14"/>
  <c r="AF263" i="14"/>
  <c r="AC263" i="14" s="1"/>
  <c r="H263" i="14"/>
  <c r="AH263" i="14"/>
  <c r="AI263" i="14"/>
  <c r="AE239" i="14"/>
  <c r="AF239" i="14"/>
  <c r="AC239" i="14" s="1"/>
  <c r="H239" i="14"/>
  <c r="AH231" i="14"/>
  <c r="AI231" i="14"/>
  <c r="AE231" i="14"/>
  <c r="H231" i="14"/>
  <c r="AF231" i="14"/>
  <c r="AC231" i="14" s="1"/>
  <c r="AE223" i="14"/>
  <c r="AF223" i="14"/>
  <c r="AC223" i="14" s="1"/>
  <c r="H223" i="14"/>
  <c r="AH223" i="14"/>
  <c r="AG223" i="14"/>
  <c r="H207" i="14"/>
  <c r="AH207" i="14"/>
  <c r="AH167" i="14"/>
  <c r="AI167" i="14"/>
  <c r="H167" i="14"/>
  <c r="AE167" i="14"/>
  <c r="AF167" i="14"/>
  <c r="AC167" i="14" s="1"/>
  <c r="AH159" i="14"/>
  <c r="AG159" i="14"/>
  <c r="H159" i="14"/>
  <c r="AI159" i="14"/>
  <c r="AG143" i="14"/>
  <c r="AH143" i="14"/>
  <c r="H143" i="14"/>
  <c r="AE143" i="14"/>
  <c r="AF143" i="14"/>
  <c r="AC143" i="14" s="1"/>
  <c r="AI143" i="14"/>
  <c r="AI127" i="14"/>
  <c r="AE127" i="14"/>
  <c r="AF127" i="14"/>
  <c r="AC127" i="14" s="1"/>
  <c r="AH127" i="14"/>
  <c r="H127" i="14"/>
  <c r="AE119" i="14"/>
  <c r="AH119" i="14"/>
  <c r="AI119" i="14"/>
  <c r="H119" i="14"/>
  <c r="AH111" i="14"/>
  <c r="AI111" i="14"/>
  <c r="AE111" i="14"/>
  <c r="AG111" i="14"/>
  <c r="AD111" i="14" s="1"/>
  <c r="AH103" i="14"/>
  <c r="AI103" i="14"/>
  <c r="AE103" i="14"/>
  <c r="AF103" i="14"/>
  <c r="AC103" i="14" s="1"/>
  <c r="H103" i="14"/>
  <c r="AI95" i="14"/>
  <c r="H95" i="14"/>
  <c r="AF95" i="14"/>
  <c r="AC95" i="14" s="1"/>
  <c r="AG95" i="14"/>
  <c r="AH95" i="14"/>
  <c r="AE95" i="14"/>
  <c r="AF87" i="14"/>
  <c r="AC87" i="14" s="1"/>
  <c r="AE87" i="14"/>
  <c r="H87" i="14"/>
  <c r="AH87" i="14"/>
  <c r="AB87" i="14" s="1"/>
  <c r="AI87" i="14"/>
  <c r="AG87" i="14"/>
  <c r="AI71" i="14"/>
  <c r="AE71" i="14"/>
  <c r="AG71" i="14"/>
  <c r="H71" i="14"/>
  <c r="AH71" i="14"/>
  <c r="AH63" i="14"/>
  <c r="AB63" i="14" s="1"/>
  <c r="AE63" i="14"/>
  <c r="AG63" i="14"/>
  <c r="AI63" i="14"/>
  <c r="AF63" i="14"/>
  <c r="AC63" i="14" s="1"/>
  <c r="AF55" i="14"/>
  <c r="AC55" i="14" s="1"/>
  <c r="AG55" i="14"/>
  <c r="AH55" i="14"/>
  <c r="AB55" i="14" s="1"/>
  <c r="H55" i="14"/>
  <c r="AI55" i="14"/>
  <c r="AF39" i="14"/>
  <c r="AC39" i="14" s="1"/>
  <c r="AI39" i="14"/>
  <c r="H39" i="14"/>
  <c r="H23" i="14"/>
  <c r="AF23" i="14"/>
  <c r="AC23" i="14" s="1"/>
  <c r="H28" i="28"/>
  <c r="I28" i="28"/>
  <c r="H335" i="14"/>
  <c r="H895" i="14"/>
  <c r="AF895" i="14"/>
  <c r="AC895" i="14" s="1"/>
  <c r="AE583" i="14"/>
  <c r="AB583" i="14" s="1"/>
  <c r="AE109" i="14"/>
  <c r="AG247" i="14"/>
  <c r="AD247" i="14" s="1"/>
  <c r="AG575" i="14"/>
  <c r="AD575" i="14" s="1"/>
  <c r="AE439" i="14"/>
  <c r="AF743" i="14"/>
  <c r="AC743" i="14" s="1"/>
  <c r="AE511" i="14"/>
  <c r="AE102" i="14"/>
  <c r="AH431" i="14"/>
  <c r="AE295" i="14"/>
  <c r="AI335" i="14"/>
  <c r="AH449" i="14"/>
  <c r="AB449" i="14" s="1"/>
  <c r="P125" i="26"/>
  <c r="I261" i="26"/>
  <c r="O261" i="26" s="1"/>
  <c r="J588" i="26"/>
  <c r="P588" i="26" s="1"/>
  <c r="H111" i="14"/>
  <c r="AH719" i="14"/>
  <c r="AG127" i="14"/>
  <c r="AD127" i="14" s="1"/>
  <c r="AG167" i="14"/>
  <c r="AD167" i="14" s="1"/>
  <c r="AI94" i="14"/>
  <c r="AF94" i="14"/>
  <c r="AC94" i="14" s="1"/>
  <c r="AI862" i="14"/>
  <c r="AH862" i="14"/>
  <c r="H967" i="14"/>
  <c r="H519" i="14"/>
  <c r="H999" i="14"/>
  <c r="H271" i="14"/>
  <c r="AI983" i="14"/>
  <c r="AH271" i="14"/>
  <c r="AB271" i="14" s="1"/>
  <c r="AH831" i="14"/>
  <c r="AB831" i="14" s="1"/>
  <c r="AI455" i="14"/>
  <c r="AE247" i="14"/>
  <c r="AH575" i="14"/>
  <c r="AI487" i="14"/>
  <c r="AF431" i="14"/>
  <c r="AC431" i="14" s="1"/>
  <c r="AG975" i="14"/>
  <c r="AD975" i="14" s="1"/>
  <c r="AG335" i="14"/>
  <c r="AI118" i="14"/>
  <c r="AF967" i="14"/>
  <c r="AC967" i="14" s="1"/>
  <c r="J908" i="26"/>
  <c r="H431" i="14"/>
  <c r="AH455" i="14"/>
  <c r="AH495" i="14"/>
  <c r="AB495" i="14" s="1"/>
  <c r="J932" i="26"/>
  <c r="I932" i="26"/>
  <c r="I924" i="26"/>
  <c r="O924" i="26"/>
  <c r="J900" i="26"/>
  <c r="I900" i="26"/>
  <c r="O900" i="26" s="1"/>
  <c r="J852" i="26"/>
  <c r="P852" i="26"/>
  <c r="J836" i="26"/>
  <c r="J812" i="26"/>
  <c r="P812" i="26" s="1"/>
  <c r="I812" i="26"/>
  <c r="O812" i="26" s="1"/>
  <c r="J708" i="26"/>
  <c r="I708" i="26"/>
  <c r="O708" i="26" s="1"/>
  <c r="P708" i="26"/>
  <c r="I700" i="26"/>
  <c r="O700" i="26" s="1"/>
  <c r="J700" i="26"/>
  <c r="I692" i="26"/>
  <c r="P692" i="26"/>
  <c r="I684" i="26"/>
  <c r="O684" i="26" s="1"/>
  <c r="O652" i="26"/>
  <c r="I652" i="26"/>
  <c r="J652" i="26"/>
  <c r="I636" i="26"/>
  <c r="O636" i="26" s="1"/>
  <c r="P636" i="26"/>
  <c r="I628" i="26"/>
  <c r="O628" i="26"/>
  <c r="I620" i="26"/>
  <c r="O620" i="26" s="1"/>
  <c r="I612" i="26"/>
  <c r="O612" i="26" s="1"/>
  <c r="I596" i="26"/>
  <c r="O596" i="26" s="1"/>
  <c r="J596" i="26"/>
  <c r="P596" i="26" s="1"/>
  <c r="I588" i="26"/>
  <c r="O588" i="26" s="1"/>
  <c r="I580" i="26"/>
  <c r="O580" i="26" s="1"/>
  <c r="P580" i="26"/>
  <c r="I572" i="26"/>
  <c r="O572" i="26" s="1"/>
  <c r="J572" i="26"/>
  <c r="P572" i="26" s="1"/>
  <c r="O556" i="26"/>
  <c r="J556" i="26"/>
  <c r="P556" i="26" s="1"/>
  <c r="I556" i="26"/>
  <c r="I548" i="26"/>
  <c r="J548" i="26"/>
  <c r="P389" i="26"/>
  <c r="I381" i="26"/>
  <c r="O381" i="26"/>
  <c r="P373" i="26"/>
  <c r="I373" i="26"/>
  <c r="O373" i="26" s="1"/>
  <c r="J373" i="26"/>
  <c r="J365" i="26"/>
  <c r="O365" i="26"/>
  <c r="P365" i="26"/>
  <c r="O357" i="26"/>
  <c r="P357" i="26"/>
  <c r="I349" i="26"/>
  <c r="O349" i="26" s="1"/>
  <c r="J349" i="26"/>
  <c r="I341" i="26"/>
  <c r="J341" i="26"/>
  <c r="P341" i="26"/>
  <c r="P333" i="26"/>
  <c r="I333" i="26"/>
  <c r="O333" i="26" s="1"/>
  <c r="P325" i="26"/>
  <c r="J325" i="26"/>
  <c r="J309" i="26"/>
  <c r="I309" i="26"/>
  <c r="O309" i="26" s="1"/>
  <c r="I301" i="26"/>
  <c r="O301" i="26" s="1"/>
  <c r="P301" i="26"/>
  <c r="O277" i="26"/>
  <c r="I277" i="26"/>
  <c r="I253" i="26"/>
  <c r="J253" i="26"/>
  <c r="P253" i="26" s="1"/>
  <c r="I245" i="26"/>
  <c r="O245" i="26" s="1"/>
  <c r="J245" i="26"/>
  <c r="P245" i="26"/>
  <c r="I229" i="26"/>
  <c r="O229" i="26"/>
  <c r="I221" i="26"/>
  <c r="O221" i="26" s="1"/>
  <c r="J221" i="26"/>
  <c r="P221" i="26" s="1"/>
  <c r="O213" i="26"/>
  <c r="P213" i="26"/>
  <c r="I213" i="26"/>
  <c r="J213" i="26"/>
  <c r="J197" i="26"/>
  <c r="P197" i="26" s="1"/>
  <c r="O189" i="26"/>
  <c r="P189" i="26"/>
  <c r="I189" i="26"/>
  <c r="O181" i="26"/>
  <c r="I181" i="26"/>
  <c r="J181" i="26"/>
  <c r="P181" i="26" s="1"/>
  <c r="J165" i="26"/>
  <c r="P165" i="26" s="1"/>
  <c r="O165" i="26"/>
  <c r="O157" i="26"/>
  <c r="I157" i="26"/>
  <c r="J157" i="26"/>
  <c r="P157" i="26" s="1"/>
  <c r="J149" i="26"/>
  <c r="P149" i="26" s="1"/>
  <c r="O149" i="26"/>
  <c r="I133" i="26"/>
  <c r="O133" i="26"/>
  <c r="J133" i="26"/>
  <c r="P133" i="26" s="1"/>
  <c r="I117" i="26"/>
  <c r="O117" i="26" s="1"/>
  <c r="J117" i="26"/>
  <c r="P117" i="26" s="1"/>
  <c r="P109" i="26"/>
  <c r="O109" i="26"/>
  <c r="I109" i="26"/>
  <c r="J101" i="26"/>
  <c r="P101" i="26" s="1"/>
  <c r="I85" i="26"/>
  <c r="O85" i="26" s="1"/>
  <c r="J85" i="26"/>
  <c r="P85" i="26"/>
  <c r="O77" i="26"/>
  <c r="I77" i="26"/>
  <c r="AF831" i="14"/>
  <c r="AC831" i="14" s="1"/>
  <c r="I804" i="26"/>
  <c r="O804" i="26" s="1"/>
  <c r="AI207" i="14"/>
  <c r="AF695" i="14"/>
  <c r="AC695" i="14" s="1"/>
  <c r="AE319" i="14"/>
  <c r="AG103" i="14"/>
  <c r="AD103" i="14" s="1"/>
  <c r="H102" i="14"/>
  <c r="AG102" i="14"/>
  <c r="AD102" i="14" s="1"/>
  <c r="AI271" i="14"/>
  <c r="AG831" i="14"/>
  <c r="AE575" i="14"/>
  <c r="AF975" i="14"/>
  <c r="AC975" i="14" s="1"/>
  <c r="AF335" i="14"/>
  <c r="AC335" i="14" s="1"/>
  <c r="AI847" i="14"/>
  <c r="AF449" i="14"/>
  <c r="AC449" i="14" s="1"/>
  <c r="AI449" i="14"/>
  <c r="H798" i="14"/>
  <c r="AG798" i="14"/>
  <c r="AH798" i="14"/>
  <c r="AI798" i="14"/>
  <c r="AG367" i="14"/>
  <c r="AF959" i="14"/>
  <c r="AC959" i="14" s="1"/>
  <c r="AF71" i="14"/>
  <c r="AC71" i="14" s="1"/>
  <c r="AI223" i="14"/>
  <c r="AD223" i="14" s="1"/>
  <c r="AF527" i="14"/>
  <c r="AC527" i="14" s="1"/>
  <c r="H743" i="14"/>
  <c r="H919" i="14"/>
  <c r="H583" i="14"/>
  <c r="AF983" i="14"/>
  <c r="AC983" i="14" s="1"/>
  <c r="AG271" i="14"/>
  <c r="AD271" i="14" s="1"/>
  <c r="AF455" i="14"/>
  <c r="AC455" i="14" s="1"/>
  <c r="AH391" i="14"/>
  <c r="AB391" i="14" s="1"/>
  <c r="AG439" i="14"/>
  <c r="AH999" i="14"/>
  <c r="AI807" i="14"/>
  <c r="AF551" i="14"/>
  <c r="AC551" i="14" s="1"/>
  <c r="AE62" i="14"/>
  <c r="AE975" i="14"/>
  <c r="AF471" i="14"/>
  <c r="AC471" i="14" s="1"/>
  <c r="H94" i="14"/>
  <c r="H671" i="14"/>
  <c r="H405" i="14"/>
  <c r="AE983" i="14"/>
  <c r="AF271" i="14"/>
  <c r="AC271" i="14" s="1"/>
  <c r="AE175" i="14"/>
  <c r="AI831" i="14"/>
  <c r="AG583" i="14"/>
  <c r="AE455" i="14"/>
  <c r="AG391" i="14"/>
  <c r="AI439" i="14"/>
  <c r="AI743" i="14"/>
  <c r="AF999" i="14"/>
  <c r="AC999" i="14" s="1"/>
  <c r="AH951" i="14"/>
  <c r="AF519" i="14"/>
  <c r="AC519" i="14" s="1"/>
  <c r="H975" i="14"/>
  <c r="AI405" i="14"/>
  <c r="AD405" i="14" s="1"/>
  <c r="AG607" i="14"/>
  <c r="I293" i="26"/>
  <c r="O293" i="26" s="1"/>
  <c r="O253" i="26"/>
  <c r="I389" i="26"/>
  <c r="O389" i="26" s="1"/>
  <c r="J381" i="26"/>
  <c r="P381" i="26" s="1"/>
  <c r="AI110" i="14"/>
  <c r="AE110" i="14"/>
  <c r="AH125" i="14"/>
  <c r="AI125" i="14"/>
  <c r="AG118" i="14"/>
  <c r="AE118" i="14"/>
  <c r="AF118" i="14"/>
  <c r="AC118" i="14" s="1"/>
  <c r="AH118" i="14"/>
  <c r="H423" i="14"/>
  <c r="AE423" i="14"/>
  <c r="AF423" i="14"/>
  <c r="AC423" i="14" s="1"/>
  <c r="H439" i="14"/>
  <c r="AG983" i="14"/>
  <c r="AD983" i="14" s="1"/>
  <c r="H247" i="14"/>
  <c r="AI999" i="14"/>
  <c r="AH551" i="14"/>
  <c r="H391" i="14"/>
  <c r="H449" i="14"/>
  <c r="H879" i="14"/>
  <c r="AI895" i="14"/>
  <c r="AI583" i="14"/>
  <c r="AE663" i="14"/>
  <c r="AF391" i="14"/>
  <c r="AC391" i="14" s="1"/>
  <c r="AH102" i="14"/>
  <c r="AB102" i="14" s="1"/>
  <c r="AE999" i="14"/>
  <c r="AE94" i="14"/>
  <c r="AE951" i="14"/>
  <c r="AG423" i="14"/>
  <c r="AD423" i="14" s="1"/>
  <c r="AE519" i="14"/>
  <c r="AB519" i="14" s="1"/>
  <c r="AE798" i="14"/>
  <c r="AH405" i="14"/>
  <c r="AG183" i="14"/>
  <c r="AD183" i="14" s="1"/>
  <c r="AI671" i="14"/>
  <c r="O692" i="26"/>
  <c r="O676" i="26"/>
  <c r="H63" i="14"/>
  <c r="H959" i="14"/>
  <c r="AH39" i="14"/>
  <c r="AE23" i="14"/>
  <c r="AI974" i="14"/>
  <c r="AD974" i="14" s="1"/>
  <c r="AF974" i="14"/>
  <c r="AC974" i="14" s="1"/>
  <c r="H958" i="14"/>
  <c r="AH958" i="14"/>
  <c r="AF878" i="14"/>
  <c r="AC878" i="14" s="1"/>
  <c r="AE878" i="14"/>
  <c r="AI478" i="14"/>
  <c r="H478" i="14"/>
  <c r="AI990" i="14"/>
  <c r="AF990" i="14"/>
  <c r="AC990" i="14" s="1"/>
  <c r="AE854" i="14"/>
  <c r="AI854" i="14"/>
  <c r="H854" i="14"/>
  <c r="AI766" i="14"/>
  <c r="AE766" i="14"/>
  <c r="AG766" i="14"/>
  <c r="AH726" i="14"/>
  <c r="AI726" i="14"/>
  <c r="AF726" i="14"/>
  <c r="AC726" i="14" s="1"/>
  <c r="AE694" i="14"/>
  <c r="H694" i="14"/>
  <c r="AF694" i="14"/>
  <c r="AC694" i="14" s="1"/>
  <c r="AG694" i="14"/>
  <c r="AD694" i="14" s="1"/>
  <c r="AF582" i="14"/>
  <c r="AC582" i="14" s="1"/>
  <c r="AG582" i="14"/>
  <c r="AD582" i="14" s="1"/>
  <c r="H582" i="14"/>
  <c r="AE582" i="14"/>
  <c r="AH582" i="14"/>
  <c r="AF558" i="14"/>
  <c r="AC558" i="14" s="1"/>
  <c r="AG558" i="14"/>
  <c r="AI558" i="14"/>
  <c r="AH550" i="14"/>
  <c r="AB550" i="14" s="1"/>
  <c r="AG550" i="14"/>
  <c r="AH534" i="14"/>
  <c r="AE534" i="14"/>
  <c r="AE518" i="14"/>
  <c r="H518" i="14"/>
  <c r="AF518" i="14"/>
  <c r="AC518" i="14" s="1"/>
  <c r="AE494" i="14"/>
  <c r="AB494" i="14" s="1"/>
  <c r="H494" i="14"/>
  <c r="AH422" i="14"/>
  <c r="AB422" i="14" s="1"/>
  <c r="AF422" i="14"/>
  <c r="AC422" i="14" s="1"/>
  <c r="AG422" i="14"/>
  <c r="AH414" i="14"/>
  <c r="AF414" i="14"/>
  <c r="AC414" i="14" s="1"/>
  <c r="AI414" i="14"/>
  <c r="AD414" i="14" s="1"/>
  <c r="H414" i="14"/>
  <c r="H374" i="14"/>
  <c r="AG374" i="14"/>
  <c r="AI366" i="14"/>
  <c r="AE366" i="14"/>
  <c r="AG366" i="14"/>
  <c r="AG358" i="14"/>
  <c r="AI358" i="14"/>
  <c r="AE358" i="14"/>
  <c r="H358" i="14"/>
  <c r="AH342" i="14"/>
  <c r="AB342" i="14" s="1"/>
  <c r="AE342" i="14"/>
  <c r="AF318" i="14"/>
  <c r="AC318" i="14" s="1"/>
  <c r="AG318" i="14"/>
  <c r="AD318" i="14" s="1"/>
  <c r="H318" i="14"/>
  <c r="AH318" i="14"/>
  <c r="AB318" i="14" s="1"/>
  <c r="AF310" i="14"/>
  <c r="AC310" i="14" s="1"/>
  <c r="AG310" i="14"/>
  <c r="AH310" i="14"/>
  <c r="AB310" i="14" s="1"/>
  <c r="AF270" i="14"/>
  <c r="AC270" i="14" s="1"/>
  <c r="H270" i="14"/>
  <c r="AE270" i="14"/>
  <c r="AI254" i="14"/>
  <c r="AE254" i="14"/>
  <c r="AG254" i="14"/>
  <c r="H230" i="14"/>
  <c r="AE230" i="14"/>
  <c r="AF230" i="14"/>
  <c r="AC230" i="14" s="1"/>
  <c r="AI214" i="14"/>
  <c r="AF214" i="14"/>
  <c r="AC214" i="14" s="1"/>
  <c r="AH182" i="14"/>
  <c r="AB182" i="14" s="1"/>
  <c r="AI182" i="14"/>
  <c r="H182" i="14"/>
  <c r="AI150" i="14"/>
  <c r="H150" i="14"/>
  <c r="AF150" i="14"/>
  <c r="AC150" i="14" s="1"/>
  <c r="AE838" i="14"/>
  <c r="AI838" i="14"/>
  <c r="I290" i="26"/>
  <c r="O290" i="26" s="1"/>
  <c r="J290" i="26"/>
  <c r="P290" i="26" s="1"/>
  <c r="I282" i="26"/>
  <c r="O282" i="26" s="1"/>
  <c r="J282" i="26"/>
  <c r="P282" i="26" s="1"/>
  <c r="I258" i="26"/>
  <c r="O258" i="26"/>
  <c r="I242" i="26"/>
  <c r="O242" i="26"/>
  <c r="I226" i="26"/>
  <c r="O226" i="26" s="1"/>
  <c r="P226" i="26"/>
  <c r="AF702" i="14"/>
  <c r="AC702" i="14" s="1"/>
  <c r="AG702" i="14"/>
  <c r="AD702" i="14" s="1"/>
  <c r="AH702" i="14"/>
  <c r="AB702" i="14" s="1"/>
  <c r="AB176" i="14"/>
  <c r="J306" i="26"/>
  <c r="P306" i="26" s="1"/>
  <c r="I338" i="26"/>
  <c r="O338" i="26" s="1"/>
  <c r="I330" i="26"/>
  <c r="O330" i="26" s="1"/>
  <c r="AF829" i="14"/>
  <c r="AC829" i="14" s="1"/>
  <c r="H829" i="14"/>
  <c r="AB241" i="14"/>
  <c r="H29" i="28"/>
  <c r="I29" i="28"/>
  <c r="P349" i="26"/>
  <c r="AD600" i="14"/>
  <c r="H343" i="14"/>
  <c r="AI343" i="14"/>
  <c r="AE191" i="14"/>
  <c r="H191" i="14"/>
  <c r="AD997" i="14"/>
  <c r="AD229" i="14"/>
  <c r="AB745" i="14"/>
  <c r="AJ988" i="14"/>
  <c r="M988" i="14"/>
  <c r="AJ940" i="14"/>
  <c r="M940" i="14"/>
  <c r="AJ868" i="14"/>
  <c r="M868" i="14"/>
  <c r="AJ860" i="14"/>
  <c r="M860" i="14"/>
  <c r="AJ812" i="14"/>
  <c r="M812" i="14"/>
  <c r="AJ756" i="14"/>
  <c r="M756" i="14"/>
  <c r="AJ740" i="14"/>
  <c r="M740" i="14"/>
  <c r="AJ612" i="14"/>
  <c r="M612" i="14"/>
  <c r="AJ500" i="14"/>
  <c r="M500" i="14"/>
  <c r="AJ436" i="14"/>
  <c r="M436" i="14"/>
  <c r="AJ364" i="14"/>
  <c r="M364" i="14"/>
  <c r="AJ340" i="14"/>
  <c r="M340" i="14"/>
  <c r="AJ276" i="14"/>
  <c r="M276" i="14"/>
  <c r="AJ252" i="14"/>
  <c r="M252" i="14"/>
  <c r="AJ228" i="14"/>
  <c r="M228" i="14"/>
  <c r="AJ196" i="14"/>
  <c r="M196" i="14"/>
  <c r="AJ156" i="14"/>
  <c r="M156" i="14"/>
  <c r="AJ148" i="14"/>
  <c r="M148" i="14"/>
  <c r="AJ60" i="14"/>
  <c r="M60" i="14"/>
  <c r="AJ844" i="14"/>
  <c r="M844" i="14"/>
  <c r="AJ804" i="14"/>
  <c r="M804" i="14"/>
  <c r="AJ652" i="14"/>
  <c r="M652" i="14"/>
  <c r="AJ628" i="14"/>
  <c r="M628" i="14"/>
  <c r="AJ556" i="14"/>
  <c r="M556" i="14"/>
  <c r="AJ492" i="14"/>
  <c r="M492" i="14"/>
  <c r="AJ348" i="14"/>
  <c r="M348" i="14"/>
  <c r="AJ324" i="14"/>
  <c r="M324" i="14"/>
  <c r="AJ244" i="14"/>
  <c r="M244" i="14"/>
  <c r="AJ220" i="14"/>
  <c r="M220" i="14"/>
  <c r="AJ188" i="14"/>
  <c r="M188" i="14"/>
  <c r="AJ164" i="14"/>
  <c r="M164" i="14"/>
  <c r="AJ108" i="14"/>
  <c r="M108" i="14"/>
  <c r="M716" i="26"/>
  <c r="M571" i="26"/>
  <c r="P571" i="26"/>
  <c r="AJ849" i="14"/>
  <c r="M849" i="14"/>
  <c r="AJ545" i="14"/>
  <c r="M545" i="14"/>
  <c r="M847" i="26"/>
  <c r="P847" i="26"/>
  <c r="AJ833" i="14"/>
  <c r="M833" i="14"/>
  <c r="AJ793" i="14"/>
  <c r="M793" i="14"/>
  <c r="AJ489" i="14"/>
  <c r="M489" i="14"/>
  <c r="AJ113" i="14"/>
  <c r="M113" i="14"/>
  <c r="AJ65" i="14"/>
  <c r="M65" i="14"/>
  <c r="M919" i="26"/>
  <c r="P919" i="26"/>
  <c r="M700" i="26"/>
  <c r="P700" i="26"/>
  <c r="AJ865" i="14"/>
  <c r="M865" i="14"/>
  <c r="AJ817" i="14"/>
  <c r="M817" i="14"/>
  <c r="AJ625" i="14"/>
  <c r="M625" i="14"/>
  <c r="AJ449" i="14"/>
  <c r="M449" i="14"/>
  <c r="AJ89" i="14"/>
  <c r="AD89" i="14" s="1"/>
  <c r="M89" i="14"/>
  <c r="M668" i="26"/>
  <c r="P265" i="26"/>
  <c r="M618" i="14"/>
  <c r="M710" i="14"/>
  <c r="M388" i="14"/>
  <c r="P477" i="26"/>
  <c r="P693" i="26"/>
  <c r="P329" i="26"/>
  <c r="P900" i="26"/>
  <c r="M260" i="14"/>
  <c r="M92" i="14"/>
  <c r="M100" i="14"/>
  <c r="M460" i="14"/>
  <c r="M636" i="14"/>
  <c r="M764" i="14"/>
  <c r="M588" i="14"/>
  <c r="M820" i="14"/>
  <c r="M876" i="14"/>
  <c r="M384" i="14"/>
  <c r="M540" i="14"/>
  <c r="P590" i="26"/>
  <c r="M349" i="26"/>
  <c r="P501" i="26"/>
  <c r="P642" i="26"/>
  <c r="M20" i="14"/>
  <c r="M412" i="14"/>
  <c r="M380" i="14"/>
  <c r="M608" i="14"/>
  <c r="M676" i="14"/>
  <c r="M684" i="14"/>
  <c r="M356" i="14"/>
  <c r="M716" i="14"/>
  <c r="M948" i="14"/>
  <c r="M266" i="14"/>
  <c r="M420" i="14"/>
  <c r="M296" i="14"/>
  <c r="M36" i="14"/>
  <c r="M484" i="14"/>
  <c r="P126" i="26"/>
  <c r="P309" i="26"/>
  <c r="M236" i="14"/>
  <c r="M289" i="14"/>
  <c r="M476" i="14"/>
  <c r="M532" i="14"/>
  <c r="M308" i="14"/>
  <c r="M372" i="14"/>
  <c r="M724" i="14"/>
  <c r="M468" i="14"/>
  <c r="M472" i="14"/>
  <c r="M660" i="14"/>
  <c r="M748" i="14"/>
  <c r="M852" i="14"/>
  <c r="M68" i="14"/>
  <c r="P835" i="26"/>
  <c r="P827" i="26"/>
  <c r="M428" i="14"/>
  <c r="M739" i="14"/>
  <c r="M780" i="14"/>
  <c r="M564" i="14"/>
  <c r="M700" i="14"/>
  <c r="M596" i="14"/>
  <c r="M708" i="14"/>
  <c r="M732" i="14"/>
  <c r="M292" i="14"/>
  <c r="M516" i="14"/>
  <c r="M604" i="14"/>
  <c r="M772" i="14"/>
  <c r="M899" i="14"/>
  <c r="M967" i="14"/>
  <c r="M897" i="14"/>
  <c r="M76" i="14"/>
  <c r="P201" i="26"/>
  <c r="M41" i="14"/>
  <c r="M180" i="14"/>
  <c r="M268" i="14"/>
  <c r="M175" i="14"/>
  <c r="M312" i="14"/>
  <c r="M379" i="14"/>
  <c r="M508" i="14"/>
  <c r="M444" i="14"/>
  <c r="M668" i="14"/>
  <c r="M924" i="14"/>
  <c r="M796" i="14"/>
  <c r="M828" i="14"/>
  <c r="M900" i="14"/>
  <c r="M995" i="14"/>
  <c r="M956" i="14"/>
  <c r="P611" i="26"/>
  <c r="M548" i="14"/>
  <c r="M452" i="14"/>
  <c r="M972" i="14"/>
  <c r="M830" i="14"/>
  <c r="M404" i="14"/>
  <c r="M572" i="14"/>
  <c r="M140" i="14"/>
  <c r="M212" i="14"/>
  <c r="M117" i="14"/>
  <c r="M44" i="14"/>
  <c r="M116" i="14"/>
  <c r="M124" i="14"/>
  <c r="M204" i="14"/>
  <c r="M300" i="14"/>
  <c r="M396" i="14"/>
  <c r="M332" i="14"/>
  <c r="M822" i="14"/>
  <c r="M964" i="14"/>
  <c r="M932" i="14"/>
  <c r="M320" i="14"/>
  <c r="M524" i="14"/>
  <c r="P288" i="26"/>
  <c r="P88" i="26"/>
  <c r="AD157" i="14"/>
  <c r="AD136" i="14"/>
  <c r="M331" i="26"/>
  <c r="AJ15" i="14"/>
  <c r="M15" i="14"/>
  <c r="M14" i="14"/>
  <c r="AJ14" i="14"/>
  <c r="P709" i="26"/>
  <c r="P613" i="26"/>
  <c r="P597" i="26"/>
  <c r="M407" i="14"/>
  <c r="O790" i="26"/>
  <c r="O590" i="26"/>
  <c r="P280" i="26"/>
  <c r="O542" i="26"/>
  <c r="P296" i="26"/>
  <c r="I829" i="26"/>
  <c r="I773" i="26"/>
  <c r="O773" i="26" s="1"/>
  <c r="J797" i="26"/>
  <c r="P797" i="26" s="1"/>
  <c r="P781" i="26"/>
  <c r="I797" i="26"/>
  <c r="O797" i="26" s="1"/>
  <c r="I781" i="26"/>
  <c r="O781" i="26" s="1"/>
  <c r="J392" i="26"/>
  <c r="I200" i="26"/>
  <c r="O200" i="26" s="1"/>
  <c r="P312" i="26"/>
  <c r="I414" i="26"/>
  <c r="O414" i="26" s="1"/>
  <c r="O160" i="26"/>
  <c r="P232" i="26"/>
  <c r="I518" i="26"/>
  <c r="O662" i="26"/>
  <c r="P806" i="26"/>
  <c r="J264" i="26"/>
  <c r="P264" i="26" s="1"/>
  <c r="I160" i="26"/>
  <c r="P398" i="26"/>
  <c r="I336" i="26"/>
  <c r="O72" i="26"/>
  <c r="J248" i="26"/>
  <c r="I422" i="26"/>
  <c r="O422" i="26" s="1"/>
  <c r="O376" i="26"/>
  <c r="J184" i="26"/>
  <c r="P184" i="26" s="1"/>
  <c r="J502" i="26"/>
  <c r="J430" i="26"/>
  <c r="P430" i="26" s="1"/>
  <c r="O609" i="26"/>
  <c r="I590" i="26"/>
  <c r="P534" i="26"/>
  <c r="I376" i="26"/>
  <c r="J518" i="26"/>
  <c r="P518" i="26" s="1"/>
  <c r="J88" i="26"/>
  <c r="P96" i="26"/>
  <c r="J192" i="26"/>
  <c r="I144" i="26"/>
  <c r="O144" i="26" s="1"/>
  <c r="P192" i="26"/>
  <c r="J232" i="26"/>
  <c r="P344" i="26"/>
  <c r="P526" i="26"/>
  <c r="I446" i="26"/>
  <c r="O446" i="26" s="1"/>
  <c r="J558" i="26"/>
  <c r="P558" i="26" s="1"/>
  <c r="I88" i="26"/>
  <c r="J72" i="26"/>
  <c r="P72" i="26" s="1"/>
  <c r="J200" i="26"/>
  <c r="P200" i="26"/>
  <c r="I216" i="26"/>
  <c r="O216" i="26" s="1"/>
  <c r="I240" i="26"/>
  <c r="I430" i="26"/>
  <c r="O430" i="26" s="1"/>
  <c r="J454" i="26"/>
  <c r="P502" i="26"/>
  <c r="O502" i="26"/>
  <c r="J566" i="26"/>
  <c r="P566" i="26" s="1"/>
  <c r="I478" i="26"/>
  <c r="O478" i="26" s="1"/>
  <c r="I694" i="26"/>
  <c r="P718" i="26"/>
  <c r="J790" i="26"/>
  <c r="P790" i="26" s="1"/>
  <c r="I614" i="26"/>
  <c r="I534" i="26"/>
  <c r="O534" i="26" s="1"/>
  <c r="J376" i="26"/>
  <c r="P376" i="26" s="1"/>
  <c r="J152" i="26"/>
  <c r="I184" i="26"/>
  <c r="O184" i="26" s="1"/>
  <c r="O518" i="26"/>
  <c r="J478" i="26"/>
  <c r="P478" i="26" s="1"/>
  <c r="P662" i="26"/>
  <c r="I806" i="26"/>
  <c r="O806" i="26" s="1"/>
  <c r="O88" i="26"/>
  <c r="P160" i="26"/>
  <c r="I152" i="26"/>
  <c r="O240" i="26"/>
  <c r="J406" i="26"/>
  <c r="P406" i="26" s="1"/>
  <c r="J470" i="26"/>
  <c r="O614" i="26"/>
  <c r="J654" i="26"/>
  <c r="P654" i="26" s="1"/>
  <c r="I328" i="26"/>
  <c r="O328" i="26" s="1"/>
  <c r="P614" i="26"/>
  <c r="I384" i="26"/>
  <c r="O384" i="26" s="1"/>
  <c r="P152" i="26"/>
  <c r="P470" i="26"/>
  <c r="O654" i="26"/>
  <c r="J328" i="26"/>
  <c r="P328" i="26" s="1"/>
  <c r="I526" i="26"/>
  <c r="O526" i="26" s="1"/>
  <c r="O208" i="26"/>
  <c r="O344" i="26"/>
  <c r="O454" i="26"/>
  <c r="J384" i="26"/>
  <c r="P384" i="26" s="1"/>
  <c r="O272" i="26"/>
  <c r="J144" i="26"/>
  <c r="I96" i="26"/>
  <c r="O96" i="26" s="1"/>
  <c r="J168" i="26"/>
  <c r="I256" i="26"/>
  <c r="O256" i="26" s="1"/>
  <c r="J240" i="26"/>
  <c r="P240" i="26" s="1"/>
  <c r="P176" i="26"/>
  <c r="I224" i="26"/>
  <c r="O224" i="26" s="1"/>
  <c r="J224" i="26"/>
  <c r="P224" i="26" s="1"/>
  <c r="J216" i="26"/>
  <c r="P216" i="26" s="1"/>
  <c r="P256" i="26"/>
  <c r="I398" i="26"/>
  <c r="O398" i="26" s="1"/>
  <c r="O470" i="26"/>
  <c r="I542" i="26"/>
  <c r="I558" i="26"/>
  <c r="O558" i="26" s="1"/>
  <c r="P550" i="26"/>
  <c r="O862" i="26"/>
  <c r="P144" i="26"/>
  <c r="O192" i="26"/>
  <c r="J526" i="26"/>
  <c r="J208" i="26"/>
  <c r="P208" i="26" s="1"/>
  <c r="I344" i="26"/>
  <c r="I454" i="26"/>
  <c r="I368" i="26"/>
  <c r="O368" i="26" s="1"/>
  <c r="O406" i="26"/>
  <c r="I272" i="26"/>
  <c r="P360" i="26"/>
  <c r="I550" i="26"/>
  <c r="I654" i="26"/>
  <c r="P272" i="26"/>
  <c r="O248" i="26"/>
  <c r="O312" i="26"/>
  <c r="P392" i="26"/>
  <c r="P368" i="26"/>
  <c r="I462" i="26"/>
  <c r="O462" i="26" s="1"/>
  <c r="O550" i="26"/>
  <c r="P830" i="26"/>
  <c r="J368" i="26"/>
  <c r="I232" i="26"/>
  <c r="O232" i="26" s="1"/>
  <c r="P248" i="26"/>
  <c r="I312" i="26"/>
  <c r="J398" i="26"/>
  <c r="I296" i="26"/>
  <c r="O296" i="26" s="1"/>
  <c r="J422" i="26"/>
  <c r="P422" i="26" s="1"/>
  <c r="J414" i="26"/>
  <c r="P414" i="26" s="1"/>
  <c r="J446" i="26"/>
  <c r="P446" i="26" s="1"/>
  <c r="J542" i="26"/>
  <c r="P542" i="26" s="1"/>
  <c r="J590" i="26"/>
  <c r="J662" i="26"/>
  <c r="I830" i="26"/>
  <c r="I360" i="26"/>
  <c r="O360" i="26" s="1"/>
  <c r="J462" i="26"/>
  <c r="P462" i="26" s="1"/>
  <c r="O264" i="26"/>
  <c r="O392" i="26"/>
  <c r="I280" i="26"/>
  <c r="O280" i="26" s="1"/>
  <c r="P715" i="26"/>
  <c r="M995" i="26"/>
  <c r="H134" i="14"/>
  <c r="AG495" i="14"/>
  <c r="AE86" i="14"/>
  <c r="AG487" i="14"/>
  <c r="AI495" i="14"/>
  <c r="AH86" i="14"/>
  <c r="M711" i="26"/>
  <c r="P711" i="26"/>
  <c r="AH487" i="14"/>
  <c r="AF495" i="14"/>
  <c r="AC495" i="14" s="1"/>
  <c r="M684" i="26"/>
  <c r="P684" i="26"/>
  <c r="AG134" i="14"/>
  <c r="AD134" i="14" s="1"/>
  <c r="AI511" i="14"/>
  <c r="AF487" i="14"/>
  <c r="AC487" i="14" s="1"/>
  <c r="AE495" i="14"/>
  <c r="AI568" i="14"/>
  <c r="M814" i="26"/>
  <c r="AH134" i="14"/>
  <c r="AF134" i="14"/>
  <c r="AC134" i="14" s="1"/>
  <c r="AH511" i="14"/>
  <c r="AE487" i="14"/>
  <c r="M759" i="26"/>
  <c r="P759" i="26"/>
  <c r="AJ12" i="14"/>
  <c r="AD12" i="14" s="1"/>
  <c r="M12" i="14"/>
  <c r="M866" i="26"/>
  <c r="AE141" i="14"/>
  <c r="AE134" i="14"/>
  <c r="AE887" i="14"/>
  <c r="P637" i="26"/>
  <c r="P850" i="26"/>
  <c r="J336" i="26"/>
  <c r="P336" i="26"/>
  <c r="I304" i="26"/>
  <c r="O304" i="26" s="1"/>
  <c r="J304" i="26"/>
  <c r="P304" i="26" s="1"/>
  <c r="J288" i="26"/>
  <c r="I288" i="26"/>
  <c r="O288" i="26" s="1"/>
  <c r="AI30" i="14"/>
  <c r="M16" i="14"/>
  <c r="AJ16" i="14"/>
  <c r="O821" i="26"/>
  <c r="P821" i="26"/>
  <c r="J805" i="26"/>
  <c r="J701" i="26"/>
  <c r="P701" i="26" s="1"/>
  <c r="O701" i="26"/>
  <c r="I605" i="26"/>
  <c r="O605" i="26"/>
  <c r="I493" i="26"/>
  <c r="O493" i="26" s="1"/>
  <c r="P493" i="26"/>
  <c r="I437" i="26"/>
  <c r="O437" i="26"/>
  <c r="M679" i="26"/>
  <c r="P679" i="26"/>
  <c r="P908" i="26"/>
  <c r="AB424" i="14"/>
  <c r="P881" i="26"/>
  <c r="AD744" i="14"/>
  <c r="P687" i="26"/>
  <c r="J140" i="26"/>
  <c r="P140" i="26" s="1"/>
  <c r="O625" i="26"/>
  <c r="J736" i="26"/>
  <c r="I260" i="26"/>
  <c r="P219" i="26"/>
  <c r="O188" i="26"/>
  <c r="O187" i="26"/>
  <c r="I299" i="26"/>
  <c r="J324" i="26"/>
  <c r="J363" i="26"/>
  <c r="I449" i="26"/>
  <c r="I705" i="26"/>
  <c r="O705" i="26" s="1"/>
  <c r="P689" i="26"/>
  <c r="O833" i="26"/>
  <c r="O689" i="26"/>
  <c r="I929" i="26"/>
  <c r="P235" i="26"/>
  <c r="I396" i="26"/>
  <c r="O396" i="26" s="1"/>
  <c r="I464" i="26"/>
  <c r="I227" i="26"/>
  <c r="O617" i="26"/>
  <c r="P521" i="26"/>
  <c r="J825" i="26"/>
  <c r="I457" i="26"/>
  <c r="J396" i="26"/>
  <c r="J260" i="26"/>
  <c r="P308" i="26"/>
  <c r="P299" i="26"/>
  <c r="I649" i="26"/>
  <c r="O649" i="26" s="1"/>
  <c r="J881" i="26"/>
  <c r="P92" i="26"/>
  <c r="P228" i="26"/>
  <c r="J268" i="26"/>
  <c r="P268" i="26" s="1"/>
  <c r="P188" i="26"/>
  <c r="P300" i="26"/>
  <c r="J308" i="26"/>
  <c r="I380" i="26"/>
  <c r="O324" i="26"/>
  <c r="O505" i="26"/>
  <c r="P449" i="26"/>
  <c r="I633" i="26"/>
  <c r="I521" i="26"/>
  <c r="I529" i="26"/>
  <c r="P849" i="26"/>
  <c r="J713" i="26"/>
  <c r="J457" i="26"/>
  <c r="O92" i="26"/>
  <c r="J172" i="26"/>
  <c r="P172" i="26" s="1"/>
  <c r="J236" i="26"/>
  <c r="P236" i="26" s="1"/>
  <c r="P148" i="26"/>
  <c r="J188" i="26"/>
  <c r="J300" i="26"/>
  <c r="P380" i="26"/>
  <c r="P372" i="26"/>
  <c r="P489" i="26"/>
  <c r="P785" i="26"/>
  <c r="J705" i="26"/>
  <c r="J513" i="26"/>
  <c r="I657" i="26"/>
  <c r="P529" i="26"/>
  <c r="O372" i="26"/>
  <c r="J761" i="26"/>
  <c r="P761" i="26" s="1"/>
  <c r="O380" i="26"/>
  <c r="O148" i="26"/>
  <c r="I92" i="26"/>
  <c r="J276" i="26"/>
  <c r="P276" i="26" s="1"/>
  <c r="P388" i="26"/>
  <c r="P340" i="26"/>
  <c r="P401" i="26"/>
  <c r="P497" i="26"/>
  <c r="J489" i="26"/>
  <c r="P801" i="26"/>
  <c r="O513" i="26"/>
  <c r="O657" i="26"/>
  <c r="O817" i="26"/>
  <c r="P841" i="26"/>
  <c r="P433" i="26"/>
  <c r="O332" i="26"/>
  <c r="I364" i="26"/>
  <c r="O284" i="26"/>
  <c r="I372" i="26"/>
  <c r="I417" i="26"/>
  <c r="O417" i="26" s="1"/>
  <c r="I388" i="26"/>
  <c r="O388" i="26" s="1"/>
  <c r="O244" i="26"/>
  <c r="P457" i="26"/>
  <c r="I228" i="26"/>
  <c r="P132" i="26"/>
  <c r="I116" i="26"/>
  <c r="I140" i="26"/>
  <c r="O140" i="26" s="1"/>
  <c r="I204" i="26"/>
  <c r="O204" i="26" s="1"/>
  <c r="J244" i="26"/>
  <c r="P244" i="26" s="1"/>
  <c r="P364" i="26"/>
  <c r="J340" i="26"/>
  <c r="J473" i="26"/>
  <c r="P473" i="26" s="1"/>
  <c r="P417" i="26"/>
  <c r="J497" i="26"/>
  <c r="P513" i="26"/>
  <c r="O889" i="26"/>
  <c r="J332" i="26"/>
  <c r="P332" i="26" s="1"/>
  <c r="I268" i="26"/>
  <c r="O268" i="26" s="1"/>
  <c r="O433" i="26"/>
  <c r="I300" i="26"/>
  <c r="O300" i="26" s="1"/>
  <c r="J132" i="26"/>
  <c r="J124" i="26"/>
  <c r="P124" i="26" s="1"/>
  <c r="J156" i="26"/>
  <c r="O116" i="26"/>
  <c r="P156" i="26"/>
  <c r="J284" i="26"/>
  <c r="P284" i="26" s="1"/>
  <c r="P196" i="26"/>
  <c r="P260" i="26"/>
  <c r="O180" i="26"/>
  <c r="P204" i="26"/>
  <c r="O340" i="26"/>
  <c r="I441" i="26"/>
  <c r="O441" i="26" s="1"/>
  <c r="O449" i="26"/>
  <c r="P481" i="26"/>
  <c r="I473" i="26"/>
  <c r="O473" i="26" s="1"/>
  <c r="I497" i="26"/>
  <c r="O497" i="26" s="1"/>
  <c r="P625" i="26"/>
  <c r="O785" i="26"/>
  <c r="J817" i="26"/>
  <c r="P817" i="26" s="1"/>
  <c r="O252" i="26"/>
  <c r="I433" i="26"/>
  <c r="I801" i="26"/>
  <c r="O364" i="26"/>
  <c r="O132" i="26"/>
  <c r="P116" i="26"/>
  <c r="O156" i="26"/>
  <c r="I196" i="26"/>
  <c r="O196" i="26" s="1"/>
  <c r="J252" i="26"/>
  <c r="P252" i="26" s="1"/>
  <c r="P180" i="26"/>
  <c r="P396" i="26"/>
  <c r="J481" i="26"/>
  <c r="J505" i="26"/>
  <c r="P505" i="26" s="1"/>
  <c r="I569" i="26"/>
  <c r="O569" i="26" s="1"/>
  <c r="P665" i="26"/>
  <c r="J609" i="26"/>
  <c r="P609" i="26" s="1"/>
  <c r="J617" i="26"/>
  <c r="P617" i="26" s="1"/>
  <c r="J625" i="26"/>
  <c r="I665" i="26"/>
  <c r="O801" i="26"/>
  <c r="O521" i="26"/>
  <c r="O825" i="26"/>
  <c r="P705" i="26"/>
  <c r="J889" i="26"/>
  <c r="P889" i="26" s="1"/>
  <c r="I785" i="26"/>
  <c r="O228" i="26"/>
  <c r="J180" i="26"/>
  <c r="P324" i="26"/>
  <c r="I401" i="26"/>
  <c r="O401" i="26" s="1"/>
  <c r="P441" i="26"/>
  <c r="I481" i="26"/>
  <c r="O481" i="26" s="1"/>
  <c r="P649" i="26"/>
  <c r="O665" i="26"/>
  <c r="J545" i="26"/>
  <c r="P545" i="26" s="1"/>
  <c r="I689" i="26"/>
  <c r="P825" i="26"/>
  <c r="O308" i="26"/>
  <c r="P657" i="26"/>
  <c r="I124" i="26"/>
  <c r="O124" i="26" s="1"/>
  <c r="O107" i="26"/>
  <c r="I115" i="26"/>
  <c r="I139" i="26"/>
  <c r="O139" i="26" s="1"/>
  <c r="P171" i="26"/>
  <c r="O227" i="26"/>
  <c r="O235" i="26"/>
  <c r="I331" i="26"/>
  <c r="O331" i="26" s="1"/>
  <c r="J339" i="26"/>
  <c r="P464" i="26"/>
  <c r="J528" i="26"/>
  <c r="P528" i="26" s="1"/>
  <c r="I448" i="26"/>
  <c r="O448" i="26" s="1"/>
  <c r="O576" i="26"/>
  <c r="O528" i="26"/>
  <c r="J488" i="26"/>
  <c r="P488" i="26" s="1"/>
  <c r="O488" i="26"/>
  <c r="J728" i="26"/>
  <c r="O784" i="26"/>
  <c r="O99" i="26"/>
  <c r="I400" i="26"/>
  <c r="P520" i="26"/>
  <c r="J155" i="26"/>
  <c r="O179" i="26"/>
  <c r="I171" i="26"/>
  <c r="O171" i="26" s="1"/>
  <c r="J187" i="26"/>
  <c r="P187" i="26" s="1"/>
  <c r="I267" i="26"/>
  <c r="O267" i="26" s="1"/>
  <c r="O299" i="26"/>
  <c r="J331" i="26"/>
  <c r="P331" i="26" s="1"/>
  <c r="I371" i="26"/>
  <c r="O371" i="26" s="1"/>
  <c r="I323" i="26"/>
  <c r="O323" i="26" s="1"/>
  <c r="J355" i="26"/>
  <c r="O363" i="26"/>
  <c r="I363" i="26"/>
  <c r="I416" i="26"/>
  <c r="J408" i="26"/>
  <c r="P408" i="26" s="1"/>
  <c r="J504" i="26"/>
  <c r="P504" i="26" s="1"/>
  <c r="I520" i="26"/>
  <c r="J704" i="26"/>
  <c r="P704" i="26" s="1"/>
  <c r="J744" i="26"/>
  <c r="O720" i="26"/>
  <c r="I840" i="26"/>
  <c r="O840" i="26" s="1"/>
  <c r="O464" i="26"/>
  <c r="J139" i="26"/>
  <c r="O115" i="26"/>
  <c r="J203" i="26"/>
  <c r="P203" i="26" s="1"/>
  <c r="O131" i="26"/>
  <c r="O163" i="26"/>
  <c r="I187" i="26"/>
  <c r="O259" i="26"/>
  <c r="J379" i="26"/>
  <c r="P379" i="26" s="1"/>
  <c r="J424" i="26"/>
  <c r="P424" i="26" s="1"/>
  <c r="O408" i="26"/>
  <c r="I432" i="26"/>
  <c r="O432" i="26" s="1"/>
  <c r="J456" i="26"/>
  <c r="P456" i="26" s="1"/>
  <c r="O624" i="26"/>
  <c r="I504" i="26"/>
  <c r="O520" i="26"/>
  <c r="J752" i="26"/>
  <c r="P752" i="26" s="1"/>
  <c r="I680" i="26"/>
  <c r="P720" i="26"/>
  <c r="O728" i="26"/>
  <c r="J992" i="26"/>
  <c r="P992" i="26" s="1"/>
  <c r="O379" i="26"/>
  <c r="J179" i="26"/>
  <c r="P179" i="26" s="1"/>
  <c r="O211" i="26"/>
  <c r="J163" i="26"/>
  <c r="P163" i="26" s="1"/>
  <c r="O195" i="26"/>
  <c r="P275" i="26"/>
  <c r="P267" i="26"/>
  <c r="J251" i="26"/>
  <c r="I283" i="26"/>
  <c r="J323" i="26"/>
  <c r="P323" i="26" s="1"/>
  <c r="O424" i="26"/>
  <c r="I456" i="26"/>
  <c r="O456" i="26" s="1"/>
  <c r="O504" i="26"/>
  <c r="I496" i="26"/>
  <c r="J776" i="26"/>
  <c r="P728" i="26"/>
  <c r="O736" i="26"/>
  <c r="O896" i="26"/>
  <c r="O400" i="26"/>
  <c r="I395" i="26"/>
  <c r="O395" i="26"/>
  <c r="I552" i="26"/>
  <c r="O544" i="26"/>
  <c r="P211" i="26"/>
  <c r="I163" i="26"/>
  <c r="J147" i="26"/>
  <c r="P147" i="26" s="1"/>
  <c r="P195" i="26"/>
  <c r="J243" i="26"/>
  <c r="P251" i="26"/>
  <c r="I291" i="26"/>
  <c r="O291" i="26" s="1"/>
  <c r="J315" i="26"/>
  <c r="P315" i="26" s="1"/>
  <c r="O283" i="26"/>
  <c r="P395" i="26"/>
  <c r="P371" i="26"/>
  <c r="J416" i="26"/>
  <c r="P416" i="26" s="1"/>
  <c r="J544" i="26"/>
  <c r="P544" i="26" s="1"/>
  <c r="O656" i="26"/>
  <c r="O496" i="26"/>
  <c r="P736" i="26"/>
  <c r="O688" i="26"/>
  <c r="O680" i="26"/>
  <c r="O704" i="26"/>
  <c r="P155" i="26"/>
  <c r="P115" i="26"/>
  <c r="I211" i="26"/>
  <c r="P227" i="26"/>
  <c r="O219" i="26"/>
  <c r="O147" i="26"/>
  <c r="J195" i="26"/>
  <c r="J235" i="26"/>
  <c r="I243" i="26"/>
  <c r="O243" i="26" s="1"/>
  <c r="J283" i="26"/>
  <c r="P283" i="26" s="1"/>
  <c r="I339" i="26"/>
  <c r="O339" i="26" s="1"/>
  <c r="I355" i="26"/>
  <c r="O355" i="26" s="1"/>
  <c r="O416" i="26"/>
  <c r="O440" i="26"/>
  <c r="J440" i="26"/>
  <c r="P440" i="26" s="1"/>
  <c r="P496" i="26"/>
  <c r="J720" i="26"/>
  <c r="O752" i="26"/>
  <c r="P680" i="26"/>
  <c r="J896" i="26"/>
  <c r="P896" i="26" s="1"/>
  <c r="J99" i="26"/>
  <c r="P99" i="26" s="1"/>
  <c r="J568" i="26"/>
  <c r="P568" i="26" s="1"/>
  <c r="J107" i="26"/>
  <c r="P107" i="26" s="1"/>
  <c r="P139" i="26"/>
  <c r="J219" i="26"/>
  <c r="P243" i="26"/>
  <c r="I315" i="26"/>
  <c r="O315" i="26" s="1"/>
  <c r="P400" i="26"/>
  <c r="P355" i="26"/>
  <c r="J432" i="26"/>
  <c r="P432" i="26" s="1"/>
  <c r="P776" i="26"/>
  <c r="J688" i="26"/>
  <c r="P688" i="26" s="1"/>
  <c r="O776" i="26"/>
  <c r="J130" i="26"/>
  <c r="P130" i="26" s="1"/>
  <c r="I130" i="26"/>
  <c r="O130" i="26" s="1"/>
  <c r="J39" i="26"/>
  <c r="P30" i="26"/>
  <c r="I100" i="26"/>
  <c r="O100" i="26" s="1"/>
  <c r="J100" i="26"/>
  <c r="P100" i="26"/>
  <c r="I123" i="26"/>
  <c r="O123" i="26" s="1"/>
  <c r="J123" i="26"/>
  <c r="P123" i="26" s="1"/>
  <c r="J86" i="26"/>
  <c r="P86" i="26" s="1"/>
  <c r="I86" i="26"/>
  <c r="O86" i="26" s="1"/>
  <c r="I93" i="26"/>
  <c r="J93" i="26"/>
  <c r="P93" i="26" s="1"/>
  <c r="O93" i="26"/>
  <c r="J30" i="26"/>
  <c r="I48" i="26"/>
  <c r="P48" i="26"/>
  <c r="P39" i="26"/>
  <c r="J782" i="26"/>
  <c r="P782" i="26" s="1"/>
  <c r="O782" i="26"/>
  <c r="I782" i="26"/>
  <c r="O22" i="26"/>
  <c r="AD597" i="14"/>
  <c r="J22" i="26"/>
  <c r="P22" i="26" s="1"/>
  <c r="J999" i="26"/>
  <c r="O563" i="26"/>
  <c r="P570" i="26"/>
  <c r="P610" i="26"/>
  <c r="I586" i="26"/>
  <c r="I666" i="26"/>
  <c r="O666" i="26" s="1"/>
  <c r="I682" i="26"/>
  <c r="O682" i="26" s="1"/>
  <c r="J247" i="26"/>
  <c r="P247" i="26" s="1"/>
  <c r="P563" i="26"/>
  <c r="J784" i="26"/>
  <c r="J730" i="26"/>
  <c r="I634" i="26"/>
  <c r="O634" i="26" s="1"/>
  <c r="O594" i="26"/>
  <c r="O586" i="26"/>
  <c r="J666" i="26"/>
  <c r="P666" i="26" s="1"/>
  <c r="J682" i="26"/>
  <c r="P682" i="26" s="1"/>
  <c r="J33" i="26"/>
  <c r="P33" i="26" s="1"/>
  <c r="I223" i="26"/>
  <c r="I730" i="26"/>
  <c r="O730" i="26" s="1"/>
  <c r="I658" i="26"/>
  <c r="O658" i="26" s="1"/>
  <c r="J594" i="26"/>
  <c r="J586" i="26"/>
  <c r="P586" i="26" s="1"/>
  <c r="P460" i="26"/>
  <c r="P674" i="26"/>
  <c r="I706" i="26"/>
  <c r="O706" i="26" s="1"/>
  <c r="J722" i="26"/>
  <c r="P722" i="26" s="1"/>
  <c r="O950" i="26"/>
  <c r="I642" i="26"/>
  <c r="J745" i="26"/>
  <c r="I674" i="26"/>
  <c r="O674" i="26" s="1"/>
  <c r="J706" i="26"/>
  <c r="P706" i="26" s="1"/>
  <c r="I722" i="26"/>
  <c r="O722" i="26" s="1"/>
  <c r="P950" i="26"/>
  <c r="O642" i="26"/>
  <c r="I769" i="26"/>
  <c r="O769" i="26" s="1"/>
  <c r="I610" i="26"/>
  <c r="I698" i="26"/>
  <c r="O698" i="26" s="1"/>
  <c r="J524" i="26"/>
  <c r="P524" i="26" s="1"/>
  <c r="P634" i="26"/>
  <c r="O761" i="26"/>
  <c r="P784" i="26"/>
  <c r="P840" i="26"/>
  <c r="I950" i="26"/>
  <c r="I570" i="26"/>
  <c r="O570" i="26" s="1"/>
  <c r="J769" i="26"/>
  <c r="P769" i="26" s="1"/>
  <c r="O610" i="26"/>
  <c r="O207" i="26"/>
  <c r="P658" i="26"/>
  <c r="AI910" i="14"/>
  <c r="AI126" i="14"/>
  <c r="AI559" i="14"/>
  <c r="AH888" i="14"/>
  <c r="AB888" i="14" s="1"/>
  <c r="AE294" i="14"/>
  <c r="AB294" i="14" s="1"/>
  <c r="AH277" i="14"/>
  <c r="AB277" i="14" s="1"/>
  <c r="AE847" i="14"/>
  <c r="H910" i="14"/>
  <c r="AD333" i="14"/>
  <c r="AD64" i="14"/>
  <c r="AH910" i="14"/>
  <c r="AB910" i="14" s="1"/>
  <c r="AI277" i="14"/>
  <c r="AE872" i="14"/>
  <c r="AE149" i="14"/>
  <c r="AG952" i="14"/>
  <c r="AH783" i="14"/>
  <c r="AB232" i="14"/>
  <c r="AG910" i="14"/>
  <c r="AI888" i="14"/>
  <c r="AG888" i="14"/>
  <c r="AI294" i="14"/>
  <c r="H888" i="14"/>
  <c r="H672" i="14"/>
  <c r="H911" i="14"/>
  <c r="AE989" i="14"/>
  <c r="AF621" i="14"/>
  <c r="AC621" i="14" s="1"/>
  <c r="AG45" i="14"/>
  <c r="AI85" i="14"/>
  <c r="AD85" i="14" s="1"/>
  <c r="AF783" i="14"/>
  <c r="AC783" i="14" s="1"/>
  <c r="AF910" i="14"/>
  <c r="AC910" i="14" s="1"/>
  <c r="AF847" i="14"/>
  <c r="AC847" i="14" s="1"/>
  <c r="AG621" i="14"/>
  <c r="AD621" i="14" s="1"/>
  <c r="H149" i="14"/>
  <c r="H160" i="14"/>
  <c r="H847" i="14"/>
  <c r="AI989" i="14"/>
  <c r="AD989" i="14" s="1"/>
  <c r="AE621" i="14"/>
  <c r="AH85" i="14"/>
  <c r="AB85" i="14" s="1"/>
  <c r="AG46" i="14"/>
  <c r="AD46" i="14" s="1"/>
  <c r="AI911" i="14"/>
  <c r="AE783" i="14"/>
  <c r="H989" i="14"/>
  <c r="AG294" i="14"/>
  <c r="H85" i="14"/>
  <c r="H126" i="14"/>
  <c r="H783" i="14"/>
  <c r="AE160" i="14"/>
  <c r="AG911" i="14"/>
  <c r="AD911" i="14" s="1"/>
  <c r="I20" i="26"/>
  <c r="P20" i="26"/>
  <c r="J20" i="26"/>
  <c r="I500" i="26"/>
  <c r="P500" i="26"/>
  <c r="J500" i="26"/>
  <c r="O500" i="26"/>
  <c r="O367" i="26"/>
  <c r="J367" i="26"/>
  <c r="P367" i="26"/>
  <c r="J343" i="26"/>
  <c r="I343" i="26"/>
  <c r="O343" i="26" s="1"/>
  <c r="I279" i="26"/>
  <c r="J279" i="26"/>
  <c r="P279" i="26"/>
  <c r="J151" i="26"/>
  <c r="I151" i="26"/>
  <c r="O151" i="26" s="1"/>
  <c r="I84" i="26"/>
  <c r="P84" i="26"/>
  <c r="O84" i="26"/>
  <c r="J84" i="26"/>
  <c r="J965" i="26"/>
  <c r="I902" i="26"/>
  <c r="J902" i="26"/>
  <c r="P870" i="26"/>
  <c r="I870" i="26"/>
  <c r="O870" i="26" s="1"/>
  <c r="J870" i="26"/>
  <c r="O601" i="26"/>
  <c r="I601" i="26"/>
  <c r="J601" i="26"/>
  <c r="O593" i="26"/>
  <c r="I593" i="26"/>
  <c r="J593" i="26"/>
  <c r="P593" i="26" s="1"/>
  <c r="O585" i="26"/>
  <c r="I585" i="26"/>
  <c r="J585" i="26"/>
  <c r="P585" i="26" s="1"/>
  <c r="I577" i="26"/>
  <c r="O577" i="26" s="1"/>
  <c r="J569" i="26"/>
  <c r="P569" i="26" s="1"/>
  <c r="I562" i="26"/>
  <c r="O562" i="26" s="1"/>
  <c r="J562" i="26"/>
  <c r="P562" i="26" s="1"/>
  <c r="I539" i="26"/>
  <c r="O539" i="26"/>
  <c r="J539" i="26"/>
  <c r="I523" i="26"/>
  <c r="O523" i="26"/>
  <c r="P523" i="26"/>
  <c r="J523" i="26"/>
  <c r="P515" i="26"/>
  <c r="J515" i="26"/>
  <c r="I515" i="26"/>
  <c r="O515" i="26" s="1"/>
  <c r="O507" i="26"/>
  <c r="I507" i="26"/>
  <c r="J507" i="26"/>
  <c r="P507" i="26" s="1"/>
  <c r="I491" i="26"/>
  <c r="O491" i="26" s="1"/>
  <c r="P483" i="26"/>
  <c r="I483" i="26"/>
  <c r="O483" i="26" s="1"/>
  <c r="P467" i="26"/>
  <c r="I467" i="26"/>
  <c r="O467" i="26" s="1"/>
  <c r="I459" i="26"/>
  <c r="O459" i="26" s="1"/>
  <c r="J459" i="26"/>
  <c r="P459" i="26"/>
  <c r="O451" i="26"/>
  <c r="P451" i="26"/>
  <c r="I451" i="26"/>
  <c r="J451" i="26"/>
  <c r="O435" i="26"/>
  <c r="P435" i="26"/>
  <c r="I419" i="26"/>
  <c r="O419" i="26" s="1"/>
  <c r="J419" i="26"/>
  <c r="P419" i="26" s="1"/>
  <c r="I403" i="26"/>
  <c r="J403" i="26"/>
  <c r="P403" i="26" s="1"/>
  <c r="O382" i="26"/>
  <c r="I374" i="26"/>
  <c r="O374" i="26" s="1"/>
  <c r="J374" i="26"/>
  <c r="P374" i="26" s="1"/>
  <c r="O358" i="26"/>
  <c r="I358" i="26"/>
  <c r="J358" i="26"/>
  <c r="P358" i="26" s="1"/>
  <c r="I350" i="26"/>
  <c r="O350" i="26" s="1"/>
  <c r="J350" i="26"/>
  <c r="P350" i="26" s="1"/>
  <c r="O342" i="26"/>
  <c r="J342" i="26"/>
  <c r="P342" i="26" s="1"/>
  <c r="I342" i="26"/>
  <c r="O334" i="26"/>
  <c r="J334" i="26"/>
  <c r="P334" i="26" s="1"/>
  <c r="O326" i="26"/>
  <c r="I326" i="26"/>
  <c r="P326" i="26"/>
  <c r="O318" i="26"/>
  <c r="J318" i="26"/>
  <c r="I310" i="26"/>
  <c r="O310" i="26" s="1"/>
  <c r="J310" i="26"/>
  <c r="P310" i="26" s="1"/>
  <c r="O302" i="26"/>
  <c r="J302" i="26"/>
  <c r="P302" i="26" s="1"/>
  <c r="I302" i="26"/>
  <c r="O294" i="26"/>
  <c r="J294" i="26"/>
  <c r="P294" i="26" s="1"/>
  <c r="I294" i="26"/>
  <c r="P286" i="26"/>
  <c r="O286" i="26"/>
  <c r="I286" i="26"/>
  <c r="P278" i="26"/>
  <c r="I278" i="26"/>
  <c r="O278" i="26" s="1"/>
  <c r="I262" i="26"/>
  <c r="O262" i="26" s="1"/>
  <c r="J262" i="26"/>
  <c r="P262" i="26" s="1"/>
  <c r="J246" i="26"/>
  <c r="P246" i="26" s="1"/>
  <c r="O246" i="26"/>
  <c r="I238" i="26"/>
  <c r="O238" i="26" s="1"/>
  <c r="J238" i="26"/>
  <c r="P238" i="26" s="1"/>
  <c r="I230" i="26"/>
  <c r="O230" i="26" s="1"/>
  <c r="P230" i="26"/>
  <c r="J230" i="26"/>
  <c r="O222" i="26"/>
  <c r="P222" i="26"/>
  <c r="O214" i="26"/>
  <c r="I214" i="26"/>
  <c r="J214" i="26"/>
  <c r="P214" i="26"/>
  <c r="I206" i="26"/>
  <c r="O206" i="26" s="1"/>
  <c r="J206" i="26"/>
  <c r="P206" i="26" s="1"/>
  <c r="I182" i="26"/>
  <c r="O182" i="26"/>
  <c r="J182" i="26"/>
  <c r="P182" i="26" s="1"/>
  <c r="I174" i="26"/>
  <c r="O174" i="26"/>
  <c r="P166" i="26"/>
  <c r="J166" i="26"/>
  <c r="I166" i="26"/>
  <c r="O166" i="26" s="1"/>
  <c r="J158" i="26"/>
  <c r="P158" i="26"/>
  <c r="J150" i="26"/>
  <c r="P150" i="26" s="1"/>
  <c r="I150" i="26"/>
  <c r="O150" i="26"/>
  <c r="I134" i="26"/>
  <c r="O134" i="26" s="1"/>
  <c r="J134" i="26"/>
  <c r="P134" i="26" s="1"/>
  <c r="J127" i="26"/>
  <c r="P127" i="26" s="1"/>
  <c r="O127" i="26"/>
  <c r="I120" i="26"/>
  <c r="O120" i="26" s="1"/>
  <c r="I112" i="26"/>
  <c r="J112" i="26"/>
  <c r="P112" i="26"/>
  <c r="I104" i="26"/>
  <c r="O104" i="26"/>
  <c r="P104" i="26"/>
  <c r="I97" i="26"/>
  <c r="O97" i="26" s="1"/>
  <c r="P75" i="26"/>
  <c r="I75" i="26"/>
  <c r="J75" i="26"/>
  <c r="O75" i="26"/>
  <c r="O420" i="26"/>
  <c r="I420" i="26"/>
  <c r="J420" i="26"/>
  <c r="P420" i="26" s="1"/>
  <c r="J359" i="26"/>
  <c r="P359" i="26" s="1"/>
  <c r="I359" i="26"/>
  <c r="O359" i="26" s="1"/>
  <c r="I303" i="26"/>
  <c r="O303" i="26" s="1"/>
  <c r="J303" i="26"/>
  <c r="J215" i="26"/>
  <c r="P215" i="26" s="1"/>
  <c r="O215" i="26"/>
  <c r="I215" i="26"/>
  <c r="I183" i="26"/>
  <c r="O183" i="26" s="1"/>
  <c r="J183" i="26"/>
  <c r="P183" i="26" s="1"/>
  <c r="I128" i="26"/>
  <c r="O128" i="26" s="1"/>
  <c r="P128" i="26"/>
  <c r="J128" i="26"/>
  <c r="J98" i="26"/>
  <c r="P98" i="26" s="1"/>
  <c r="I98" i="26"/>
  <c r="O98" i="26" s="1"/>
  <c r="P76" i="26"/>
  <c r="P207" i="26"/>
  <c r="O223" i="26"/>
  <c r="I524" i="26"/>
  <c r="J91" i="26"/>
  <c r="P295" i="26"/>
  <c r="P351" i="26"/>
  <c r="P508" i="26"/>
  <c r="I988" i="26"/>
  <c r="O988" i="26" s="1"/>
  <c r="J948" i="26"/>
  <c r="P948" i="26" s="1"/>
  <c r="I885" i="26"/>
  <c r="J885" i="26"/>
  <c r="P885" i="26" s="1"/>
  <c r="O885" i="26"/>
  <c r="I672" i="26"/>
  <c r="O672" i="26" s="1"/>
  <c r="J672" i="26"/>
  <c r="P672" i="26" s="1"/>
  <c r="J656" i="26"/>
  <c r="P656" i="26" s="1"/>
  <c r="I656" i="26"/>
  <c r="J624" i="26"/>
  <c r="P624" i="26" s="1"/>
  <c r="J608" i="26"/>
  <c r="P608" i="26" s="1"/>
  <c r="O608" i="26"/>
  <c r="J576" i="26"/>
  <c r="P576" i="26"/>
  <c r="I568" i="26"/>
  <c r="O568" i="26" s="1"/>
  <c r="O561" i="26"/>
  <c r="I561" i="26"/>
  <c r="J561" i="26"/>
  <c r="P561" i="26" s="1"/>
  <c r="I484" i="26"/>
  <c r="P484" i="26"/>
  <c r="O484" i="26"/>
  <c r="I452" i="26"/>
  <c r="O452" i="26" s="1"/>
  <c r="P452" i="26"/>
  <c r="J452" i="26"/>
  <c r="P428" i="26"/>
  <c r="J428" i="26"/>
  <c r="O428" i="26"/>
  <c r="O383" i="26"/>
  <c r="J383" i="26"/>
  <c r="P383" i="26" s="1"/>
  <c r="I383" i="26"/>
  <c r="J143" i="26"/>
  <c r="P343" i="26"/>
  <c r="O351" i="26"/>
  <c r="O91" i="26"/>
  <c r="I76" i="26"/>
  <c r="O76" i="26" s="1"/>
  <c r="O143" i="26"/>
  <c r="J467" i="26"/>
  <c r="J508" i="26"/>
  <c r="P539" i="26"/>
  <c r="O540" i="26"/>
  <c r="P671" i="26"/>
  <c r="I671" i="26"/>
  <c r="O671" i="26" s="1"/>
  <c r="P663" i="26"/>
  <c r="J663" i="26"/>
  <c r="O663" i="26"/>
  <c r="I655" i="26"/>
  <c r="J655" i="26"/>
  <c r="P655" i="26" s="1"/>
  <c r="O655" i="26"/>
  <c r="J647" i="26"/>
  <c r="P647" i="26" s="1"/>
  <c r="I647" i="26"/>
  <c r="O647" i="26" s="1"/>
  <c r="I631" i="26"/>
  <c r="O631" i="26"/>
  <c r="P631" i="26"/>
  <c r="I623" i="26"/>
  <c r="O623" i="26" s="1"/>
  <c r="P623" i="26"/>
  <c r="J615" i="26"/>
  <c r="P615" i="26" s="1"/>
  <c r="I615" i="26"/>
  <c r="O615" i="26" s="1"/>
  <c r="J607" i="26"/>
  <c r="P607" i="26" s="1"/>
  <c r="I607" i="26"/>
  <c r="O607" i="26" s="1"/>
  <c r="I468" i="26"/>
  <c r="P468" i="26"/>
  <c r="I436" i="26"/>
  <c r="O436" i="26" s="1"/>
  <c r="J436" i="26"/>
  <c r="P436" i="26" s="1"/>
  <c r="O412" i="26"/>
  <c r="I412" i="26"/>
  <c r="J412" i="26"/>
  <c r="P412" i="26"/>
  <c r="I175" i="26"/>
  <c r="O175" i="26" s="1"/>
  <c r="J175" i="26"/>
  <c r="P175" i="26" s="1"/>
  <c r="J135" i="26"/>
  <c r="P135" i="26"/>
  <c r="I135" i="26"/>
  <c r="O135" i="26"/>
  <c r="P91" i="26"/>
  <c r="I191" i="26"/>
  <c r="O191" i="26" s="1"/>
  <c r="O271" i="26"/>
  <c r="J295" i="26"/>
  <c r="I335" i="26"/>
  <c r="J351" i="26"/>
  <c r="I508" i="26"/>
  <c r="P540" i="26"/>
  <c r="I540" i="26"/>
  <c r="P303" i="26"/>
  <c r="I726" i="26"/>
  <c r="J726" i="26"/>
  <c r="P726" i="26" s="1"/>
  <c r="O726" i="26"/>
  <c r="I718" i="26"/>
  <c r="O718" i="26" s="1"/>
  <c r="O702" i="26"/>
  <c r="P702" i="26"/>
  <c r="J702" i="26"/>
  <c r="J694" i="26"/>
  <c r="P694" i="26" s="1"/>
  <c r="O694" i="26"/>
  <c r="I686" i="26"/>
  <c r="O686" i="26" s="1"/>
  <c r="P686" i="26"/>
  <c r="O678" i="26"/>
  <c r="P678" i="26"/>
  <c r="J678" i="26"/>
  <c r="I678" i="26"/>
  <c r="I559" i="26"/>
  <c r="O559" i="26"/>
  <c r="I887" i="26"/>
  <c r="O887" i="26"/>
  <c r="P199" i="26"/>
  <c r="O199" i="26"/>
  <c r="I199" i="26"/>
  <c r="I143" i="26"/>
  <c r="P223" i="26"/>
  <c r="O239" i="26"/>
  <c r="P271" i="26"/>
  <c r="I295" i="26"/>
  <c r="O295" i="26" s="1"/>
  <c r="O287" i="26"/>
  <c r="O468" i="26"/>
  <c r="P601" i="26"/>
  <c r="O902" i="26"/>
  <c r="I460" i="26"/>
  <c r="J811" i="26"/>
  <c r="J795" i="26"/>
  <c r="P795" i="26" s="1"/>
  <c r="J772" i="26"/>
  <c r="P772" i="26" s="1"/>
  <c r="O772" i="26"/>
  <c r="J740" i="26"/>
  <c r="P740" i="26"/>
  <c r="O740" i="26"/>
  <c r="I740" i="26"/>
  <c r="I733" i="26"/>
  <c r="O733" i="26" s="1"/>
  <c r="J733" i="26"/>
  <c r="P733" i="26"/>
  <c r="I725" i="26"/>
  <c r="O725" i="26" s="1"/>
  <c r="J725" i="26"/>
  <c r="J717" i="26"/>
  <c r="P717" i="26" s="1"/>
  <c r="O717" i="26"/>
  <c r="I832" i="26"/>
  <c r="O832" i="26" s="1"/>
  <c r="J832" i="26"/>
  <c r="P832" i="26"/>
  <c r="I516" i="26"/>
  <c r="O516" i="26" s="1"/>
  <c r="J516" i="26"/>
  <c r="P516" i="26" s="1"/>
  <c r="O375" i="26"/>
  <c r="J375" i="26"/>
  <c r="P375" i="26" s="1"/>
  <c r="I375" i="26"/>
  <c r="I327" i="26"/>
  <c r="J327" i="26"/>
  <c r="P327" i="26"/>
  <c r="O327" i="26"/>
  <c r="I167" i="26"/>
  <c r="O167" i="26" s="1"/>
  <c r="O279" i="26"/>
  <c r="J199" i="26"/>
  <c r="P191" i="26"/>
  <c r="J271" i="26"/>
  <c r="O247" i="26"/>
  <c r="P287" i="26"/>
  <c r="I366" i="26"/>
  <c r="O366" i="26" s="1"/>
  <c r="O335" i="26"/>
  <c r="I390" i="26"/>
  <c r="O390" i="26" s="1"/>
  <c r="O460" i="26"/>
  <c r="J382" i="26"/>
  <c r="P382" i="26" s="1"/>
  <c r="J491" i="26"/>
  <c r="P491" i="26" s="1"/>
  <c r="J555" i="26"/>
  <c r="P555" i="26" s="1"/>
  <c r="J941" i="26"/>
  <c r="P941" i="26" s="1"/>
  <c r="P902" i="26"/>
  <c r="P318" i="26"/>
  <c r="J120" i="26"/>
  <c r="P120" i="26" s="1"/>
  <c r="I849" i="26"/>
  <c r="O849" i="26"/>
  <c r="I802" i="26"/>
  <c r="O802" i="26"/>
  <c r="J802" i="26"/>
  <c r="P802" i="26" s="1"/>
  <c r="P794" i="26"/>
  <c r="O794" i="26"/>
  <c r="I794" i="26"/>
  <c r="J794" i="26"/>
  <c r="O786" i="26"/>
  <c r="I786" i="26"/>
  <c r="J786" i="26"/>
  <c r="P786" i="26" s="1"/>
  <c r="J779" i="26"/>
  <c r="P779" i="26" s="1"/>
  <c r="I732" i="26"/>
  <c r="O732" i="26" s="1"/>
  <c r="J732" i="26"/>
  <c r="P732" i="26" s="1"/>
  <c r="P547" i="26"/>
  <c r="O547" i="26"/>
  <c r="I547" i="26"/>
  <c r="J311" i="26"/>
  <c r="P311" i="26" s="1"/>
  <c r="J167" i="26"/>
  <c r="P167" i="26" s="1"/>
  <c r="J239" i="26"/>
  <c r="P239" i="26" s="1"/>
  <c r="I207" i="26"/>
  <c r="J287" i="26"/>
  <c r="P335" i="26"/>
  <c r="J468" i="26"/>
  <c r="O524" i="26"/>
  <c r="I555" i="26"/>
  <c r="O555" i="26" s="1"/>
  <c r="J872" i="26"/>
  <c r="P872" i="26" s="1"/>
  <c r="O675" i="26"/>
  <c r="AD688" i="14"/>
  <c r="AD96" i="14"/>
  <c r="AD584" i="14"/>
  <c r="AD440" i="14"/>
  <c r="AD422" i="14"/>
  <c r="AD120" i="14"/>
  <c r="AD296" i="14"/>
  <c r="AB632" i="14"/>
  <c r="H892" i="14"/>
  <c r="AG892" i="14"/>
  <c r="AH892" i="14"/>
  <c r="AI892" i="14"/>
  <c r="AE892" i="14"/>
  <c r="AF892" i="14"/>
  <c r="AC892" i="14" s="1"/>
  <c r="AH508" i="14"/>
  <c r="AI508" i="14"/>
  <c r="AG508" i="14"/>
  <c r="AE508" i="14"/>
  <c r="H508" i="14"/>
  <c r="AF508" i="14"/>
  <c r="AC508" i="14" s="1"/>
  <c r="AF484" i="14"/>
  <c r="AC484" i="14" s="1"/>
  <c r="AG484" i="14"/>
  <c r="H484" i="14"/>
  <c r="AH484" i="14"/>
  <c r="AF444" i="14"/>
  <c r="AC444" i="14" s="1"/>
  <c r="AE444" i="14"/>
  <c r="AG20" i="14"/>
  <c r="AH20" i="14"/>
  <c r="H20" i="14"/>
  <c r="AF20" i="14"/>
  <c r="AC20" i="14" s="1"/>
  <c r="AE20" i="14"/>
  <c r="AI20" i="14"/>
  <c r="AH822" i="14"/>
  <c r="AI822" i="14"/>
  <c r="H822" i="14"/>
  <c r="AE822" i="14"/>
  <c r="AG822" i="14"/>
  <c r="AF822" i="14"/>
  <c r="AC822" i="14" s="1"/>
  <c r="AF638" i="14"/>
  <c r="AC638" i="14" s="1"/>
  <c r="AG638" i="14"/>
  <c r="AI638" i="14"/>
  <c r="H638" i="14"/>
  <c r="AF542" i="14"/>
  <c r="AC542" i="14" s="1"/>
  <c r="AG542" i="14"/>
  <c r="AH542" i="14"/>
  <c r="H542" i="14"/>
  <c r="AE260" i="14"/>
  <c r="AF260" i="14"/>
  <c r="AC260" i="14" s="1"/>
  <c r="H260" i="14"/>
  <c r="AG260" i="14"/>
  <c r="AH260" i="14"/>
  <c r="AI260" i="14"/>
  <c r="AH212" i="14"/>
  <c r="AI212" i="14"/>
  <c r="H212" i="14"/>
  <c r="AF212" i="14"/>
  <c r="AC212" i="14" s="1"/>
  <c r="AG212" i="14"/>
  <c r="AH452" i="14"/>
  <c r="H644" i="14"/>
  <c r="J739" i="26"/>
  <c r="P739" i="26"/>
  <c r="O739" i="26"/>
  <c r="P724" i="26"/>
  <c r="J724" i="26"/>
  <c r="O724" i="26"/>
  <c r="I724" i="26"/>
  <c r="I716" i="26"/>
  <c r="O716" i="26"/>
  <c r="J716" i="26"/>
  <c r="P716" i="26" s="1"/>
  <c r="J685" i="26"/>
  <c r="I685" i="26"/>
  <c r="O685" i="26" s="1"/>
  <c r="P685" i="26"/>
  <c r="P646" i="26"/>
  <c r="I646" i="26"/>
  <c r="O646" i="26" s="1"/>
  <c r="J622" i="26"/>
  <c r="P622" i="26" s="1"/>
  <c r="I567" i="26"/>
  <c r="O567" i="26" s="1"/>
  <c r="P567" i="26"/>
  <c r="J560" i="26"/>
  <c r="O560" i="26"/>
  <c r="P560" i="26"/>
  <c r="I553" i="26"/>
  <c r="O553" i="26" s="1"/>
  <c r="J553" i="26"/>
  <c r="P553" i="26" s="1"/>
  <c r="I546" i="26"/>
  <c r="P546" i="26"/>
  <c r="O546" i="26"/>
  <c r="I530" i="26"/>
  <c r="O530" i="26"/>
  <c r="J522" i="26"/>
  <c r="P522" i="26" s="1"/>
  <c r="O522" i="26"/>
  <c r="J514" i="26"/>
  <c r="I514" i="26"/>
  <c r="O514" i="26" s="1"/>
  <c r="P514" i="26"/>
  <c r="I506" i="26"/>
  <c r="J506" i="26"/>
  <c r="P506" i="26" s="1"/>
  <c r="O506" i="26"/>
  <c r="I498" i="26"/>
  <c r="O498" i="26" s="1"/>
  <c r="J498" i="26"/>
  <c r="P498" i="26" s="1"/>
  <c r="I474" i="26"/>
  <c r="O474" i="26" s="1"/>
  <c r="J474" i="26"/>
  <c r="J466" i="26"/>
  <c r="P466" i="26" s="1"/>
  <c r="O466" i="26"/>
  <c r="I458" i="26"/>
  <c r="O458" i="26" s="1"/>
  <c r="P458" i="26"/>
  <c r="I450" i="26"/>
  <c r="O450" i="26" s="1"/>
  <c r="J450" i="26"/>
  <c r="P450" i="26" s="1"/>
  <c r="I442" i="26"/>
  <c r="O442" i="26" s="1"/>
  <c r="P442" i="26"/>
  <c r="P434" i="26"/>
  <c r="I434" i="26"/>
  <c r="O434" i="26" s="1"/>
  <c r="J426" i="26"/>
  <c r="P426" i="26" s="1"/>
  <c r="O426" i="26"/>
  <c r="J74" i="26"/>
  <c r="P74" i="26" s="1"/>
  <c r="O74" i="26"/>
  <c r="AH790" i="14"/>
  <c r="AI790" i="14"/>
  <c r="H790" i="14"/>
  <c r="AE790" i="14"/>
  <c r="AF790" i="14"/>
  <c r="AC790" i="14" s="1"/>
  <c r="AG790" i="14"/>
  <c r="AI727" i="14"/>
  <c r="AF727" i="14"/>
  <c r="AC727" i="14" s="1"/>
  <c r="AI652" i="14"/>
  <c r="AE652" i="14"/>
  <c r="AF652" i="14"/>
  <c r="AC652" i="14" s="1"/>
  <c r="AG652" i="14"/>
  <c r="H652" i="14"/>
  <c r="H396" i="14"/>
  <c r="AI396" i="14"/>
  <c r="H292" i="14"/>
  <c r="AE292" i="14"/>
  <c r="AB292" i="14" s="1"/>
  <c r="AF292" i="14"/>
  <c r="AC292" i="14" s="1"/>
  <c r="AG292" i="14"/>
  <c r="AI292" i="14"/>
  <c r="AE244" i="14"/>
  <c r="AF244" i="14"/>
  <c r="AC244" i="14" s="1"/>
  <c r="AG244" i="14"/>
  <c r="AH244" i="14"/>
  <c r="AI244" i="14"/>
  <c r="AG196" i="14"/>
  <c r="AH196" i="14"/>
  <c r="AI196" i="14"/>
  <c r="H196" i="14"/>
  <c r="H164" i="14"/>
  <c r="AF164" i="14"/>
  <c r="AC164" i="14" s="1"/>
  <c r="H468" i="14"/>
  <c r="AI612" i="14"/>
  <c r="AE284" i="14"/>
  <c r="AI468" i="14"/>
  <c r="AE436" i="14"/>
  <c r="AE142" i="14"/>
  <c r="AE416" i="14"/>
  <c r="AG140" i="14"/>
  <c r="AD140" i="14" s="1"/>
  <c r="AG390" i="14"/>
  <c r="AH612" i="14"/>
  <c r="AH604" i="14"/>
  <c r="AH820" i="14"/>
  <c r="AF524" i="14"/>
  <c r="AC524" i="14" s="1"/>
  <c r="H492" i="14"/>
  <c r="AF468" i="14"/>
  <c r="AC468" i="14" s="1"/>
  <c r="AI388" i="14"/>
  <c r="AF436" i="14"/>
  <c r="AC436" i="14" s="1"/>
  <c r="AG452" i="14"/>
  <c r="AD452" i="14" s="1"/>
  <c r="AI142" i="14"/>
  <c r="AG863" i="14"/>
  <c r="AI863" i="14"/>
  <c r="AI340" i="14"/>
  <c r="AH652" i="14"/>
  <c r="AF196" i="14"/>
  <c r="AC196" i="14" s="1"/>
  <c r="O938" i="26"/>
  <c r="P938" i="26"/>
  <c r="J914" i="26"/>
  <c r="P914" i="26" s="1"/>
  <c r="AI716" i="14"/>
  <c r="AF716" i="14"/>
  <c r="AC716" i="14" s="1"/>
  <c r="H716" i="14"/>
  <c r="AE716" i="14"/>
  <c r="AB716" i="14" s="1"/>
  <c r="AG644" i="14"/>
  <c r="AH644" i="14"/>
  <c r="AF644" i="14"/>
  <c r="AC644" i="14" s="1"/>
  <c r="AI644" i="14"/>
  <c r="H548" i="14"/>
  <c r="AF548" i="14"/>
  <c r="AC548" i="14" s="1"/>
  <c r="AG548" i="14"/>
  <c r="AH548" i="14"/>
  <c r="AE548" i="14"/>
  <c r="AI548" i="14"/>
  <c r="AF132" i="14"/>
  <c r="AC132" i="14" s="1"/>
  <c r="H132" i="14"/>
  <c r="H620" i="14"/>
  <c r="I58" i="26"/>
  <c r="O58" i="26" s="1"/>
  <c r="H77" i="14"/>
  <c r="AI416" i="14"/>
  <c r="AG204" i="14"/>
  <c r="AE196" i="14"/>
  <c r="AG716" i="14"/>
  <c r="I744" i="26"/>
  <c r="P744" i="26"/>
  <c r="H836" i="14"/>
  <c r="AG836" i="14"/>
  <c r="AF836" i="14"/>
  <c r="AC836" i="14" s="1"/>
  <c r="AI756" i="14"/>
  <c r="AF756" i="14"/>
  <c r="AC756" i="14" s="1"/>
  <c r="H756" i="14"/>
  <c r="AH756" i="14"/>
  <c r="AB756" i="14" s="1"/>
  <c r="AE660" i="14"/>
  <c r="AB660" i="14" s="1"/>
  <c r="AG660" i="14"/>
  <c r="H660" i="14"/>
  <c r="AF660" i="14"/>
  <c r="AC660" i="14" s="1"/>
  <c r="AI660" i="14"/>
  <c r="AH316" i="14"/>
  <c r="H316" i="14"/>
  <c r="AI316" i="14"/>
  <c r="AE316" i="14"/>
  <c r="AF316" i="14"/>
  <c r="AC316" i="14" s="1"/>
  <c r="AG316" i="14"/>
  <c r="AF236" i="14"/>
  <c r="AC236" i="14" s="1"/>
  <c r="AG236" i="14"/>
  <c r="AH236" i="14"/>
  <c r="AI236" i="14"/>
  <c r="H236" i="14"/>
  <c r="AE116" i="14"/>
  <c r="AF116" i="14"/>
  <c r="AC116" i="14" s="1"/>
  <c r="AG116" i="14"/>
  <c r="H116" i="14"/>
  <c r="AH116" i="14"/>
  <c r="AI116" i="14"/>
  <c r="AI68" i="14"/>
  <c r="H68" i="14"/>
  <c r="AH36" i="14"/>
  <c r="AG36" i="14"/>
  <c r="AI36" i="14"/>
  <c r="AE36" i="14"/>
  <c r="AF36" i="14"/>
  <c r="AC36" i="14" s="1"/>
  <c r="H36" i="14"/>
  <c r="H452" i="14"/>
  <c r="H540" i="14"/>
  <c r="AH436" i="14"/>
  <c r="AH416" i="14"/>
  <c r="AF804" i="14"/>
  <c r="AC804" i="14" s="1"/>
  <c r="AI479" i="14"/>
  <c r="AE84" i="14"/>
  <c r="AG820" i="14"/>
  <c r="AF460" i="14"/>
  <c r="AC460" i="14" s="1"/>
  <c r="AG468" i="14"/>
  <c r="AD468" i="14" s="1"/>
  <c r="AH973" i="14"/>
  <c r="AE973" i="14"/>
  <c r="AF630" i="14"/>
  <c r="AC630" i="14" s="1"/>
  <c r="AI630" i="14"/>
  <c r="AH630" i="14"/>
  <c r="H630" i="14"/>
  <c r="AG630" i="14"/>
  <c r="AE630" i="14"/>
  <c r="AH406" i="14"/>
  <c r="AG406" i="14"/>
  <c r="AI406" i="14"/>
  <c r="H700" i="14"/>
  <c r="AG700" i="14"/>
  <c r="AE636" i="14"/>
  <c r="AB636" i="14" s="1"/>
  <c r="AF636" i="14"/>
  <c r="AC636" i="14" s="1"/>
  <c r="AG636" i="14"/>
  <c r="AI636" i="14"/>
  <c r="AE340" i="14"/>
  <c r="AB340" i="14" s="1"/>
  <c r="AF340" i="14"/>
  <c r="AC340" i="14" s="1"/>
  <c r="AG340" i="14"/>
  <c r="H340" i="14"/>
  <c r="AE308" i="14"/>
  <c r="AF308" i="14"/>
  <c r="AC308" i="14" s="1"/>
  <c r="AG308" i="14"/>
  <c r="AD308" i="14" s="1"/>
  <c r="H308" i="14"/>
  <c r="AH308" i="14"/>
  <c r="AI308" i="14"/>
  <c r="AG100" i="14"/>
  <c r="AH100" i="14"/>
  <c r="AB100" i="14" s="1"/>
  <c r="AI100" i="14"/>
  <c r="AF100" i="14"/>
  <c r="AC100" i="14" s="1"/>
  <c r="H100" i="14"/>
  <c r="H284" i="14"/>
  <c r="J35" i="26"/>
  <c r="H460" i="14"/>
  <c r="AI420" i="14"/>
  <c r="AI812" i="14"/>
  <c r="AE572" i="14"/>
  <c r="AE804" i="14"/>
  <c r="AB804" i="14" s="1"/>
  <c r="AE612" i="14"/>
  <c r="O64" i="26"/>
  <c r="AE420" i="14"/>
  <c r="AH812" i="14"/>
  <c r="AE390" i="14"/>
  <c r="AG612" i="14"/>
  <c r="P50" i="26"/>
  <c r="I64" i="26"/>
  <c r="H612" i="14"/>
  <c r="AH420" i="14"/>
  <c r="AB420" i="14" s="1"/>
  <c r="AH412" i="14"/>
  <c r="AE812" i="14"/>
  <c r="AH433" i="14"/>
  <c r="AB433" i="14" s="1"/>
  <c r="AG416" i="14"/>
  <c r="AI390" i="14"/>
  <c r="AI77" i="14"/>
  <c r="AE540" i="14"/>
  <c r="AF215" i="14"/>
  <c r="AC215" i="14" s="1"/>
  <c r="AI460" i="14"/>
  <c r="AI516" i="14"/>
  <c r="AE236" i="14"/>
  <c r="AE212" i="14"/>
  <c r="AH836" i="14"/>
  <c r="AF502" i="14"/>
  <c r="AC502" i="14" s="1"/>
  <c r="AG502" i="14"/>
  <c r="H502" i="14"/>
  <c r="AE502" i="14"/>
  <c r="AF198" i="14"/>
  <c r="AC198" i="14" s="1"/>
  <c r="H198" i="14"/>
  <c r="AG198" i="14"/>
  <c r="AH198" i="14"/>
  <c r="AI198" i="14"/>
  <c r="AE198" i="14"/>
  <c r="AH668" i="14"/>
  <c r="AF668" i="14"/>
  <c r="AC668" i="14" s="1"/>
  <c r="H668" i="14"/>
  <c r="AI668" i="14"/>
  <c r="AF364" i="14"/>
  <c r="AC364" i="14" s="1"/>
  <c r="AG364" i="14"/>
  <c r="AH364" i="14"/>
  <c r="AI364" i="14"/>
  <c r="AE364" i="14"/>
  <c r="H364" i="14"/>
  <c r="AE180" i="14"/>
  <c r="AF180" i="14"/>
  <c r="AC180" i="14" s="1"/>
  <c r="AG180" i="14"/>
  <c r="AH180" i="14"/>
  <c r="AI180" i="14"/>
  <c r="H180" i="14"/>
  <c r="H28" i="14"/>
  <c r="AG28" i="14"/>
  <c r="AI28" i="14"/>
  <c r="AH140" i="14"/>
  <c r="AE77" i="14"/>
  <c r="I50" i="26"/>
  <c r="O50" i="26" s="1"/>
  <c r="AI412" i="14"/>
  <c r="AF390" i="14"/>
  <c r="AC390" i="14" s="1"/>
  <c r="O48" i="26"/>
  <c r="H433" i="14"/>
  <c r="AE412" i="14"/>
  <c r="J50" i="26"/>
  <c r="J58" i="26"/>
  <c r="P58" i="26" s="1"/>
  <c r="H412" i="14"/>
  <c r="AG412" i="14"/>
  <c r="AD412" i="14" s="1"/>
  <c r="AG812" i="14"/>
  <c r="AF416" i="14"/>
  <c r="AC416" i="14" s="1"/>
  <c r="AH77" i="14"/>
  <c r="AH396" i="14"/>
  <c r="AI284" i="14"/>
  <c r="AD284" i="14" s="1"/>
  <c r="AF796" i="14"/>
  <c r="AC796" i="14" s="1"/>
  <c r="H244" i="14"/>
  <c r="AE406" i="14"/>
  <c r="AG668" i="14"/>
  <c r="AE132" i="14"/>
  <c r="J804" i="26"/>
  <c r="P804" i="26" s="1"/>
  <c r="H782" i="14"/>
  <c r="AG782" i="14"/>
  <c r="AG710" i="14"/>
  <c r="H710" i="14"/>
  <c r="AE197" i="14"/>
  <c r="AF197" i="14"/>
  <c r="AC197" i="14" s="1"/>
  <c r="AI684" i="14"/>
  <c r="H684" i="14"/>
  <c r="AF492" i="14"/>
  <c r="AC492" i="14" s="1"/>
  <c r="AH492" i="14"/>
  <c r="AB492" i="14" s="1"/>
  <c r="H204" i="14"/>
  <c r="AE204" i="14"/>
  <c r="AH204" i="14"/>
  <c r="AI204" i="14"/>
  <c r="AG84" i="14"/>
  <c r="AF84" i="14"/>
  <c r="AC84" i="14" s="1"/>
  <c r="J19" i="26"/>
  <c r="AF433" i="14"/>
  <c r="AC433" i="14" s="1"/>
  <c r="AE396" i="14"/>
  <c r="AI820" i="14"/>
  <c r="AE820" i="14"/>
  <c r="AG420" i="14"/>
  <c r="AG433" i="14"/>
  <c r="AD433" i="14" s="1"/>
  <c r="AH540" i="14"/>
  <c r="AE460" i="14"/>
  <c r="AE452" i="14"/>
  <c r="AH142" i="14"/>
  <c r="P64" i="26"/>
  <c r="P56" i="26"/>
  <c r="I56" i="26"/>
  <c r="O56" i="26" s="1"/>
  <c r="H524" i="14"/>
  <c r="H820" i="14"/>
  <c r="AF420" i="14"/>
  <c r="AC420" i="14" s="1"/>
  <c r="H812" i="14"/>
  <c r="AG396" i="14"/>
  <c r="AH284" i="14"/>
  <c r="AG540" i="14"/>
  <c r="AD540" i="14" s="1"/>
  <c r="AI492" i="14"/>
  <c r="AH460" i="14"/>
  <c r="AG142" i="14"/>
  <c r="AF406" i="14"/>
  <c r="AC406" i="14" s="1"/>
  <c r="AE668" i="14"/>
  <c r="AG756" i="14"/>
  <c r="AH68" i="14"/>
  <c r="AI172" i="14"/>
  <c r="AI502" i="14"/>
  <c r="AF870" i="14"/>
  <c r="AC870" i="14" s="1"/>
  <c r="AG870" i="14"/>
  <c r="AH870" i="14"/>
  <c r="AI870" i="14"/>
  <c r="AI869" i="14"/>
  <c r="AE869" i="14"/>
  <c r="AB869" i="14" s="1"/>
  <c r="AF869" i="14"/>
  <c r="AC869" i="14" s="1"/>
  <c r="AG869" i="14"/>
  <c r="AI735" i="14"/>
  <c r="H735" i="14"/>
  <c r="AE734" i="14"/>
  <c r="AB734" i="14" s="1"/>
  <c r="H734" i="14"/>
  <c r="AF734" i="14"/>
  <c r="AC734" i="14" s="1"/>
  <c r="AG734" i="14"/>
  <c r="AD734" i="14" s="1"/>
  <c r="AF733" i="14"/>
  <c r="AC733" i="14" s="1"/>
  <c r="AG733" i="14"/>
  <c r="AI733" i="14"/>
  <c r="H733" i="14"/>
  <c r="AI655" i="14"/>
  <c r="AE655" i="14"/>
  <c r="AF655" i="14"/>
  <c r="AC655" i="14" s="1"/>
  <c r="AH655" i="14"/>
  <c r="AG494" i="14"/>
  <c r="AD494" i="14" s="1"/>
  <c r="AF494" i="14"/>
  <c r="AC494" i="14" s="1"/>
  <c r="AH470" i="14"/>
  <c r="AE470" i="14"/>
  <c r="AG470" i="14"/>
  <c r="AD470" i="14" s="1"/>
  <c r="AH462" i="14"/>
  <c r="AE462" i="14"/>
  <c r="AF462" i="14"/>
  <c r="AC462" i="14" s="1"/>
  <c r="AG375" i="14"/>
  <c r="AH375" i="14"/>
  <c r="AH374" i="14"/>
  <c r="AI374" i="14"/>
  <c r="AE374" i="14"/>
  <c r="AF374" i="14"/>
  <c r="AC374" i="14" s="1"/>
  <c r="H222" i="14"/>
  <c r="AI222" i="14"/>
  <c r="AD222" i="14" s="1"/>
  <c r="AE222" i="14"/>
  <c r="AF222" i="14"/>
  <c r="AC222" i="14" s="1"/>
  <c r="AE207" i="14"/>
  <c r="AB207" i="14" s="1"/>
  <c r="AF207" i="14"/>
  <c r="AC207" i="14" s="1"/>
  <c r="AG207" i="14"/>
  <c r="AD207" i="14" s="1"/>
  <c r="AF191" i="14"/>
  <c r="AC191" i="14" s="1"/>
  <c r="AG191" i="14"/>
  <c r="AH191" i="14"/>
  <c r="AB191" i="14" s="1"/>
  <c r="AI191" i="14"/>
  <c r="AE39" i="14"/>
  <c r="AG39" i="14"/>
  <c r="AD39" i="14" s="1"/>
  <c r="AG942" i="14"/>
  <c r="AE942" i="14"/>
  <c r="AF942" i="14"/>
  <c r="AC942" i="14" s="1"/>
  <c r="AF918" i="14"/>
  <c r="AC918" i="14" s="1"/>
  <c r="AG918" i="14"/>
  <c r="AH918" i="14"/>
  <c r="AI918" i="14"/>
  <c r="AI662" i="14"/>
  <c r="AG662" i="14"/>
  <c r="AG654" i="14"/>
  <c r="AD654" i="14" s="1"/>
  <c r="H654" i="14"/>
  <c r="AF653" i="14"/>
  <c r="AC653" i="14" s="1"/>
  <c r="AE653" i="14"/>
  <c r="H653" i="14"/>
  <c r="H246" i="14"/>
  <c r="AE246" i="14"/>
  <c r="AI238" i="14"/>
  <c r="AF238" i="14"/>
  <c r="AC238" i="14" s="1"/>
  <c r="AG238" i="14"/>
  <c r="AF206" i="14"/>
  <c r="AC206" i="14" s="1"/>
  <c r="AG206" i="14"/>
  <c r="AD206" i="14" s="1"/>
  <c r="AH206" i="14"/>
  <c r="AB206" i="14" s="1"/>
  <c r="H206" i="14"/>
  <c r="AI174" i="14"/>
  <c r="H174" i="14"/>
  <c r="AI166" i="14"/>
  <c r="AD166" i="14" s="1"/>
  <c r="H166" i="14"/>
  <c r="AE166" i="14"/>
  <c r="AH47" i="14"/>
  <c r="AI47" i="14"/>
  <c r="AE47" i="14"/>
  <c r="AF47" i="14"/>
  <c r="AC47" i="14" s="1"/>
  <c r="AG47" i="14"/>
  <c r="J698" i="26"/>
  <c r="P698" i="26" s="1"/>
  <c r="AE886" i="14"/>
  <c r="H886" i="14"/>
  <c r="AG742" i="14"/>
  <c r="AH742" i="14"/>
  <c r="AE742" i="14"/>
  <c r="AI646" i="14"/>
  <c r="H646" i="14"/>
  <c r="AE614" i="14"/>
  <c r="AH614" i="14"/>
  <c r="AG598" i="14"/>
  <c r="AD598" i="14" s="1"/>
  <c r="AF598" i="14"/>
  <c r="AC598" i="14" s="1"/>
  <c r="AI598" i="14"/>
  <c r="AH566" i="14"/>
  <c r="AB566" i="14" s="1"/>
  <c r="AI566" i="14"/>
  <c r="H549" i="14"/>
  <c r="AH549" i="14"/>
  <c r="AI549" i="14"/>
  <c r="AD549" i="14" s="1"/>
  <c r="AE549" i="14"/>
  <c r="AF526" i="14"/>
  <c r="AC526" i="14" s="1"/>
  <c r="AG526" i="14"/>
  <c r="AD526" i="14" s="1"/>
  <c r="H526" i="14"/>
  <c r="AH526" i="14"/>
  <c r="AB526" i="14" s="1"/>
  <c r="AH486" i="14"/>
  <c r="AB486" i="14" s="1"/>
  <c r="AG486" i="14"/>
  <c r="AD486" i="14" s="1"/>
  <c r="H486" i="14"/>
  <c r="AF430" i="14"/>
  <c r="AC430" i="14" s="1"/>
  <c r="AE430" i="14"/>
  <c r="AG430" i="14"/>
  <c r="AI430" i="14"/>
  <c r="I251" i="26"/>
  <c r="P552" i="26"/>
  <c r="J604" i="26"/>
  <c r="P604" i="26" s="1"/>
  <c r="P559" i="26"/>
  <c r="J598" i="26"/>
  <c r="P598" i="26" s="1"/>
  <c r="I545" i="26"/>
  <c r="O545" i="26" s="1"/>
  <c r="J668" i="26"/>
  <c r="P668" i="26" s="1"/>
  <c r="J605" i="26"/>
  <c r="P605" i="26" s="1"/>
  <c r="O629" i="26"/>
  <c r="O645" i="26"/>
  <c r="J738" i="26"/>
  <c r="P738" i="26" s="1"/>
  <c r="I598" i="26"/>
  <c r="O598" i="26" s="1"/>
  <c r="P691" i="26"/>
  <c r="O276" i="26"/>
  <c r="I155" i="26"/>
  <c r="O155" i="26" s="1"/>
  <c r="AG655" i="14"/>
  <c r="AE918" i="14"/>
  <c r="AE686" i="14"/>
  <c r="AF775" i="14"/>
  <c r="AC775" i="14" s="1"/>
  <c r="O566" i="26"/>
  <c r="O552" i="26"/>
  <c r="J612" i="26"/>
  <c r="P612" i="26" s="1"/>
  <c r="I566" i="26"/>
  <c r="J574" i="26"/>
  <c r="P676" i="26"/>
  <c r="I668" i="26"/>
  <c r="O668" i="26" s="1"/>
  <c r="O715" i="26"/>
  <c r="P629" i="26"/>
  <c r="I738" i="26"/>
  <c r="O738" i="26" s="1"/>
  <c r="I582" i="26"/>
  <c r="AD609" i="14"/>
  <c r="AE870" i="14"/>
  <c r="AE775" i="14"/>
  <c r="P291" i="26"/>
  <c r="O574" i="26"/>
  <c r="J559" i="26"/>
  <c r="J620" i="26"/>
  <c r="P620" i="26" s="1"/>
  <c r="I699" i="26"/>
  <c r="O699" i="26" s="1"/>
  <c r="I675" i="26"/>
  <c r="J676" i="26"/>
  <c r="O669" i="26"/>
  <c r="O529" i="26"/>
  <c r="O597" i="26"/>
  <c r="O613" i="26"/>
  <c r="J629" i="26"/>
  <c r="J645" i="26"/>
  <c r="P645" i="26" s="1"/>
  <c r="P574" i="26"/>
  <c r="P582" i="26"/>
  <c r="I101" i="26"/>
  <c r="O101" i="26" s="1"/>
  <c r="H870" i="14"/>
  <c r="AH733" i="14"/>
  <c r="I203" i="26"/>
  <c r="O203" i="26" s="1"/>
  <c r="J259" i="26"/>
  <c r="P259" i="26" s="1"/>
  <c r="I275" i="26"/>
  <c r="O275" i="26" s="1"/>
  <c r="O582" i="26"/>
  <c r="J628" i="26"/>
  <c r="P628" i="26" s="1"/>
  <c r="O604" i="26"/>
  <c r="J675" i="26"/>
  <c r="P675" i="26" s="1"/>
  <c r="P652" i="26"/>
  <c r="P707" i="26"/>
  <c r="AG735" i="14"/>
  <c r="AF534" i="14"/>
  <c r="AC534" i="14" s="1"/>
  <c r="AE733" i="14"/>
  <c r="H881" i="14"/>
  <c r="AE617" i="14"/>
  <c r="AB617" i="14" s="1"/>
  <c r="AH761" i="14"/>
  <c r="AB761" i="14" s="1"/>
  <c r="AI745" i="14"/>
  <c r="AE905" i="14"/>
  <c r="AB905" i="14" s="1"/>
  <c r="AB64" i="14"/>
  <c r="AB368" i="14"/>
  <c r="AI625" i="14"/>
  <c r="AG119" i="14"/>
  <c r="H993" i="14"/>
  <c r="AI761" i="14"/>
  <c r="AB694" i="14"/>
  <c r="AG745" i="14"/>
  <c r="AI905" i="14"/>
  <c r="AH625" i="14"/>
  <c r="AB625" i="14" s="1"/>
  <c r="AF119" i="14"/>
  <c r="AC119" i="14" s="1"/>
  <c r="AG761" i="14"/>
  <c r="AG465" i="14"/>
  <c r="AD465" i="14" s="1"/>
  <c r="AE529" i="14"/>
  <c r="AB529" i="14" s="1"/>
  <c r="AG625" i="14"/>
  <c r="AG182" i="14"/>
  <c r="AD182" i="14" s="1"/>
  <c r="H985" i="14"/>
  <c r="AH230" i="14"/>
  <c r="AD920" i="14"/>
  <c r="AF182" i="14"/>
  <c r="AC182" i="14" s="1"/>
  <c r="J843" i="26"/>
  <c r="I843" i="26"/>
  <c r="O843" i="26" s="1"/>
  <c r="P843" i="26"/>
  <c r="P813" i="26"/>
  <c r="I798" i="26"/>
  <c r="O798" i="26" s="1"/>
  <c r="J798" i="26"/>
  <c r="P798" i="26" s="1"/>
  <c r="J469" i="26"/>
  <c r="P469" i="26"/>
  <c r="I469" i="26"/>
  <c r="O469" i="26" s="1"/>
  <c r="J750" i="26"/>
  <c r="P750" i="26"/>
  <c r="I750" i="26"/>
  <c r="O750" i="26" s="1"/>
  <c r="J729" i="26"/>
  <c r="I729" i="26"/>
  <c r="O729" i="26"/>
  <c r="P729" i="26"/>
  <c r="I653" i="26"/>
  <c r="O653" i="26" s="1"/>
  <c r="J653" i="26"/>
  <c r="P653" i="26" s="1"/>
  <c r="J592" i="26"/>
  <c r="P592" i="26" s="1"/>
  <c r="I592" i="26"/>
  <c r="O592" i="26"/>
  <c r="I476" i="26"/>
  <c r="O476" i="26" s="1"/>
  <c r="J476" i="26"/>
  <c r="P476" i="26" s="1"/>
  <c r="P320" i="26"/>
  <c r="J320" i="26"/>
  <c r="I320" i="26"/>
  <c r="O320" i="26"/>
  <c r="I170" i="26"/>
  <c r="O170" i="26" s="1"/>
  <c r="J170" i="26"/>
  <c r="P170" i="26" s="1"/>
  <c r="O80" i="26"/>
  <c r="I80" i="26"/>
  <c r="J80" i="26"/>
  <c r="P80" i="26"/>
  <c r="P764" i="26"/>
  <c r="O764" i="26"/>
  <c r="J764" i="26"/>
  <c r="I764" i="26"/>
  <c r="I741" i="26"/>
  <c r="J741" i="26"/>
  <c r="P741" i="26"/>
  <c r="O741" i="26"/>
  <c r="P735" i="26"/>
  <c r="O735" i="26"/>
  <c r="I735" i="26"/>
  <c r="J735" i="26"/>
  <c r="O697" i="26"/>
  <c r="I697" i="26"/>
  <c r="J697" i="26"/>
  <c r="P697" i="26" s="1"/>
  <c r="I136" i="26"/>
  <c r="O136" i="26"/>
  <c r="J136" i="26"/>
  <c r="P136" i="26" s="1"/>
  <c r="I864" i="26"/>
  <c r="J864" i="26"/>
  <c r="P864" i="26" s="1"/>
  <c r="O864" i="26"/>
  <c r="J714" i="26"/>
  <c r="P714" i="26" s="1"/>
  <c r="O714" i="26"/>
  <c r="I714" i="26"/>
  <c r="O660" i="26"/>
  <c r="I660" i="26"/>
  <c r="J660" i="26"/>
  <c r="P660" i="26"/>
  <c r="I475" i="26"/>
  <c r="O475" i="26" s="1"/>
  <c r="J475" i="26"/>
  <c r="P475" i="26" s="1"/>
  <c r="J225" i="26"/>
  <c r="I225" i="26"/>
  <c r="O225" i="26" s="1"/>
  <c r="P225" i="26"/>
  <c r="I763" i="26"/>
  <c r="O763" i="26" s="1"/>
  <c r="J763" i="26"/>
  <c r="P763" i="26" s="1"/>
  <c r="I734" i="26"/>
  <c r="J734" i="26"/>
  <c r="P734" i="26"/>
  <c r="O734" i="26"/>
  <c r="O696" i="26"/>
  <c r="I231" i="26"/>
  <c r="O231" i="26"/>
  <c r="J231" i="26"/>
  <c r="P231" i="26" s="1"/>
  <c r="O105" i="26"/>
  <c r="I105" i="26"/>
  <c r="J105" i="26"/>
  <c r="P105" i="26" s="1"/>
  <c r="J512" i="26"/>
  <c r="O512" i="26"/>
  <c r="P512" i="26"/>
  <c r="I512" i="26"/>
  <c r="I409" i="26"/>
  <c r="P409" i="26"/>
  <c r="J409" i="26"/>
  <c r="O409" i="26"/>
  <c r="I348" i="26"/>
  <c r="O348" i="26" s="1"/>
  <c r="P348" i="26"/>
  <c r="J348" i="26"/>
  <c r="P316" i="26"/>
  <c r="J316" i="26"/>
  <c r="I316" i="26"/>
  <c r="O316" i="26" s="1"/>
  <c r="P254" i="26"/>
  <c r="O254" i="26"/>
  <c r="I254" i="26"/>
  <c r="J254" i="26"/>
  <c r="I190" i="26"/>
  <c r="O190" i="26"/>
  <c r="J190" i="26"/>
  <c r="P190" i="26"/>
  <c r="I897" i="26"/>
  <c r="O897" i="26" s="1"/>
  <c r="J897" i="26"/>
  <c r="P897" i="26" s="1"/>
  <c r="I753" i="26"/>
  <c r="O753" i="26" s="1"/>
  <c r="J753" i="26"/>
  <c r="P753" i="26"/>
  <c r="I710" i="26"/>
  <c r="O710" i="26" s="1"/>
  <c r="P710" i="26"/>
  <c r="J710" i="26"/>
  <c r="J648" i="26"/>
  <c r="P648" i="26"/>
  <c r="I648" i="26"/>
  <c r="O648" i="26"/>
  <c r="I141" i="26"/>
  <c r="O141" i="26"/>
  <c r="J141" i="26"/>
  <c r="P141" i="26" s="1"/>
  <c r="J83" i="26"/>
  <c r="P83" i="26" s="1"/>
  <c r="I83" i="26"/>
  <c r="O83" i="26" s="1"/>
  <c r="J851" i="26"/>
  <c r="I851" i="26"/>
  <c r="O851" i="26" s="1"/>
  <c r="P851" i="26"/>
  <c r="I822" i="26"/>
  <c r="P822" i="26"/>
  <c r="J822" i="26"/>
  <c r="O822" i="26"/>
  <c r="P783" i="26"/>
  <c r="O783" i="26"/>
  <c r="I783" i="26"/>
  <c r="J783" i="26"/>
  <c r="I760" i="26"/>
  <c r="P760" i="26"/>
  <c r="J760" i="26"/>
  <c r="O760" i="26"/>
  <c r="I494" i="26"/>
  <c r="O494" i="26" s="1"/>
  <c r="J494" i="26"/>
  <c r="P494" i="26" s="1"/>
  <c r="O362" i="26"/>
  <c r="J362" i="26"/>
  <c r="I362" i="26"/>
  <c r="P362" i="26"/>
  <c r="O164" i="26"/>
  <c r="P164" i="26"/>
  <c r="J164" i="26"/>
  <c r="I164" i="26"/>
  <c r="AB366" i="14"/>
  <c r="AB317" i="14"/>
  <c r="AB528" i="14"/>
  <c r="P937" i="26"/>
  <c r="J937" i="26"/>
  <c r="I937" i="26"/>
  <c r="O937" i="26" s="1"/>
  <c r="I893" i="26"/>
  <c r="O893" i="26"/>
  <c r="P893" i="26"/>
  <c r="J893" i="26"/>
  <c r="I800" i="26"/>
  <c r="O800" i="26" s="1"/>
  <c r="J800" i="26"/>
  <c r="P800" i="26"/>
  <c r="I771" i="26"/>
  <c r="J771" i="26"/>
  <c r="P771" i="26"/>
  <c r="O771" i="26"/>
  <c r="P635" i="26"/>
  <c r="I635" i="26"/>
  <c r="O635" i="26" s="1"/>
  <c r="J635" i="26"/>
  <c r="I627" i="26"/>
  <c r="O627" i="26" s="1"/>
  <c r="J627" i="26"/>
  <c r="P627" i="26" s="1"/>
  <c r="J584" i="26"/>
  <c r="P584" i="26" s="1"/>
  <c r="I584" i="26"/>
  <c r="O584" i="26" s="1"/>
  <c r="I444" i="26"/>
  <c r="J444" i="26"/>
  <c r="P444" i="26" s="1"/>
  <c r="O444" i="26"/>
  <c r="I936" i="26"/>
  <c r="O936" i="26" s="1"/>
  <c r="J928" i="26"/>
  <c r="P928" i="26" s="1"/>
  <c r="I677" i="26"/>
  <c r="O677" i="26" s="1"/>
  <c r="J677" i="26"/>
  <c r="P677" i="26" s="1"/>
  <c r="J618" i="26"/>
  <c r="P618" i="26"/>
  <c r="O618" i="26"/>
  <c r="I618" i="26"/>
  <c r="P575" i="26"/>
  <c r="I575" i="26"/>
  <c r="O575" i="26" s="1"/>
  <c r="J575" i="26"/>
  <c r="I532" i="26"/>
  <c r="O532" i="26" s="1"/>
  <c r="J532" i="26"/>
  <c r="P532" i="26"/>
  <c r="J480" i="26"/>
  <c r="P480" i="26"/>
  <c r="O480" i="26"/>
  <c r="I480" i="26"/>
  <c r="O443" i="26"/>
  <c r="J443" i="26"/>
  <c r="P443" i="26" s="1"/>
  <c r="I443" i="26"/>
  <c r="J427" i="26"/>
  <c r="I427" i="26"/>
  <c r="O427" i="26" s="1"/>
  <c r="P427" i="26"/>
  <c r="P405" i="26"/>
  <c r="I405" i="26"/>
  <c r="O405" i="26" s="1"/>
  <c r="J405" i="26"/>
  <c r="I397" i="26"/>
  <c r="O397" i="26" s="1"/>
  <c r="P397" i="26"/>
  <c r="J347" i="26"/>
  <c r="P347" i="26" s="1"/>
  <c r="I347" i="26"/>
  <c r="O347" i="26"/>
  <c r="J113" i="26"/>
  <c r="P113" i="26" s="1"/>
  <c r="I113" i="26"/>
  <c r="O113" i="26" s="1"/>
  <c r="J712" i="26"/>
  <c r="I712" i="26"/>
  <c r="O712" i="26" s="1"/>
  <c r="P712" i="26"/>
  <c r="P603" i="26"/>
  <c r="I603" i="26"/>
  <c r="O603" i="26" s="1"/>
  <c r="J603" i="26"/>
  <c r="P531" i="26"/>
  <c r="J531" i="26"/>
  <c r="O531" i="26"/>
  <c r="P510" i="26"/>
  <c r="J510" i="26"/>
  <c r="I510" i="26"/>
  <c r="O510" i="26" s="1"/>
  <c r="I404" i="26"/>
  <c r="J404" i="26"/>
  <c r="P404" i="26" s="1"/>
  <c r="O404" i="26"/>
  <c r="I391" i="26"/>
  <c r="O391" i="26" s="1"/>
  <c r="J391" i="26"/>
  <c r="P391" i="26" s="1"/>
  <c r="O352" i="26"/>
  <c r="J352" i="26"/>
  <c r="I352" i="26"/>
  <c r="P352" i="26"/>
  <c r="I292" i="26"/>
  <c r="J292" i="26"/>
  <c r="P292" i="26" s="1"/>
  <c r="O292" i="26"/>
  <c r="P186" i="26"/>
  <c r="O186" i="26"/>
  <c r="J990" i="26"/>
  <c r="P990" i="26"/>
  <c r="I768" i="26"/>
  <c r="J768" i="26"/>
  <c r="P768" i="26"/>
  <c r="O768" i="26"/>
  <c r="J749" i="26"/>
  <c r="P749" i="26"/>
  <c r="I749" i="26"/>
  <c r="O749" i="26" s="1"/>
  <c r="J737" i="26"/>
  <c r="I737" i="26"/>
  <c r="P737" i="26"/>
  <c r="O737" i="26"/>
  <c r="J486" i="26"/>
  <c r="P486" i="26"/>
  <c r="I486" i="26"/>
  <c r="O486" i="26" s="1"/>
  <c r="J472" i="26"/>
  <c r="I472" i="26"/>
  <c r="O472" i="26" s="1"/>
  <c r="P425" i="26"/>
  <c r="J425" i="26"/>
  <c r="I425" i="26"/>
  <c r="O425" i="26" s="1"/>
  <c r="J307" i="26"/>
  <c r="P307" i="26"/>
  <c r="O307" i="26"/>
  <c r="J119" i="26"/>
  <c r="P119" i="26" s="1"/>
  <c r="I119" i="26"/>
  <c r="O119" i="26" s="1"/>
  <c r="P867" i="26"/>
  <c r="J867" i="26"/>
  <c r="O839" i="26"/>
  <c r="I839" i="26"/>
  <c r="J839" i="26"/>
  <c r="P839" i="26" s="1"/>
  <c r="I551" i="26"/>
  <c r="O551" i="26"/>
  <c r="J551" i="26"/>
  <c r="P551" i="26" s="1"/>
  <c r="O537" i="26"/>
  <c r="I537" i="26"/>
  <c r="J537" i="26"/>
  <c r="P537" i="26" s="1"/>
  <c r="I176" i="26"/>
  <c r="O176" i="26"/>
  <c r="I125" i="26"/>
  <c r="O125" i="26" s="1"/>
  <c r="P972" i="26"/>
  <c r="O824" i="26"/>
  <c r="I824" i="26"/>
  <c r="J824" i="26"/>
  <c r="P824" i="26" s="1"/>
  <c r="J796" i="26"/>
  <c r="P796" i="26" s="1"/>
  <c r="O796" i="26"/>
  <c r="I796" i="26"/>
  <c r="I774" i="26"/>
  <c r="J774" i="26"/>
  <c r="P774" i="26" s="1"/>
  <c r="O774" i="26"/>
  <c r="J766" i="26"/>
  <c r="P766" i="26" s="1"/>
  <c r="O766" i="26"/>
  <c r="I766" i="26"/>
  <c r="O638" i="26"/>
  <c r="I638" i="26"/>
  <c r="J638" i="26"/>
  <c r="P638" i="26" s="1"/>
  <c r="J630" i="26"/>
  <c r="O630" i="26"/>
  <c r="P630" i="26"/>
  <c r="I630" i="26"/>
  <c r="I564" i="26"/>
  <c r="O564" i="26" s="1"/>
  <c r="J564" i="26"/>
  <c r="P564" i="26"/>
  <c r="P499" i="26"/>
  <c r="I499" i="26"/>
  <c r="O499" i="26" s="1"/>
  <c r="I492" i="26"/>
  <c r="O492" i="26"/>
  <c r="P492" i="26"/>
  <c r="J492" i="26"/>
  <c r="I431" i="26"/>
  <c r="P431" i="26"/>
  <c r="J431" i="26"/>
  <c r="O431" i="26"/>
  <c r="J305" i="26"/>
  <c r="P305" i="26"/>
  <c r="O305" i="26"/>
  <c r="I236" i="26"/>
  <c r="O236" i="26"/>
  <c r="O168" i="26"/>
  <c r="P168" i="26"/>
  <c r="AB125" i="14"/>
  <c r="J915" i="26"/>
  <c r="P915" i="26" s="1"/>
  <c r="I809" i="26"/>
  <c r="J809" i="26"/>
  <c r="P809" i="26"/>
  <c r="O809" i="26"/>
  <c r="I787" i="26"/>
  <c r="O787" i="26" s="1"/>
  <c r="J787" i="26"/>
  <c r="P787" i="26"/>
  <c r="P746" i="26"/>
  <c r="I746" i="26"/>
  <c r="O746" i="26" s="1"/>
  <c r="J746" i="26"/>
  <c r="J673" i="26"/>
  <c r="P673" i="26" s="1"/>
  <c r="O673" i="26"/>
  <c r="I673" i="26"/>
  <c r="I578" i="26"/>
  <c r="J578" i="26"/>
  <c r="P578" i="26" s="1"/>
  <c r="O578" i="26"/>
  <c r="J557" i="26"/>
  <c r="P557" i="26" s="1"/>
  <c r="O557" i="26"/>
  <c r="I557" i="26"/>
  <c r="J438" i="26"/>
  <c r="P438" i="26"/>
  <c r="I438" i="26"/>
  <c r="O438" i="26" s="1"/>
  <c r="I387" i="26"/>
  <c r="O387" i="26" s="1"/>
  <c r="J387" i="26"/>
  <c r="P387" i="26" s="1"/>
  <c r="O356" i="26"/>
  <c r="J319" i="26"/>
  <c r="P319" i="26" s="1"/>
  <c r="I319" i="26"/>
  <c r="O319" i="26" s="1"/>
  <c r="I266" i="26"/>
  <c r="O266" i="26" s="1"/>
  <c r="P266" i="26"/>
  <c r="P108" i="26"/>
  <c r="I108" i="26"/>
  <c r="O108" i="26"/>
  <c r="I102" i="26"/>
  <c r="O102" i="26" s="1"/>
  <c r="P102" i="26"/>
  <c r="P922" i="26"/>
  <c r="O922" i="26"/>
  <c r="I922" i="26"/>
  <c r="J922" i="26"/>
  <c r="I808" i="26"/>
  <c r="J808" i="26"/>
  <c r="P808" i="26" s="1"/>
  <c r="O808" i="26"/>
  <c r="I644" i="26"/>
  <c r="O644" i="26"/>
  <c r="P644" i="26"/>
  <c r="J644" i="26"/>
  <c r="J599" i="26"/>
  <c r="P599" i="26" s="1"/>
  <c r="I599" i="26"/>
  <c r="O599" i="26" s="1"/>
  <c r="J541" i="26"/>
  <c r="P541" i="26" s="1"/>
  <c r="I541" i="26"/>
  <c r="O541" i="26" s="1"/>
  <c r="J519" i="26"/>
  <c r="I519" i="26"/>
  <c r="O519" i="26"/>
  <c r="P519" i="26"/>
  <c r="J453" i="26"/>
  <c r="P453" i="26" s="1"/>
  <c r="I453" i="26"/>
  <c r="O453" i="26"/>
  <c r="I311" i="26"/>
  <c r="O311" i="26"/>
  <c r="J212" i="26"/>
  <c r="P212" i="26" s="1"/>
  <c r="I212" i="26"/>
  <c r="O212" i="26" s="1"/>
  <c r="AB502" i="14"/>
  <c r="AB504" i="14"/>
  <c r="AD685" i="14"/>
  <c r="AB333" i="14"/>
  <c r="AB465" i="14"/>
  <c r="AB143" i="14"/>
  <c r="AB280" i="14"/>
  <c r="AB328" i="14"/>
  <c r="AB352" i="14"/>
  <c r="AD472" i="14"/>
  <c r="AH943" i="14"/>
  <c r="AB943" i="14" s="1"/>
  <c r="H183" i="14"/>
  <c r="H943" i="14"/>
  <c r="AI896" i="14"/>
  <c r="AE30" i="14"/>
  <c r="AE126" i="14"/>
  <c r="AG846" i="14"/>
  <c r="AH432" i="14"/>
  <c r="AB432" i="14" s="1"/>
  <c r="AF160" i="14"/>
  <c r="AC160" i="14" s="1"/>
  <c r="AI879" i="14"/>
  <c r="AF815" i="14"/>
  <c r="AC815" i="14" s="1"/>
  <c r="AI133" i="14"/>
  <c r="H69" i="14"/>
  <c r="AF809" i="14"/>
  <c r="AC809" i="14" s="1"/>
  <c r="AH183" i="14"/>
  <c r="AB183" i="14" s="1"/>
  <c r="AH46" i="14"/>
  <c r="AH471" i="14"/>
  <c r="AF742" i="14"/>
  <c r="AC742" i="14" s="1"/>
  <c r="AG670" i="14"/>
  <c r="AG958" i="14"/>
  <c r="AH246" i="14"/>
  <c r="AE654" i="14"/>
  <c r="AH662" i="14"/>
  <c r="AH166" i="14"/>
  <c r="J49" i="28"/>
  <c r="J7" i="28" s="1"/>
  <c r="H815" i="14"/>
  <c r="AG896" i="14"/>
  <c r="AH30" i="14"/>
  <c r="AI804" i="14"/>
  <c r="H432" i="14"/>
  <c r="AG879" i="14"/>
  <c r="AG133" i="14"/>
  <c r="H295" i="14"/>
  <c r="AI809" i="14"/>
  <c r="AD809" i="14" s="1"/>
  <c r="AI62" i="14"/>
  <c r="AD62" i="14" s="1"/>
  <c r="AF183" i="14"/>
  <c r="AC183" i="14" s="1"/>
  <c r="AF46" i="14"/>
  <c r="AC46" i="14" s="1"/>
  <c r="AE471" i="14"/>
  <c r="AI38" i="14"/>
  <c r="H662" i="14"/>
  <c r="AI742" i="14"/>
  <c r="AH238" i="14"/>
  <c r="AE958" i="14"/>
  <c r="AB958" i="14" s="1"/>
  <c r="AF246" i="14"/>
  <c r="AC246" i="14" s="1"/>
  <c r="AH654" i="14"/>
  <c r="AF166" i="14"/>
  <c r="AC166" i="14" s="1"/>
  <c r="AD381" i="14"/>
  <c r="AB325" i="14"/>
  <c r="AH750" i="14"/>
  <c r="AF879" i="14"/>
  <c r="AC879" i="14" s="1"/>
  <c r="AH38" i="14"/>
  <c r="AG804" i="14"/>
  <c r="AI943" i="14"/>
  <c r="AH69" i="14"/>
  <c r="AF62" i="14"/>
  <c r="AC62" i="14" s="1"/>
  <c r="AG38" i="14"/>
  <c r="AI958" i="14"/>
  <c r="AI246" i="14"/>
  <c r="AD246" i="14" s="1"/>
  <c r="AH854" i="14"/>
  <c r="AB854" i="14" s="1"/>
  <c r="H85" i="28"/>
  <c r="H9" i="28" s="1"/>
  <c r="AE183" i="14"/>
  <c r="H471" i="14"/>
  <c r="H809" i="14"/>
  <c r="AH126" i="14"/>
  <c r="AG1000" i="14"/>
  <c r="AI432" i="14"/>
  <c r="AD432" i="14" s="1"/>
  <c r="AI160" i="14"/>
  <c r="AG943" i="14"/>
  <c r="AI815" i="14"/>
  <c r="H463" i="14"/>
  <c r="AG69" i="14"/>
  <c r="AD69" i="14" s="1"/>
  <c r="AF38" i="14"/>
  <c r="AC38" i="14" s="1"/>
  <c r="AE238" i="14"/>
  <c r="AG854" i="14"/>
  <c r="AD854" i="14" s="1"/>
  <c r="AF662" i="14"/>
  <c r="AC662" i="14" s="1"/>
  <c r="AB957" i="14"/>
  <c r="AD263" i="14"/>
  <c r="AG30" i="14"/>
  <c r="AI69" i="14"/>
  <c r="H46" i="14"/>
  <c r="H62" i="14"/>
  <c r="AF896" i="14"/>
  <c r="AC896" i="14" s="1"/>
  <c r="AG126" i="14"/>
  <c r="AD126" i="14" s="1"/>
  <c r="AI846" i="14"/>
  <c r="AF432" i="14"/>
  <c r="AC432" i="14" s="1"/>
  <c r="AH160" i="14"/>
  <c r="AF943" i="14"/>
  <c r="AC943" i="14" s="1"/>
  <c r="AH815" i="14"/>
  <c r="AB815" i="14" s="1"/>
  <c r="AF133" i="14"/>
  <c r="AC133" i="14" s="1"/>
  <c r="AF69" i="14"/>
  <c r="AC69" i="14" s="1"/>
  <c r="AH809" i="14"/>
  <c r="AB809" i="14" s="1"/>
  <c r="AE46" i="14"/>
  <c r="AE38" i="14"/>
  <c r="AF854" i="14"/>
  <c r="AC854" i="14" s="1"/>
  <c r="AE662" i="14"/>
  <c r="AE174" i="14"/>
  <c r="AH62" i="14"/>
  <c r="AF30" i="14"/>
  <c r="AC30" i="14" s="1"/>
  <c r="AE133" i="14"/>
  <c r="AB133" i="14" s="1"/>
  <c r="AB830" i="14"/>
  <c r="AI471" i="14"/>
  <c r="AG404" i="14"/>
  <c r="AB644" i="14"/>
  <c r="AD929" i="14"/>
  <c r="J45" i="26"/>
  <c r="P45" i="26" s="1"/>
  <c r="I45" i="26"/>
  <c r="O45" i="26" s="1"/>
  <c r="J51" i="26"/>
  <c r="P51" i="26" s="1"/>
  <c r="I51" i="26"/>
  <c r="O51" i="26"/>
  <c r="P13" i="26"/>
  <c r="O13" i="26"/>
  <c r="J13" i="26"/>
  <c r="I13" i="26"/>
  <c r="AG912" i="14"/>
  <c r="AF912" i="14"/>
  <c r="AC912" i="14" s="1"/>
  <c r="H912" i="14"/>
  <c r="H808" i="14"/>
  <c r="AI808" i="14"/>
  <c r="AI664" i="14"/>
  <c r="AE664" i="14"/>
  <c r="AG664" i="14"/>
  <c r="AH664" i="14"/>
  <c r="AF664" i="14"/>
  <c r="AC664" i="14" s="1"/>
  <c r="H664" i="14"/>
  <c r="AG40" i="14"/>
  <c r="AH40" i="14"/>
  <c r="AI40" i="14"/>
  <c r="AE40" i="14"/>
  <c r="AF40" i="14"/>
  <c r="AC40" i="14" s="1"/>
  <c r="H40" i="14"/>
  <c r="I26" i="26"/>
  <c r="P26" i="26"/>
  <c r="O26" i="26"/>
  <c r="J26" i="26"/>
  <c r="I38" i="26"/>
  <c r="O38" i="26" s="1"/>
  <c r="J38" i="26"/>
  <c r="P38" i="26"/>
  <c r="J41" i="26"/>
  <c r="P41" i="26" s="1"/>
  <c r="I41" i="26"/>
  <c r="O41" i="26" s="1"/>
  <c r="I18" i="26"/>
  <c r="J18" i="26"/>
  <c r="P18" i="26" s="1"/>
  <c r="J32" i="26"/>
  <c r="O32" i="26"/>
  <c r="I32" i="26"/>
  <c r="P32" i="26"/>
  <c r="J42" i="26"/>
  <c r="P42" i="26" s="1"/>
  <c r="O42" i="26"/>
  <c r="AF817" i="14"/>
  <c r="AC817" i="14" s="1"/>
  <c r="AF408" i="14"/>
  <c r="AC408" i="14" s="1"/>
  <c r="AF44" i="14"/>
  <c r="AC44" i="14" s="1"/>
  <c r="AI45" i="14"/>
  <c r="AH407" i="14"/>
  <c r="AB407" i="14" s="1"/>
  <c r="AH935" i="14"/>
  <c r="AE871" i="14"/>
  <c r="AG672" i="14"/>
  <c r="AH215" i="14"/>
  <c r="AH476" i="14"/>
  <c r="AB476" i="14" s="1"/>
  <c r="H13" i="14"/>
  <c r="O159" i="26"/>
  <c r="O95" i="26"/>
  <c r="P277" i="26"/>
  <c r="I263" i="26"/>
  <c r="O263" i="26" s="1"/>
  <c r="J517" i="26"/>
  <c r="P517" i="26" s="1"/>
  <c r="O641" i="26"/>
  <c r="J681" i="26"/>
  <c r="P805" i="26"/>
  <c r="P756" i="26"/>
  <c r="O933" i="26"/>
  <c r="J1000" i="26"/>
  <c r="O905" i="26"/>
  <c r="I410" i="26"/>
  <c r="O410" i="26" s="1"/>
  <c r="AB789" i="14"/>
  <c r="AH727" i="14"/>
  <c r="H476" i="14"/>
  <c r="H516" i="14"/>
  <c r="AE817" i="14"/>
  <c r="H408" i="14"/>
  <c r="AE44" i="14"/>
  <c r="AH45" i="14"/>
  <c r="AF407" i="14"/>
  <c r="AC407" i="14" s="1"/>
  <c r="AG935" i="14"/>
  <c r="AD935" i="14" s="1"/>
  <c r="AF807" i="14"/>
  <c r="AC807" i="14" s="1"/>
  <c r="AG559" i="14"/>
  <c r="AE672" i="14"/>
  <c r="AG215" i="14"/>
  <c r="AD215" i="14" s="1"/>
  <c r="AG476" i="14"/>
  <c r="J95" i="26"/>
  <c r="P95" i="26" s="1"/>
  <c r="O205" i="26"/>
  <c r="J277" i="26"/>
  <c r="O285" i="26"/>
  <c r="O477" i="26"/>
  <c r="P745" i="26"/>
  <c r="J773" i="26"/>
  <c r="P773" i="26" s="1"/>
  <c r="I805" i="26"/>
  <c r="O805" i="26" s="1"/>
  <c r="P905" i="26"/>
  <c r="I536" i="26"/>
  <c r="J410" i="26"/>
  <c r="P410" i="26" s="1"/>
  <c r="I745" i="26"/>
  <c r="O745" i="26" s="1"/>
  <c r="AG727" i="14"/>
  <c r="AE782" i="14"/>
  <c r="AF782" i="14"/>
  <c r="AC782" i="14" s="1"/>
  <c r="AG720" i="14"/>
  <c r="AH720" i="14"/>
  <c r="AF720" i="14"/>
  <c r="AC720" i="14" s="1"/>
  <c r="AI720" i="14"/>
  <c r="P35" i="26"/>
  <c r="J66" i="26"/>
  <c r="P66" i="26" s="1"/>
  <c r="O35" i="26"/>
  <c r="H615" i="14"/>
  <c r="H199" i="14"/>
  <c r="AI572" i="14"/>
  <c r="AF45" i="14"/>
  <c r="AC45" i="14" s="1"/>
  <c r="H407" i="14"/>
  <c r="AE935" i="14"/>
  <c r="AH807" i="14"/>
  <c r="AH559" i="14"/>
  <c r="AF382" i="14"/>
  <c r="AC382" i="14" s="1"/>
  <c r="AI199" i="14"/>
  <c r="AE215" i="14"/>
  <c r="AE568" i="14"/>
  <c r="AG615" i="14"/>
  <c r="AE516" i="14"/>
  <c r="J17" i="26"/>
  <c r="P17" i="26" s="1"/>
  <c r="J198" i="26"/>
  <c r="P198" i="26" s="1"/>
  <c r="J131" i="26"/>
  <c r="I220" i="26"/>
  <c r="O220" i="26" s="1"/>
  <c r="J270" i="26"/>
  <c r="P270" i="26" s="1"/>
  <c r="O255" i="26"/>
  <c r="J285" i="26"/>
  <c r="P285" i="26" s="1"/>
  <c r="P393" i="26"/>
  <c r="J393" i="26"/>
  <c r="P616" i="26"/>
  <c r="P554" i="26"/>
  <c r="P681" i="26"/>
  <c r="J818" i="26"/>
  <c r="P818" i="26" s="1"/>
  <c r="J530" i="26"/>
  <c r="I554" i="26"/>
  <c r="O554" i="26" s="1"/>
  <c r="O198" i="26"/>
  <c r="P178" i="26"/>
  <c r="AH343" i="14"/>
  <c r="AE727" i="14"/>
  <c r="J159" i="26"/>
  <c r="P159" i="26" s="1"/>
  <c r="P131" i="26"/>
  <c r="J220" i="26"/>
  <c r="P220" i="26"/>
  <c r="I270" i="26"/>
  <c r="O270" i="26" s="1"/>
  <c r="P255" i="26"/>
  <c r="I393" i="26"/>
  <c r="O393" i="26" s="1"/>
  <c r="P536" i="26"/>
  <c r="I681" i="26"/>
  <c r="O681" i="26" s="1"/>
  <c r="P317" i="26"/>
  <c r="O536" i="26"/>
  <c r="O503" i="26"/>
  <c r="I723" i="26"/>
  <c r="O723" i="26" s="1"/>
  <c r="I477" i="26"/>
  <c r="H720" i="14"/>
  <c r="AG343" i="14"/>
  <c r="AD343" i="14" s="1"/>
  <c r="AD904" i="14"/>
  <c r="AB901" i="14"/>
  <c r="AE960" i="14"/>
  <c r="AB960" i="14" s="1"/>
  <c r="AF960" i="14"/>
  <c r="AC960" i="14" s="1"/>
  <c r="AE736" i="14"/>
  <c r="AG736" i="14"/>
  <c r="AD736" i="14" s="1"/>
  <c r="AH736" i="14"/>
  <c r="AF736" i="14"/>
  <c r="AC736" i="14" s="1"/>
  <c r="AE728" i="14"/>
  <c r="AG728" i="14"/>
  <c r="AD728" i="14" s="1"/>
  <c r="AH728" i="14"/>
  <c r="AH696" i="14"/>
  <c r="AB696" i="14" s="1"/>
  <c r="AF696" i="14"/>
  <c r="AC696" i="14" s="1"/>
  <c r="AI696" i="14"/>
  <c r="AD696" i="14" s="1"/>
  <c r="AE544" i="14"/>
  <c r="AB544" i="14" s="1"/>
  <c r="AF544" i="14"/>
  <c r="AC544" i="14" s="1"/>
  <c r="AG544" i="14"/>
  <c r="AD544" i="14" s="1"/>
  <c r="AE536" i="14"/>
  <c r="AH536" i="14"/>
  <c r="H488" i="14"/>
  <c r="AG488" i="14"/>
  <c r="AD488" i="14" s="1"/>
  <c r="AH488" i="14"/>
  <c r="AB488" i="14" s="1"/>
  <c r="AG448" i="14"/>
  <c r="AH448" i="14"/>
  <c r="AB448" i="14" s="1"/>
  <c r="AE392" i="14"/>
  <c r="AF392" i="14"/>
  <c r="AC392" i="14" s="1"/>
  <c r="AG392" i="14"/>
  <c r="AI392" i="14"/>
  <c r="AF208" i="14"/>
  <c r="AC208" i="14" s="1"/>
  <c r="AG208" i="14"/>
  <c r="AH208" i="14"/>
  <c r="AB208" i="14" s="1"/>
  <c r="AI208" i="14"/>
  <c r="AE88" i="14"/>
  <c r="AH88" i="14"/>
  <c r="AF88" i="14"/>
  <c r="AC88" i="14" s="1"/>
  <c r="AE72" i="14"/>
  <c r="AF72" i="14"/>
  <c r="AC72" i="14" s="1"/>
  <c r="AH572" i="14"/>
  <c r="AB572" i="14" s="1"/>
  <c r="AE45" i="14"/>
  <c r="AG568" i="14"/>
  <c r="AD568" i="14" s="1"/>
  <c r="H935" i="14"/>
  <c r="H44" i="14"/>
  <c r="AI599" i="14"/>
  <c r="AE408" i="14"/>
  <c r="AG572" i="14"/>
  <c r="AD572" i="14" s="1"/>
  <c r="AI44" i="14"/>
  <c r="AH871" i="14"/>
  <c r="AE807" i="14"/>
  <c r="AE559" i="14"/>
  <c r="AI382" i="14"/>
  <c r="AD382" i="14" s="1"/>
  <c r="AG199" i="14"/>
  <c r="AI672" i="14"/>
  <c r="AI615" i="14"/>
  <c r="AI476" i="14"/>
  <c r="AG516" i="14"/>
  <c r="AI13" i="14"/>
  <c r="AE541" i="14"/>
  <c r="I178" i="26"/>
  <c r="J205" i="26"/>
  <c r="P205" i="26" s="1"/>
  <c r="J255" i="26"/>
  <c r="I844" i="26"/>
  <c r="O844" i="26" s="1"/>
  <c r="I818" i="26"/>
  <c r="O818" i="26" s="1"/>
  <c r="J933" i="26"/>
  <c r="P933" i="26" s="1"/>
  <c r="P723" i="26"/>
  <c r="J317" i="26"/>
  <c r="P337" i="26"/>
  <c r="I503" i="26"/>
  <c r="H727" i="14"/>
  <c r="AF343" i="14"/>
  <c r="AC343" i="14" s="1"/>
  <c r="AF703" i="14"/>
  <c r="AC703" i="14" s="1"/>
  <c r="AG703" i="14"/>
  <c r="AH703" i="14"/>
  <c r="AB703" i="14" s="1"/>
  <c r="AI703" i="14"/>
  <c r="AI687" i="14"/>
  <c r="AE687" i="14"/>
  <c r="AI527" i="14"/>
  <c r="AG527" i="14"/>
  <c r="H351" i="14"/>
  <c r="AH351" i="14"/>
  <c r="AI351" i="14"/>
  <c r="AG239" i="14"/>
  <c r="AH239" i="14"/>
  <c r="AB239" i="14" s="1"/>
  <c r="AI239" i="14"/>
  <c r="AI79" i="14"/>
  <c r="AE79" i="14"/>
  <c r="AF79" i="14"/>
  <c r="AC79" i="14" s="1"/>
  <c r="AG23" i="14"/>
  <c r="AH23" i="14"/>
  <c r="AB23" i="14" s="1"/>
  <c r="AI23" i="14"/>
  <c r="AI408" i="14"/>
  <c r="AG807" i="14"/>
  <c r="AD807" i="14" s="1"/>
  <c r="AH199" i="14"/>
  <c r="I61" i="26"/>
  <c r="O61" i="26" s="1"/>
  <c r="O17" i="26"/>
  <c r="AG13" i="14"/>
  <c r="I66" i="26"/>
  <c r="O66" i="26" s="1"/>
  <c r="H871" i="14"/>
  <c r="AH408" i="14"/>
  <c r="AF572" i="14"/>
  <c r="AC572" i="14" s="1"/>
  <c r="AH44" i="14"/>
  <c r="AG407" i="14"/>
  <c r="AD407" i="14" s="1"/>
  <c r="AG871" i="14"/>
  <c r="AH382" i="14"/>
  <c r="AF199" i="14"/>
  <c r="AC199" i="14" s="1"/>
  <c r="AF672" i="14"/>
  <c r="AC672" i="14" s="1"/>
  <c r="AH615" i="14"/>
  <c r="AB615" i="14" s="1"/>
  <c r="AF476" i="14"/>
  <c r="AC476" i="14" s="1"/>
  <c r="AF516" i="14"/>
  <c r="AC516" i="14" s="1"/>
  <c r="AH13" i="14"/>
  <c r="P263" i="26"/>
  <c r="I337" i="26"/>
  <c r="O337" i="26" s="1"/>
  <c r="O517" i="26"/>
  <c r="P548" i="26"/>
  <c r="J641" i="26"/>
  <c r="P641" i="26" s="1"/>
  <c r="I756" i="26"/>
  <c r="O756" i="26" s="1"/>
  <c r="I905" i="26"/>
  <c r="O106" i="26"/>
  <c r="I317" i="26"/>
  <c r="O317" i="26" s="1"/>
  <c r="AE343" i="14"/>
  <c r="AH653" i="14"/>
  <c r="AI653" i="14"/>
  <c r="AG653" i="14"/>
  <c r="AG197" i="14"/>
  <c r="AH197" i="14"/>
  <c r="AI197" i="14"/>
  <c r="H215" i="14"/>
  <c r="AI871" i="14"/>
  <c r="AE382" i="14"/>
  <c r="AF615" i="14"/>
  <c r="AC615" i="14" s="1"/>
  <c r="AE13" i="14"/>
  <c r="J61" i="26"/>
  <c r="P61" i="26" s="1"/>
  <c r="AH817" i="14"/>
  <c r="J106" i="26"/>
  <c r="P106" i="26" s="1"/>
  <c r="J756" i="26"/>
  <c r="P530" i="26"/>
  <c r="O548" i="26"/>
  <c r="AB152" i="14"/>
  <c r="AE720" i="14"/>
  <c r="H26" i="28"/>
  <c r="O43" i="26"/>
  <c r="I43" i="26"/>
  <c r="I24" i="26"/>
  <c r="J24" i="26"/>
  <c r="P24" i="26"/>
  <c r="J29" i="26"/>
  <c r="P29" i="26"/>
  <c r="I29" i="26"/>
  <c r="O29" i="26"/>
  <c r="I14" i="26"/>
  <c r="O14" i="26" s="1"/>
  <c r="J14" i="26"/>
  <c r="P14" i="26" s="1"/>
  <c r="I59" i="26"/>
  <c r="O59" i="26" s="1"/>
  <c r="P59" i="26"/>
  <c r="J59" i="26"/>
  <c r="J70" i="26"/>
  <c r="P70" i="26" s="1"/>
  <c r="I70" i="26"/>
  <c r="O70" i="26" s="1"/>
  <c r="I15" i="26"/>
  <c r="J15" i="26"/>
  <c r="P15" i="26" s="1"/>
  <c r="I979" i="26"/>
  <c r="O979" i="26" s="1"/>
  <c r="J979" i="26"/>
  <c r="P979" i="26" s="1"/>
  <c r="J961" i="26"/>
  <c r="P961" i="26"/>
  <c r="O961" i="26"/>
  <c r="I878" i="26"/>
  <c r="O878" i="26" s="1"/>
  <c r="J878" i="26"/>
  <c r="P878" i="26" s="1"/>
  <c r="I742" i="26"/>
  <c r="O742" i="26" s="1"/>
  <c r="J742" i="26"/>
  <c r="P742" i="26"/>
  <c r="J616" i="26"/>
  <c r="I616" i="26"/>
  <c r="O616" i="26" s="1"/>
  <c r="O984" i="26"/>
  <c r="I984" i="26"/>
  <c r="J984" i="26"/>
  <c r="P984" i="26" s="1"/>
  <c r="I966" i="26"/>
  <c r="J966" i="26"/>
  <c r="P966" i="26"/>
  <c r="O966" i="26"/>
  <c r="J942" i="26"/>
  <c r="P942" i="26" s="1"/>
  <c r="I942" i="26"/>
  <c r="O942" i="26" s="1"/>
  <c r="I925" i="26"/>
  <c r="O925" i="26" s="1"/>
  <c r="J925" i="26"/>
  <c r="P925" i="26" s="1"/>
  <c r="I912" i="26"/>
  <c r="J912" i="26"/>
  <c r="P912" i="26" s="1"/>
  <c r="O912" i="26"/>
  <c r="P890" i="26"/>
  <c r="O890" i="26"/>
  <c r="I890" i="26"/>
  <c r="I877" i="26"/>
  <c r="O877" i="26" s="1"/>
  <c r="P877" i="26"/>
  <c r="O858" i="26"/>
  <c r="J858" i="26"/>
  <c r="P858" i="26" s="1"/>
  <c r="I858" i="26"/>
  <c r="J828" i="26"/>
  <c r="O828" i="26"/>
  <c r="P828" i="26"/>
  <c r="I816" i="26"/>
  <c r="O816" i="26" s="1"/>
  <c r="P816" i="26"/>
  <c r="I811" i="26"/>
  <c r="O811" i="26" s="1"/>
  <c r="P811" i="26"/>
  <c r="J777" i="26"/>
  <c r="P777" i="26" s="1"/>
  <c r="I777" i="26"/>
  <c r="O777" i="26" s="1"/>
  <c r="I703" i="26"/>
  <c r="O703" i="26" s="1"/>
  <c r="J703" i="26"/>
  <c r="P703" i="26" s="1"/>
  <c r="AB93" i="14"/>
  <c r="I941" i="26"/>
  <c r="O941" i="26"/>
  <c r="J924" i="26"/>
  <c r="P924" i="26" s="1"/>
  <c r="J899" i="26"/>
  <c r="P899" i="26" s="1"/>
  <c r="I899" i="26"/>
  <c r="O899" i="26" s="1"/>
  <c r="I845" i="26"/>
  <c r="P845" i="26"/>
  <c r="O845" i="26"/>
  <c r="J833" i="26"/>
  <c r="P833" i="26"/>
  <c r="I827" i="26"/>
  <c r="O827" i="26" s="1"/>
  <c r="J827" i="26"/>
  <c r="J640" i="26"/>
  <c r="P640" i="26" s="1"/>
  <c r="I640" i="26"/>
  <c r="O640" i="26" s="1"/>
  <c r="O20" i="26"/>
  <c r="J994" i="26"/>
  <c r="P994" i="26" s="1"/>
  <c r="I994" i="26"/>
  <c r="I989" i="26"/>
  <c r="O989" i="26"/>
  <c r="P989" i="26"/>
  <c r="J958" i="26"/>
  <c r="P958" i="26" s="1"/>
  <c r="O958" i="26"/>
  <c r="I958" i="26"/>
  <c r="I948" i="26"/>
  <c r="O948" i="26" s="1"/>
  <c r="P930" i="26"/>
  <c r="I930" i="26"/>
  <c r="O930" i="26" s="1"/>
  <c r="I917" i="26"/>
  <c r="O917" i="26"/>
  <c r="J917" i="26"/>
  <c r="P917" i="26" s="1"/>
  <c r="J894" i="26"/>
  <c r="P894" i="26"/>
  <c r="O894" i="26"/>
  <c r="I894" i="26"/>
  <c r="I875" i="26"/>
  <c r="O875" i="26" s="1"/>
  <c r="J844" i="26"/>
  <c r="P844" i="26" s="1"/>
  <c r="I838" i="26"/>
  <c r="O838" i="26" s="1"/>
  <c r="J838" i="26"/>
  <c r="P838" i="26" s="1"/>
  <c r="I826" i="26"/>
  <c r="O826" i="26" s="1"/>
  <c r="J826" i="26"/>
  <c r="P826" i="26" s="1"/>
  <c r="I639" i="26"/>
  <c r="O639" i="26" s="1"/>
  <c r="P639" i="26"/>
  <c r="I602" i="26"/>
  <c r="O602" i="26" s="1"/>
  <c r="J602" i="26"/>
  <c r="P602" i="26" s="1"/>
  <c r="J963" i="26"/>
  <c r="P963" i="26" s="1"/>
  <c r="O963" i="26"/>
  <c r="J904" i="26"/>
  <c r="P904" i="26"/>
  <c r="O904" i="26"/>
  <c r="I882" i="26"/>
  <c r="O882" i="26" s="1"/>
  <c r="J882" i="26"/>
  <c r="P882" i="26" s="1"/>
  <c r="J862" i="26"/>
  <c r="P862" i="26" s="1"/>
  <c r="I837" i="26"/>
  <c r="O837" i="26" s="1"/>
  <c r="P837" i="26"/>
  <c r="J837" i="26"/>
  <c r="J814" i="26"/>
  <c r="P814" i="26" s="1"/>
  <c r="I814" i="26"/>
  <c r="O814" i="26" s="1"/>
  <c r="P775" i="26"/>
  <c r="O775" i="26"/>
  <c r="J690" i="26"/>
  <c r="P690" i="26" s="1"/>
  <c r="I690" i="26"/>
  <c r="O690" i="26" s="1"/>
  <c r="J969" i="26"/>
  <c r="P969" i="26"/>
  <c r="I969" i="26"/>
  <c r="O969" i="26" s="1"/>
  <c r="J951" i="26"/>
  <c r="P951" i="26"/>
  <c r="O951" i="26"/>
  <c r="J939" i="26"/>
  <c r="P939" i="26" s="1"/>
  <c r="I935" i="26"/>
  <c r="O935" i="26" s="1"/>
  <c r="J935" i="26"/>
  <c r="P935" i="26" s="1"/>
  <c r="O873" i="26"/>
  <c r="J873" i="26"/>
  <c r="P873" i="26"/>
  <c r="I861" i="26"/>
  <c r="P861" i="26"/>
  <c r="O861" i="26"/>
  <c r="I848" i="26"/>
  <c r="P848" i="26"/>
  <c r="O848" i="26"/>
  <c r="J819" i="26"/>
  <c r="O819" i="26"/>
  <c r="P819" i="26"/>
  <c r="J813" i="26"/>
  <c r="I813" i="26"/>
  <c r="O813" i="26" s="1"/>
  <c r="J632" i="26"/>
  <c r="P632" i="26" s="1"/>
  <c r="I632" i="26"/>
  <c r="O632" i="26" s="1"/>
  <c r="J987" i="26"/>
  <c r="P987" i="26" s="1"/>
  <c r="J974" i="26"/>
  <c r="P974" i="26" s="1"/>
  <c r="I974" i="26"/>
  <c r="O974" i="26"/>
  <c r="P945" i="26"/>
  <c r="J945" i="26"/>
  <c r="I945" i="26"/>
  <c r="O945" i="26" s="1"/>
  <c r="O842" i="26"/>
  <c r="P842" i="26"/>
  <c r="J842" i="26"/>
  <c r="I803" i="26"/>
  <c r="O803" i="26" s="1"/>
  <c r="P803" i="26"/>
  <c r="I743" i="26"/>
  <c r="O743" i="26" s="1"/>
  <c r="J743" i="26"/>
  <c r="P743" i="26" s="1"/>
  <c r="I626" i="26"/>
  <c r="O626" i="26" s="1"/>
  <c r="J626" i="26"/>
  <c r="P626" i="26" s="1"/>
  <c r="J600" i="26"/>
  <c r="P600" i="26" s="1"/>
  <c r="I600" i="26"/>
  <c r="O600" i="26" s="1"/>
  <c r="AB248" i="14"/>
  <c r="O18" i="26"/>
  <c r="O991" i="26"/>
  <c r="J991" i="26"/>
  <c r="P991" i="26" s="1"/>
  <c r="I927" i="26"/>
  <c r="O927" i="26" s="1"/>
  <c r="J927" i="26"/>
  <c r="P927" i="26" s="1"/>
  <c r="P921" i="26"/>
  <c r="O921" i="26"/>
  <c r="I892" i="26"/>
  <c r="O892" i="26" s="1"/>
  <c r="J892" i="26"/>
  <c r="P892" i="26" s="1"/>
  <c r="J871" i="26"/>
  <c r="P871" i="26"/>
  <c r="O871" i="26"/>
  <c r="I852" i="26"/>
  <c r="O852" i="26" s="1"/>
  <c r="O841" i="26"/>
  <c r="I841" i="26"/>
  <c r="J829" i="26"/>
  <c r="P829" i="26" s="1"/>
  <c r="O829" i="26"/>
  <c r="O779" i="26"/>
  <c r="I779" i="26"/>
  <c r="J747" i="26"/>
  <c r="P747" i="26"/>
  <c r="O747" i="26"/>
  <c r="I622" i="26"/>
  <c r="O622" i="26" s="1"/>
  <c r="AB104" i="14"/>
  <c r="AB200" i="14"/>
  <c r="AB120" i="14"/>
  <c r="AD293" i="14"/>
  <c r="H31" i="28"/>
  <c r="J60" i="26"/>
  <c r="P60" i="26" s="1"/>
  <c r="I60" i="26"/>
  <c r="O60" i="26"/>
  <c r="I54" i="26"/>
  <c r="P54" i="26"/>
  <c r="J54" i="26"/>
  <c r="O54" i="26"/>
  <c r="I44" i="26"/>
  <c r="O44" i="26" s="1"/>
  <c r="J44" i="26"/>
  <c r="P44" i="26" s="1"/>
  <c r="O34" i="26"/>
  <c r="I34" i="26"/>
  <c r="J34" i="26"/>
  <c r="P34" i="26"/>
  <c r="O16" i="26"/>
  <c r="J16" i="26"/>
  <c r="P16" i="26" s="1"/>
  <c r="I16" i="26"/>
  <c r="O23" i="26"/>
  <c r="I23" i="26"/>
  <c r="J23" i="26"/>
  <c r="P23" i="26"/>
  <c r="I65" i="26"/>
  <c r="P65" i="26"/>
  <c r="O65" i="26"/>
  <c r="J65" i="26"/>
  <c r="P49" i="26"/>
  <c r="J49" i="26"/>
  <c r="I49" i="26"/>
  <c r="O49" i="26"/>
  <c r="O63" i="26"/>
  <c r="J63" i="26"/>
  <c r="P63" i="26" s="1"/>
  <c r="I63" i="26"/>
  <c r="I47" i="26"/>
  <c r="O47" i="26" s="1"/>
  <c r="J47" i="26"/>
  <c r="P47" i="26"/>
  <c r="J31" i="26"/>
  <c r="P31" i="26" s="1"/>
  <c r="O31" i="26"/>
  <c r="I31" i="26"/>
  <c r="I68" i="26"/>
  <c r="O68" i="26" s="1"/>
  <c r="J68" i="26"/>
  <c r="P68" i="26"/>
  <c r="P62" i="26"/>
  <c r="I62" i="26"/>
  <c r="O62" i="26" s="1"/>
  <c r="J62" i="26"/>
  <c r="O57" i="26"/>
  <c r="I57" i="26"/>
  <c r="J57" i="26"/>
  <c r="P57" i="26" s="1"/>
  <c r="O46" i="26"/>
  <c r="J46" i="26"/>
  <c r="P46" i="26" s="1"/>
  <c r="I46" i="26"/>
  <c r="I36" i="26"/>
  <c r="O36" i="26" s="1"/>
  <c r="J36" i="26"/>
  <c r="P36" i="26"/>
  <c r="I67" i="26"/>
  <c r="O67" i="26" s="1"/>
  <c r="J67" i="26"/>
  <c r="P67" i="26" s="1"/>
  <c r="I52" i="26"/>
  <c r="P52" i="26"/>
  <c r="J52" i="26"/>
  <c r="O52" i="26"/>
  <c r="J27" i="26"/>
  <c r="O27" i="26"/>
  <c r="P27" i="26"/>
  <c r="I27" i="26"/>
  <c r="J12" i="26"/>
  <c r="P12" i="26" s="1"/>
  <c r="I12" i="26"/>
  <c r="O12" i="26" s="1"/>
  <c r="I40" i="26"/>
  <c r="O40" i="26" s="1"/>
  <c r="J40" i="26"/>
  <c r="P40" i="26" s="1"/>
  <c r="I21" i="26"/>
  <c r="O21" i="26" s="1"/>
  <c r="J21" i="26"/>
  <c r="P21" i="26" s="1"/>
  <c r="J71" i="26"/>
  <c r="P71" i="26"/>
  <c r="I71" i="26"/>
  <c r="O71" i="26" s="1"/>
  <c r="I55" i="26"/>
  <c r="O55" i="26" s="1"/>
  <c r="J55" i="26"/>
  <c r="P55" i="26"/>
  <c r="J980" i="26"/>
  <c r="P980" i="26"/>
  <c r="P53" i="26"/>
  <c r="H409" i="14"/>
  <c r="H447" i="14"/>
  <c r="H855" i="14"/>
  <c r="AG224" i="14"/>
  <c r="AD224" i="14" s="1"/>
  <c r="AE447" i="14"/>
  <c r="AE856" i="14"/>
  <c r="AE383" i="14"/>
  <c r="AI872" i="14"/>
  <c r="AI311" i="14"/>
  <c r="AF605" i="14"/>
  <c r="AC605" i="14" s="1"/>
  <c r="AE919" i="14"/>
  <c r="AF855" i="14"/>
  <c r="AC855" i="14" s="1"/>
  <c r="AG21" i="14"/>
  <c r="AD21" i="14" s="1"/>
  <c r="H952" i="14"/>
  <c r="AF952" i="14"/>
  <c r="AC952" i="14" s="1"/>
  <c r="AG936" i="14"/>
  <c r="AD936" i="14" s="1"/>
  <c r="AI421" i="14"/>
  <c r="AH911" i="14"/>
  <c r="AB911" i="14" s="1"/>
  <c r="AI783" i="14"/>
  <c r="AD783" i="14" s="1"/>
  <c r="AI233" i="14"/>
  <c r="AD233" i="14" s="1"/>
  <c r="AH110" i="14"/>
  <c r="AB110" i="14" s="1"/>
  <c r="I39" i="26"/>
  <c r="O39" i="26" s="1"/>
  <c r="O33" i="26"/>
  <c r="I30" i="26"/>
  <c r="O30" i="26" s="1"/>
  <c r="O15" i="26"/>
  <c r="O996" i="26"/>
  <c r="I996" i="26"/>
  <c r="J996" i="26"/>
  <c r="P996" i="26" s="1"/>
  <c r="O992" i="26"/>
  <c r="I992" i="26"/>
  <c r="I968" i="26"/>
  <c r="O968" i="26" s="1"/>
  <c r="J968" i="26"/>
  <c r="P968" i="26" s="1"/>
  <c r="I960" i="26"/>
  <c r="O960" i="26" s="1"/>
  <c r="J960" i="26"/>
  <c r="P960" i="26"/>
  <c r="P955" i="26"/>
  <c r="J955" i="26"/>
  <c r="I955" i="26"/>
  <c r="O955" i="26" s="1"/>
  <c r="I947" i="26"/>
  <c r="O947" i="26" s="1"/>
  <c r="J947" i="26"/>
  <c r="P947" i="26" s="1"/>
  <c r="I926" i="26"/>
  <c r="O926" i="26" s="1"/>
  <c r="J926" i="26"/>
  <c r="P926" i="26" s="1"/>
  <c r="J898" i="26"/>
  <c r="P898" i="26"/>
  <c r="O898" i="26"/>
  <c r="O874" i="26"/>
  <c r="J874" i="26"/>
  <c r="P874" i="26" s="1"/>
  <c r="I874" i="26"/>
  <c r="P834" i="26"/>
  <c r="I834" i="26"/>
  <c r="O834" i="26" s="1"/>
  <c r="I792" i="26"/>
  <c r="O792" i="26"/>
  <c r="J792" i="26"/>
  <c r="P792" i="26" s="1"/>
  <c r="I621" i="26"/>
  <c r="O621" i="26" s="1"/>
  <c r="J577" i="26"/>
  <c r="P577" i="26"/>
  <c r="I53" i="26"/>
  <c r="P28" i="26"/>
  <c r="H421" i="14"/>
  <c r="H37" i="14"/>
  <c r="H791" i="14"/>
  <c r="AG537" i="14"/>
  <c r="AF224" i="14"/>
  <c r="AC224" i="14" s="1"/>
  <c r="AF856" i="14"/>
  <c r="AC856" i="14" s="1"/>
  <c r="AH872" i="14"/>
  <c r="AB872" i="14" s="1"/>
  <c r="AD77" i="14"/>
  <c r="AD999" i="14"/>
  <c r="AH311" i="14"/>
  <c r="AE605" i="14"/>
  <c r="AG813" i="14"/>
  <c r="AI919" i="14"/>
  <c r="AE855" i="14"/>
  <c r="AB855" i="14" s="1"/>
  <c r="AI608" i="14"/>
  <c r="AF21" i="14"/>
  <c r="AC21" i="14" s="1"/>
  <c r="AE952" i="14"/>
  <c r="AB952" i="14" s="1"/>
  <c r="AF936" i="14"/>
  <c r="AC936" i="14" s="1"/>
  <c r="AF421" i="14"/>
  <c r="AC421" i="14" s="1"/>
  <c r="AI623" i="14"/>
  <c r="AG110" i="14"/>
  <c r="O24" i="26"/>
  <c r="I980" i="26"/>
  <c r="I1000" i="26"/>
  <c r="O1000" i="26" s="1"/>
  <c r="P1000" i="26"/>
  <c r="I995" i="26"/>
  <c r="O995" i="26" s="1"/>
  <c r="J995" i="26"/>
  <c r="P995" i="26" s="1"/>
  <c r="O959" i="26"/>
  <c r="I959" i="26"/>
  <c r="J959" i="26"/>
  <c r="P959" i="26"/>
  <c r="I946" i="26"/>
  <c r="O946" i="26" s="1"/>
  <c r="J946" i="26"/>
  <c r="P946" i="26"/>
  <c r="P934" i="26"/>
  <c r="O934" i="26"/>
  <c r="I934" i="26"/>
  <c r="I903" i="26"/>
  <c r="O903" i="26" s="1"/>
  <c r="J903" i="26"/>
  <c r="P903" i="26"/>
  <c r="I891" i="26"/>
  <c r="O891" i="26" s="1"/>
  <c r="P887" i="26"/>
  <c r="J887" i="26"/>
  <c r="J857" i="26"/>
  <c r="P857" i="26"/>
  <c r="O857" i="26"/>
  <c r="P820" i="26"/>
  <c r="J820" i="26"/>
  <c r="O820" i="26"/>
  <c r="I820" i="26"/>
  <c r="J810" i="26"/>
  <c r="I810" i="26"/>
  <c r="O810" i="26" s="1"/>
  <c r="P810" i="26"/>
  <c r="P791" i="26"/>
  <c r="O791" i="26"/>
  <c r="O748" i="26"/>
  <c r="J748" i="26"/>
  <c r="P748" i="26" s="1"/>
  <c r="I748" i="26"/>
  <c r="I931" i="26"/>
  <c r="J931" i="26"/>
  <c r="P931" i="26" s="1"/>
  <c r="O931" i="26"/>
  <c r="J918" i="26"/>
  <c r="P918" i="26"/>
  <c r="I913" i="26"/>
  <c r="O913" i="26" s="1"/>
  <c r="J913" i="26"/>
  <c r="P913" i="26" s="1"/>
  <c r="I895" i="26"/>
  <c r="O895" i="26" s="1"/>
  <c r="J895" i="26"/>
  <c r="P895" i="26"/>
  <c r="J888" i="26"/>
  <c r="P888" i="26" s="1"/>
  <c r="I888" i="26"/>
  <c r="O888" i="26" s="1"/>
  <c r="O865" i="26"/>
  <c r="J865" i="26"/>
  <c r="P865" i="26" s="1"/>
  <c r="I865" i="26"/>
  <c r="P793" i="26"/>
  <c r="I793" i="26"/>
  <c r="J793" i="26"/>
  <c r="O793" i="26"/>
  <c r="I757" i="26"/>
  <c r="J757" i="26"/>
  <c r="P757" i="26" s="1"/>
  <c r="O757" i="26"/>
  <c r="J721" i="26"/>
  <c r="P721" i="26" s="1"/>
  <c r="I721" i="26"/>
  <c r="O721" i="26" s="1"/>
  <c r="I659" i="26"/>
  <c r="O659" i="26" s="1"/>
  <c r="J659" i="26"/>
  <c r="P659" i="26" s="1"/>
  <c r="J43" i="26"/>
  <c r="P43" i="26" s="1"/>
  <c r="J25" i="26"/>
  <c r="H175" i="14"/>
  <c r="AF537" i="14"/>
  <c r="AC537" i="14" s="1"/>
  <c r="AE224" i="14"/>
  <c r="AI37" i="14"/>
  <c r="AI856" i="14"/>
  <c r="AG793" i="14"/>
  <c r="AG872" i="14"/>
  <c r="AG311" i="14"/>
  <c r="AI605" i="14"/>
  <c r="AD605" i="14" s="1"/>
  <c r="AE409" i="14"/>
  <c r="AB409" i="14" s="1"/>
  <c r="AI324" i="14"/>
  <c r="AI84" i="14"/>
  <c r="AH919" i="14"/>
  <c r="AI791" i="14"/>
  <c r="AF149" i="14"/>
  <c r="AC149" i="14" s="1"/>
  <c r="AE936" i="14"/>
  <c r="AB936" i="14" s="1"/>
  <c r="AF110" i="14"/>
  <c r="AC110" i="14" s="1"/>
  <c r="AI124" i="14"/>
  <c r="AD124" i="14" s="1"/>
  <c r="O980" i="26"/>
  <c r="I999" i="26"/>
  <c r="O999" i="26" s="1"/>
  <c r="P999" i="26"/>
  <c r="J988" i="26"/>
  <c r="P988" i="26" s="1"/>
  <c r="O983" i="26"/>
  <c r="I983" i="26"/>
  <c r="J983" i="26"/>
  <c r="P983" i="26"/>
  <c r="O971" i="26"/>
  <c r="I971" i="26"/>
  <c r="I967" i="26"/>
  <c r="O967" i="26" s="1"/>
  <c r="J967" i="26"/>
  <c r="P967" i="26"/>
  <c r="O962" i="26"/>
  <c r="I962" i="26"/>
  <c r="I954" i="26"/>
  <c r="J954" i="26"/>
  <c r="P954" i="26" s="1"/>
  <c r="O954" i="26"/>
  <c r="J907" i="26"/>
  <c r="P907" i="26" s="1"/>
  <c r="O907" i="26"/>
  <c r="I907" i="26"/>
  <c r="I886" i="26"/>
  <c r="O886" i="26" s="1"/>
  <c r="J886" i="26"/>
  <c r="P886" i="26"/>
  <c r="I869" i="26"/>
  <c r="P869" i="26"/>
  <c r="O869" i="26"/>
  <c r="J869" i="26"/>
  <c r="J856" i="26"/>
  <c r="P856" i="26" s="1"/>
  <c r="O856" i="26"/>
  <c r="P755" i="26"/>
  <c r="O755" i="26"/>
  <c r="P713" i="26"/>
  <c r="O713" i="26"/>
  <c r="I696" i="26"/>
  <c r="J696" i="26"/>
  <c r="P696" i="26" s="1"/>
  <c r="I661" i="26"/>
  <c r="O661" i="26" s="1"/>
  <c r="J661" i="26"/>
  <c r="P661" i="26"/>
  <c r="P606" i="26"/>
  <c r="I606" i="26"/>
  <c r="O606" i="26" s="1"/>
  <c r="J606" i="26"/>
  <c r="I583" i="26"/>
  <c r="P583" i="26"/>
  <c r="J583" i="26"/>
  <c r="O583" i="26"/>
  <c r="P975" i="26"/>
  <c r="O975" i="26"/>
  <c r="J883" i="26"/>
  <c r="P883" i="26" s="1"/>
  <c r="I883" i="26"/>
  <c r="O883" i="26" s="1"/>
  <c r="H608" i="14"/>
  <c r="AH856" i="14"/>
  <c r="AF793" i="14"/>
  <c r="AC793" i="14" s="1"/>
  <c r="H872" i="14"/>
  <c r="AF311" i="14"/>
  <c r="AC311" i="14" s="1"/>
  <c r="AH605" i="14"/>
  <c r="AB913" i="14"/>
  <c r="AG409" i="14"/>
  <c r="AG287" i="14"/>
  <c r="AD287" i="14" s="1"/>
  <c r="AG919" i="14"/>
  <c r="AH791" i="14"/>
  <c r="AB791" i="14" s="1"/>
  <c r="H936" i="14"/>
  <c r="O987" i="26"/>
  <c r="I987" i="26"/>
  <c r="J982" i="26"/>
  <c r="P982" i="26" s="1"/>
  <c r="I982" i="26"/>
  <c r="O982" i="26"/>
  <c r="I978" i="26"/>
  <c r="O978" i="26"/>
  <c r="P978" i="26"/>
  <c r="J978" i="26"/>
  <c r="I970" i="26"/>
  <c r="O970" i="26"/>
  <c r="P970" i="26"/>
  <c r="P929" i="26"/>
  <c r="O929" i="26"/>
  <c r="J916" i="26"/>
  <c r="O916" i="26"/>
  <c r="I916" i="26"/>
  <c r="P916" i="26"/>
  <c r="I911" i="26"/>
  <c r="O911" i="26" s="1"/>
  <c r="J911" i="26"/>
  <c r="P911" i="26"/>
  <c r="I906" i="26"/>
  <c r="J906" i="26"/>
  <c r="P906" i="26" s="1"/>
  <c r="O906" i="26"/>
  <c r="I881" i="26"/>
  <c r="O881" i="26" s="1"/>
  <c r="I876" i="26"/>
  <c r="O876" i="26"/>
  <c r="J876" i="26"/>
  <c r="P876" i="26"/>
  <c r="I872" i="26"/>
  <c r="O872" i="26" s="1"/>
  <c r="I868" i="26"/>
  <c r="J868" i="26"/>
  <c r="P868" i="26" s="1"/>
  <c r="O868" i="26"/>
  <c r="O860" i="26"/>
  <c r="I860" i="26"/>
  <c r="J860" i="26"/>
  <c r="P860" i="26" s="1"/>
  <c r="I855" i="26"/>
  <c r="O855" i="26"/>
  <c r="J855" i="26"/>
  <c r="P855" i="26" s="1"/>
  <c r="I795" i="26"/>
  <c r="O795" i="26" s="1"/>
  <c r="J751" i="26"/>
  <c r="P751" i="26" s="1"/>
  <c r="I465" i="26"/>
  <c r="O465" i="26" s="1"/>
  <c r="J465" i="26"/>
  <c r="P465" i="26" s="1"/>
  <c r="AF124" i="14"/>
  <c r="AC124" i="14" s="1"/>
  <c r="AH124" i="14"/>
  <c r="AH37" i="14"/>
  <c r="AB37" i="14" s="1"/>
  <c r="J69" i="26"/>
  <c r="P69" i="26" s="1"/>
  <c r="H751" i="14"/>
  <c r="H537" i="14"/>
  <c r="AI537" i="14"/>
  <c r="AH175" i="14"/>
  <c r="AG37" i="14"/>
  <c r="AI447" i="14"/>
  <c r="AG856" i="14"/>
  <c r="AE793" i="14"/>
  <c r="AI383" i="14"/>
  <c r="AE311" i="14"/>
  <c r="AI409" i="14"/>
  <c r="AH84" i="14"/>
  <c r="AG791" i="14"/>
  <c r="AG543" i="14"/>
  <c r="AH149" i="14"/>
  <c r="AB149" i="14" s="1"/>
  <c r="AH847" i="14"/>
  <c r="AB847" i="14" s="1"/>
  <c r="H110" i="14"/>
  <c r="AE124" i="14"/>
  <c r="AE484" i="14"/>
  <c r="I709" i="26"/>
  <c r="O709" i="26" s="1"/>
  <c r="J709" i="26"/>
  <c r="J998" i="26"/>
  <c r="P998" i="26"/>
  <c r="O998" i="26"/>
  <c r="I998" i="26"/>
  <c r="O990" i="26"/>
  <c r="I990" i="26"/>
  <c r="P977" i="26"/>
  <c r="O977" i="26"/>
  <c r="J977" i="26"/>
  <c r="I953" i="26"/>
  <c r="O953" i="26" s="1"/>
  <c r="J953" i="26"/>
  <c r="P953" i="26" s="1"/>
  <c r="I949" i="26"/>
  <c r="O949" i="26" s="1"/>
  <c r="J949" i="26"/>
  <c r="P949" i="26"/>
  <c r="J940" i="26"/>
  <c r="P940" i="26" s="1"/>
  <c r="I940" i="26"/>
  <c r="O940" i="26" s="1"/>
  <c r="I928" i="26"/>
  <c r="O928" i="26" s="1"/>
  <c r="I910" i="26"/>
  <c r="O910" i="26" s="1"/>
  <c r="J910" i="26"/>
  <c r="P910" i="26" s="1"/>
  <c r="J901" i="26"/>
  <c r="P901" i="26" s="1"/>
  <c r="I901" i="26"/>
  <c r="O901" i="26"/>
  <c r="O880" i="26"/>
  <c r="I880" i="26"/>
  <c r="J880" i="26"/>
  <c r="P880" i="26" s="1"/>
  <c r="O867" i="26"/>
  <c r="I867" i="26"/>
  <c r="I863" i="26"/>
  <c r="O863" i="26"/>
  <c r="P863" i="26"/>
  <c r="I836" i="26"/>
  <c r="O836" i="26" s="1"/>
  <c r="P836" i="26"/>
  <c r="I789" i="26"/>
  <c r="J789" i="26"/>
  <c r="P789" i="26" s="1"/>
  <c r="O789" i="26"/>
  <c r="I670" i="26"/>
  <c r="O670" i="26"/>
  <c r="J670" i="26"/>
  <c r="P670" i="26" s="1"/>
  <c r="P474" i="26"/>
  <c r="H428" i="14"/>
  <c r="AE537" i="14"/>
  <c r="AB537" i="14" s="1"/>
  <c r="AI175" i="14"/>
  <c r="O19" i="26"/>
  <c r="P19" i="26"/>
  <c r="J37" i="26"/>
  <c r="P37" i="26" s="1"/>
  <c r="P25" i="26"/>
  <c r="H233" i="14"/>
  <c r="H591" i="14"/>
  <c r="AG175" i="14"/>
  <c r="AB70" i="14"/>
  <c r="AF37" i="14"/>
  <c r="AC37" i="14" s="1"/>
  <c r="AH447" i="14"/>
  <c r="AH793" i="14"/>
  <c r="AH383" i="14"/>
  <c r="AB511" i="14"/>
  <c r="AF409" i="14"/>
  <c r="AC409" i="14" s="1"/>
  <c r="AB672" i="14"/>
  <c r="AI855" i="14"/>
  <c r="AF791" i="14"/>
  <c r="AC791" i="14" s="1"/>
  <c r="AI543" i="14"/>
  <c r="AG149" i="14"/>
  <c r="AD149" i="14" s="1"/>
  <c r="AI952" i="14"/>
  <c r="AB752" i="14"/>
  <c r="AG421" i="14"/>
  <c r="AI484" i="14"/>
  <c r="I918" i="26"/>
  <c r="O918" i="26" s="1"/>
  <c r="J121" i="26"/>
  <c r="P121" i="26" s="1"/>
  <c r="I121" i="26"/>
  <c r="O121" i="26"/>
  <c r="I986" i="26"/>
  <c r="O986" i="26" s="1"/>
  <c r="P986" i="26"/>
  <c r="I981" i="26"/>
  <c r="O981" i="26" s="1"/>
  <c r="J981" i="26"/>
  <c r="P981" i="26" s="1"/>
  <c r="I973" i="26"/>
  <c r="O973" i="26" s="1"/>
  <c r="J973" i="26"/>
  <c r="P973" i="26" s="1"/>
  <c r="P965" i="26"/>
  <c r="I965" i="26"/>
  <c r="O965" i="26" s="1"/>
  <c r="O957" i="26"/>
  <c r="I957" i="26"/>
  <c r="P957" i="26"/>
  <c r="J944" i="26"/>
  <c r="P944" i="26"/>
  <c r="O944" i="26"/>
  <c r="I920" i="26"/>
  <c r="O920" i="26" s="1"/>
  <c r="J920" i="26"/>
  <c r="P920" i="26"/>
  <c r="I909" i="26"/>
  <c r="O909" i="26"/>
  <c r="P909" i="26"/>
  <c r="P879" i="26"/>
  <c r="J879" i="26"/>
  <c r="I879" i="26"/>
  <c r="O879" i="26"/>
  <c r="I854" i="26"/>
  <c r="P854" i="26"/>
  <c r="O854" i="26"/>
  <c r="J854" i="26"/>
  <c r="J788" i="26"/>
  <c r="P788" i="26" s="1"/>
  <c r="I788" i="26"/>
  <c r="O788" i="26" s="1"/>
  <c r="P780" i="26"/>
  <c r="I780" i="26"/>
  <c r="O780" i="26" s="1"/>
  <c r="J780" i="26"/>
  <c r="O762" i="26"/>
  <c r="I762" i="26"/>
  <c r="J762" i="26"/>
  <c r="P762" i="26" s="1"/>
  <c r="J664" i="26"/>
  <c r="P664" i="26" s="1"/>
  <c r="I664" i="26"/>
  <c r="O664" i="26" s="1"/>
  <c r="J633" i="26"/>
  <c r="P633" i="26"/>
  <c r="O53" i="26"/>
  <c r="O69" i="26"/>
  <c r="J28" i="26"/>
  <c r="H383" i="14"/>
  <c r="AI53" i="14"/>
  <c r="AI793" i="14"/>
  <c r="I37" i="26"/>
  <c r="O37" i="26" s="1"/>
  <c r="I28" i="26"/>
  <c r="O28" i="26" s="1"/>
  <c r="I25" i="26"/>
  <c r="I997" i="26"/>
  <c r="O997" i="26" s="1"/>
  <c r="P997" i="26"/>
  <c r="J997" i="26"/>
  <c r="J993" i="26"/>
  <c r="P993" i="26"/>
  <c r="O993" i="26"/>
  <c r="J985" i="26"/>
  <c r="P985" i="26" s="1"/>
  <c r="O985" i="26"/>
  <c r="I985" i="26"/>
  <c r="I976" i="26"/>
  <c r="J976" i="26"/>
  <c r="P976" i="26" s="1"/>
  <c r="O976" i="26"/>
  <c r="P964" i="26"/>
  <c r="I964" i="26"/>
  <c r="O964" i="26" s="1"/>
  <c r="J964" i="26"/>
  <c r="I956" i="26"/>
  <c r="O956" i="26" s="1"/>
  <c r="J956" i="26"/>
  <c r="P956" i="26" s="1"/>
  <c r="I952" i="26"/>
  <c r="O952" i="26" s="1"/>
  <c r="J952" i="26"/>
  <c r="P952" i="26" s="1"/>
  <c r="O943" i="26"/>
  <c r="I943" i="26"/>
  <c r="J943" i="26"/>
  <c r="P943" i="26" s="1"/>
  <c r="O932" i="26"/>
  <c r="P932" i="26"/>
  <c r="I923" i="26"/>
  <c r="O923" i="26" s="1"/>
  <c r="J923" i="26"/>
  <c r="P923" i="26"/>
  <c r="I919" i="26"/>
  <c r="O919" i="26" s="1"/>
  <c r="O914" i="26"/>
  <c r="I914" i="26"/>
  <c r="I884" i="26"/>
  <c r="O884" i="26" s="1"/>
  <c r="J884" i="26"/>
  <c r="P884" i="26"/>
  <c r="J866" i="26"/>
  <c r="P866" i="26" s="1"/>
  <c r="I866" i="26"/>
  <c r="O866" i="26" s="1"/>
  <c r="I853" i="26"/>
  <c r="O853" i="26" s="1"/>
  <c r="J846" i="26"/>
  <c r="P846" i="26" s="1"/>
  <c r="O846" i="26"/>
  <c r="I846" i="26"/>
  <c r="I765" i="26"/>
  <c r="O765" i="26" s="1"/>
  <c r="J765" i="26"/>
  <c r="P765" i="26"/>
  <c r="I758" i="26"/>
  <c r="O758" i="26" s="1"/>
  <c r="J758" i="26"/>
  <c r="P758" i="26" s="1"/>
  <c r="J650" i="26"/>
  <c r="P650" i="26"/>
  <c r="I650" i="26"/>
  <c r="O650" i="26" s="1"/>
  <c r="AB301" i="14"/>
  <c r="AD313" i="14"/>
  <c r="AB414" i="14"/>
  <c r="AD477" i="14"/>
  <c r="AD240" i="14"/>
  <c r="J972" i="26"/>
  <c r="J936" i="26"/>
  <c r="P936" i="26" s="1"/>
  <c r="I915" i="26"/>
  <c r="O915" i="26" s="1"/>
  <c r="I972" i="26"/>
  <c r="O972" i="26" s="1"/>
  <c r="I921" i="26"/>
  <c r="I707" i="26"/>
  <c r="O707" i="26" s="1"/>
  <c r="AB917" i="14"/>
  <c r="O830" i="26"/>
  <c r="O994" i="26"/>
  <c r="AB400" i="14"/>
  <c r="AD617" i="14"/>
  <c r="AB656" i="14"/>
  <c r="AD705" i="14"/>
  <c r="AB725" i="14"/>
  <c r="AB353" i="14"/>
  <c r="AB349" i="14"/>
  <c r="AD712" i="14"/>
  <c r="AD984" i="14"/>
  <c r="AB983" i="14"/>
  <c r="AB600" i="14"/>
  <c r="AB821" i="14"/>
  <c r="AD357" i="14"/>
  <c r="AD743" i="14"/>
  <c r="AE996" i="14"/>
  <c r="AF996" i="14"/>
  <c r="AC996" i="14" s="1"/>
  <c r="AG996" i="14"/>
  <c r="AH996" i="14"/>
  <c r="AI996" i="14"/>
  <c r="H996" i="14"/>
  <c r="AG988" i="14"/>
  <c r="AH988" i="14"/>
  <c r="AI988" i="14"/>
  <c r="H988" i="14"/>
  <c r="AE988" i="14"/>
  <c r="AF988" i="14"/>
  <c r="AC988" i="14" s="1"/>
  <c r="AE980" i="14"/>
  <c r="H980" i="14"/>
  <c r="AE972" i="14"/>
  <c r="AF972" i="14"/>
  <c r="AC972" i="14" s="1"/>
  <c r="H972" i="14"/>
  <c r="AG972" i="14"/>
  <c r="AE964" i="14"/>
  <c r="H964" i="14"/>
  <c r="AE956" i="14"/>
  <c r="H956" i="14"/>
  <c r="AF956" i="14"/>
  <c r="AC956" i="14" s="1"/>
  <c r="AG956" i="14"/>
  <c r="AH956" i="14"/>
  <c r="AI956" i="14"/>
  <c r="AE948" i="14"/>
  <c r="AF948" i="14"/>
  <c r="AC948" i="14" s="1"/>
  <c r="AG948" i="14"/>
  <c r="AH948" i="14"/>
  <c r="AI948" i="14"/>
  <c r="H948" i="14"/>
  <c r="AE940" i="14"/>
  <c r="H940" i="14"/>
  <c r="AH940" i="14"/>
  <c r="AI940" i="14"/>
  <c r="AI932" i="14"/>
  <c r="H932" i="14"/>
  <c r="AH908" i="14"/>
  <c r="AI908" i="14"/>
  <c r="H908" i="14"/>
  <c r="H900" i="14"/>
  <c r="AG900" i="14"/>
  <c r="AD900" i="14" s="1"/>
  <c r="AH900" i="14"/>
  <c r="AI900" i="14"/>
  <c r="AE900" i="14"/>
  <c r="AF900" i="14"/>
  <c r="AC900" i="14" s="1"/>
  <c r="AF884" i="14"/>
  <c r="AC884" i="14" s="1"/>
  <c r="AI884" i="14"/>
  <c r="H884" i="14"/>
  <c r="AE884" i="14"/>
  <c r="AH876" i="14"/>
  <c r="AI876" i="14"/>
  <c r="H860" i="14"/>
  <c r="AG860" i="14"/>
  <c r="AH860" i="14"/>
  <c r="AI860" i="14"/>
  <c r="AE860" i="14"/>
  <c r="AH852" i="14"/>
  <c r="AG852" i="14"/>
  <c r="AI852" i="14"/>
  <c r="AF852" i="14"/>
  <c r="AC852" i="14" s="1"/>
  <c r="AG844" i="14"/>
  <c r="AH844" i="14"/>
  <c r="AI844" i="14"/>
  <c r="AE844" i="14"/>
  <c r="AH788" i="14"/>
  <c r="AI788" i="14"/>
  <c r="H788" i="14"/>
  <c r="AG788" i="14"/>
  <c r="AE788" i="14"/>
  <c r="AF788" i="14"/>
  <c r="AC788" i="14" s="1"/>
  <c r="AH780" i="14"/>
  <c r="AI780" i="14"/>
  <c r="H780" i="14"/>
  <c r="AG780" i="14"/>
  <c r="AE780" i="14"/>
  <c r="AF780" i="14"/>
  <c r="AC780" i="14" s="1"/>
  <c r="AE772" i="14"/>
  <c r="AG772" i="14"/>
  <c r="AF772" i="14"/>
  <c r="AC772" i="14" s="1"/>
  <c r="AH772" i="14"/>
  <c r="AI772" i="14"/>
  <c r="H772" i="14"/>
  <c r="AI692" i="14"/>
  <c r="H692" i="14"/>
  <c r="AE692" i="14"/>
  <c r="AG692" i="14"/>
  <c r="AH692" i="14"/>
  <c r="AF692" i="14"/>
  <c r="AC692" i="14" s="1"/>
  <c r="H580" i="14"/>
  <c r="AF580" i="14"/>
  <c r="AC580" i="14" s="1"/>
  <c r="AG580" i="14"/>
  <c r="AH580" i="14"/>
  <c r="AE580" i="14"/>
  <c r="AI580" i="14"/>
  <c r="AF268" i="14"/>
  <c r="AC268" i="14" s="1"/>
  <c r="AG268" i="14"/>
  <c r="AH268" i="14"/>
  <c r="AI268" i="14"/>
  <c r="H268" i="14"/>
  <c r="AE268" i="14"/>
  <c r="AF188" i="14"/>
  <c r="AC188" i="14" s="1"/>
  <c r="AG188" i="14"/>
  <c r="AH188" i="14"/>
  <c r="AI188" i="14"/>
  <c r="H188" i="14"/>
  <c r="AE188" i="14"/>
  <c r="AE148" i="14"/>
  <c r="AF148" i="14"/>
  <c r="AC148" i="14" s="1"/>
  <c r="AG148" i="14"/>
  <c r="AH148" i="14"/>
  <c r="H148" i="14"/>
  <c r="AI148" i="14"/>
  <c r="AG92" i="14"/>
  <c r="AI92" i="14"/>
  <c r="AE92" i="14"/>
  <c r="AH92" i="14"/>
  <c r="H92" i="14"/>
  <c r="AF92" i="14"/>
  <c r="AC92" i="14" s="1"/>
  <c r="AE76" i="14"/>
  <c r="AF76" i="14"/>
  <c r="AC76" i="14" s="1"/>
  <c r="AG76" i="14"/>
  <c r="AH76" i="14"/>
  <c r="AI76" i="14"/>
  <c r="H76" i="14"/>
  <c r="AE60" i="14"/>
  <c r="AF60" i="14"/>
  <c r="AC60" i="14" s="1"/>
  <c r="AG60" i="14"/>
  <c r="AH60" i="14"/>
  <c r="AI60" i="14"/>
  <c r="H60" i="14"/>
  <c r="AB437" i="14"/>
  <c r="AB439" i="14"/>
  <c r="AB15" i="14"/>
  <c r="AD824" i="14"/>
  <c r="AB127" i="14"/>
  <c r="AB693" i="14"/>
  <c r="AB150" i="14"/>
  <c r="AD493" i="14"/>
  <c r="AD88" i="14"/>
  <c r="AB895" i="14"/>
  <c r="AB61" i="14"/>
  <c r="AD439" i="14"/>
  <c r="AB431" i="14"/>
  <c r="AG97" i="14"/>
  <c r="AD97" i="14" s="1"/>
  <c r="H604" i="14"/>
  <c r="H404" i="14"/>
  <c r="AG862" i="14"/>
  <c r="AD862" i="14" s="1"/>
  <c r="AF862" i="14"/>
  <c r="AC862" i="14" s="1"/>
  <c r="AI832" i="14"/>
  <c r="AD832" i="14" s="1"/>
  <c r="AG503" i="14"/>
  <c r="AF604" i="14"/>
  <c r="AC604" i="14" s="1"/>
  <c r="AG444" i="14"/>
  <c r="AG336" i="14"/>
  <c r="AD336" i="14" s="1"/>
  <c r="AF97" i="14"/>
  <c r="AC97" i="14" s="1"/>
  <c r="AF863" i="14"/>
  <c r="AC863" i="14" s="1"/>
  <c r="AI796" i="14"/>
  <c r="AG801" i="14"/>
  <c r="AD335" i="14"/>
  <c r="AE278" i="14"/>
  <c r="AB278" i="14" s="1"/>
  <c r="AH22" i="14"/>
  <c r="AD73" i="14"/>
  <c r="AB240" i="14"/>
  <c r="AB327" i="14"/>
  <c r="AE912" i="14"/>
  <c r="AD680" i="14"/>
  <c r="AB637" i="14"/>
  <c r="H796" i="14"/>
  <c r="AG604" i="14"/>
  <c r="AD604" i="14" s="1"/>
  <c r="AH336" i="14"/>
  <c r="AG278" i="14"/>
  <c r="AF404" i="14"/>
  <c r="AC404" i="14" s="1"/>
  <c r="H927" i="14"/>
  <c r="AE862" i="14"/>
  <c r="AH832" i="14"/>
  <c r="AI503" i="14"/>
  <c r="AI463" i="14"/>
  <c r="AF336" i="14"/>
  <c r="AC336" i="14" s="1"/>
  <c r="AH279" i="14"/>
  <c r="AE97" i="14"/>
  <c r="AB97" i="14" s="1"/>
  <c r="AE863" i="14"/>
  <c r="AG796" i="14"/>
  <c r="AF801" i="14"/>
  <c r="AC801" i="14" s="1"/>
  <c r="AI278" i="14"/>
  <c r="AB468" i="14"/>
  <c r="AF22" i="14"/>
  <c r="AC22" i="14" s="1"/>
  <c r="AD848" i="14"/>
  <c r="AD973" i="14"/>
  <c r="AD864" i="14"/>
  <c r="AB184" i="14"/>
  <c r="AB440" i="14"/>
  <c r="AI912" i="14"/>
  <c r="AI663" i="14"/>
  <c r="AH444" i="14"/>
  <c r="AB444" i="14" s="1"/>
  <c r="AH503" i="14"/>
  <c r="AG14" i="14"/>
  <c r="AE336" i="14"/>
  <c r="H97" i="14"/>
  <c r="AG401" i="14"/>
  <c r="AI801" i="14"/>
  <c r="AE249" i="14"/>
  <c r="AE832" i="14"/>
  <c r="AF503" i="14"/>
  <c r="AC503" i="14" s="1"/>
  <c r="AH14" i="14"/>
  <c r="AB14" i="14" s="1"/>
  <c r="AG463" i="14"/>
  <c r="AF279" i="14"/>
  <c r="AC279" i="14" s="1"/>
  <c r="AF927" i="14"/>
  <c r="AC927" i="14" s="1"/>
  <c r="AF799" i="14"/>
  <c r="AC799" i="14" s="1"/>
  <c r="AI29" i="14"/>
  <c r="AI22" i="14"/>
  <c r="AI404" i="14"/>
  <c r="AI249" i="14"/>
  <c r="AD360" i="14"/>
  <c r="AH912" i="14"/>
  <c r="H444" i="14"/>
  <c r="H832" i="14"/>
  <c r="H14" i="14"/>
  <c r="AE796" i="14"/>
  <c r="H249" i="14"/>
  <c r="AF832" i="14"/>
  <c r="AC832" i="14" s="1"/>
  <c r="AH463" i="14"/>
  <c r="AB463" i="14" s="1"/>
  <c r="AG799" i="14"/>
  <c r="AH663" i="14"/>
  <c r="AB663" i="14" s="1"/>
  <c r="H663" i="14"/>
  <c r="H862" i="14"/>
  <c r="AG663" i="14"/>
  <c r="AE503" i="14"/>
  <c r="AF14" i="14"/>
  <c r="AC14" i="14" s="1"/>
  <c r="AG567" i="14"/>
  <c r="AE604" i="14"/>
  <c r="AI444" i="14"/>
  <c r="AF463" i="14"/>
  <c r="AC463" i="14" s="1"/>
  <c r="AE279" i="14"/>
  <c r="AI927" i="14"/>
  <c r="AG29" i="14"/>
  <c r="AE404" i="14"/>
  <c r="AB404" i="14" s="1"/>
  <c r="AD280" i="14"/>
  <c r="AD344" i="14"/>
  <c r="AH863" i="14"/>
  <c r="AH801" i="14"/>
  <c r="AB801" i="14" s="1"/>
  <c r="H863" i="14"/>
  <c r="AI279" i="14"/>
  <c r="AD279" i="14" s="1"/>
  <c r="H278" i="14"/>
  <c r="AE22" i="14"/>
  <c r="AD160" i="14"/>
  <c r="AD133" i="14"/>
  <c r="AD61" i="14"/>
  <c r="H279" i="14"/>
  <c r="AI441" i="14"/>
  <c r="AB293" i="14"/>
  <c r="AB516" i="14"/>
  <c r="AI839" i="14"/>
  <c r="AH608" i="14"/>
  <c r="AH543" i="14"/>
  <c r="AH233" i="14"/>
  <c r="AB233" i="14" s="1"/>
  <c r="AG903" i="14"/>
  <c r="AD903" i="14" s="1"/>
  <c r="AG885" i="14"/>
  <c r="AD885" i="14" s="1"/>
  <c r="AG940" i="14"/>
  <c r="AI980" i="14"/>
  <c r="AH933" i="14"/>
  <c r="AB933" i="14" s="1"/>
  <c r="AB225" i="14"/>
  <c r="AD328" i="14"/>
  <c r="AD352" i="14"/>
  <c r="AH838" i="14"/>
  <c r="AB838" i="14" s="1"/>
  <c r="AH942" i="14"/>
  <c r="AE680" i="14"/>
  <c r="AB680" i="14" s="1"/>
  <c r="AH884" i="14"/>
  <c r="AF550" i="14"/>
  <c r="AC550" i="14" s="1"/>
  <c r="AG757" i="14"/>
  <c r="AD757" i="14" s="1"/>
  <c r="AH965" i="14"/>
  <c r="AB965" i="14" s="1"/>
  <c r="AF193" i="14"/>
  <c r="AC193" i="14" s="1"/>
  <c r="AF140" i="14"/>
  <c r="AC140" i="14" s="1"/>
  <c r="AD447" i="14"/>
  <c r="AE193" i="14"/>
  <c r="AE140" i="14"/>
  <c r="AG591" i="14"/>
  <c r="AH839" i="14"/>
  <c r="AE608" i="14"/>
  <c r="AF543" i="14"/>
  <c r="AC543" i="14" s="1"/>
  <c r="AH388" i="14"/>
  <c r="AB388" i="14" s="1"/>
  <c r="AE967" i="14"/>
  <c r="AB967" i="14" s="1"/>
  <c r="AF903" i="14"/>
  <c r="AC903" i="14" s="1"/>
  <c r="AD581" i="14"/>
  <c r="AB773" i="14"/>
  <c r="AI964" i="14"/>
  <c r="AF885" i="14"/>
  <c r="AC885" i="14" s="1"/>
  <c r="AE932" i="14"/>
  <c r="AF940" i="14"/>
  <c r="AC940" i="14" s="1"/>
  <c r="AH980" i="14"/>
  <c r="AG933" i="14"/>
  <c r="AG838" i="14"/>
  <c r="AD838" i="14" s="1"/>
  <c r="AI944" i="14"/>
  <c r="AI942" i="14"/>
  <c r="AG884" i="14"/>
  <c r="AB341" i="14"/>
  <c r="AF757" i="14"/>
  <c r="AC757" i="14" s="1"/>
  <c r="AG965" i="14"/>
  <c r="AD965" i="14" s="1"/>
  <c r="AD408" i="14"/>
  <c r="AB622" i="14"/>
  <c r="AI193" i="14"/>
  <c r="AD193" i="14" s="1"/>
  <c r="H140" i="14"/>
  <c r="AI591" i="14"/>
  <c r="AG437" i="14"/>
  <c r="AD437" i="14" s="1"/>
  <c r="AH864" i="14"/>
  <c r="AB864" i="14" s="1"/>
  <c r="AH295" i="14"/>
  <c r="AG839" i="14"/>
  <c r="AG608" i="14"/>
  <c r="AD608" i="14" s="1"/>
  <c r="AE543" i="14"/>
  <c r="AF428" i="14"/>
  <c r="AC428" i="14" s="1"/>
  <c r="AG388" i="14"/>
  <c r="AE903" i="14"/>
  <c r="AB709" i="14"/>
  <c r="AI773" i="14"/>
  <c r="AG861" i="14"/>
  <c r="AD861" i="14" s="1"/>
  <c r="AH964" i="14"/>
  <c r="AE885" i="14"/>
  <c r="AB885" i="14" s="1"/>
  <c r="AH932" i="14"/>
  <c r="AG980" i="14"/>
  <c r="AF933" i="14"/>
  <c r="AC933" i="14" s="1"/>
  <c r="AH598" i="14"/>
  <c r="AF838" i="14"/>
  <c r="AC838" i="14" s="1"/>
  <c r="AH944" i="14"/>
  <c r="AE638" i="14"/>
  <c r="AD960" i="14"/>
  <c r="AB616" i="14"/>
  <c r="AD109" i="14"/>
  <c r="H193" i="14"/>
  <c r="AG817" i="14"/>
  <c r="H437" i="14"/>
  <c r="AH193" i="14"/>
  <c r="AH591" i="14"/>
  <c r="AB591" i="14" s="1"/>
  <c r="AD830" i="14"/>
  <c r="AI295" i="14"/>
  <c r="AF839" i="14"/>
  <c r="AC839" i="14" s="1"/>
  <c r="AG589" i="14"/>
  <c r="AD589" i="14" s="1"/>
  <c r="AF388" i="14"/>
  <c r="AC388" i="14" s="1"/>
  <c r="H933" i="14"/>
  <c r="AG773" i="14"/>
  <c r="AF861" i="14"/>
  <c r="AC861" i="14" s="1"/>
  <c r="AG964" i="14"/>
  <c r="AF932" i="14"/>
  <c r="AC932" i="14" s="1"/>
  <c r="AF980" i="14"/>
  <c r="AC980" i="14" s="1"/>
  <c r="AE598" i="14"/>
  <c r="AG944" i="14"/>
  <c r="AH638" i="14"/>
  <c r="AB904" i="14"/>
  <c r="AI518" i="14"/>
  <c r="AD518" i="14" s="1"/>
  <c r="H942" i="14"/>
  <c r="AG669" i="14"/>
  <c r="AH769" i="14"/>
  <c r="AB769" i="14" s="1"/>
  <c r="AF591" i="14"/>
  <c r="AC591" i="14" s="1"/>
  <c r="AG295" i="14"/>
  <c r="AB270" i="14"/>
  <c r="AF860" i="14"/>
  <c r="AC860" i="14" s="1"/>
  <c r="AF964" i="14"/>
  <c r="AC964" i="14" s="1"/>
  <c r="AD342" i="14"/>
  <c r="AG932" i="14"/>
  <c r="AF944" i="14"/>
  <c r="AC944" i="14" s="1"/>
  <c r="AF680" i="14"/>
  <c r="AC680" i="14" s="1"/>
  <c r="AH518" i="14"/>
  <c r="AB518" i="14" s="1"/>
  <c r="AI536" i="14"/>
  <c r="AF669" i="14"/>
  <c r="AC669" i="14" s="1"/>
  <c r="AI550" i="14"/>
  <c r="AD769" i="14"/>
  <c r="AI951" i="14"/>
  <c r="AD951" i="14" s="1"/>
  <c r="AD460" i="14"/>
  <c r="AF233" i="14"/>
  <c r="AC233" i="14" s="1"/>
  <c r="AD184" i="14"/>
  <c r="AB560" i="14"/>
  <c r="AB705" i="14"/>
  <c r="AE944" i="14"/>
  <c r="AD272" i="14"/>
  <c r="AD232" i="14"/>
  <c r="AD231" i="14"/>
  <c r="AD153" i="14"/>
  <c r="AD814" i="14"/>
  <c r="AD286" i="14"/>
  <c r="AD831" i="14"/>
  <c r="AB157" i="14"/>
  <c r="AD341" i="14"/>
  <c r="AD901" i="14"/>
  <c r="AD687" i="14"/>
  <c r="AB814" i="14"/>
  <c r="AB824" i="14"/>
  <c r="AB976" i="14"/>
  <c r="AD632" i="14"/>
  <c r="AB701" i="14"/>
  <c r="AB265" i="14"/>
  <c r="AB390" i="14"/>
  <c r="AD261" i="14"/>
  <c r="AB168" i="14"/>
  <c r="AB69" i="14"/>
  <c r="AB953" i="14"/>
  <c r="AD977" i="14"/>
  <c r="AD176" i="14"/>
  <c r="AI237" i="14"/>
  <c r="AE237" i="14"/>
  <c r="AF237" i="14"/>
  <c r="AC237" i="14" s="1"/>
  <c r="H237" i="14"/>
  <c r="AG237" i="14"/>
  <c r="H205" i="14"/>
  <c r="AG205" i="14"/>
  <c r="AH205" i="14"/>
  <c r="AI205" i="14"/>
  <c r="AE205" i="14"/>
  <c r="AF205" i="14"/>
  <c r="AC205" i="14" s="1"/>
  <c r="AH675" i="14"/>
  <c r="AG675" i="14"/>
  <c r="AE587" i="14"/>
  <c r="H587" i="14"/>
  <c r="AF587" i="14"/>
  <c r="AC587" i="14" s="1"/>
  <c r="AI587" i="14"/>
  <c r="H507" i="14"/>
  <c r="AH507" i="14"/>
  <c r="AE467" i="14"/>
  <c r="AF467" i="14"/>
  <c r="AC467" i="14" s="1"/>
  <c r="AG467" i="14"/>
  <c r="AG435" i="14"/>
  <c r="AE435" i="14"/>
  <c r="AE395" i="14"/>
  <c r="AI395" i="14"/>
  <c r="H395" i="14"/>
  <c r="AF395" i="14"/>
  <c r="AC395" i="14" s="1"/>
  <c r="AG363" i="14"/>
  <c r="H363" i="14"/>
  <c r="AE235" i="14"/>
  <c r="AH235" i="14"/>
  <c r="AH499" i="14"/>
  <c r="AB285" i="14"/>
  <c r="AG763" i="14"/>
  <c r="AD763" i="14" s="1"/>
  <c r="AH237" i="14"/>
  <c r="AG24" i="14"/>
  <c r="AI24" i="14"/>
  <c r="AE24" i="14"/>
  <c r="AB24" i="14" s="1"/>
  <c r="H24" i="14"/>
  <c r="AF24" i="14"/>
  <c r="AC24" i="14" s="1"/>
  <c r="AF723" i="14"/>
  <c r="AC723" i="14" s="1"/>
  <c r="AI723" i="14"/>
  <c r="AF667" i="14"/>
  <c r="AC667" i="14" s="1"/>
  <c r="H667" i="14"/>
  <c r="AI667" i="14"/>
  <c r="AG667" i="14"/>
  <c r="AE523" i="14"/>
  <c r="H523" i="14"/>
  <c r="AH267" i="14"/>
  <c r="H267" i="14"/>
  <c r="AG131" i="14"/>
  <c r="AI131" i="14"/>
  <c r="AE131" i="14"/>
  <c r="AH83" i="14"/>
  <c r="H83" i="14"/>
  <c r="AE83" i="14"/>
  <c r="H43" i="14"/>
  <c r="AH43" i="14"/>
  <c r="AH131" i="14"/>
  <c r="AI35" i="14"/>
  <c r="AD35" i="14" s="1"/>
  <c r="AG587" i="14"/>
  <c r="H467" i="14"/>
  <c r="AF131" i="14"/>
  <c r="AC131" i="14" s="1"/>
  <c r="AH587" i="14"/>
  <c r="AH395" i="14"/>
  <c r="AF763" i="14"/>
  <c r="AC763" i="14" s="1"/>
  <c r="AF620" i="14"/>
  <c r="AC620" i="14" s="1"/>
  <c r="AG620" i="14"/>
  <c r="AD620" i="14" s="1"/>
  <c r="AE620" i="14"/>
  <c r="AH620" i="14"/>
  <c r="H541" i="14"/>
  <c r="AF541" i="14"/>
  <c r="AC541" i="14" s="1"/>
  <c r="AG541" i="14"/>
  <c r="AD541" i="14" s="1"/>
  <c r="AH541" i="14"/>
  <c r="AB541" i="14" s="1"/>
  <c r="AI255" i="14"/>
  <c r="AE255" i="14"/>
  <c r="H255" i="14"/>
  <c r="AF255" i="14"/>
  <c r="AC255" i="14" s="1"/>
  <c r="AG255" i="14"/>
  <c r="AH255" i="14"/>
  <c r="AF31" i="14"/>
  <c r="AC31" i="14" s="1"/>
  <c r="AE31" i="14"/>
  <c r="AG31" i="14"/>
  <c r="AH31" i="14"/>
  <c r="H31" i="14"/>
  <c r="AI31" i="14"/>
  <c r="AE715" i="14"/>
  <c r="H715" i="14"/>
  <c r="AF715" i="14"/>
  <c r="AC715" i="14" s="1"/>
  <c r="AH715" i="14"/>
  <c r="AE595" i="14"/>
  <c r="AG595" i="14"/>
  <c r="AH451" i="14"/>
  <c r="AF451" i="14"/>
  <c r="AC451" i="14" s="1"/>
  <c r="AG451" i="14"/>
  <c r="H451" i="14"/>
  <c r="AI451" i="14"/>
  <c r="AE419" i="14"/>
  <c r="H419" i="14"/>
  <c r="AE283" i="14"/>
  <c r="AI283" i="14"/>
  <c r="AI227" i="14"/>
  <c r="H227" i="14"/>
  <c r="AF227" i="14"/>
  <c r="AC227" i="14" s="1"/>
  <c r="AH179" i="14"/>
  <c r="AI179" i="14"/>
  <c r="H115" i="14"/>
  <c r="AE115" i="14"/>
  <c r="AE75" i="14"/>
  <c r="AH75" i="14"/>
  <c r="AI75" i="14"/>
  <c r="AF75" i="14"/>
  <c r="AC75" i="14" s="1"/>
  <c r="AG75" i="14"/>
  <c r="AH428" i="14"/>
  <c r="AI428" i="14"/>
  <c r="AD428" i="14" s="1"/>
  <c r="AE428" i="14"/>
  <c r="AE262" i="14"/>
  <c r="AF262" i="14"/>
  <c r="AC262" i="14" s="1"/>
  <c r="AG262" i="14"/>
  <c r="AH262" i="14"/>
  <c r="H262" i="14"/>
  <c r="AI262" i="14"/>
  <c r="AF563" i="14"/>
  <c r="AC563" i="14" s="1"/>
  <c r="AG563" i="14"/>
  <c r="AH515" i="14"/>
  <c r="AI515" i="14"/>
  <c r="AG515" i="14"/>
  <c r="H515" i="14"/>
  <c r="H411" i="14"/>
  <c r="AF411" i="14"/>
  <c r="AC411" i="14" s="1"/>
  <c r="AH347" i="14"/>
  <c r="AG347" i="14"/>
  <c r="AE291" i="14"/>
  <c r="AG291" i="14"/>
  <c r="AI291" i="14"/>
  <c r="AE203" i="14"/>
  <c r="AH203" i="14"/>
  <c r="H123" i="14"/>
  <c r="AE123" i="14"/>
  <c r="AI51" i="14"/>
  <c r="AG51" i="14"/>
  <c r="H51" i="14"/>
  <c r="AF259" i="14"/>
  <c r="AC259" i="14" s="1"/>
  <c r="AF515" i="14"/>
  <c r="AC515" i="14" s="1"/>
  <c r="AE451" i="14"/>
  <c r="H195" i="14"/>
  <c r="H131" i="14"/>
  <c r="AE667" i="14"/>
  <c r="AE515" i="14"/>
  <c r="AF267" i="14"/>
  <c r="AC267" i="14" s="1"/>
  <c r="AH531" i="14"/>
  <c r="AG803" i="14"/>
  <c r="AI803" i="14"/>
  <c r="AF771" i="14"/>
  <c r="AC771" i="14" s="1"/>
  <c r="AG771" i="14"/>
  <c r="AI771" i="14"/>
  <c r="AH771" i="14"/>
  <c r="AB771" i="14" s="1"/>
  <c r="AG739" i="14"/>
  <c r="AH739" i="14"/>
  <c r="AI691" i="14"/>
  <c r="H691" i="14"/>
  <c r="AE691" i="14"/>
  <c r="AB691" i="14" s="1"/>
  <c r="AF691" i="14"/>
  <c r="AC691" i="14" s="1"/>
  <c r="AG691" i="14"/>
  <c r="H555" i="14"/>
  <c r="AI555" i="14"/>
  <c r="AI499" i="14"/>
  <c r="AD499" i="14" s="1"/>
  <c r="AE499" i="14"/>
  <c r="AG379" i="14"/>
  <c r="AD379" i="14" s="1"/>
  <c r="H379" i="14"/>
  <c r="AE379" i="14"/>
  <c r="AF379" i="14"/>
  <c r="AC379" i="14" s="1"/>
  <c r="AH379" i="14"/>
  <c r="AG307" i="14"/>
  <c r="AI307" i="14"/>
  <c r="H307" i="14"/>
  <c r="AG259" i="14"/>
  <c r="AH259" i="14"/>
  <c r="AB259" i="14" s="1"/>
  <c r="AI259" i="14"/>
  <c r="H259" i="14"/>
  <c r="H155" i="14"/>
  <c r="AF155" i="14"/>
  <c r="AC155" i="14" s="1"/>
  <c r="H35" i="14"/>
  <c r="AF35" i="14"/>
  <c r="AC35" i="14" s="1"/>
  <c r="AE35" i="14"/>
  <c r="AH35" i="14"/>
  <c r="AH667" i="14"/>
  <c r="AG395" i="14"/>
  <c r="AH291" i="14"/>
  <c r="AH563" i="14"/>
  <c r="AF531" i="14"/>
  <c r="AC531" i="14" s="1"/>
  <c r="AH302" i="14"/>
  <c r="AI302" i="14"/>
  <c r="AE302" i="14"/>
  <c r="AG302" i="14"/>
  <c r="H302" i="14"/>
  <c r="AI135" i="14"/>
  <c r="H135" i="14"/>
  <c r="AE135" i="14"/>
  <c r="AF135" i="14"/>
  <c r="AC135" i="14" s="1"/>
  <c r="AG135" i="14"/>
  <c r="AH135" i="14"/>
  <c r="AG747" i="14"/>
  <c r="AH747" i="14"/>
  <c r="AG731" i="14"/>
  <c r="H731" i="14"/>
  <c r="AE731" i="14"/>
  <c r="AB731" i="14" s="1"/>
  <c r="AF731" i="14"/>
  <c r="AC731" i="14" s="1"/>
  <c r="AI731" i="14"/>
  <c r="AE683" i="14"/>
  <c r="H683" i="14"/>
  <c r="AE579" i="14"/>
  <c r="AF579" i="14"/>
  <c r="AC579" i="14" s="1"/>
  <c r="AG579" i="14"/>
  <c r="H459" i="14"/>
  <c r="AG459" i="14"/>
  <c r="AI459" i="14"/>
  <c r="H427" i="14"/>
  <c r="AG427" i="14"/>
  <c r="AE331" i="14"/>
  <c r="AF331" i="14"/>
  <c r="AC331" i="14" s="1"/>
  <c r="AG331" i="14"/>
  <c r="AF299" i="14"/>
  <c r="AC299" i="14" s="1"/>
  <c r="AG299" i="14"/>
  <c r="AH299" i="14"/>
  <c r="AB299" i="14" s="1"/>
  <c r="H251" i="14"/>
  <c r="AH251" i="14"/>
  <c r="AI251" i="14"/>
  <c r="AG147" i="14"/>
  <c r="AH147" i="14"/>
  <c r="H147" i="14"/>
  <c r="AH99" i="14"/>
  <c r="AB99" i="14" s="1"/>
  <c r="AI99" i="14"/>
  <c r="AH19" i="14"/>
  <c r="AG19" i="14"/>
  <c r="AI579" i="14"/>
  <c r="AI267" i="14"/>
  <c r="H435" i="14"/>
  <c r="H619" i="14"/>
  <c r="H371" i="14"/>
  <c r="H75" i="14"/>
  <c r="AH227" i="14"/>
  <c r="AB227" i="14" s="1"/>
  <c r="AI715" i="14"/>
  <c r="AH283" i="14"/>
  <c r="AH331" i="14"/>
  <c r="AI483" i="14"/>
  <c r="AI547" i="14"/>
  <c r="AD547" i="14" s="1"/>
  <c r="H747" i="14"/>
  <c r="H771" i="14"/>
  <c r="AG227" i="14"/>
  <c r="AG715" i="14"/>
  <c r="AF283" i="14"/>
  <c r="AC283" i="14" s="1"/>
  <c r="AF99" i="14"/>
  <c r="AC99" i="14" s="1"/>
  <c r="AI571" i="14"/>
  <c r="AB54" i="14"/>
  <c r="AD855" i="14"/>
  <c r="AD249" i="14"/>
  <c r="AD749" i="14"/>
  <c r="AI982" i="14"/>
  <c r="AG982" i="14"/>
  <c r="AI934" i="14"/>
  <c r="AG934" i="14"/>
  <c r="AD792" i="14"/>
  <c r="AF781" i="14"/>
  <c r="AC781" i="14" s="1"/>
  <c r="AE781" i="14"/>
  <c r="AD704" i="14"/>
  <c r="AH670" i="14"/>
  <c r="AI670" i="14"/>
  <c r="AE670" i="14"/>
  <c r="AF670" i="14"/>
  <c r="AC670" i="14" s="1"/>
  <c r="AG640" i="14"/>
  <c r="AH640" i="14"/>
  <c r="AB640" i="14" s="1"/>
  <c r="AI640" i="14"/>
  <c r="H640" i="14"/>
  <c r="AG606" i="14"/>
  <c r="AH606" i="14"/>
  <c r="AI606" i="14"/>
  <c r="AE606" i="14"/>
  <c r="H606" i="14"/>
  <c r="AF574" i="14"/>
  <c r="AC574" i="14" s="1"/>
  <c r="H574" i="14"/>
  <c r="AG552" i="14"/>
  <c r="AH552" i="14"/>
  <c r="AI552" i="14"/>
  <c r="AE552" i="14"/>
  <c r="AI509" i="14"/>
  <c r="AE509" i="14"/>
  <c r="AB509" i="14" s="1"/>
  <c r="AF509" i="14"/>
  <c r="AC509" i="14" s="1"/>
  <c r="AG509" i="14"/>
  <c r="H509" i="14"/>
  <c r="AG501" i="14"/>
  <c r="AH501" i="14"/>
  <c r="AI501" i="14"/>
  <c r="H501" i="14"/>
  <c r="AF501" i="14"/>
  <c r="AC501" i="14" s="1"/>
  <c r="AE501" i="14"/>
  <c r="AF480" i="14"/>
  <c r="AC480" i="14" s="1"/>
  <c r="AI480" i="14"/>
  <c r="H480" i="14"/>
  <c r="AG480" i="14"/>
  <c r="AF469" i="14"/>
  <c r="AC469" i="14" s="1"/>
  <c r="AI469" i="14"/>
  <c r="AG469" i="14"/>
  <c r="AH469" i="14"/>
  <c r="AB469" i="14" s="1"/>
  <c r="AH456" i="14"/>
  <c r="AI456" i="14"/>
  <c r="AE456" i="14"/>
  <c r="AH446" i="14"/>
  <c r="H446" i="14"/>
  <c r="AI446" i="14"/>
  <c r="AH438" i="14"/>
  <c r="AE438" i="14"/>
  <c r="AG438" i="14"/>
  <c r="AI438" i="14"/>
  <c r="AF438" i="14"/>
  <c r="AC438" i="14" s="1"/>
  <c r="AE429" i="14"/>
  <c r="AH429" i="14"/>
  <c r="AG429" i="14"/>
  <c r="AD429" i="14" s="1"/>
  <c r="H429" i="14"/>
  <c r="AB889" i="14"/>
  <c r="AB247" i="14"/>
  <c r="AD391" i="14"/>
  <c r="AD622" i="14"/>
  <c r="AB743" i="14"/>
  <c r="AD285" i="14"/>
  <c r="AB928" i="14"/>
  <c r="AD248" i="14"/>
  <c r="AD94" i="14"/>
  <c r="AH29" i="14"/>
  <c r="AB29" i="14" s="1"/>
  <c r="AF29" i="14"/>
  <c r="AC29" i="14" s="1"/>
  <c r="AH249" i="14"/>
  <c r="AB249" i="14" s="1"/>
  <c r="AF249" i="14"/>
  <c r="AC249" i="14" s="1"/>
  <c r="AB472" i="14"/>
  <c r="AG78" i="14"/>
  <c r="AD78" i="14" s="1"/>
  <c r="AE78" i="14"/>
  <c r="AE799" i="14"/>
  <c r="AI799" i="14"/>
  <c r="AH799" i="14"/>
  <c r="AG927" i="14"/>
  <c r="AE927" i="14"/>
  <c r="AB927" i="14" s="1"/>
  <c r="AD80" i="14"/>
  <c r="AD928" i="14"/>
  <c r="AF86" i="14"/>
  <c r="AC86" i="14" s="1"/>
  <c r="AI86" i="14"/>
  <c r="H568" i="14"/>
  <c r="AH568" i="14"/>
  <c r="AB568" i="14" s="1"/>
  <c r="AI334" i="14"/>
  <c r="AE334" i="14"/>
  <c r="AF334" i="14"/>
  <c r="AC334" i="14" s="1"/>
  <c r="AG334" i="14"/>
  <c r="AE21" i="14"/>
  <c r="AB21" i="14" s="1"/>
  <c r="H21" i="14"/>
  <c r="H436" i="14"/>
  <c r="AI436" i="14"/>
  <c r="AG752" i="14"/>
  <c r="AI752" i="14"/>
  <c r="AB589" i="14"/>
  <c r="AB199" i="14"/>
  <c r="AB335" i="14"/>
  <c r="AB261" i="14"/>
  <c r="AD48" i="14"/>
  <c r="AD560" i="14"/>
  <c r="AB584" i="14"/>
  <c r="AE974" i="14"/>
  <c r="AE992" i="14"/>
  <c r="AB992" i="14" s="1"/>
  <c r="AE535" i="14"/>
  <c r="AE646" i="14"/>
  <c r="AB646" i="14" s="1"/>
  <c r="AE453" i="14"/>
  <c r="AG990" i="14"/>
  <c r="AH981" i="14"/>
  <c r="AB981" i="14" s="1"/>
  <c r="AF800" i="14"/>
  <c r="AC800" i="14" s="1"/>
  <c r="AH828" i="14"/>
  <c r="H966" i="14"/>
  <c r="AB48" i="14"/>
  <c r="AD165" i="14"/>
  <c r="AD400" i="14"/>
  <c r="AH974" i="14"/>
  <c r="H535" i="14"/>
  <c r="AH920" i="14"/>
  <c r="AB920" i="14" s="1"/>
  <c r="AH853" i="14"/>
  <c r="AB853" i="14" s="1"/>
  <c r="AH453" i="14"/>
  <c r="AE990" i="14"/>
  <c r="AI886" i="14"/>
  <c r="AG981" i="14"/>
  <c r="AE800" i="14"/>
  <c r="H990" i="14"/>
  <c r="AH991" i="14"/>
  <c r="AG453" i="14"/>
  <c r="AD453" i="14" s="1"/>
  <c r="AG966" i="14"/>
  <c r="AH990" i="14"/>
  <c r="AG350" i="14"/>
  <c r="AH886" i="14"/>
  <c r="AB423" i="14"/>
  <c r="H991" i="14"/>
  <c r="AD656" i="14"/>
  <c r="H852" i="14"/>
  <c r="AI991" i="14"/>
  <c r="AE852" i="14"/>
  <c r="AH749" i="14"/>
  <c r="AB749" i="14" s="1"/>
  <c r="AF920" i="14"/>
  <c r="AC920" i="14" s="1"/>
  <c r="AB296" i="14"/>
  <c r="AF853" i="14"/>
  <c r="AC853" i="14" s="1"/>
  <c r="AD726" i="14"/>
  <c r="AB272" i="14"/>
  <c r="AD528" i="14"/>
  <c r="AB712" i="14"/>
  <c r="AF966" i="14"/>
  <c r="AC966" i="14" s="1"/>
  <c r="AF350" i="14"/>
  <c r="AC350" i="14" s="1"/>
  <c r="AG886" i="14"/>
  <c r="AD213" i="14"/>
  <c r="AB493" i="14"/>
  <c r="AI775" i="14"/>
  <c r="AI445" i="14"/>
  <c r="H992" i="14"/>
  <c r="AI992" i="14"/>
  <c r="AD992" i="14" s="1"/>
  <c r="AG991" i="14"/>
  <c r="AE966" i="14"/>
  <c r="AF886" i="14"/>
  <c r="AC886" i="14" s="1"/>
  <c r="AH775" i="14"/>
  <c r="AB775" i="14" s="1"/>
  <c r="AH829" i="14"/>
  <c r="AB792" i="14"/>
  <c r="AE525" i="14"/>
  <c r="H624" i="14"/>
  <c r="H415" i="14"/>
  <c r="AF393" i="14"/>
  <c r="AC393" i="14" s="1"/>
  <c r="AH599" i="14"/>
  <c r="AI141" i="14"/>
  <c r="H840" i="14"/>
  <c r="AG384" i="14"/>
  <c r="AI823" i="14"/>
  <c r="AE415" i="14"/>
  <c r="AB415" i="14" s="1"/>
  <c r="AH101" i="14"/>
  <c r="AH53" i="14"/>
  <c r="AI675" i="14"/>
  <c r="AI567" i="14"/>
  <c r="AE565" i="14"/>
  <c r="AI813" i="14"/>
  <c r="AH324" i="14"/>
  <c r="AF401" i="14"/>
  <c r="AC401" i="14" s="1"/>
  <c r="AG624" i="14"/>
  <c r="AH758" i="14"/>
  <c r="AB758" i="14" s="1"/>
  <c r="AF441" i="14"/>
  <c r="AC441" i="14" s="1"/>
  <c r="AF784" i="14"/>
  <c r="AC784" i="14" s="1"/>
  <c r="AB421" i="14"/>
  <c r="AG500" i="14"/>
  <c r="H894" i="14"/>
  <c r="H776" i="14"/>
  <c r="AH877" i="14"/>
  <c r="AD366" i="14"/>
  <c r="AE765" i="14"/>
  <c r="AI894" i="14"/>
  <c r="AF776" i="14"/>
  <c r="AC776" i="14" s="1"/>
  <c r="AH808" i="14"/>
  <c r="AH781" i="14"/>
  <c r="AE774" i="14"/>
  <c r="AF982" i="14"/>
  <c r="AC982" i="14" s="1"/>
  <c r="AF934" i="14"/>
  <c r="AC934" i="14" s="1"/>
  <c r="AF599" i="14"/>
  <c r="AC599" i="14" s="1"/>
  <c r="AH141" i="14"/>
  <c r="AB141" i="14" s="1"/>
  <c r="AF384" i="14"/>
  <c r="AC384" i="14" s="1"/>
  <c r="AH823" i="14"/>
  <c r="AG101" i="14"/>
  <c r="AD101" i="14" s="1"/>
  <c r="AG53" i="14"/>
  <c r="AD53" i="14" s="1"/>
  <c r="H675" i="14"/>
  <c r="AH567" i="14"/>
  <c r="AI532" i="14"/>
  <c r="AD431" i="14"/>
  <c r="AI751" i="14"/>
  <c r="AI565" i="14"/>
  <c r="AD565" i="14" s="1"/>
  <c r="AG324" i="14"/>
  <c r="AF287" i="14"/>
  <c r="AC287" i="14" s="1"/>
  <c r="AF628" i="14"/>
  <c r="AC628" i="14" s="1"/>
  <c r="AI624" i="14"/>
  <c r="AB796" i="14"/>
  <c r="H758" i="14"/>
  <c r="AI151" i="14"/>
  <c r="AE784" i="14"/>
  <c r="AI500" i="14"/>
  <c r="H877" i="14"/>
  <c r="AB688" i="14"/>
  <c r="AF877" i="14"/>
  <c r="AC877" i="14" s="1"/>
  <c r="AI765" i="14"/>
  <c r="AH894" i="14"/>
  <c r="AB894" i="14" s="1"/>
  <c r="AI776" i="14"/>
  <c r="AF808" i="14"/>
  <c r="AC808" i="14" s="1"/>
  <c r="AG781" i="14"/>
  <c r="AG774" i="14"/>
  <c r="AE982" i="14"/>
  <c r="AE934" i="14"/>
  <c r="H151" i="14"/>
  <c r="H532" i="14"/>
  <c r="AB224" i="14"/>
  <c r="AE599" i="14"/>
  <c r="AG141" i="14"/>
  <c r="AE384" i="14"/>
  <c r="AB384" i="14" s="1"/>
  <c r="AB312" i="14"/>
  <c r="AB192" i="14"/>
  <c r="AG823" i="14"/>
  <c r="AD44" i="14"/>
  <c r="AF101" i="14"/>
  <c r="AC101" i="14" s="1"/>
  <c r="AF53" i="14"/>
  <c r="AC53" i="14" s="1"/>
  <c r="AF567" i="14"/>
  <c r="AC567" i="14" s="1"/>
  <c r="AE532" i="14"/>
  <c r="AH751" i="14"/>
  <c r="AB751" i="14" s="1"/>
  <c r="AH565" i="14"/>
  <c r="AF324" i="14"/>
  <c r="AC324" i="14" s="1"/>
  <c r="AE287" i="14"/>
  <c r="AE628" i="14"/>
  <c r="AH624" i="14"/>
  <c r="AB624" i="14" s="1"/>
  <c r="AI968" i="14"/>
  <c r="AH151" i="14"/>
  <c r="AB151" i="14" s="1"/>
  <c r="AI784" i="14"/>
  <c r="AD784" i="14" s="1"/>
  <c r="AF500" i="14"/>
  <c r="AC500" i="14" s="1"/>
  <c r="H717" i="14"/>
  <c r="H781" i="14"/>
  <c r="AD709" i="14"/>
  <c r="AE877" i="14"/>
  <c r="AG765" i="14"/>
  <c r="AG894" i="14"/>
  <c r="AH776" i="14"/>
  <c r="AB776" i="14" s="1"/>
  <c r="AE808" i="14"/>
  <c r="AI781" i="14"/>
  <c r="AH982" i="14"/>
  <c r="H599" i="14"/>
  <c r="AE840" i="14"/>
  <c r="AB840" i="14" s="1"/>
  <c r="AI887" i="14"/>
  <c r="AF823" i="14"/>
  <c r="AC823" i="14" s="1"/>
  <c r="AB575" i="14"/>
  <c r="AE101" i="14"/>
  <c r="AD616" i="14"/>
  <c r="AD508" i="14"/>
  <c r="AE53" i="14"/>
  <c r="AE567" i="14"/>
  <c r="AH532" i="14"/>
  <c r="AG751" i="14"/>
  <c r="AE324" i="14"/>
  <c r="AI628" i="14"/>
  <c r="AH968" i="14"/>
  <c r="AB968" i="14" s="1"/>
  <c r="AG151" i="14"/>
  <c r="AH784" i="14"/>
  <c r="AB848" i="14"/>
  <c r="AE500" i="14"/>
  <c r="H982" i="14"/>
  <c r="AF765" i="14"/>
  <c r="AC765" i="14" s="1"/>
  <c r="AF894" i="14"/>
  <c r="AC894" i="14" s="1"/>
  <c r="AG776" i="14"/>
  <c r="AG808" i="14"/>
  <c r="AD808" i="14" s="1"/>
  <c r="AF774" i="14"/>
  <c r="AC774" i="14" s="1"/>
  <c r="H887" i="14"/>
  <c r="H141" i="14"/>
  <c r="AE393" i="14"/>
  <c r="AB393" i="14" s="1"/>
  <c r="AF840" i="14"/>
  <c r="AC840" i="14" s="1"/>
  <c r="AH887" i="14"/>
  <c r="AB887" i="14" s="1"/>
  <c r="AE823" i="14"/>
  <c r="AI415" i="14"/>
  <c r="AD30" i="14"/>
  <c r="AD511" i="14"/>
  <c r="AG532" i="14"/>
  <c r="AF751" i="14"/>
  <c r="AC751" i="14" s="1"/>
  <c r="AF813" i="14"/>
  <c r="AC813" i="14" s="1"/>
  <c r="AH628" i="14"/>
  <c r="AE401" i="14"/>
  <c r="AF624" i="14"/>
  <c r="AC624" i="14" s="1"/>
  <c r="AG758" i="14"/>
  <c r="AD758" i="14" s="1"/>
  <c r="AG968" i="14"/>
  <c r="AG441" i="14"/>
  <c r="AF151" i="14"/>
  <c r="AC151" i="14" s="1"/>
  <c r="AH500" i="14"/>
  <c r="H934" i="14"/>
  <c r="AB96" i="14"/>
  <c r="AI774" i="14"/>
  <c r="H813" i="14"/>
  <c r="H628" i="14"/>
  <c r="H441" i="14"/>
  <c r="AI393" i="14"/>
  <c r="AD393" i="14" s="1"/>
  <c r="AI840" i="14"/>
  <c r="AD840" i="14" s="1"/>
  <c r="AG887" i="14"/>
  <c r="AG415" i="14"/>
  <c r="H565" i="14"/>
  <c r="AE813" i="14"/>
  <c r="AB813" i="14" s="1"/>
  <c r="AD913" i="14"/>
  <c r="AH287" i="14"/>
  <c r="AI401" i="14"/>
  <c r="AF758" i="14"/>
  <c r="AC758" i="14" s="1"/>
  <c r="AF968" i="14"/>
  <c r="AC968" i="14" s="1"/>
  <c r="AE441" i="14"/>
  <c r="AB441" i="14" s="1"/>
  <c r="AH774" i="14"/>
  <c r="AH934" i="14"/>
  <c r="AD17" i="14"/>
  <c r="H287" i="14"/>
  <c r="H393" i="14"/>
  <c r="AI384" i="14"/>
  <c r="AD192" i="14"/>
  <c r="AH401" i="14"/>
  <c r="AF834" i="14"/>
  <c r="AC834" i="14" s="1"/>
  <c r="AH834" i="14"/>
  <c r="AE834" i="14"/>
  <c r="H834" i="14"/>
  <c r="AE461" i="14"/>
  <c r="AG461" i="14"/>
  <c r="AH461" i="14"/>
  <c r="AF461" i="14"/>
  <c r="AC461" i="14" s="1"/>
  <c r="AI461" i="14"/>
  <c r="H461" i="14"/>
  <c r="AF986" i="14"/>
  <c r="AC986" i="14" s="1"/>
  <c r="H986" i="14"/>
  <c r="AG986" i="14"/>
  <c r="AG922" i="14"/>
  <c r="AH922" i="14"/>
  <c r="H922" i="14"/>
  <c r="AI922" i="14"/>
  <c r="AE898" i="14"/>
  <c r="AF898" i="14"/>
  <c r="AC898" i="14" s="1"/>
  <c r="AG898" i="14"/>
  <c r="AI898" i="14"/>
  <c r="AH898" i="14"/>
  <c r="H898" i="14"/>
  <c r="AE866" i="14"/>
  <c r="AF866" i="14"/>
  <c r="AC866" i="14" s="1"/>
  <c r="AG866" i="14"/>
  <c r="AH866" i="14"/>
  <c r="H866" i="14"/>
  <c r="AI866" i="14"/>
  <c r="AG826" i="14"/>
  <c r="AH826" i="14"/>
  <c r="AI826" i="14"/>
  <c r="H826" i="14"/>
  <c r="AE826" i="14"/>
  <c r="AF826" i="14"/>
  <c r="AC826" i="14" s="1"/>
  <c r="AF786" i="14"/>
  <c r="AC786" i="14" s="1"/>
  <c r="AG786" i="14"/>
  <c r="H786" i="14"/>
  <c r="AH786" i="14"/>
  <c r="AI786" i="14"/>
  <c r="AE786" i="14"/>
  <c r="AI762" i="14"/>
  <c r="AE762" i="14"/>
  <c r="AB762" i="14" s="1"/>
  <c r="AG762" i="14"/>
  <c r="H762" i="14"/>
  <c r="AF738" i="14"/>
  <c r="AC738" i="14" s="1"/>
  <c r="AI738" i="14"/>
  <c r="H738" i="14"/>
  <c r="AH738" i="14"/>
  <c r="AE738" i="14"/>
  <c r="AG738" i="14"/>
  <c r="H706" i="14"/>
  <c r="AI706" i="14"/>
  <c r="AG706" i="14"/>
  <c r="AH706" i="14"/>
  <c r="AE706" i="14"/>
  <c r="AF706" i="14"/>
  <c r="AC706" i="14" s="1"/>
  <c r="H682" i="14"/>
  <c r="AH682" i="14"/>
  <c r="AF682" i="14"/>
  <c r="AC682" i="14" s="1"/>
  <c r="AG682" i="14"/>
  <c r="AI682" i="14"/>
  <c r="AE682" i="14"/>
  <c r="AF642" i="14"/>
  <c r="AC642" i="14" s="1"/>
  <c r="AH642" i="14"/>
  <c r="AI642" i="14"/>
  <c r="H642" i="14"/>
  <c r="AG642" i="14"/>
  <c r="AE642" i="14"/>
  <c r="AG618" i="14"/>
  <c r="AH618" i="14"/>
  <c r="AF618" i="14"/>
  <c r="AC618" i="14" s="1"/>
  <c r="AE618" i="14"/>
  <c r="AI618" i="14"/>
  <c r="H618" i="14"/>
  <c r="AH586" i="14"/>
  <c r="AI586" i="14"/>
  <c r="AF586" i="14"/>
  <c r="AC586" i="14" s="1"/>
  <c r="AG586" i="14"/>
  <c r="AE586" i="14"/>
  <c r="H586" i="14"/>
  <c r="H562" i="14"/>
  <c r="AG562" i="14"/>
  <c r="AD562" i="14" s="1"/>
  <c r="AH562" i="14"/>
  <c r="AF562" i="14"/>
  <c r="AC562" i="14" s="1"/>
  <c r="H538" i="14"/>
  <c r="AG538" i="14"/>
  <c r="AE538" i="14"/>
  <c r="AH538" i="14"/>
  <c r="AF538" i="14"/>
  <c r="AC538" i="14" s="1"/>
  <c r="AI514" i="14"/>
  <c r="H514" i="14"/>
  <c r="AF514" i="14"/>
  <c r="AC514" i="14" s="1"/>
  <c r="AG514" i="14"/>
  <c r="AH514" i="14"/>
  <c r="AE514" i="14"/>
  <c r="H490" i="14"/>
  <c r="AI490" i="14"/>
  <c r="AG490" i="14"/>
  <c r="AH490" i="14"/>
  <c r="AE490" i="14"/>
  <c r="AE466" i="14"/>
  <c r="H466" i="14"/>
  <c r="AH466" i="14"/>
  <c r="AF466" i="14"/>
  <c r="AC466" i="14" s="1"/>
  <c r="AG466" i="14"/>
  <c r="AI466" i="14"/>
  <c r="AI442" i="14"/>
  <c r="AG442" i="14"/>
  <c r="H442" i="14"/>
  <c r="AH442" i="14"/>
  <c r="AF442" i="14"/>
  <c r="AC442" i="14" s="1"/>
  <c r="AE442" i="14"/>
  <c r="AF418" i="14"/>
  <c r="AC418" i="14" s="1"/>
  <c r="AG418" i="14"/>
  <c r="AI418" i="14"/>
  <c r="AE418" i="14"/>
  <c r="AH418" i="14"/>
  <c r="H418" i="14"/>
  <c r="AG402" i="14"/>
  <c r="AI402" i="14"/>
  <c r="AH402" i="14"/>
  <c r="AF402" i="14"/>
  <c r="AC402" i="14" s="1"/>
  <c r="AE402" i="14"/>
  <c r="H402" i="14"/>
  <c r="AH386" i="14"/>
  <c r="H386" i="14"/>
  <c r="AE386" i="14"/>
  <c r="AI386" i="14"/>
  <c r="AF386" i="14"/>
  <c r="AC386" i="14" s="1"/>
  <c r="AG386" i="14"/>
  <c r="AH362" i="14"/>
  <c r="H362" i="14"/>
  <c r="AE362" i="14"/>
  <c r="AG362" i="14"/>
  <c r="AF362" i="14"/>
  <c r="AC362" i="14" s="1"/>
  <c r="AI346" i="14"/>
  <c r="AG346" i="14"/>
  <c r="H346" i="14"/>
  <c r="AH346" i="14"/>
  <c r="AF330" i="14"/>
  <c r="AC330" i="14" s="1"/>
  <c r="AH330" i="14"/>
  <c r="AI330" i="14"/>
  <c r="AG330" i="14"/>
  <c r="H330" i="14"/>
  <c r="AE330" i="14"/>
  <c r="AH306" i="14"/>
  <c r="AI306" i="14"/>
  <c r="AE306" i="14"/>
  <c r="H306" i="14"/>
  <c r="AG306" i="14"/>
  <c r="AF306" i="14"/>
  <c r="AC306" i="14" s="1"/>
  <c r="AG282" i="14"/>
  <c r="AI282" i="14"/>
  <c r="AE282" i="14"/>
  <c r="AH282" i="14"/>
  <c r="H282" i="14"/>
  <c r="AH266" i="14"/>
  <c r="AG266" i="14"/>
  <c r="AI266" i="14"/>
  <c r="H266" i="14"/>
  <c r="AE266" i="14"/>
  <c r="AG202" i="14"/>
  <c r="AH202" i="14"/>
  <c r="H202" i="14"/>
  <c r="AI202" i="14"/>
  <c r="AE202" i="14"/>
  <c r="AF202" i="14"/>
  <c r="AC202" i="14" s="1"/>
  <c r="AE346" i="14"/>
  <c r="AH242" i="14"/>
  <c r="AF498" i="14"/>
  <c r="AC498" i="14" s="1"/>
  <c r="AG498" i="14"/>
  <c r="AH498" i="14"/>
  <c r="H498" i="14"/>
  <c r="AE498" i="14"/>
  <c r="AI498" i="14"/>
  <c r="AI25" i="14"/>
  <c r="AE25" i="14"/>
  <c r="AF25" i="14"/>
  <c r="AC25" i="14" s="1"/>
  <c r="AG25" i="14"/>
  <c r="AH25" i="14"/>
  <c r="H25" i="14"/>
  <c r="AI970" i="14"/>
  <c r="H970" i="14"/>
  <c r="AH970" i="14"/>
  <c r="AE970" i="14"/>
  <c r="AG970" i="14"/>
  <c r="AF970" i="14"/>
  <c r="AC970" i="14" s="1"/>
  <c r="AH930" i="14"/>
  <c r="AI930" i="14"/>
  <c r="AE930" i="14"/>
  <c r="AF930" i="14"/>
  <c r="AC930" i="14" s="1"/>
  <c r="H930" i="14"/>
  <c r="AG930" i="14"/>
  <c r="AE906" i="14"/>
  <c r="AF906" i="14"/>
  <c r="AC906" i="14" s="1"/>
  <c r="AG906" i="14"/>
  <c r="H906" i="14"/>
  <c r="AH906" i="14"/>
  <c r="AI906" i="14"/>
  <c r="AE874" i="14"/>
  <c r="AF874" i="14"/>
  <c r="AC874" i="14" s="1"/>
  <c r="AG874" i="14"/>
  <c r="AH874" i="14"/>
  <c r="AI874" i="14"/>
  <c r="H874" i="14"/>
  <c r="AE842" i="14"/>
  <c r="AF842" i="14"/>
  <c r="AC842" i="14" s="1"/>
  <c r="AG842" i="14"/>
  <c r="AH842" i="14"/>
  <c r="AI842" i="14"/>
  <c r="H842" i="14"/>
  <c r="H810" i="14"/>
  <c r="AG810" i="14"/>
  <c r="AH810" i="14"/>
  <c r="AI810" i="14"/>
  <c r="AF810" i="14"/>
  <c r="AC810" i="14" s="1"/>
  <c r="AE810" i="14"/>
  <c r="AH778" i="14"/>
  <c r="AI778" i="14"/>
  <c r="AE778" i="14"/>
  <c r="AF778" i="14"/>
  <c r="AC778" i="14" s="1"/>
  <c r="AG778" i="14"/>
  <c r="H778" i="14"/>
  <c r="AF754" i="14"/>
  <c r="AC754" i="14" s="1"/>
  <c r="AG754" i="14"/>
  <c r="AH754" i="14"/>
  <c r="AI754" i="14"/>
  <c r="AE754" i="14"/>
  <c r="H730" i="14"/>
  <c r="AI730" i="14"/>
  <c r="AG730" i="14"/>
  <c r="AH730" i="14"/>
  <c r="AE730" i="14"/>
  <c r="AF730" i="14"/>
  <c r="AC730" i="14" s="1"/>
  <c r="AE714" i="14"/>
  <c r="AH714" i="14"/>
  <c r="AI714" i="14"/>
  <c r="H714" i="14"/>
  <c r="AF714" i="14"/>
  <c r="AC714" i="14" s="1"/>
  <c r="AG714" i="14"/>
  <c r="AG690" i="14"/>
  <c r="AE690" i="14"/>
  <c r="AF690" i="14"/>
  <c r="AC690" i="14" s="1"/>
  <c r="AI690" i="14"/>
  <c r="H690" i="14"/>
  <c r="AG666" i="14"/>
  <c r="AH666" i="14"/>
  <c r="AI666" i="14"/>
  <c r="AF666" i="14"/>
  <c r="AC666" i="14" s="1"/>
  <c r="H666" i="14"/>
  <c r="AE666" i="14"/>
  <c r="AH634" i="14"/>
  <c r="AI634" i="14"/>
  <c r="AF634" i="14"/>
  <c r="AC634" i="14" s="1"/>
  <c r="AG634" i="14"/>
  <c r="AE634" i="14"/>
  <c r="AF610" i="14"/>
  <c r="AC610" i="14" s="1"/>
  <c r="AG610" i="14"/>
  <c r="AE610" i="14"/>
  <c r="AI610" i="14"/>
  <c r="AH610" i="14"/>
  <c r="H610" i="14"/>
  <c r="AI594" i="14"/>
  <c r="AG594" i="14"/>
  <c r="H594" i="14"/>
  <c r="AF594" i="14"/>
  <c r="AC594" i="14" s="1"/>
  <c r="AE594" i="14"/>
  <c r="AH594" i="14"/>
  <c r="AF570" i="14"/>
  <c r="AC570" i="14" s="1"/>
  <c r="AI570" i="14"/>
  <c r="H570" i="14"/>
  <c r="AG570" i="14"/>
  <c r="AE570" i="14"/>
  <c r="AH570" i="14"/>
  <c r="H546" i="14"/>
  <c r="AE546" i="14"/>
  <c r="AI546" i="14"/>
  <c r="AF546" i="14"/>
  <c r="AC546" i="14" s="1"/>
  <c r="AG546" i="14"/>
  <c r="AH546" i="14"/>
  <c r="AE522" i="14"/>
  <c r="AI522" i="14"/>
  <c r="AH522" i="14"/>
  <c r="H522" i="14"/>
  <c r="AF522" i="14"/>
  <c r="AC522" i="14" s="1"/>
  <c r="AG522" i="14"/>
  <c r="AE482" i="14"/>
  <c r="AH482" i="14"/>
  <c r="AI482" i="14"/>
  <c r="AF482" i="14"/>
  <c r="AC482" i="14" s="1"/>
  <c r="H482" i="14"/>
  <c r="AG482" i="14"/>
  <c r="AG458" i="14"/>
  <c r="AH458" i="14"/>
  <c r="AI458" i="14"/>
  <c r="AE458" i="14"/>
  <c r="AF458" i="14"/>
  <c r="AC458" i="14" s="1"/>
  <c r="H458" i="14"/>
  <c r="AH434" i="14"/>
  <c r="AF434" i="14"/>
  <c r="AC434" i="14" s="1"/>
  <c r="AG434" i="14"/>
  <c r="H434" i="14"/>
  <c r="AI434" i="14"/>
  <c r="AE434" i="14"/>
  <c r="AG314" i="14"/>
  <c r="AE314" i="14"/>
  <c r="AH314" i="14"/>
  <c r="H314" i="14"/>
  <c r="AI314" i="14"/>
  <c r="AF314" i="14"/>
  <c r="AC314" i="14" s="1"/>
  <c r="AE562" i="14"/>
  <c r="AF490" i="14"/>
  <c r="AC490" i="14" s="1"/>
  <c r="AH690" i="14"/>
  <c r="AF266" i="14"/>
  <c r="AC266" i="14" s="1"/>
  <c r="AB770" i="14"/>
  <c r="AI978" i="14"/>
  <c r="AH978" i="14"/>
  <c r="AE978" i="14"/>
  <c r="AG978" i="14"/>
  <c r="AF978" i="14"/>
  <c r="AC978" i="14" s="1"/>
  <c r="H978" i="14"/>
  <c r="AE914" i="14"/>
  <c r="H914" i="14"/>
  <c r="AF914" i="14"/>
  <c r="AC914" i="14" s="1"/>
  <c r="AG914" i="14"/>
  <c r="AH914" i="14"/>
  <c r="AI914" i="14"/>
  <c r="AE882" i="14"/>
  <c r="AF882" i="14"/>
  <c r="AC882" i="14" s="1"/>
  <c r="AG882" i="14"/>
  <c r="AH882" i="14"/>
  <c r="AI882" i="14"/>
  <c r="H882" i="14"/>
  <c r="AH858" i="14"/>
  <c r="AI858" i="14"/>
  <c r="AE858" i="14"/>
  <c r="AF858" i="14"/>
  <c r="AC858" i="14" s="1"/>
  <c r="AG858" i="14"/>
  <c r="H858" i="14"/>
  <c r="AE818" i="14"/>
  <c r="AF818" i="14"/>
  <c r="AC818" i="14" s="1"/>
  <c r="AG818" i="14"/>
  <c r="AH818" i="14"/>
  <c r="AI818" i="14"/>
  <c r="H818" i="14"/>
  <c r="AG802" i="14"/>
  <c r="AH802" i="14"/>
  <c r="AI802" i="14"/>
  <c r="AE802" i="14"/>
  <c r="H802" i="14"/>
  <c r="AF802" i="14"/>
  <c r="AC802" i="14" s="1"/>
  <c r="AI770" i="14"/>
  <c r="AG770" i="14"/>
  <c r="AF770" i="14"/>
  <c r="AC770" i="14" s="1"/>
  <c r="H770" i="14"/>
  <c r="H746" i="14"/>
  <c r="AH746" i="14"/>
  <c r="AI746" i="14"/>
  <c r="AG746" i="14"/>
  <c r="AE746" i="14"/>
  <c r="H722" i="14"/>
  <c r="AG722" i="14"/>
  <c r="AI722" i="14"/>
  <c r="AE722" i="14"/>
  <c r="AB722" i="14" s="1"/>
  <c r="AF722" i="14"/>
  <c r="AC722" i="14" s="1"/>
  <c r="AF698" i="14"/>
  <c r="AC698" i="14" s="1"/>
  <c r="AG698" i="14"/>
  <c r="AI698" i="14"/>
  <c r="AE698" i="14"/>
  <c r="AE674" i="14"/>
  <c r="AG674" i="14"/>
  <c r="AH674" i="14"/>
  <c r="AI674" i="14"/>
  <c r="AF674" i="14"/>
  <c r="AC674" i="14" s="1"/>
  <c r="AG658" i="14"/>
  <c r="AE658" i="14"/>
  <c r="AH658" i="14"/>
  <c r="AI658" i="14"/>
  <c r="AF658" i="14"/>
  <c r="AC658" i="14" s="1"/>
  <c r="AI626" i="14"/>
  <c r="AH626" i="14"/>
  <c r="AG626" i="14"/>
  <c r="H626" i="14"/>
  <c r="AE626" i="14"/>
  <c r="AF626" i="14"/>
  <c r="AC626" i="14" s="1"/>
  <c r="AF602" i="14"/>
  <c r="AC602" i="14" s="1"/>
  <c r="AE602" i="14"/>
  <c r="H602" i="14"/>
  <c r="AG602" i="14"/>
  <c r="AI602" i="14"/>
  <c r="AH602" i="14"/>
  <c r="AE578" i="14"/>
  <c r="AF578" i="14"/>
  <c r="AC578" i="14" s="1"/>
  <c r="AG578" i="14"/>
  <c r="AH578" i="14"/>
  <c r="AG554" i="14"/>
  <c r="AI554" i="14"/>
  <c r="AF554" i="14"/>
  <c r="AC554" i="14" s="1"/>
  <c r="AE554" i="14"/>
  <c r="AH554" i="14"/>
  <c r="H554" i="14"/>
  <c r="AF530" i="14"/>
  <c r="AC530" i="14" s="1"/>
  <c r="H530" i="14"/>
  <c r="AG530" i="14"/>
  <c r="AE530" i="14"/>
  <c r="AH530" i="14"/>
  <c r="AI530" i="14"/>
  <c r="AF506" i="14"/>
  <c r="AC506" i="14" s="1"/>
  <c r="AG506" i="14"/>
  <c r="AI506" i="14"/>
  <c r="AH506" i="14"/>
  <c r="AE506" i="14"/>
  <c r="H506" i="14"/>
  <c r="AH474" i="14"/>
  <c r="AE474" i="14"/>
  <c r="AF474" i="14"/>
  <c r="AC474" i="14" s="1"/>
  <c r="AI474" i="14"/>
  <c r="AG474" i="14"/>
  <c r="H474" i="14"/>
  <c r="AH450" i="14"/>
  <c r="AF450" i="14"/>
  <c r="AC450" i="14" s="1"/>
  <c r="AG450" i="14"/>
  <c r="H450" i="14"/>
  <c r="AI450" i="14"/>
  <c r="AE450" i="14"/>
  <c r="AH426" i="14"/>
  <c r="AF426" i="14"/>
  <c r="AC426" i="14" s="1"/>
  <c r="AE426" i="14"/>
  <c r="AG426" i="14"/>
  <c r="AI426" i="14"/>
  <c r="H426" i="14"/>
  <c r="AE410" i="14"/>
  <c r="AG410" i="14"/>
  <c r="AI410" i="14"/>
  <c r="AF410" i="14"/>
  <c r="AC410" i="14" s="1"/>
  <c r="H410" i="14"/>
  <c r="AH410" i="14"/>
  <c r="AG394" i="14"/>
  <c r="AI394" i="14"/>
  <c r="H394" i="14"/>
  <c r="AH394" i="14"/>
  <c r="AB394" i="14" s="1"/>
  <c r="H378" i="14"/>
  <c r="AI378" i="14"/>
  <c r="AF378" i="14"/>
  <c r="AC378" i="14" s="1"/>
  <c r="AH378" i="14"/>
  <c r="AE378" i="14"/>
  <c r="AG378" i="14"/>
  <c r="AI370" i="14"/>
  <c r="AG370" i="14"/>
  <c r="AH370" i="14"/>
  <c r="AE370" i="14"/>
  <c r="AF370" i="14"/>
  <c r="AC370" i="14" s="1"/>
  <c r="H370" i="14"/>
  <c r="AF354" i="14"/>
  <c r="AC354" i="14" s="1"/>
  <c r="AI354" i="14"/>
  <c r="AE354" i="14"/>
  <c r="AB354" i="14" s="1"/>
  <c r="AG354" i="14"/>
  <c r="H354" i="14"/>
  <c r="H338" i="14"/>
  <c r="AH338" i="14"/>
  <c r="AF338" i="14"/>
  <c r="AC338" i="14" s="1"/>
  <c r="AI338" i="14"/>
  <c r="AE338" i="14"/>
  <c r="AG338" i="14"/>
  <c r="AG322" i="14"/>
  <c r="AH322" i="14"/>
  <c r="AI322" i="14"/>
  <c r="AE322" i="14"/>
  <c r="H298" i="14"/>
  <c r="AI298" i="14"/>
  <c r="AG298" i="14"/>
  <c r="AE298" i="14"/>
  <c r="H290" i="14"/>
  <c r="AE290" i="14"/>
  <c r="AI290" i="14"/>
  <c r="AH290" i="14"/>
  <c r="AG290" i="14"/>
  <c r="AF290" i="14"/>
  <c r="AC290" i="14" s="1"/>
  <c r="AH274" i="14"/>
  <c r="AE274" i="14"/>
  <c r="AG274" i="14"/>
  <c r="AF274" i="14"/>
  <c r="AC274" i="14" s="1"/>
  <c r="H258" i="14"/>
  <c r="AE258" i="14"/>
  <c r="AF258" i="14"/>
  <c r="AC258" i="14" s="1"/>
  <c r="AH258" i="14"/>
  <c r="AI258" i="14"/>
  <c r="AG258" i="14"/>
  <c r="AI250" i="14"/>
  <c r="AG250" i="14"/>
  <c r="AF250" i="14"/>
  <c r="AC250" i="14" s="1"/>
  <c r="H250" i="14"/>
  <c r="AH250" i="14"/>
  <c r="AB250" i="14" s="1"/>
  <c r="AI242" i="14"/>
  <c r="AG242" i="14"/>
  <c r="H242" i="14"/>
  <c r="AE242" i="14"/>
  <c r="AE234" i="14"/>
  <c r="AF234" i="14"/>
  <c r="AC234" i="14" s="1"/>
  <c r="AG234" i="14"/>
  <c r="AH234" i="14"/>
  <c r="AI234" i="14"/>
  <c r="H234" i="14"/>
  <c r="AE226" i="14"/>
  <c r="AF226" i="14"/>
  <c r="AC226" i="14" s="1"/>
  <c r="AG226" i="14"/>
  <c r="AH226" i="14"/>
  <c r="H226" i="14"/>
  <c r="AI226" i="14"/>
  <c r="AF218" i="14"/>
  <c r="AC218" i="14" s="1"/>
  <c r="H218" i="14"/>
  <c r="AG218" i="14"/>
  <c r="AH218" i="14"/>
  <c r="AI218" i="14"/>
  <c r="AE218" i="14"/>
  <c r="AI194" i="14"/>
  <c r="H194" i="14"/>
  <c r="AE194" i="14"/>
  <c r="AF194" i="14"/>
  <c r="AC194" i="14" s="1"/>
  <c r="AG194" i="14"/>
  <c r="AH194" i="14"/>
  <c r="AH186" i="14"/>
  <c r="H186" i="14"/>
  <c r="AI186" i="14"/>
  <c r="AE186" i="14"/>
  <c r="AF186" i="14"/>
  <c r="AC186" i="14" s="1"/>
  <c r="AG186" i="14"/>
  <c r="AE178" i="14"/>
  <c r="AF178" i="14"/>
  <c r="AC178" i="14" s="1"/>
  <c r="AG178" i="14"/>
  <c r="AH178" i="14"/>
  <c r="H178" i="14"/>
  <c r="AI178" i="14"/>
  <c r="AI170" i="14"/>
  <c r="AE170" i="14"/>
  <c r="AF170" i="14"/>
  <c r="AC170" i="14" s="1"/>
  <c r="H170" i="14"/>
  <c r="AG170" i="14"/>
  <c r="AH170" i="14"/>
  <c r="AI162" i="14"/>
  <c r="AE162" i="14"/>
  <c r="AF162" i="14"/>
  <c r="AC162" i="14" s="1"/>
  <c r="AG162" i="14"/>
  <c r="AH162" i="14"/>
  <c r="H162" i="14"/>
  <c r="AI154" i="14"/>
  <c r="AE154" i="14"/>
  <c r="AF154" i="14"/>
  <c r="AC154" i="14" s="1"/>
  <c r="AG154" i="14"/>
  <c r="AH154" i="14"/>
  <c r="H154" i="14"/>
  <c r="AI146" i="14"/>
  <c r="AE146" i="14"/>
  <c r="AF146" i="14"/>
  <c r="AC146" i="14" s="1"/>
  <c r="AG146" i="14"/>
  <c r="AH146" i="14"/>
  <c r="H146" i="14"/>
  <c r="H138" i="14"/>
  <c r="AI138" i="14"/>
  <c r="AE138" i="14"/>
  <c r="AF138" i="14"/>
  <c r="AC138" i="14" s="1"/>
  <c r="AG138" i="14"/>
  <c r="AH138" i="14"/>
  <c r="AG130" i="14"/>
  <c r="AH130" i="14"/>
  <c r="H130" i="14"/>
  <c r="AI130" i="14"/>
  <c r="AE130" i="14"/>
  <c r="AF130" i="14"/>
  <c r="AC130" i="14" s="1"/>
  <c r="AE122" i="14"/>
  <c r="AF122" i="14"/>
  <c r="AC122" i="14" s="1"/>
  <c r="AG122" i="14"/>
  <c r="H122" i="14"/>
  <c r="AH122" i="14"/>
  <c r="AI122" i="14"/>
  <c r="AH114" i="14"/>
  <c r="H114" i="14"/>
  <c r="AI114" i="14"/>
  <c r="AE114" i="14"/>
  <c r="AF114" i="14"/>
  <c r="AC114" i="14" s="1"/>
  <c r="AG114" i="14"/>
  <c r="H106" i="14"/>
  <c r="AI106" i="14"/>
  <c r="AE106" i="14"/>
  <c r="AF106" i="14"/>
  <c r="AC106" i="14" s="1"/>
  <c r="AG106" i="14"/>
  <c r="AH106" i="14"/>
  <c r="AF98" i="14"/>
  <c r="AC98" i="14" s="1"/>
  <c r="H98" i="14"/>
  <c r="AH98" i="14"/>
  <c r="AG98" i="14"/>
  <c r="AI98" i="14"/>
  <c r="AE98" i="14"/>
  <c r="H82" i="14"/>
  <c r="AG82" i="14"/>
  <c r="AH82" i="14"/>
  <c r="AI82" i="14"/>
  <c r="AE82" i="14"/>
  <c r="AF82" i="14"/>
  <c r="AC82" i="14" s="1"/>
  <c r="AF74" i="14"/>
  <c r="AC74" i="14" s="1"/>
  <c r="AG74" i="14"/>
  <c r="AH74" i="14"/>
  <c r="AI74" i="14"/>
  <c r="H74" i="14"/>
  <c r="AE74" i="14"/>
  <c r="AG66" i="14"/>
  <c r="AH66" i="14"/>
  <c r="H66" i="14"/>
  <c r="AI66" i="14"/>
  <c r="AE66" i="14"/>
  <c r="AF66" i="14"/>
  <c r="AC66" i="14" s="1"/>
  <c r="AG58" i="14"/>
  <c r="AH58" i="14"/>
  <c r="AI58" i="14"/>
  <c r="AE58" i="14"/>
  <c r="AF58" i="14"/>
  <c r="AC58" i="14" s="1"/>
  <c r="H58" i="14"/>
  <c r="AI50" i="14"/>
  <c r="AE50" i="14"/>
  <c r="AF50" i="14"/>
  <c r="AC50" i="14" s="1"/>
  <c r="H50" i="14"/>
  <c r="AH50" i="14"/>
  <c r="AG50" i="14"/>
  <c r="AE42" i="14"/>
  <c r="H42" i="14"/>
  <c r="AF42" i="14"/>
  <c r="AC42" i="14" s="1"/>
  <c r="AG42" i="14"/>
  <c r="AI42" i="14"/>
  <c r="AH42" i="14"/>
  <c r="AE26" i="14"/>
  <c r="AF26" i="14"/>
  <c r="AC26" i="14" s="1"/>
  <c r="H26" i="14"/>
  <c r="AG26" i="14"/>
  <c r="AH26" i="14"/>
  <c r="AI26" i="14"/>
  <c r="AI18" i="14"/>
  <c r="AE18" i="14"/>
  <c r="AF18" i="14"/>
  <c r="AC18" i="14" s="1"/>
  <c r="H18" i="14"/>
  <c r="AG18" i="14"/>
  <c r="AH18" i="14"/>
  <c r="AF394" i="14"/>
  <c r="AC394" i="14" s="1"/>
  <c r="H634" i="14"/>
  <c r="AI538" i="14"/>
  <c r="AF322" i="14"/>
  <c r="AC322" i="14" s="1"/>
  <c r="AF90" i="14"/>
  <c r="AC90" i="14" s="1"/>
  <c r="AE454" i="14"/>
  <c r="AF454" i="14"/>
  <c r="AC454" i="14" s="1"/>
  <c r="H454" i="14"/>
  <c r="AH454" i="14"/>
  <c r="AI454" i="14"/>
  <c r="AG454" i="14"/>
  <c r="AE994" i="14"/>
  <c r="AG994" i="14"/>
  <c r="AF994" i="14"/>
  <c r="AC994" i="14" s="1"/>
  <c r="H994" i="14"/>
  <c r="AI994" i="14"/>
  <c r="AH994" i="14"/>
  <c r="AI962" i="14"/>
  <c r="H962" i="14"/>
  <c r="AH962" i="14"/>
  <c r="AE962" i="14"/>
  <c r="AG962" i="14"/>
  <c r="AF962" i="14"/>
  <c r="AC962" i="14" s="1"/>
  <c r="AI938" i="14"/>
  <c r="AH938" i="14"/>
  <c r="AE938" i="14"/>
  <c r="AG938" i="14"/>
  <c r="AF938" i="14"/>
  <c r="AC938" i="14" s="1"/>
  <c r="H938" i="14"/>
  <c r="AI890" i="14"/>
  <c r="H890" i="14"/>
  <c r="AE890" i="14"/>
  <c r="AF890" i="14"/>
  <c r="AC890" i="14" s="1"/>
  <c r="AG890" i="14"/>
  <c r="AH890" i="14"/>
  <c r="AE850" i="14"/>
  <c r="AF850" i="14"/>
  <c r="AC850" i="14" s="1"/>
  <c r="AG850" i="14"/>
  <c r="AH850" i="14"/>
  <c r="AI850" i="14"/>
  <c r="H850" i="14"/>
  <c r="AF794" i="14"/>
  <c r="AC794" i="14" s="1"/>
  <c r="AG794" i="14"/>
  <c r="AH794" i="14"/>
  <c r="AI794" i="14"/>
  <c r="AE794" i="14"/>
  <c r="H794" i="14"/>
  <c r="AG650" i="14"/>
  <c r="AI650" i="14"/>
  <c r="H650" i="14"/>
  <c r="AE650" i="14"/>
  <c r="AH650" i="14"/>
  <c r="AF650" i="14"/>
  <c r="AC650" i="14" s="1"/>
  <c r="H578" i="14"/>
  <c r="AI274" i="14"/>
  <c r="AH298" i="14"/>
  <c r="AH698" i="14"/>
  <c r="H322" i="14"/>
  <c r="H274" i="14"/>
  <c r="AF298" i="14"/>
  <c r="AC298" i="14" s="1"/>
  <c r="AF762" i="14"/>
  <c r="AC762" i="14" s="1"/>
  <c r="AI578" i="14"/>
  <c r="H698" i="14"/>
  <c r="AD895" i="14"/>
  <c r="AB977" i="14"/>
  <c r="AF607" i="14"/>
  <c r="AC607" i="14" s="1"/>
  <c r="AE607" i="14"/>
  <c r="AH607" i="14"/>
  <c r="AI607" i="14"/>
  <c r="AD607" i="14" s="1"/>
  <c r="AD168" i="14"/>
  <c r="AB621" i="14"/>
  <c r="AD161" i="14"/>
  <c r="AD976" i="14"/>
  <c r="AD953" i="14"/>
  <c r="AB17" i="14"/>
  <c r="AD125" i="14"/>
  <c r="AD471" i="14"/>
  <c r="AD455" i="14"/>
  <c r="AD847" i="14"/>
  <c r="AH510" i="14"/>
  <c r="AI510" i="14"/>
  <c r="AE510" i="14"/>
  <c r="H510" i="14"/>
  <c r="AG510" i="14"/>
  <c r="AF510" i="14"/>
  <c r="AC510" i="14" s="1"/>
  <c r="AG969" i="14"/>
  <c r="AH969" i="14"/>
  <c r="H969" i="14"/>
  <c r="AI969" i="14"/>
  <c r="AE969" i="14"/>
  <c r="AF969" i="14"/>
  <c r="AC969" i="14" s="1"/>
  <c r="AG729" i="14"/>
  <c r="AI729" i="14"/>
  <c r="AH729" i="14"/>
  <c r="AE729" i="14"/>
  <c r="AF729" i="14"/>
  <c r="AC729" i="14" s="1"/>
  <c r="AG217" i="14"/>
  <c r="AH217" i="14"/>
  <c r="AI217" i="14"/>
  <c r="AE217" i="14"/>
  <c r="H217" i="14"/>
  <c r="AF217" i="14"/>
  <c r="AC217" i="14" s="1"/>
  <c r="H889" i="14"/>
  <c r="AG889" i="14"/>
  <c r="AD889" i="14" s="1"/>
  <c r="AB896" i="14"/>
  <c r="AB161" i="14"/>
  <c r="AB30" i="14"/>
  <c r="AB89" i="14"/>
  <c r="AG277" i="14"/>
  <c r="AG22" i="14"/>
  <c r="AD273" i="14"/>
  <c r="AE399" i="14"/>
  <c r="AF399" i="14"/>
  <c r="AC399" i="14" s="1"/>
  <c r="AG399" i="14"/>
  <c r="AH399" i="14"/>
  <c r="H399" i="14"/>
  <c r="AI399" i="14"/>
  <c r="AE768" i="14"/>
  <c r="H768" i="14"/>
  <c r="AG768" i="14"/>
  <c r="AH768" i="14"/>
  <c r="AF768" i="14"/>
  <c r="AC768" i="14" s="1"/>
  <c r="AI768" i="14"/>
  <c r="AH753" i="14"/>
  <c r="H753" i="14"/>
  <c r="AF806" i="14"/>
  <c r="AC806" i="14" s="1"/>
  <c r="AG806" i="14"/>
  <c r="AH806" i="14"/>
  <c r="AB806" i="14" s="1"/>
  <c r="AI806" i="14"/>
  <c r="H806" i="14"/>
  <c r="AI805" i="14"/>
  <c r="AE805" i="14"/>
  <c r="AB805" i="14" s="1"/>
  <c r="AF805" i="14"/>
  <c r="AC805" i="14" s="1"/>
  <c r="H805" i="14"/>
  <c r="AG805" i="14"/>
  <c r="AF190" i="14"/>
  <c r="AC190" i="14" s="1"/>
  <c r="AG190" i="14"/>
  <c r="AH190" i="14"/>
  <c r="AB190" i="14" s="1"/>
  <c r="H190" i="14"/>
  <c r="AG916" i="14"/>
  <c r="AH916" i="14"/>
  <c r="AB916" i="14" s="1"/>
  <c r="AI916" i="14"/>
  <c r="H916" i="14"/>
  <c r="AF916" i="14"/>
  <c r="AC916" i="14" s="1"/>
  <c r="AE908" i="14"/>
  <c r="AF908" i="14"/>
  <c r="AC908" i="14" s="1"/>
  <c r="AG908" i="14"/>
  <c r="AG878" i="14"/>
  <c r="AH878" i="14"/>
  <c r="AI878" i="14"/>
  <c r="H878" i="14"/>
  <c r="AE876" i="14"/>
  <c r="AF876" i="14"/>
  <c r="AC876" i="14" s="1"/>
  <c r="H876" i="14"/>
  <c r="AG876" i="14"/>
  <c r="AD876" i="14" s="1"/>
  <c r="AH873" i="14"/>
  <c r="H873" i="14"/>
  <c r="AF873" i="14"/>
  <c r="AC873" i="14" s="1"/>
  <c r="AG873" i="14"/>
  <c r="H926" i="14"/>
  <c r="AE926" i="14"/>
  <c r="AF926" i="14"/>
  <c r="AC926" i="14" s="1"/>
  <c r="AG926" i="14"/>
  <c r="AH926" i="14"/>
  <c r="AI926" i="14"/>
  <c r="AH925" i="14"/>
  <c r="AI925" i="14"/>
  <c r="AG925" i="14"/>
  <c r="AI924" i="14"/>
  <c r="AE924" i="14"/>
  <c r="AF924" i="14"/>
  <c r="AC924" i="14" s="1"/>
  <c r="AG924" i="14"/>
  <c r="AH924" i="14"/>
  <c r="H924" i="14"/>
  <c r="H868" i="14"/>
  <c r="AG868" i="14"/>
  <c r="AH868" i="14"/>
  <c r="AI868" i="14"/>
  <c r="AE868" i="14"/>
  <c r="AF868" i="14"/>
  <c r="AC868" i="14" s="1"/>
  <c r="AI398" i="14"/>
  <c r="AF398" i="14"/>
  <c r="AC398" i="14" s="1"/>
  <c r="H398" i="14"/>
  <c r="AF397" i="14"/>
  <c r="AC397" i="14" s="1"/>
  <c r="AG397" i="14"/>
  <c r="AH397" i="14"/>
  <c r="AI397" i="14"/>
  <c r="AE397" i="14"/>
  <c r="H397" i="14"/>
  <c r="AH376" i="14"/>
  <c r="H376" i="14"/>
  <c r="AI376" i="14"/>
  <c r="AD376" i="14" s="1"/>
  <c r="AE376" i="14"/>
  <c r="AD592" i="14"/>
  <c r="AH800" i="14"/>
  <c r="AI800" i="14"/>
  <c r="AD800" i="14" s="1"/>
  <c r="H512" i="14"/>
  <c r="AF512" i="14"/>
  <c r="AC512" i="14" s="1"/>
  <c r="AG512" i="14"/>
  <c r="AD512" i="14" s="1"/>
  <c r="AH512" i="14"/>
  <c r="AE512" i="14"/>
  <c r="AH993" i="14"/>
  <c r="AI993" i="14"/>
  <c r="AD993" i="14" s="1"/>
  <c r="AF993" i="14"/>
  <c r="AC993" i="14" s="1"/>
  <c r="AE993" i="14"/>
  <c r="AG985" i="14"/>
  <c r="AH985" i="14"/>
  <c r="AB985" i="14" s="1"/>
  <c r="AI985" i="14"/>
  <c r="AF881" i="14"/>
  <c r="AC881" i="14" s="1"/>
  <c r="AG881" i="14"/>
  <c r="AD881" i="14" s="1"/>
  <c r="AH881" i="14"/>
  <c r="AB881" i="14" s="1"/>
  <c r="AI825" i="14"/>
  <c r="AD825" i="14" s="1"/>
  <c r="AH825" i="14"/>
  <c r="AE825" i="14"/>
  <c r="AG185" i="14"/>
  <c r="AH185" i="14"/>
  <c r="AI185" i="14"/>
  <c r="AE185" i="14"/>
  <c r="AF185" i="14"/>
  <c r="AC185" i="14" s="1"/>
  <c r="AH169" i="14"/>
  <c r="AI169" i="14"/>
  <c r="AD169" i="14" s="1"/>
  <c r="AE169" i="14"/>
  <c r="AF169" i="14"/>
  <c r="AC169" i="14" s="1"/>
  <c r="AE49" i="14"/>
  <c r="AG49" i="14"/>
  <c r="AH613" i="14"/>
  <c r="AI613" i="14"/>
  <c r="AE613" i="14"/>
  <c r="AF174" i="14"/>
  <c r="AC174" i="14" s="1"/>
  <c r="AG174" i="14"/>
  <c r="AD174" i="14" s="1"/>
  <c r="AH174" i="14"/>
  <c r="AG79" i="14"/>
  <c r="AH79" i="14"/>
  <c r="AB79" i="14" s="1"/>
  <c r="AF576" i="14"/>
  <c r="AC576" i="14" s="1"/>
  <c r="AG576" i="14"/>
  <c r="AD576" i="14" s="1"/>
  <c r="AH576" i="14"/>
  <c r="AB576" i="14" s="1"/>
  <c r="AF520" i="14"/>
  <c r="AC520" i="14" s="1"/>
  <c r="AG520" i="14"/>
  <c r="AD520" i="14" s="1"/>
  <c r="AH520" i="14"/>
  <c r="AE520" i="14"/>
  <c r="AI504" i="14"/>
  <c r="AD504" i="14" s="1"/>
  <c r="H504" i="14"/>
  <c r="AF504" i="14"/>
  <c r="AC504" i="14" s="1"/>
  <c r="AG464" i="14"/>
  <c r="AE464" i="14"/>
  <c r="AB464" i="14" s="1"/>
  <c r="AF448" i="14"/>
  <c r="AC448" i="14" s="1"/>
  <c r="AI448" i="14"/>
  <c r="AH392" i="14"/>
  <c r="H392" i="14"/>
  <c r="H304" i="14"/>
  <c r="AH304" i="14"/>
  <c r="AI304" i="14"/>
  <c r="AD304" i="14" s="1"/>
  <c r="AE304" i="14"/>
  <c r="AF304" i="14"/>
  <c r="AC304" i="14" s="1"/>
  <c r="AE288" i="14"/>
  <c r="AF288" i="14"/>
  <c r="AC288" i="14" s="1"/>
  <c r="AG288" i="14"/>
  <c r="AH288" i="14"/>
  <c r="AI288" i="14"/>
  <c r="AE264" i="14"/>
  <c r="AB264" i="14" s="1"/>
  <c r="AF264" i="14"/>
  <c r="AC264" i="14" s="1"/>
  <c r="AG264" i="14"/>
  <c r="AD264" i="14" s="1"/>
  <c r="AF256" i="14"/>
  <c r="AC256" i="14" s="1"/>
  <c r="AG256" i="14"/>
  <c r="AH256" i="14"/>
  <c r="AB256" i="14" s="1"/>
  <c r="AI256" i="14"/>
  <c r="AE128" i="14"/>
  <c r="AB128" i="14" s="1"/>
  <c r="AF128" i="14"/>
  <c r="AC128" i="14" s="1"/>
  <c r="AG128" i="14"/>
  <c r="AD128" i="14" s="1"/>
  <c r="AF112" i="14"/>
  <c r="AC112" i="14" s="1"/>
  <c r="AG112" i="14"/>
  <c r="AH112" i="14"/>
  <c r="AB112" i="14" s="1"/>
  <c r="AI112" i="14"/>
  <c r="AH72" i="14"/>
  <c r="AI72" i="14"/>
  <c r="AD72" i="14" s="1"/>
  <c r="AE56" i="14"/>
  <c r="AB56" i="14" s="1"/>
  <c r="AF56" i="14"/>
  <c r="AC56" i="14" s="1"/>
  <c r="AG56" i="14"/>
  <c r="AD56" i="14" s="1"/>
  <c r="AE32" i="14"/>
  <c r="AB32" i="14" s="1"/>
  <c r="AF32" i="14"/>
  <c r="AC32" i="14" s="1"/>
  <c r="AG32" i="14"/>
  <c r="AI32" i="14"/>
  <c r="H902" i="14"/>
  <c r="AE902" i="14"/>
  <c r="AB902" i="14" s="1"/>
  <c r="AF902" i="14"/>
  <c r="AC902" i="14" s="1"/>
  <c r="AG902" i="14"/>
  <c r="AI902" i="14"/>
  <c r="AI837" i="14"/>
  <c r="AD837" i="14" s="1"/>
  <c r="AE837" i="14"/>
  <c r="AF837" i="14"/>
  <c r="AC837" i="14" s="1"/>
  <c r="AI836" i="14"/>
  <c r="AE836" i="14"/>
  <c r="AE679" i="14"/>
  <c r="AF679" i="14"/>
  <c r="AC679" i="14" s="1"/>
  <c r="AG679" i="14"/>
  <c r="AH679" i="14"/>
  <c r="AG678" i="14"/>
  <c r="AH678" i="14"/>
  <c r="AI678" i="14"/>
  <c r="AE678" i="14"/>
  <c r="AI669" i="14"/>
  <c r="AH669" i="14"/>
  <c r="AB669" i="14" s="1"/>
  <c r="AI639" i="14"/>
  <c r="AE639" i="14"/>
  <c r="AF639" i="14"/>
  <c r="AC639" i="14" s="1"/>
  <c r="AG639" i="14"/>
  <c r="AH639" i="14"/>
  <c r="AI637" i="14"/>
  <c r="AF637" i="14"/>
  <c r="AC637" i="14" s="1"/>
  <c r="AG637" i="14"/>
  <c r="AF536" i="14"/>
  <c r="AC536" i="14" s="1"/>
  <c r="AG536" i="14"/>
  <c r="AB166" i="14"/>
  <c r="AH478" i="14"/>
  <c r="AE478" i="14"/>
  <c r="AF478" i="14"/>
  <c r="AC478" i="14" s="1"/>
  <c r="AG478" i="14"/>
  <c r="AH144" i="14"/>
  <c r="AB144" i="14" s="1"/>
  <c r="AI144" i="14"/>
  <c r="AD144" i="14" s="1"/>
  <c r="AB136" i="14"/>
  <c r="AB929" i="14"/>
  <c r="AI750" i="14"/>
  <c r="AE750" i="14"/>
  <c r="AF750" i="14"/>
  <c r="AC750" i="14" s="1"/>
  <c r="AG750" i="14"/>
  <c r="AG741" i="14"/>
  <c r="AI741" i="14"/>
  <c r="AE741" i="14"/>
  <c r="AH741" i="14"/>
  <c r="AH718" i="14"/>
  <c r="AI718" i="14"/>
  <c r="AD718" i="14" s="1"/>
  <c r="AE718" i="14"/>
  <c r="AF718" i="14"/>
  <c r="AC718" i="14" s="1"/>
  <c r="AG717" i="14"/>
  <c r="AI717" i="14"/>
  <c r="AE717" i="14"/>
  <c r="AH717" i="14"/>
  <c r="AG574" i="14"/>
  <c r="AH574" i="14"/>
  <c r="AI574" i="14"/>
  <c r="AE574" i="14"/>
  <c r="H496" i="14"/>
  <c r="AG496" i="14"/>
  <c r="AD496" i="14" s="1"/>
  <c r="AH496" i="14"/>
  <c r="AB496" i="14" s="1"/>
  <c r="AF496" i="14"/>
  <c r="AC496" i="14" s="1"/>
  <c r="AG485" i="14"/>
  <c r="AD485" i="14" s="1"/>
  <c r="AE485" i="14"/>
  <c r="AE445" i="14"/>
  <c r="AG445" i="14"/>
  <c r="AH445" i="14"/>
  <c r="AH782" i="14"/>
  <c r="AB782" i="14" s="1"/>
  <c r="AI782" i="14"/>
  <c r="AD782" i="14" s="1"/>
  <c r="AE767" i="14"/>
  <c r="AF767" i="14"/>
  <c r="AC767" i="14" s="1"/>
  <c r="AG767" i="14"/>
  <c r="AD767" i="14" s="1"/>
  <c r="AE711" i="14"/>
  <c r="AF711" i="14"/>
  <c r="AC711" i="14" s="1"/>
  <c r="AG711" i="14"/>
  <c r="AH711" i="14"/>
  <c r="AH710" i="14"/>
  <c r="AI710" i="14"/>
  <c r="AE710" i="14"/>
  <c r="AF710" i="14"/>
  <c r="AC710" i="14" s="1"/>
  <c r="AF456" i="14"/>
  <c r="AC456" i="14" s="1"/>
  <c r="H456" i="14"/>
  <c r="AG456" i="14"/>
  <c r="AE446" i="14"/>
  <c r="AF446" i="14"/>
  <c r="AC446" i="14" s="1"/>
  <c r="AG446" i="14"/>
  <c r="AD446" i="14" s="1"/>
  <c r="AE375" i="14"/>
  <c r="AF375" i="14"/>
  <c r="AC375" i="14" s="1"/>
  <c r="AE359" i="14"/>
  <c r="AB359" i="14" s="1"/>
  <c r="AF302" i="14"/>
  <c r="AC302" i="14" s="1"/>
  <c r="H211" i="14"/>
  <c r="AE211" i="14"/>
  <c r="AG211" i="14"/>
  <c r="AD211" i="14" s="1"/>
  <c r="AH211" i="14"/>
  <c r="AF323" i="14"/>
  <c r="AC323" i="14" s="1"/>
  <c r="AI323" i="14"/>
  <c r="AI954" i="14"/>
  <c r="AE954" i="14"/>
  <c r="AG954" i="14"/>
  <c r="AF954" i="14"/>
  <c r="AC954" i="14" s="1"/>
  <c r="H954" i="14"/>
  <c r="AH954" i="14"/>
  <c r="AG950" i="14"/>
  <c r="AI950" i="14"/>
  <c r="H950" i="14"/>
  <c r="AH950" i="14"/>
  <c r="AE950" i="14"/>
  <c r="AF950" i="14"/>
  <c r="AC950" i="14" s="1"/>
  <c r="AI946" i="14"/>
  <c r="AH946" i="14"/>
  <c r="AE946" i="14"/>
  <c r="AG946" i="14"/>
  <c r="H946" i="14"/>
  <c r="AF946" i="14"/>
  <c r="AC946" i="14" s="1"/>
  <c r="AI857" i="14"/>
  <c r="AE857" i="14"/>
  <c r="AF857" i="14"/>
  <c r="AC857" i="14" s="1"/>
  <c r="AG857" i="14"/>
  <c r="AH857" i="14"/>
  <c r="H857" i="14"/>
  <c r="AG648" i="14"/>
  <c r="AH648" i="14"/>
  <c r="AE648" i="14"/>
  <c r="AI648" i="14"/>
  <c r="H648" i="14"/>
  <c r="H647" i="14"/>
  <c r="AF647" i="14"/>
  <c r="AC647" i="14" s="1"/>
  <c r="AI647" i="14"/>
  <c r="AG647" i="14"/>
  <c r="AE647" i="14"/>
  <c r="AH647" i="14"/>
  <c r="AE645" i="14"/>
  <c r="AF645" i="14"/>
  <c r="AC645" i="14" s="1"/>
  <c r="AG645" i="14"/>
  <c r="AH645" i="14"/>
  <c r="AI645" i="14"/>
  <c r="H216" i="14"/>
  <c r="AE216" i="14"/>
  <c r="AF216" i="14"/>
  <c r="AC216" i="14" s="1"/>
  <c r="AG216" i="14"/>
  <c r="AH216" i="14"/>
  <c r="AI216" i="14"/>
  <c r="AI210" i="14"/>
  <c r="AE210" i="14"/>
  <c r="AF210" i="14"/>
  <c r="AC210" i="14" s="1"/>
  <c r="AG210" i="14"/>
  <c r="AH210" i="14"/>
  <c r="H210" i="14"/>
  <c r="AG987" i="14"/>
  <c r="AI987" i="14"/>
  <c r="AH987" i="14"/>
  <c r="H987" i="14"/>
  <c r="AF987" i="14"/>
  <c r="AC987" i="14" s="1"/>
  <c r="AE987" i="14"/>
  <c r="AG931" i="14"/>
  <c r="AH931" i="14"/>
  <c r="AI931" i="14"/>
  <c r="AF931" i="14"/>
  <c r="AC931" i="14" s="1"/>
  <c r="H931" i="14"/>
  <c r="AI915" i="14"/>
  <c r="AE915" i="14"/>
  <c r="AF915" i="14"/>
  <c r="AC915" i="14" s="1"/>
  <c r="AG915" i="14"/>
  <c r="AH915" i="14"/>
  <c r="H915" i="14"/>
  <c r="H803" i="14"/>
  <c r="AE803" i="14"/>
  <c r="AF803" i="14"/>
  <c r="AC803" i="14" s="1"/>
  <c r="AH803" i="14"/>
  <c r="AH763" i="14"/>
  <c r="H763" i="14"/>
  <c r="AE763" i="14"/>
  <c r="AF755" i="14"/>
  <c r="AC755" i="14" s="1"/>
  <c r="AG755" i="14"/>
  <c r="AH755" i="14"/>
  <c r="AI755" i="14"/>
  <c r="AE755" i="14"/>
  <c r="AI747" i="14"/>
  <c r="AE747" i="14"/>
  <c r="AF747" i="14"/>
  <c r="AC747" i="14" s="1"/>
  <c r="H739" i="14"/>
  <c r="AE739" i="14"/>
  <c r="AF739" i="14"/>
  <c r="AC739" i="14" s="1"/>
  <c r="AI739" i="14"/>
  <c r="AE723" i="14"/>
  <c r="AG723" i="14"/>
  <c r="AH723" i="14"/>
  <c r="AE707" i="14"/>
  <c r="AF707" i="14"/>
  <c r="AC707" i="14" s="1"/>
  <c r="AG707" i="14"/>
  <c r="AH707" i="14"/>
  <c r="AI707" i="14"/>
  <c r="AH699" i="14"/>
  <c r="AI699" i="14"/>
  <c r="AD699" i="14" s="1"/>
  <c r="AE699" i="14"/>
  <c r="AF699" i="14"/>
  <c r="AC699" i="14" s="1"/>
  <c r="AI683" i="14"/>
  <c r="AF683" i="14"/>
  <c r="AC683" i="14" s="1"/>
  <c r="AH683" i="14"/>
  <c r="AG683" i="14"/>
  <c r="AF659" i="14"/>
  <c r="AC659" i="14" s="1"/>
  <c r="AH659" i="14"/>
  <c r="AB659" i="14" s="1"/>
  <c r="H659" i="14"/>
  <c r="AI659" i="14"/>
  <c r="AD659" i="14" s="1"/>
  <c r="AF651" i="14"/>
  <c r="AC651" i="14" s="1"/>
  <c r="AG651" i="14"/>
  <c r="AH651" i="14"/>
  <c r="AE651" i="14"/>
  <c r="AI651" i="14"/>
  <c r="AI643" i="14"/>
  <c r="AH643" i="14"/>
  <c r="AE643" i="14"/>
  <c r="AG643" i="14"/>
  <c r="AF643" i="14"/>
  <c r="AC643" i="14" s="1"/>
  <c r="AG635" i="14"/>
  <c r="AE635" i="14"/>
  <c r="AI635" i="14"/>
  <c r="AF635" i="14"/>
  <c r="AC635" i="14" s="1"/>
  <c r="AH635" i="14"/>
  <c r="AG619" i="14"/>
  <c r="AH619" i="14"/>
  <c r="AB619" i="14" s="1"/>
  <c r="AI619" i="14"/>
  <c r="AF619" i="14"/>
  <c r="AC619" i="14" s="1"/>
  <c r="AE611" i="14"/>
  <c r="AH611" i="14"/>
  <c r="AF611" i="14"/>
  <c r="AC611" i="14" s="1"/>
  <c r="AI611" i="14"/>
  <c r="AG611" i="14"/>
  <c r="H611" i="14"/>
  <c r="AE603" i="14"/>
  <c r="AF603" i="14"/>
  <c r="AC603" i="14" s="1"/>
  <c r="AH603" i="14"/>
  <c r="AI603" i="14"/>
  <c r="AD603" i="14" s="1"/>
  <c r="AF595" i="14"/>
  <c r="AC595" i="14" s="1"/>
  <c r="AH595" i="14"/>
  <c r="AI595" i="14"/>
  <c r="H595" i="14"/>
  <c r="H579" i="14"/>
  <c r="AH579" i="14"/>
  <c r="AB579" i="14" s="1"/>
  <c r="AH571" i="14"/>
  <c r="AG571" i="14"/>
  <c r="H571" i="14"/>
  <c r="AE571" i="14"/>
  <c r="H563" i="14"/>
  <c r="AE563" i="14"/>
  <c r="AI563" i="14"/>
  <c r="AD563" i="14" s="1"/>
  <c r="AE555" i="14"/>
  <c r="AG555" i="14"/>
  <c r="AF555" i="14"/>
  <c r="AC555" i="14" s="1"/>
  <c r="AH555" i="14"/>
  <c r="H547" i="14"/>
  <c r="AE547" i="14"/>
  <c r="AF547" i="14"/>
  <c r="AC547" i="14" s="1"/>
  <c r="AH547" i="14"/>
  <c r="AF539" i="14"/>
  <c r="AC539" i="14" s="1"/>
  <c r="AH539" i="14"/>
  <c r="AI539" i="14"/>
  <c r="AG539" i="14"/>
  <c r="H539" i="14"/>
  <c r="AE539" i="14"/>
  <c r="AE531" i="14"/>
  <c r="AI531" i="14"/>
  <c r="AG531" i="14"/>
  <c r="AI523" i="14"/>
  <c r="AG523" i="14"/>
  <c r="AF523" i="14"/>
  <c r="AC523" i="14" s="1"/>
  <c r="AH523" i="14"/>
  <c r="AI507" i="14"/>
  <c r="AG507" i="14"/>
  <c r="AE507" i="14"/>
  <c r="AF507" i="14"/>
  <c r="AC507" i="14" s="1"/>
  <c r="AF499" i="14"/>
  <c r="AC499" i="14" s="1"/>
  <c r="H499" i="14"/>
  <c r="H491" i="14"/>
  <c r="AF491" i="14"/>
  <c r="AC491" i="14" s="1"/>
  <c r="AG491" i="14"/>
  <c r="AI491" i="14"/>
  <c r="AH491" i="14"/>
  <c r="AE491" i="14"/>
  <c r="AH483" i="14"/>
  <c r="AB483" i="14" s="1"/>
  <c r="AF483" i="14"/>
  <c r="AC483" i="14" s="1"/>
  <c r="H483" i="14"/>
  <c r="AG483" i="14"/>
  <c r="H475" i="14"/>
  <c r="AE475" i="14"/>
  <c r="AB475" i="14" s="1"/>
  <c r="AF475" i="14"/>
  <c r="AC475" i="14" s="1"/>
  <c r="AI475" i="14"/>
  <c r="AG475" i="14"/>
  <c r="AI467" i="14"/>
  <c r="AH467" i="14"/>
  <c r="AE459" i="14"/>
  <c r="AF459" i="14"/>
  <c r="AC459" i="14" s="1"/>
  <c r="AH459" i="14"/>
  <c r="AH443" i="14"/>
  <c r="AG443" i="14"/>
  <c r="AI443" i="14"/>
  <c r="H443" i="14"/>
  <c r="AE443" i="14"/>
  <c r="AH435" i="14"/>
  <c r="AB435" i="14" s="1"/>
  <c r="AF435" i="14"/>
  <c r="AC435" i="14" s="1"/>
  <c r="AI435" i="14"/>
  <c r="AE427" i="14"/>
  <c r="AF427" i="14"/>
  <c r="AC427" i="14" s="1"/>
  <c r="AH427" i="14"/>
  <c r="AI427" i="14"/>
  <c r="AG419" i="14"/>
  <c r="AI419" i="14"/>
  <c r="AF419" i="14"/>
  <c r="AC419" i="14" s="1"/>
  <c r="AH419" i="14"/>
  <c r="AG411" i="14"/>
  <c r="AI411" i="14"/>
  <c r="AE411" i="14"/>
  <c r="AH411" i="14"/>
  <c r="H403" i="14"/>
  <c r="AE403" i="14"/>
  <c r="AB403" i="14" s="1"/>
  <c r="AF403" i="14"/>
  <c r="AC403" i="14" s="1"/>
  <c r="AG403" i="14"/>
  <c r="AI403" i="14"/>
  <c r="AF387" i="14"/>
  <c r="AC387" i="14" s="1"/>
  <c r="AG387" i="14"/>
  <c r="AH387" i="14"/>
  <c r="AI387" i="14"/>
  <c r="H387" i="14"/>
  <c r="AE387" i="14"/>
  <c r="AF371" i="14"/>
  <c r="AC371" i="14" s="1"/>
  <c r="AG371" i="14"/>
  <c r="AD371" i="14" s="1"/>
  <c r="AH371" i="14"/>
  <c r="AE371" i="14"/>
  <c r="AE363" i="14"/>
  <c r="AH363" i="14"/>
  <c r="AI363" i="14"/>
  <c r="AF363" i="14"/>
  <c r="AC363" i="14" s="1"/>
  <c r="AF355" i="14"/>
  <c r="AC355" i="14" s="1"/>
  <c r="AG355" i="14"/>
  <c r="AH355" i="14"/>
  <c r="AI355" i="14"/>
  <c r="H355" i="14"/>
  <c r="AE355" i="14"/>
  <c r="H347" i="14"/>
  <c r="AE347" i="14"/>
  <c r="AF347" i="14"/>
  <c r="AC347" i="14" s="1"/>
  <c r="AI347" i="14"/>
  <c r="AD347" i="14" s="1"/>
  <c r="AG339" i="14"/>
  <c r="AI339" i="14"/>
  <c r="H339" i="14"/>
  <c r="AE339" i="14"/>
  <c r="AB339" i="14" s="1"/>
  <c r="AF339" i="14"/>
  <c r="AC339" i="14" s="1"/>
  <c r="H331" i="14"/>
  <c r="AI331" i="14"/>
  <c r="AE315" i="14"/>
  <c r="AF315" i="14"/>
  <c r="AC315" i="14" s="1"/>
  <c r="AG315" i="14"/>
  <c r="AH315" i="14"/>
  <c r="AI315" i="14"/>
  <c r="AH307" i="14"/>
  <c r="AE307" i="14"/>
  <c r="AF307" i="14"/>
  <c r="AC307" i="14" s="1"/>
  <c r="AI299" i="14"/>
  <c r="H299" i="14"/>
  <c r="H291" i="14"/>
  <c r="AF291" i="14"/>
  <c r="AC291" i="14" s="1"/>
  <c r="H283" i="14"/>
  <c r="AG283" i="14"/>
  <c r="AE267" i="14"/>
  <c r="AG267" i="14"/>
  <c r="AE251" i="14"/>
  <c r="AF251" i="14"/>
  <c r="AC251" i="14" s="1"/>
  <c r="AG251" i="14"/>
  <c r="AD251" i="14" s="1"/>
  <c r="AF243" i="14"/>
  <c r="AC243" i="14" s="1"/>
  <c r="AG243" i="14"/>
  <c r="AH243" i="14"/>
  <c r="AI243" i="14"/>
  <c r="H243" i="14"/>
  <c r="AE243" i="14"/>
  <c r="H235" i="14"/>
  <c r="AF235" i="14"/>
  <c r="AC235" i="14" s="1"/>
  <c r="AG235" i="14"/>
  <c r="AI235" i="14"/>
  <c r="AE219" i="14"/>
  <c r="AB219" i="14" s="1"/>
  <c r="AF219" i="14"/>
  <c r="AC219" i="14" s="1"/>
  <c r="H219" i="14"/>
  <c r="AG219" i="14"/>
  <c r="AD219" i="14" s="1"/>
  <c r="AI203" i="14"/>
  <c r="H203" i="14"/>
  <c r="AF203" i="14"/>
  <c r="AC203" i="14" s="1"/>
  <c r="AG203" i="14"/>
  <c r="AE195" i="14"/>
  <c r="AF195" i="14"/>
  <c r="AC195" i="14" s="1"/>
  <c r="AH195" i="14"/>
  <c r="AI195" i="14"/>
  <c r="AD195" i="14" s="1"/>
  <c r="AH187" i="14"/>
  <c r="AI187" i="14"/>
  <c r="AD187" i="14" s="1"/>
  <c r="H187" i="14"/>
  <c r="AE187" i="14"/>
  <c r="AF187" i="14"/>
  <c r="AC187" i="14" s="1"/>
  <c r="H179" i="14"/>
  <c r="AG179" i="14"/>
  <c r="AE179" i="14"/>
  <c r="AF179" i="14"/>
  <c r="AC179" i="14" s="1"/>
  <c r="H171" i="14"/>
  <c r="AE171" i="14"/>
  <c r="AF171" i="14"/>
  <c r="AC171" i="14" s="1"/>
  <c r="AG171" i="14"/>
  <c r="AH171" i="14"/>
  <c r="AI171" i="14"/>
  <c r="AI163" i="14"/>
  <c r="H163" i="14"/>
  <c r="AF163" i="14"/>
  <c r="AC163" i="14" s="1"/>
  <c r="AG163" i="14"/>
  <c r="AH163" i="14"/>
  <c r="AB163" i="14" s="1"/>
  <c r="AI155" i="14"/>
  <c r="AD155" i="14" s="1"/>
  <c r="AE155" i="14"/>
  <c r="AH155" i="14"/>
  <c r="AI147" i="14"/>
  <c r="AE147" i="14"/>
  <c r="AF147" i="14"/>
  <c r="AC147" i="14" s="1"/>
  <c r="AH123" i="14"/>
  <c r="AI123" i="14"/>
  <c r="AF123" i="14"/>
  <c r="AC123" i="14" s="1"/>
  <c r="AG123" i="14"/>
  <c r="AF115" i="14"/>
  <c r="AC115" i="14" s="1"/>
  <c r="AH115" i="14"/>
  <c r="AB115" i="14" s="1"/>
  <c r="AI115" i="14"/>
  <c r="AG115" i="14"/>
  <c r="AG99" i="14"/>
  <c r="H99" i="14"/>
  <c r="AI83" i="14"/>
  <c r="AG83" i="14"/>
  <c r="AE51" i="14"/>
  <c r="AB51" i="14" s="1"/>
  <c r="AF51" i="14"/>
  <c r="AC51" i="14" s="1"/>
  <c r="AI43" i="14"/>
  <c r="AE43" i="14"/>
  <c r="AF43" i="14"/>
  <c r="AC43" i="14" s="1"/>
  <c r="AG43" i="14"/>
  <c r="H19" i="14"/>
  <c r="AE19" i="14"/>
  <c r="AF19" i="14"/>
  <c r="AC19" i="14" s="1"/>
  <c r="AI19" i="14"/>
  <c r="AI269" i="14"/>
  <c r="AE269" i="14"/>
  <c r="AB269" i="14" s="1"/>
  <c r="AF269" i="14"/>
  <c r="AC269" i="14" s="1"/>
  <c r="H269" i="14"/>
  <c r="AG269" i="14"/>
  <c r="H479" i="14"/>
  <c r="AD599" i="14"/>
  <c r="AG479" i="14"/>
  <c r="AD479" i="14" s="1"/>
  <c r="AF211" i="14"/>
  <c r="AC211" i="14" s="1"/>
  <c r="AF479" i="14"/>
  <c r="AC479" i="14" s="1"/>
  <c r="AF648" i="14"/>
  <c r="AC648" i="14" s="1"/>
  <c r="AG117" i="14"/>
  <c r="AH117" i="14"/>
  <c r="AI117" i="14"/>
  <c r="AE117" i="14"/>
  <c r="H117" i="14"/>
  <c r="AF117" i="14"/>
  <c r="AC117" i="14" s="1"/>
  <c r="AE1000" i="14"/>
  <c r="AH1000" i="14"/>
  <c r="AI1000" i="14"/>
  <c r="AE846" i="14"/>
  <c r="AB846" i="14" s="1"/>
  <c r="AF846" i="14"/>
  <c r="AC846" i="14" s="1"/>
  <c r="AE931" i="14"/>
  <c r="AH323" i="14"/>
  <c r="AE479" i="14"/>
  <c r="AB479" i="14" s="1"/>
  <c r="AG323" i="14"/>
  <c r="AE675" i="14"/>
  <c r="AF675" i="14"/>
  <c r="AC675" i="14" s="1"/>
  <c r="AB989" i="14"/>
  <c r="AE323" i="14"/>
  <c r="AH524" i="14"/>
  <c r="AI524" i="14"/>
  <c r="AD524" i="14" s="1"/>
  <c r="AE524" i="14"/>
  <c r="AD265" i="14"/>
  <c r="AG90" i="14"/>
  <c r="AH90" i="14"/>
  <c r="AI90" i="14"/>
  <c r="AE90" i="14"/>
  <c r="AE623" i="14"/>
  <c r="AF623" i="14"/>
  <c r="AC623" i="14" s="1"/>
  <c r="AG623" i="14"/>
  <c r="AH623" i="14"/>
  <c r="AE893" i="14"/>
  <c r="AF893" i="14"/>
  <c r="AC893" i="14" s="1"/>
  <c r="AH893" i="14"/>
  <c r="AG893" i="14"/>
  <c r="AD893" i="14" s="1"/>
  <c r="H893" i="14"/>
  <c r="AE760" i="14"/>
  <c r="AG760" i="14"/>
  <c r="AH760" i="14"/>
  <c r="H760" i="14"/>
  <c r="AF760" i="14"/>
  <c r="AC760" i="14" s="1"/>
  <c r="AI760" i="14"/>
  <c r="AF753" i="14"/>
  <c r="AC753" i="14" s="1"/>
  <c r="AG753" i="14"/>
  <c r="AI753" i="14"/>
  <c r="AE753" i="14"/>
  <c r="AF661" i="14"/>
  <c r="AC661" i="14" s="1"/>
  <c r="AG661" i="14"/>
  <c r="AI661" i="14"/>
  <c r="AH661" i="14"/>
  <c r="AE661" i="14"/>
  <c r="H661" i="14"/>
  <c r="AG590" i="14"/>
  <c r="AH590" i="14"/>
  <c r="AI590" i="14"/>
  <c r="AE590" i="14"/>
  <c r="H590" i="14"/>
  <c r="AF590" i="14"/>
  <c r="AC590" i="14" s="1"/>
  <c r="AH517" i="14"/>
  <c r="AI517" i="14"/>
  <c r="AE517" i="14"/>
  <c r="AG517" i="14"/>
  <c r="AI326" i="14"/>
  <c r="AE326" i="14"/>
  <c r="AB326" i="14" s="1"/>
  <c r="AF326" i="14"/>
  <c r="AC326" i="14" s="1"/>
  <c r="AG326" i="14"/>
  <c r="H326" i="14"/>
  <c r="AI34" i="14"/>
  <c r="H34" i="14"/>
  <c r="AE34" i="14"/>
  <c r="AB34" i="14" s="1"/>
  <c r="AF34" i="14"/>
  <c r="AC34" i="14" s="1"/>
  <c r="AG34" i="14"/>
  <c r="AF961" i="14"/>
  <c r="AC961" i="14" s="1"/>
  <c r="AG961" i="14"/>
  <c r="AH961" i="14"/>
  <c r="AI961" i="14"/>
  <c r="H961" i="14"/>
  <c r="AE961" i="14"/>
  <c r="AG945" i="14"/>
  <c r="AH945" i="14"/>
  <c r="AI945" i="14"/>
  <c r="AE945" i="14"/>
  <c r="H945" i="14"/>
  <c r="AH937" i="14"/>
  <c r="AI937" i="14"/>
  <c r="AD937" i="14" s="1"/>
  <c r="AE937" i="14"/>
  <c r="AF937" i="14"/>
  <c r="AC937" i="14" s="1"/>
  <c r="H937" i="14"/>
  <c r="AG921" i="14"/>
  <c r="AE921" i="14"/>
  <c r="AI921" i="14"/>
  <c r="AH921" i="14"/>
  <c r="AF921" i="14"/>
  <c r="AC921" i="14" s="1"/>
  <c r="H921" i="14"/>
  <c r="AE897" i="14"/>
  <c r="AF897" i="14"/>
  <c r="AC897" i="14" s="1"/>
  <c r="AG897" i="14"/>
  <c r="AD897" i="14" s="1"/>
  <c r="AH897" i="14"/>
  <c r="H897" i="14"/>
  <c r="AF865" i="14"/>
  <c r="AC865" i="14" s="1"/>
  <c r="AG865" i="14"/>
  <c r="AH865" i="14"/>
  <c r="AI865" i="14"/>
  <c r="AE865" i="14"/>
  <c r="H865" i="14"/>
  <c r="AF849" i="14"/>
  <c r="AC849" i="14" s="1"/>
  <c r="AG849" i="14"/>
  <c r="AH849" i="14"/>
  <c r="AB849" i="14" s="1"/>
  <c r="AI849" i="14"/>
  <c r="H849" i="14"/>
  <c r="AI841" i="14"/>
  <c r="AE841" i="14"/>
  <c r="AB841" i="14" s="1"/>
  <c r="AF841" i="14"/>
  <c r="AC841" i="14" s="1"/>
  <c r="H841" i="14"/>
  <c r="AG841" i="14"/>
  <c r="AE833" i="14"/>
  <c r="AB833" i="14" s="1"/>
  <c r="H833" i="14"/>
  <c r="AI833" i="14"/>
  <c r="AF833" i="14"/>
  <c r="AC833" i="14" s="1"/>
  <c r="AG833" i="14"/>
  <c r="AG785" i="14"/>
  <c r="AH785" i="14"/>
  <c r="AI785" i="14"/>
  <c r="AE785" i="14"/>
  <c r="AF785" i="14"/>
  <c r="AC785" i="14" s="1"/>
  <c r="H785" i="14"/>
  <c r="AG777" i="14"/>
  <c r="AI777" i="14"/>
  <c r="AE777" i="14"/>
  <c r="AH777" i="14"/>
  <c r="H777" i="14"/>
  <c r="AF777" i="14"/>
  <c r="AC777" i="14" s="1"/>
  <c r="AH737" i="14"/>
  <c r="AF737" i="14"/>
  <c r="AC737" i="14" s="1"/>
  <c r="AG737" i="14"/>
  <c r="AI737" i="14"/>
  <c r="AE737" i="14"/>
  <c r="AG721" i="14"/>
  <c r="AI721" i="14"/>
  <c r="AE721" i="14"/>
  <c r="AH721" i="14"/>
  <c r="H721" i="14"/>
  <c r="AG713" i="14"/>
  <c r="AI713" i="14"/>
  <c r="AE713" i="14"/>
  <c r="AH713" i="14"/>
  <c r="AF713" i="14"/>
  <c r="AC713" i="14" s="1"/>
  <c r="H713" i="14"/>
  <c r="AF697" i="14"/>
  <c r="AC697" i="14" s="1"/>
  <c r="AG697" i="14"/>
  <c r="H697" i="14"/>
  <c r="AI697" i="14"/>
  <c r="AE697" i="14"/>
  <c r="AB697" i="14" s="1"/>
  <c r="AE689" i="14"/>
  <c r="AF689" i="14"/>
  <c r="AC689" i="14" s="1"/>
  <c r="AG689" i="14"/>
  <c r="AI689" i="14"/>
  <c r="AH689" i="14"/>
  <c r="H689" i="14"/>
  <c r="AH681" i="14"/>
  <c r="AE681" i="14"/>
  <c r="AF681" i="14"/>
  <c r="AC681" i="14" s="1"/>
  <c r="AG681" i="14"/>
  <c r="AI681" i="14"/>
  <c r="H681" i="14"/>
  <c r="AH673" i="14"/>
  <c r="AE673" i="14"/>
  <c r="AF673" i="14"/>
  <c r="AC673" i="14" s="1"/>
  <c r="AG673" i="14"/>
  <c r="AD673" i="14" s="1"/>
  <c r="AE665" i="14"/>
  <c r="AF665" i="14"/>
  <c r="AC665" i="14" s="1"/>
  <c r="AG665" i="14"/>
  <c r="AI665" i="14"/>
  <c r="AH665" i="14"/>
  <c r="H665" i="14"/>
  <c r="AI657" i="14"/>
  <c r="AH657" i="14"/>
  <c r="AE657" i="14"/>
  <c r="AF657" i="14"/>
  <c r="AC657" i="14" s="1"/>
  <c r="AG657" i="14"/>
  <c r="H657" i="14"/>
  <c r="AE649" i="14"/>
  <c r="AI649" i="14"/>
  <c r="AF649" i="14"/>
  <c r="AC649" i="14" s="1"/>
  <c r="AH649" i="14"/>
  <c r="AG649" i="14"/>
  <c r="AG641" i="14"/>
  <c r="AH641" i="14"/>
  <c r="AF641" i="14"/>
  <c r="AC641" i="14" s="1"/>
  <c r="AI641" i="14"/>
  <c r="H641" i="14"/>
  <c r="AE641" i="14"/>
  <c r="AF633" i="14"/>
  <c r="AC633" i="14" s="1"/>
  <c r="AG633" i="14"/>
  <c r="AI633" i="14"/>
  <c r="AH633" i="14"/>
  <c r="AB633" i="14" s="1"/>
  <c r="AF609" i="14"/>
  <c r="AC609" i="14" s="1"/>
  <c r="H609" i="14"/>
  <c r="AH609" i="14"/>
  <c r="AE609" i="14"/>
  <c r="AH601" i="14"/>
  <c r="AI601" i="14"/>
  <c r="AE601" i="14"/>
  <c r="H601" i="14"/>
  <c r="AF601" i="14"/>
  <c r="AC601" i="14" s="1"/>
  <c r="AG601" i="14"/>
  <c r="AI593" i="14"/>
  <c r="AE593" i="14"/>
  <c r="AF593" i="14"/>
  <c r="AC593" i="14" s="1"/>
  <c r="AG593" i="14"/>
  <c r="AH593" i="14"/>
  <c r="AG585" i="14"/>
  <c r="AD585" i="14" s="1"/>
  <c r="AH585" i="14"/>
  <c r="AE585" i="14"/>
  <c r="AF585" i="14"/>
  <c r="AC585" i="14" s="1"/>
  <c r="H585" i="14"/>
  <c r="AH577" i="14"/>
  <c r="AI577" i="14"/>
  <c r="AE577" i="14"/>
  <c r="AF577" i="14"/>
  <c r="AC577" i="14" s="1"/>
  <c r="AG577" i="14"/>
  <c r="AH569" i="14"/>
  <c r="AI569" i="14"/>
  <c r="AD569" i="14" s="1"/>
  <c r="AE569" i="14"/>
  <c r="AF569" i="14"/>
  <c r="AC569" i="14" s="1"/>
  <c r="H569" i="14"/>
  <c r="AE561" i="14"/>
  <c r="AF561" i="14"/>
  <c r="AC561" i="14" s="1"/>
  <c r="AG561" i="14"/>
  <c r="AD561" i="14" s="1"/>
  <c r="H561" i="14"/>
  <c r="AH561" i="14"/>
  <c r="AH553" i="14"/>
  <c r="AI553" i="14"/>
  <c r="AE553" i="14"/>
  <c r="AF553" i="14"/>
  <c r="AC553" i="14" s="1"/>
  <c r="H553" i="14"/>
  <c r="AG553" i="14"/>
  <c r="AH545" i="14"/>
  <c r="AI545" i="14"/>
  <c r="AE545" i="14"/>
  <c r="AF545" i="14"/>
  <c r="AC545" i="14" s="1"/>
  <c r="AG545" i="14"/>
  <c r="H545" i="14"/>
  <c r="AF529" i="14"/>
  <c r="AC529" i="14" s="1"/>
  <c r="H529" i="14"/>
  <c r="AG529" i="14"/>
  <c r="AI529" i="14"/>
  <c r="AG521" i="14"/>
  <c r="H521" i="14"/>
  <c r="AH521" i="14"/>
  <c r="AB521" i="14" s="1"/>
  <c r="AI521" i="14"/>
  <c r="AF521" i="14"/>
  <c r="AC521" i="14" s="1"/>
  <c r="AI513" i="14"/>
  <c r="AE513" i="14"/>
  <c r="AF513" i="14"/>
  <c r="AC513" i="14" s="1"/>
  <c r="AG513" i="14"/>
  <c r="AH513" i="14"/>
  <c r="H513" i="14"/>
  <c r="AI505" i="14"/>
  <c r="AE505" i="14"/>
  <c r="AF505" i="14"/>
  <c r="AC505" i="14" s="1"/>
  <c r="AG505" i="14"/>
  <c r="AH505" i="14"/>
  <c r="H497" i="14"/>
  <c r="AI497" i="14"/>
  <c r="AF497" i="14"/>
  <c r="AC497" i="14" s="1"/>
  <c r="AG497" i="14"/>
  <c r="AH497" i="14"/>
  <c r="AB497" i="14" s="1"/>
  <c r="AF489" i="14"/>
  <c r="AC489" i="14" s="1"/>
  <c r="AI489" i="14"/>
  <c r="AE489" i="14"/>
  <c r="AH489" i="14"/>
  <c r="AF481" i="14"/>
  <c r="AC481" i="14" s="1"/>
  <c r="AI481" i="14"/>
  <c r="AE481" i="14"/>
  <c r="AG481" i="14"/>
  <c r="H481" i="14"/>
  <c r="AH481" i="14"/>
  <c r="AG473" i="14"/>
  <c r="AF473" i="14"/>
  <c r="AC473" i="14" s="1"/>
  <c r="AI473" i="14"/>
  <c r="AH473" i="14"/>
  <c r="AE473" i="14"/>
  <c r="AF457" i="14"/>
  <c r="AC457" i="14" s="1"/>
  <c r="H457" i="14"/>
  <c r="AI457" i="14"/>
  <c r="AE457" i="14"/>
  <c r="AH457" i="14"/>
  <c r="AG457" i="14"/>
  <c r="AG425" i="14"/>
  <c r="AE425" i="14"/>
  <c r="AF425" i="14"/>
  <c r="AC425" i="14" s="1"/>
  <c r="AI425" i="14"/>
  <c r="H425" i="14"/>
  <c r="AH425" i="14"/>
  <c r="AF417" i="14"/>
  <c r="AC417" i="14" s="1"/>
  <c r="AH417" i="14"/>
  <c r="H417" i="14"/>
  <c r="AI417" i="14"/>
  <c r="AD417" i="14" s="1"/>
  <c r="AE417" i="14"/>
  <c r="AG385" i="14"/>
  <c r="AH385" i="14"/>
  <c r="AI385" i="14"/>
  <c r="AE385" i="14"/>
  <c r="H385" i="14"/>
  <c r="AF377" i="14"/>
  <c r="AC377" i="14" s="1"/>
  <c r="AG377" i="14"/>
  <c r="AH377" i="14"/>
  <c r="AI377" i="14"/>
  <c r="AE377" i="14"/>
  <c r="H377" i="14"/>
  <c r="AF369" i="14"/>
  <c r="AC369" i="14" s="1"/>
  <c r="AG369" i="14"/>
  <c r="H369" i="14"/>
  <c r="AI369" i="14"/>
  <c r="AH361" i="14"/>
  <c r="AI361" i="14"/>
  <c r="AD361" i="14" s="1"/>
  <c r="H361" i="14"/>
  <c r="AE361" i="14"/>
  <c r="AF361" i="14"/>
  <c r="AC361" i="14" s="1"/>
  <c r="AH345" i="14"/>
  <c r="AI345" i="14"/>
  <c r="AE345" i="14"/>
  <c r="AF345" i="14"/>
  <c r="AC345" i="14" s="1"/>
  <c r="AG345" i="14"/>
  <c r="H345" i="14"/>
  <c r="AI337" i="14"/>
  <c r="AE337" i="14"/>
  <c r="AB337" i="14" s="1"/>
  <c r="H337" i="14"/>
  <c r="AG337" i="14"/>
  <c r="AH329" i="14"/>
  <c r="AI329" i="14"/>
  <c r="AD329" i="14" s="1"/>
  <c r="AE329" i="14"/>
  <c r="H329" i="14"/>
  <c r="AF329" i="14"/>
  <c r="AC329" i="14" s="1"/>
  <c r="H321" i="14"/>
  <c r="AG321" i="14"/>
  <c r="AH321" i="14"/>
  <c r="AI321" i="14"/>
  <c r="AE321" i="14"/>
  <c r="AE313" i="14"/>
  <c r="AF313" i="14"/>
  <c r="AC313" i="14" s="1"/>
  <c r="AH313" i="14"/>
  <c r="AE305" i="14"/>
  <c r="AG305" i="14"/>
  <c r="AH305" i="14"/>
  <c r="AF305" i="14"/>
  <c r="AC305" i="14" s="1"/>
  <c r="AI305" i="14"/>
  <c r="AG297" i="14"/>
  <c r="AD297" i="14" s="1"/>
  <c r="AH297" i="14"/>
  <c r="AE297" i="14"/>
  <c r="H297" i="14"/>
  <c r="AG289" i="14"/>
  <c r="AH289" i="14"/>
  <c r="AI289" i="14"/>
  <c r="AE289" i="14"/>
  <c r="H289" i="14"/>
  <c r="AF289" i="14"/>
  <c r="AC289" i="14" s="1"/>
  <c r="AG281" i="14"/>
  <c r="AH281" i="14"/>
  <c r="AI281" i="14"/>
  <c r="AE281" i="14"/>
  <c r="AF281" i="14"/>
  <c r="AC281" i="14" s="1"/>
  <c r="H281" i="14"/>
  <c r="AE273" i="14"/>
  <c r="AF273" i="14"/>
  <c r="AC273" i="14" s="1"/>
  <c r="H273" i="14"/>
  <c r="AH273" i="14"/>
  <c r="AE257" i="14"/>
  <c r="AF257" i="14"/>
  <c r="AC257" i="14" s="1"/>
  <c r="AH257" i="14"/>
  <c r="AI257" i="14"/>
  <c r="AD257" i="14" s="1"/>
  <c r="AF241" i="14"/>
  <c r="AC241" i="14" s="1"/>
  <c r="AG241" i="14"/>
  <c r="AI241" i="14"/>
  <c r="H241" i="14"/>
  <c r="AF225" i="14"/>
  <c r="AC225" i="14" s="1"/>
  <c r="H225" i="14"/>
  <c r="AG225" i="14"/>
  <c r="AI225" i="14"/>
  <c r="AG209" i="14"/>
  <c r="AH209" i="14"/>
  <c r="AI209" i="14"/>
  <c r="AE209" i="14"/>
  <c r="H209" i="14"/>
  <c r="AG201" i="14"/>
  <c r="AD201" i="14" s="1"/>
  <c r="AH201" i="14"/>
  <c r="H201" i="14"/>
  <c r="AE201" i="14"/>
  <c r="AE153" i="14"/>
  <c r="AF153" i="14"/>
  <c r="AC153" i="14" s="1"/>
  <c r="H153" i="14"/>
  <c r="AH153" i="14"/>
  <c r="AG145" i="14"/>
  <c r="AH145" i="14"/>
  <c r="AI145" i="14"/>
  <c r="AE145" i="14"/>
  <c r="H145" i="14"/>
  <c r="H137" i="14"/>
  <c r="AE137" i="14"/>
  <c r="AF137" i="14"/>
  <c r="AC137" i="14" s="1"/>
  <c r="AG137" i="14"/>
  <c r="AH137" i="14"/>
  <c r="AI137" i="14"/>
  <c r="AE129" i="14"/>
  <c r="AF129" i="14"/>
  <c r="AC129" i="14" s="1"/>
  <c r="H129" i="14"/>
  <c r="AG129" i="14"/>
  <c r="AH129" i="14"/>
  <c r="AI129" i="14"/>
  <c r="AI121" i="14"/>
  <c r="AE121" i="14"/>
  <c r="AF121" i="14"/>
  <c r="AC121" i="14" s="1"/>
  <c r="AG121" i="14"/>
  <c r="AH121" i="14"/>
  <c r="AH113" i="14"/>
  <c r="AI113" i="14"/>
  <c r="AE113" i="14"/>
  <c r="AF113" i="14"/>
  <c r="AC113" i="14" s="1"/>
  <c r="H113" i="14"/>
  <c r="AG113" i="14"/>
  <c r="AH105" i="14"/>
  <c r="AI105" i="14"/>
  <c r="AD105" i="14" s="1"/>
  <c r="AE105" i="14"/>
  <c r="AF105" i="14"/>
  <c r="AC105" i="14" s="1"/>
  <c r="H105" i="14"/>
  <c r="H81" i="14"/>
  <c r="AF81" i="14"/>
  <c r="AC81" i="14" s="1"/>
  <c r="AG81" i="14"/>
  <c r="AH81" i="14"/>
  <c r="AI81" i="14"/>
  <c r="AE81" i="14"/>
  <c r="AE65" i="14"/>
  <c r="AF65" i="14"/>
  <c r="AC65" i="14" s="1"/>
  <c r="AG65" i="14"/>
  <c r="AD65" i="14" s="1"/>
  <c r="H65" i="14"/>
  <c r="AH65" i="14"/>
  <c r="AE57" i="14"/>
  <c r="AF57" i="14"/>
  <c r="AC57" i="14" s="1"/>
  <c r="AG57" i="14"/>
  <c r="AH57" i="14"/>
  <c r="AI57" i="14"/>
  <c r="H57" i="14"/>
  <c r="AH49" i="14"/>
  <c r="AI49" i="14"/>
  <c r="H49" i="14"/>
  <c r="AF49" i="14"/>
  <c r="AC49" i="14" s="1"/>
  <c r="H41" i="14"/>
  <c r="AG41" i="14"/>
  <c r="AH41" i="14"/>
  <c r="AI41" i="14"/>
  <c r="AE41" i="14"/>
  <c r="AG33" i="14"/>
  <c r="AH33" i="14"/>
  <c r="AI33" i="14"/>
  <c r="AE33" i="14"/>
  <c r="AF33" i="14"/>
  <c r="AC33" i="14" s="1"/>
  <c r="H33" i="14"/>
  <c r="AI362" i="14"/>
  <c r="AG16" i="14"/>
  <c r="AI986" i="14"/>
  <c r="AH986" i="14"/>
  <c r="AE986" i="14"/>
  <c r="AH972" i="14"/>
  <c r="AB972" i="14" s="1"/>
  <c r="AI972" i="14"/>
  <c r="H880" i="14"/>
  <c r="AI880" i="14"/>
  <c r="AD880" i="14" s="1"/>
  <c r="AE880" i="14"/>
  <c r="AB880" i="14" s="1"/>
  <c r="AF880" i="14"/>
  <c r="AC880" i="14" s="1"/>
  <c r="AI873" i="14"/>
  <c r="AE873" i="14"/>
  <c r="AG398" i="14"/>
  <c r="AH398" i="14"/>
  <c r="AE398" i="14"/>
  <c r="AF389" i="14"/>
  <c r="AC389" i="14" s="1"/>
  <c r="AG389" i="14"/>
  <c r="AH389" i="14"/>
  <c r="AI389" i="14"/>
  <c r="H320" i="14"/>
  <c r="AE320" i="14"/>
  <c r="AF320" i="14"/>
  <c r="AC320" i="14" s="1"/>
  <c r="AG320" i="14"/>
  <c r="AD320" i="14" s="1"/>
  <c r="AH320" i="14"/>
  <c r="AE16" i="14"/>
  <c r="AB16" i="14" s="1"/>
  <c r="AG909" i="14"/>
  <c r="AD909" i="14" s="1"/>
  <c r="AF909" i="14"/>
  <c r="AC909" i="14" s="1"/>
  <c r="AG905" i="14"/>
  <c r="AF905" i="14"/>
  <c r="AC905" i="14" s="1"/>
  <c r="AF597" i="14"/>
  <c r="AC597" i="14" s="1"/>
  <c r="H597" i="14"/>
  <c r="AH597" i="14"/>
  <c r="AB597" i="14" s="1"/>
  <c r="AI542" i="14"/>
  <c r="AE542" i="14"/>
  <c r="AF464" i="14"/>
  <c r="AC464" i="14" s="1"/>
  <c r="AI464" i="14"/>
  <c r="H464" i="14"/>
  <c r="AE922" i="14"/>
  <c r="AF922" i="14"/>
  <c r="AC922" i="14" s="1"/>
  <c r="AI829" i="14"/>
  <c r="AE829" i="14"/>
  <c r="AG829" i="14"/>
  <c r="H828" i="14"/>
  <c r="AG828" i="14"/>
  <c r="AI828" i="14"/>
  <c r="AE828" i="14"/>
  <c r="AG816" i="14"/>
  <c r="AH816" i="14"/>
  <c r="AI816" i="14"/>
  <c r="AF816" i="14"/>
  <c r="AC816" i="14" s="1"/>
  <c r="AE816" i="14"/>
  <c r="AG686" i="14"/>
  <c r="AH686" i="14"/>
  <c r="AI686" i="14"/>
  <c r="AH350" i="14"/>
  <c r="AB350" i="14" s="1"/>
  <c r="AI350" i="14"/>
  <c r="AG834" i="14"/>
  <c r="AI834" i="14"/>
  <c r="AH365" i="14"/>
  <c r="AI365" i="14"/>
  <c r="AE365" i="14"/>
  <c r="AI181" i="14"/>
  <c r="AD181" i="14" s="1"/>
  <c r="AE181" i="14"/>
  <c r="AB181" i="14" s="1"/>
  <c r="AF181" i="14"/>
  <c r="AC181" i="14" s="1"/>
  <c r="AG177" i="14"/>
  <c r="AH177" i="14"/>
  <c r="AB177" i="14" s="1"/>
  <c r="AI177" i="14"/>
  <c r="AE159" i="14"/>
  <c r="AB159" i="14" s="1"/>
  <c r="AF159" i="14"/>
  <c r="AC159" i="14" s="1"/>
  <c r="H158" i="14"/>
  <c r="AI158" i="14"/>
  <c r="AE158" i="14"/>
  <c r="AB158" i="14" s="1"/>
  <c r="AF158" i="14"/>
  <c r="AC158" i="14" s="1"/>
  <c r="AG158" i="14"/>
  <c r="H16" i="14"/>
  <c r="AE845" i="14"/>
  <c r="AF845" i="14"/>
  <c r="AC845" i="14" s="1"/>
  <c r="AG845" i="14"/>
  <c r="AD845" i="14" s="1"/>
  <c r="AH845" i="14"/>
  <c r="H844" i="14"/>
  <c r="AF844" i="14"/>
  <c r="AC844" i="14" s="1"/>
  <c r="H303" i="14"/>
  <c r="AE303" i="14"/>
  <c r="AB303" i="14" s="1"/>
  <c r="AF303" i="14"/>
  <c r="AC303" i="14" s="1"/>
  <c r="AG303" i="14"/>
  <c r="AI303" i="14"/>
  <c r="AE995" i="14"/>
  <c r="AF995" i="14"/>
  <c r="AC995" i="14" s="1"/>
  <c r="AG995" i="14"/>
  <c r="H995" i="14"/>
  <c r="AI995" i="14"/>
  <c r="AH995" i="14"/>
  <c r="H979" i="14"/>
  <c r="AE979" i="14"/>
  <c r="AF979" i="14"/>
  <c r="AC979" i="14" s="1"/>
  <c r="AG979" i="14"/>
  <c r="AH979" i="14"/>
  <c r="AI979" i="14"/>
  <c r="AG971" i="14"/>
  <c r="AI971" i="14"/>
  <c r="AH971" i="14"/>
  <c r="H971" i="14"/>
  <c r="AE971" i="14"/>
  <c r="AF971" i="14"/>
  <c r="AC971" i="14" s="1"/>
  <c r="AF963" i="14"/>
  <c r="AC963" i="14" s="1"/>
  <c r="AG963" i="14"/>
  <c r="AI963" i="14"/>
  <c r="AH963" i="14"/>
  <c r="AE963" i="14"/>
  <c r="H963" i="14"/>
  <c r="AE955" i="14"/>
  <c r="AF955" i="14"/>
  <c r="AC955" i="14" s="1"/>
  <c r="AG955" i="14"/>
  <c r="H955" i="14"/>
  <c r="AH955" i="14"/>
  <c r="AI955" i="14"/>
  <c r="AG947" i="14"/>
  <c r="AH947" i="14"/>
  <c r="AI947" i="14"/>
  <c r="H947" i="14"/>
  <c r="AE947" i="14"/>
  <c r="AF947" i="14"/>
  <c r="AC947" i="14" s="1"/>
  <c r="H939" i="14"/>
  <c r="AE939" i="14"/>
  <c r="AF939" i="14"/>
  <c r="AC939" i="14" s="1"/>
  <c r="AG939" i="14"/>
  <c r="AH939" i="14"/>
  <c r="AI939" i="14"/>
  <c r="AE923" i="14"/>
  <c r="AF923" i="14"/>
  <c r="AC923" i="14" s="1"/>
  <c r="AG923" i="14"/>
  <c r="AH923" i="14"/>
  <c r="H923" i="14"/>
  <c r="AI923" i="14"/>
  <c r="AH907" i="14"/>
  <c r="AI907" i="14"/>
  <c r="H907" i="14"/>
  <c r="AE907" i="14"/>
  <c r="AF907" i="14"/>
  <c r="AC907" i="14" s="1"/>
  <c r="AG907" i="14"/>
  <c r="AE899" i="14"/>
  <c r="AF899" i="14"/>
  <c r="AC899" i="14" s="1"/>
  <c r="AG899" i="14"/>
  <c r="AH899" i="14"/>
  <c r="AI899" i="14"/>
  <c r="H899" i="14"/>
  <c r="AI891" i="14"/>
  <c r="H891" i="14"/>
  <c r="AE891" i="14"/>
  <c r="AF891" i="14"/>
  <c r="AC891" i="14" s="1"/>
  <c r="AG891" i="14"/>
  <c r="AH891" i="14"/>
  <c r="AE883" i="14"/>
  <c r="AF883" i="14"/>
  <c r="AC883" i="14" s="1"/>
  <c r="AG883" i="14"/>
  <c r="AH883" i="14"/>
  <c r="AI883" i="14"/>
  <c r="H883" i="14"/>
  <c r="H875" i="14"/>
  <c r="AE875" i="14"/>
  <c r="AF875" i="14"/>
  <c r="AC875" i="14" s="1"/>
  <c r="AG875" i="14"/>
  <c r="AH875" i="14"/>
  <c r="AI875" i="14"/>
  <c r="AG867" i="14"/>
  <c r="AH867" i="14"/>
  <c r="AI867" i="14"/>
  <c r="H867" i="14"/>
  <c r="AE867" i="14"/>
  <c r="AF867" i="14"/>
  <c r="AC867" i="14" s="1"/>
  <c r="AG859" i="14"/>
  <c r="AH859" i="14"/>
  <c r="AI859" i="14"/>
  <c r="AE859" i="14"/>
  <c r="H859" i="14"/>
  <c r="AF859" i="14"/>
  <c r="AC859" i="14" s="1"/>
  <c r="AI851" i="14"/>
  <c r="H851" i="14"/>
  <c r="AE851" i="14"/>
  <c r="AF851" i="14"/>
  <c r="AC851" i="14" s="1"/>
  <c r="AG851" i="14"/>
  <c r="AH851" i="14"/>
  <c r="AI843" i="14"/>
  <c r="AE843" i="14"/>
  <c r="H843" i="14"/>
  <c r="AF843" i="14"/>
  <c r="AC843" i="14" s="1"/>
  <c r="AG843" i="14"/>
  <c r="AH843" i="14"/>
  <c r="AI835" i="14"/>
  <c r="AE835" i="14"/>
  <c r="AF835" i="14"/>
  <c r="AC835" i="14" s="1"/>
  <c r="AG835" i="14"/>
  <c r="AH835" i="14"/>
  <c r="H835" i="14"/>
  <c r="AE827" i="14"/>
  <c r="AF827" i="14"/>
  <c r="AC827" i="14" s="1"/>
  <c r="H827" i="14"/>
  <c r="AG827" i="14"/>
  <c r="AH827" i="14"/>
  <c r="AI827" i="14"/>
  <c r="AE819" i="14"/>
  <c r="AH819" i="14"/>
  <c r="AI819" i="14"/>
  <c r="AF819" i="14"/>
  <c r="AC819" i="14" s="1"/>
  <c r="AG819" i="14"/>
  <c r="H819" i="14"/>
  <c r="H811" i="14"/>
  <c r="AE811" i="14"/>
  <c r="AF811" i="14"/>
  <c r="AC811" i="14" s="1"/>
  <c r="AG811" i="14"/>
  <c r="AH811" i="14"/>
  <c r="AI811" i="14"/>
  <c r="AF795" i="14"/>
  <c r="AC795" i="14" s="1"/>
  <c r="AG795" i="14"/>
  <c r="AH795" i="14"/>
  <c r="AI795" i="14"/>
  <c r="H795" i="14"/>
  <c r="AE795" i="14"/>
  <c r="AE787" i="14"/>
  <c r="AH787" i="14"/>
  <c r="H787" i="14"/>
  <c r="AI787" i="14"/>
  <c r="AF787" i="14"/>
  <c r="AC787" i="14" s="1"/>
  <c r="AG787" i="14"/>
  <c r="AF779" i="14"/>
  <c r="AC779" i="14" s="1"/>
  <c r="AG779" i="14"/>
  <c r="AI779" i="14"/>
  <c r="AH779" i="14"/>
  <c r="H779" i="14"/>
  <c r="AE779" i="14"/>
  <c r="AI627" i="14"/>
  <c r="AE627" i="14"/>
  <c r="AF627" i="14"/>
  <c r="AC627" i="14" s="1"/>
  <c r="AH627" i="14"/>
  <c r="AG627" i="14"/>
  <c r="H627" i="14"/>
  <c r="H275" i="14"/>
  <c r="AE275" i="14"/>
  <c r="AF275" i="14"/>
  <c r="AC275" i="14" s="1"/>
  <c r="AG275" i="14"/>
  <c r="AI275" i="14"/>
  <c r="AH275" i="14"/>
  <c r="AI139" i="14"/>
  <c r="H139" i="14"/>
  <c r="AE139" i="14"/>
  <c r="AF139" i="14"/>
  <c r="AC139" i="14" s="1"/>
  <c r="AG139" i="14"/>
  <c r="AH139" i="14"/>
  <c r="H107" i="14"/>
  <c r="AE107" i="14"/>
  <c r="AF107" i="14"/>
  <c r="AC107" i="14" s="1"/>
  <c r="AG107" i="14"/>
  <c r="AH107" i="14"/>
  <c r="AI107" i="14"/>
  <c r="AH91" i="14"/>
  <c r="AI91" i="14"/>
  <c r="AF91" i="14"/>
  <c r="AC91" i="14" s="1"/>
  <c r="AE91" i="14"/>
  <c r="AG91" i="14"/>
  <c r="H91" i="14"/>
  <c r="H67" i="14"/>
  <c r="AH67" i="14"/>
  <c r="AI67" i="14"/>
  <c r="AE67" i="14"/>
  <c r="AF67" i="14"/>
  <c r="AC67" i="14" s="1"/>
  <c r="AG67" i="14"/>
  <c r="AG59" i="14"/>
  <c r="AH59" i="14"/>
  <c r="AI59" i="14"/>
  <c r="H59" i="14"/>
  <c r="AE59" i="14"/>
  <c r="AF59" i="14"/>
  <c r="AC59" i="14" s="1"/>
  <c r="H27" i="14"/>
  <c r="AF27" i="14"/>
  <c r="AC27" i="14" s="1"/>
  <c r="AG27" i="14"/>
  <c r="AH27" i="14"/>
  <c r="AI27" i="14"/>
  <c r="AE27" i="14"/>
  <c r="H15" i="14"/>
  <c r="AG15" i="14"/>
  <c r="AF15" i="14"/>
  <c r="AC15" i="14" s="1"/>
  <c r="AI15" i="14"/>
  <c r="H45" i="17"/>
  <c r="H7" i="17" s="1"/>
  <c r="H105" i="28"/>
  <c r="H10" i="28" s="1"/>
  <c r="H76" i="28"/>
  <c r="H8" i="28" s="1"/>
  <c r="H25" i="17"/>
  <c r="H6" i="17" s="1"/>
  <c r="AE764" i="14"/>
  <c r="AG764" i="14"/>
  <c r="AH764" i="14"/>
  <c r="AI764" i="14"/>
  <c r="AF764" i="14"/>
  <c r="AC764" i="14" s="1"/>
  <c r="AE748" i="14"/>
  <c r="AG748" i="14"/>
  <c r="AH748" i="14"/>
  <c r="AI748" i="14"/>
  <c r="AF748" i="14"/>
  <c r="AC748" i="14" s="1"/>
  <c r="AE740" i="14"/>
  <c r="AG740" i="14"/>
  <c r="AH740" i="14"/>
  <c r="AI740" i="14"/>
  <c r="AF740" i="14"/>
  <c r="AC740" i="14" s="1"/>
  <c r="AE732" i="14"/>
  <c r="AG732" i="14"/>
  <c r="AH732" i="14"/>
  <c r="AI732" i="14"/>
  <c r="AF732" i="14"/>
  <c r="AC732" i="14" s="1"/>
  <c r="AH724" i="14"/>
  <c r="AI724" i="14"/>
  <c r="AF724" i="14"/>
  <c r="AC724" i="14" s="1"/>
  <c r="AE724" i="14"/>
  <c r="AG724" i="14"/>
  <c r="AE708" i="14"/>
  <c r="AG708" i="14"/>
  <c r="AH708" i="14"/>
  <c r="AI708" i="14"/>
  <c r="AF708" i="14"/>
  <c r="AC708" i="14" s="1"/>
  <c r="AH700" i="14"/>
  <c r="AI700" i="14"/>
  <c r="AF700" i="14"/>
  <c r="AC700" i="14" s="1"/>
  <c r="AE700" i="14"/>
  <c r="AE684" i="14"/>
  <c r="AG684" i="14"/>
  <c r="AD684" i="14" s="1"/>
  <c r="AH684" i="14"/>
  <c r="AF684" i="14"/>
  <c r="AC684" i="14" s="1"/>
  <c r="AE676" i="14"/>
  <c r="AG676" i="14"/>
  <c r="AH676" i="14"/>
  <c r="AF676" i="14"/>
  <c r="AC676" i="14" s="1"/>
  <c r="AI676" i="14"/>
  <c r="AF596" i="14"/>
  <c r="AC596" i="14" s="1"/>
  <c r="AG596" i="14"/>
  <c r="AH596" i="14"/>
  <c r="AE596" i="14"/>
  <c r="AI596" i="14"/>
  <c r="H596" i="14"/>
  <c r="AH588" i="14"/>
  <c r="AI588" i="14"/>
  <c r="AE588" i="14"/>
  <c r="H588" i="14"/>
  <c r="AF588" i="14"/>
  <c r="AC588" i="14" s="1"/>
  <c r="AG588" i="14"/>
  <c r="H564" i="14"/>
  <c r="AF564" i="14"/>
  <c r="AC564" i="14" s="1"/>
  <c r="AG564" i="14"/>
  <c r="AH564" i="14"/>
  <c r="AE564" i="14"/>
  <c r="AI564" i="14"/>
  <c r="AF556" i="14"/>
  <c r="AC556" i="14" s="1"/>
  <c r="AG556" i="14"/>
  <c r="AH556" i="14"/>
  <c r="AI556" i="14"/>
  <c r="AE556" i="14"/>
  <c r="AF380" i="14"/>
  <c r="AC380" i="14" s="1"/>
  <c r="AG380" i="14"/>
  <c r="AH380" i="14"/>
  <c r="AI380" i="14"/>
  <c r="AE380" i="14"/>
  <c r="AG372" i="14"/>
  <c r="AH372" i="14"/>
  <c r="AI372" i="14"/>
  <c r="AE372" i="14"/>
  <c r="AG356" i="14"/>
  <c r="AH356" i="14"/>
  <c r="AI356" i="14"/>
  <c r="AE356" i="14"/>
  <c r="AF356" i="14"/>
  <c r="AC356" i="14" s="1"/>
  <c r="AE348" i="14"/>
  <c r="AF348" i="14"/>
  <c r="AC348" i="14" s="1"/>
  <c r="AG348" i="14"/>
  <c r="AH348" i="14"/>
  <c r="AI348" i="14"/>
  <c r="AE332" i="14"/>
  <c r="AF332" i="14"/>
  <c r="AC332" i="14" s="1"/>
  <c r="AG332" i="14"/>
  <c r="AH332" i="14"/>
  <c r="AI332" i="14"/>
  <c r="AG300" i="14"/>
  <c r="AH300" i="14"/>
  <c r="AI300" i="14"/>
  <c r="AE300" i="14"/>
  <c r="AF300" i="14"/>
  <c r="AC300" i="14" s="1"/>
  <c r="AF276" i="14"/>
  <c r="AC276" i="14" s="1"/>
  <c r="AG276" i="14"/>
  <c r="AH276" i="14"/>
  <c r="AI276" i="14"/>
  <c r="AE276" i="14"/>
  <c r="AE252" i="14"/>
  <c r="AF252" i="14"/>
  <c r="AC252" i="14" s="1"/>
  <c r="AG252" i="14"/>
  <c r="AH252" i="14"/>
  <c r="AI252" i="14"/>
  <c r="AF228" i="14"/>
  <c r="AC228" i="14" s="1"/>
  <c r="AG228" i="14"/>
  <c r="AH228" i="14"/>
  <c r="AI228" i="14"/>
  <c r="AE228" i="14"/>
  <c r="AH220" i="14"/>
  <c r="AI220" i="14"/>
  <c r="AE220" i="14"/>
  <c r="AF220" i="14"/>
  <c r="AC220" i="14" s="1"/>
  <c r="AG220" i="14"/>
  <c r="AE172" i="14"/>
  <c r="AF172" i="14"/>
  <c r="AC172" i="14" s="1"/>
  <c r="AG172" i="14"/>
  <c r="AD172" i="14" s="1"/>
  <c r="AH172" i="14"/>
  <c r="AG164" i="14"/>
  <c r="AH164" i="14"/>
  <c r="AI164" i="14"/>
  <c r="AE164" i="14"/>
  <c r="AE156" i="14"/>
  <c r="AF156" i="14"/>
  <c r="AC156" i="14" s="1"/>
  <c r="AG156" i="14"/>
  <c r="AH156" i="14"/>
  <c r="AI156" i="14"/>
  <c r="AG132" i="14"/>
  <c r="AH132" i="14"/>
  <c r="AB132" i="14" s="1"/>
  <c r="AI132" i="14"/>
  <c r="AF108" i="14"/>
  <c r="AC108" i="14" s="1"/>
  <c r="AG108" i="14"/>
  <c r="AH108" i="14"/>
  <c r="AI108" i="14"/>
  <c r="AE108" i="14"/>
  <c r="AE68" i="14"/>
  <c r="AF68" i="14"/>
  <c r="AC68" i="14" s="1"/>
  <c r="AG68" i="14"/>
  <c r="AF52" i="14"/>
  <c r="AC52" i="14" s="1"/>
  <c r="AG52" i="14"/>
  <c r="AH52" i="14"/>
  <c r="AI52" i="14"/>
  <c r="AE52" i="14"/>
  <c r="AH28" i="14"/>
  <c r="AE28" i="14"/>
  <c r="AF28" i="14"/>
  <c r="AC28" i="14" s="1"/>
  <c r="AD351" i="14" l="1"/>
  <c r="AB334" i="14"/>
  <c r="AD613" i="14"/>
  <c r="AD383" i="14"/>
  <c r="AB767" i="14"/>
  <c r="AD815" i="14"/>
  <c r="AD374" i="14"/>
  <c r="AB455" i="14"/>
  <c r="AD912" i="14"/>
  <c r="AB358" i="14"/>
  <c r="AB687" i="14"/>
  <c r="AD542" i="14"/>
  <c r="AD150" i="14"/>
  <c r="AB109" i="14"/>
  <c r="AB254" i="14"/>
  <c r="AB221" i="14"/>
  <c r="AD671" i="14"/>
  <c r="AD701" i="14"/>
  <c r="AD462" i="14"/>
  <c r="AD55" i="14"/>
  <c r="AD941" i="14"/>
  <c r="AD972" i="14"/>
  <c r="AB487" i="14"/>
  <c r="AD492" i="14"/>
  <c r="AB142" i="14"/>
  <c r="AD789" i="14"/>
  <c r="AB309" i="14"/>
  <c r="AB871" i="14"/>
  <c r="AB998" i="14"/>
  <c r="AD421" i="14"/>
  <c r="AB879" i="14"/>
  <c r="AD230" i="14"/>
  <c r="AB165" i="14"/>
  <c r="AD317" i="14"/>
  <c r="AB573" i="14"/>
  <c r="AB629" i="14"/>
  <c r="AD917" i="14"/>
  <c r="AD270" i="14"/>
  <c r="AD253" i="14"/>
  <c r="I38" i="28"/>
  <c r="I6" i="28" s="1"/>
  <c r="AD86" i="14"/>
  <c r="AD14" i="14"/>
  <c r="AB238" i="14"/>
  <c r="AB196" i="14"/>
  <c r="AB147" i="14"/>
  <c r="AB765" i="14"/>
  <c r="AB525" i="14"/>
  <c r="AB214" i="14"/>
  <c r="AB485" i="14"/>
  <c r="AD331" i="14"/>
  <c r="AB766" i="14"/>
  <c r="AB462" i="14"/>
  <c r="AB180" i="14"/>
  <c r="AB508" i="14"/>
  <c r="AD180" i="14"/>
  <c r="AB189" i="14"/>
  <c r="AD573" i="14"/>
  <c r="AD853" i="14"/>
  <c r="AD877" i="14"/>
  <c r="AD173" i="14"/>
  <c r="AD309" i="14"/>
  <c r="AB263" i="14"/>
  <c r="AD798" i="14"/>
  <c r="AD118" i="14"/>
  <c r="AD319" i="14"/>
  <c r="AD551" i="14"/>
  <c r="AB941" i="14"/>
  <c r="AB999" i="14"/>
  <c r="AB551" i="14"/>
  <c r="AB253" i="14"/>
  <c r="AD325" i="14"/>
  <c r="AB533" i="14"/>
  <c r="AB685" i="14"/>
  <c r="AB949" i="14"/>
  <c r="AB373" i="14"/>
  <c r="AD797" i="14"/>
  <c r="AD804" i="14"/>
  <c r="AD254" i="14"/>
  <c r="AD558" i="14"/>
  <c r="AB39" i="14"/>
  <c r="AB798" i="14"/>
  <c r="AB951" i="14"/>
  <c r="AB319" i="14"/>
  <c r="AD63" i="14"/>
  <c r="AD87" i="14"/>
  <c r="AD95" i="14"/>
  <c r="AB119" i="14"/>
  <c r="AB223" i="14"/>
  <c r="AD519" i="14"/>
  <c r="AD631" i="14"/>
  <c r="AD719" i="14"/>
  <c r="AD759" i="14"/>
  <c r="AD310" i="14"/>
  <c r="AB286" i="14"/>
  <c r="AD566" i="14"/>
  <c r="AD221" i="14"/>
  <c r="AD349" i="14"/>
  <c r="AB413" i="14"/>
  <c r="AB557" i="14"/>
  <c r="AB581" i="14"/>
  <c r="AB861" i="14"/>
  <c r="AB909" i="14"/>
  <c r="AD957" i="14"/>
  <c r="AD68" i="14"/>
  <c r="AB179" i="14"/>
  <c r="AD710" i="14"/>
  <c r="AB836" i="14"/>
  <c r="AD277" i="14"/>
  <c r="AD628" i="14"/>
  <c r="AD933" i="14"/>
  <c r="AB62" i="14"/>
  <c r="AB837" i="14"/>
  <c r="AD190" i="14"/>
  <c r="AB966" i="14"/>
  <c r="AB78" i="14"/>
  <c r="AB942" i="14"/>
  <c r="AD142" i="14"/>
  <c r="AB245" i="14"/>
  <c r="AD677" i="14"/>
  <c r="AB175" i="14"/>
  <c r="AB686" i="14"/>
  <c r="AB862" i="14"/>
  <c r="AB662" i="14"/>
  <c r="AD646" i="14"/>
  <c r="AB374" i="14"/>
  <c r="AB460" i="14"/>
  <c r="AB396" i="14"/>
  <c r="AD100" i="14"/>
  <c r="AD630" i="14"/>
  <c r="AD416" i="14"/>
  <c r="AB20" i="14"/>
  <c r="AD966" i="14"/>
  <c r="AD365" i="14"/>
  <c r="AD905" i="14"/>
  <c r="AD99" i="14"/>
  <c r="AD478" i="14"/>
  <c r="AD679" i="14"/>
  <c r="AB77" i="14"/>
  <c r="AD548" i="14"/>
  <c r="AB652" i="14"/>
  <c r="AD790" i="14"/>
  <c r="AB260" i="14"/>
  <c r="AB534" i="14"/>
  <c r="AB381" i="14"/>
  <c r="AD693" i="14"/>
  <c r="AD534" i="14"/>
  <c r="AB604" i="14"/>
  <c r="AD623" i="14"/>
  <c r="AB750" i="14"/>
  <c r="AB925" i="14"/>
  <c r="AD324" i="14"/>
  <c r="AB839" i="14"/>
  <c r="AD375" i="14"/>
  <c r="AD71" i="14"/>
  <c r="AB695" i="14"/>
  <c r="AD959" i="14"/>
  <c r="AB389" i="14"/>
  <c r="AB878" i="14"/>
  <c r="AB886" i="14"/>
  <c r="AD981" i="14"/>
  <c r="AB430" i="14"/>
  <c r="AB284" i="14"/>
  <c r="AD212" i="14"/>
  <c r="AB726" i="14"/>
  <c r="AB118" i="14"/>
  <c r="AB95" i="14"/>
  <c r="AB103" i="14"/>
  <c r="AB231" i="14"/>
  <c r="AD535" i="14"/>
  <c r="AD695" i="14"/>
  <c r="AB959" i="14"/>
  <c r="AD525" i="14"/>
  <c r="AB536" i="14"/>
  <c r="AD733" i="14"/>
  <c r="AB412" i="14"/>
  <c r="AD396" i="14"/>
  <c r="AB111" i="14"/>
  <c r="AD487" i="14"/>
  <c r="AD367" i="14"/>
  <c r="AB667" i="14"/>
  <c r="AD896" i="14"/>
  <c r="AD583" i="14"/>
  <c r="AB71" i="14"/>
  <c r="AD143" i="14"/>
  <c r="AD159" i="14"/>
  <c r="AB367" i="14"/>
  <c r="AB719" i="14"/>
  <c r="AB759" i="14"/>
  <c r="AD268" i="14"/>
  <c r="AB343" i="14"/>
  <c r="AB215" i="14"/>
  <c r="AD766" i="14"/>
  <c r="H38" i="28"/>
  <c r="H6" i="28" s="1"/>
  <c r="AD672" i="14"/>
  <c r="AD199" i="14"/>
  <c r="AD47" i="14"/>
  <c r="AD910" i="14"/>
  <c r="AD559" i="14"/>
  <c r="AD817" i="14"/>
  <c r="AD358" i="14"/>
  <c r="AB167" i="14"/>
  <c r="AB991" i="14"/>
  <c r="AD595" i="14"/>
  <c r="AB351" i="14"/>
  <c r="AB733" i="14"/>
  <c r="AD869" i="14"/>
  <c r="AD420" i="14"/>
  <c r="AD28" i="14"/>
  <c r="AB812" i="14"/>
  <c r="AD316" i="14"/>
  <c r="AD20" i="14"/>
  <c r="AB405" i="14"/>
  <c r="AB535" i="14"/>
  <c r="AB295" i="14"/>
  <c r="AD940" i="14"/>
  <c r="AB188" i="14"/>
  <c r="AD1000" i="14"/>
  <c r="AD775" i="14"/>
  <c r="AB383" i="14"/>
  <c r="AD37" i="14"/>
  <c r="AD110" i="14"/>
  <c r="AD727" i="14"/>
  <c r="AD879" i="14"/>
  <c r="AD119" i="14"/>
  <c r="AD652" i="14"/>
  <c r="AD467" i="14"/>
  <c r="AD436" i="14"/>
  <c r="AD550" i="14"/>
  <c r="AB408" i="14"/>
  <c r="AB230" i="14"/>
  <c r="AD449" i="14"/>
  <c r="AD711" i="14"/>
  <c r="AD990" i="14"/>
  <c r="AD388" i="14"/>
  <c r="AD516" i="14"/>
  <c r="AB246" i="14"/>
  <c r="AB582" i="14"/>
  <c r="AD359" i="14"/>
  <c r="AB174" i="14"/>
  <c r="AB527" i="14"/>
  <c r="AB671" i="14"/>
  <c r="AD404" i="14"/>
  <c r="AD38" i="14"/>
  <c r="AD495" i="14"/>
  <c r="AD537" i="14"/>
  <c r="AD191" i="14"/>
  <c r="AB364" i="14"/>
  <c r="AD948" i="14"/>
  <c r="AB935" i="14"/>
  <c r="AB38" i="14"/>
  <c r="AB919" i="14"/>
  <c r="AD239" i="14"/>
  <c r="AD208" i="14"/>
  <c r="AB720" i="14"/>
  <c r="AB549" i="14"/>
  <c r="AB870" i="14"/>
  <c r="AD820" i="14"/>
  <c r="AB612" i="14"/>
  <c r="AD175" i="14"/>
  <c r="AD625" i="14"/>
  <c r="AD662" i="14"/>
  <c r="AD942" i="14"/>
  <c r="AB540" i="14"/>
  <c r="AB630" i="14"/>
  <c r="AD236" i="14"/>
  <c r="AD644" i="14"/>
  <c r="AD390" i="14"/>
  <c r="AB244" i="14"/>
  <c r="AB212" i="14"/>
  <c r="AD294" i="14"/>
  <c r="AD45" i="14"/>
  <c r="AB134" i="14"/>
  <c r="AB86" i="14"/>
  <c r="AD340" i="14"/>
  <c r="AD670" i="14"/>
  <c r="AD484" i="14"/>
  <c r="AB747" i="14"/>
  <c r="AB484" i="14"/>
  <c r="AD612" i="14"/>
  <c r="AD489" i="14"/>
  <c r="AB728" i="14"/>
  <c r="AD448" i="14"/>
  <c r="AB807" i="14"/>
  <c r="AD238" i="14"/>
  <c r="AB236" i="14"/>
  <c r="AB820" i="14"/>
  <c r="AB817" i="14"/>
  <c r="AD756" i="14"/>
  <c r="AB548" i="14"/>
  <c r="AD888" i="14"/>
  <c r="AB542" i="14"/>
  <c r="AD927" i="14"/>
  <c r="AD16" i="14"/>
  <c r="AD761" i="14"/>
  <c r="AB742" i="14"/>
  <c r="AD406" i="14"/>
  <c r="AB416" i="14"/>
  <c r="AD36" i="14"/>
  <c r="AB783" i="14"/>
  <c r="AD700" i="14"/>
  <c r="AB140" i="14"/>
  <c r="AD860" i="14"/>
  <c r="AD871" i="14"/>
  <c r="AD40" i="14"/>
  <c r="AB47" i="14"/>
  <c r="AB655" i="14"/>
  <c r="AB204" i="14"/>
  <c r="AD668" i="14"/>
  <c r="AD812" i="14"/>
  <c r="AD502" i="14"/>
  <c r="AB973" i="14"/>
  <c r="AB36" i="14"/>
  <c r="AB822" i="14"/>
  <c r="AD952" i="14"/>
  <c r="AB84" i="14"/>
  <c r="AB13" i="14"/>
  <c r="AD13" i="14"/>
  <c r="AB45" i="14"/>
  <c r="AB446" i="14"/>
  <c r="AB392" i="14"/>
  <c r="AD79" i="14"/>
  <c r="AB884" i="14"/>
  <c r="AD476" i="14"/>
  <c r="AD311" i="14"/>
  <c r="AD204" i="14"/>
  <c r="AB470" i="14"/>
  <c r="AD244" i="14"/>
  <c r="AB375" i="14"/>
  <c r="AD836" i="14"/>
  <c r="AD392" i="14"/>
  <c r="AB92" i="14"/>
  <c r="AD84" i="14"/>
  <c r="AD873" i="14"/>
  <c r="AB908" i="14"/>
  <c r="AD116" i="14"/>
  <c r="AD813" i="14"/>
  <c r="AB832" i="14"/>
  <c r="AD615" i="14"/>
  <c r="AD846" i="14"/>
  <c r="AB852" i="14"/>
  <c r="AB940" i="14"/>
  <c r="AB379" i="14"/>
  <c r="AB653" i="14"/>
  <c r="AD364" i="14"/>
  <c r="AB116" i="14"/>
  <c r="AB316" i="14"/>
  <c r="AD716" i="14"/>
  <c r="AB436" i="14"/>
  <c r="AD196" i="14"/>
  <c r="AD292" i="14"/>
  <c r="AD638" i="14"/>
  <c r="AB160" i="14"/>
  <c r="AD427" i="14"/>
  <c r="AB471" i="14"/>
  <c r="AB126" i="14"/>
  <c r="AB829" i="14"/>
  <c r="AD669" i="14"/>
  <c r="AB515" i="14"/>
  <c r="AD75" i="14"/>
  <c r="AD587" i="14"/>
  <c r="AD856" i="14"/>
  <c r="AD543" i="14"/>
  <c r="AB197" i="14"/>
  <c r="AB406" i="14"/>
  <c r="AD197" i="14"/>
  <c r="AD527" i="14"/>
  <c r="AB559" i="14"/>
  <c r="AB198" i="14"/>
  <c r="AB72" i="14"/>
  <c r="AB523" i="14"/>
  <c r="AD932" i="14"/>
  <c r="AD852" i="14"/>
  <c r="AD958" i="14"/>
  <c r="AD536" i="14"/>
  <c r="AD908" i="14"/>
  <c r="AB336" i="14"/>
  <c r="AB447" i="14"/>
  <c r="AB856" i="14"/>
  <c r="AD742" i="14"/>
  <c r="AD918" i="14"/>
  <c r="AB68" i="14"/>
  <c r="AB980" i="14"/>
  <c r="AB780" i="14"/>
  <c r="AB668" i="14"/>
  <c r="AD660" i="14"/>
  <c r="AB452" i="14"/>
  <c r="AD260" i="14"/>
  <c r="AB876" i="14"/>
  <c r="AB347" i="14"/>
  <c r="AB308" i="14"/>
  <c r="AB918" i="14"/>
  <c r="AB892" i="14"/>
  <c r="AD430" i="14"/>
  <c r="AB311" i="14"/>
  <c r="AD870" i="14"/>
  <c r="AD198" i="14"/>
  <c r="AB614" i="14"/>
  <c r="AD655" i="14"/>
  <c r="AD745" i="14"/>
  <c r="AD735" i="14"/>
  <c r="AD822" i="14"/>
  <c r="AD892" i="14"/>
  <c r="AD774" i="14"/>
  <c r="AD884" i="14"/>
  <c r="AD636" i="14"/>
  <c r="AD863" i="14"/>
  <c r="AB790" i="14"/>
  <c r="AD148" i="14"/>
  <c r="AB692" i="14"/>
  <c r="AD844" i="14"/>
  <c r="AD996" i="14"/>
  <c r="AB88" i="14"/>
  <c r="AD872" i="14"/>
  <c r="AB605" i="14"/>
  <c r="AB664" i="14"/>
  <c r="AB781" i="14"/>
  <c r="AD444" i="14"/>
  <c r="AB727" i="14"/>
  <c r="AB46" i="14"/>
  <c r="AD943" i="14"/>
  <c r="AB654" i="14"/>
  <c r="AD791" i="14"/>
  <c r="AB964" i="14"/>
  <c r="AD409" i="14"/>
  <c r="AB382" i="14"/>
  <c r="AD720" i="14"/>
  <c r="AD788" i="14"/>
  <c r="AB900" i="14"/>
  <c r="AD23" i="14"/>
  <c r="AD703" i="14"/>
  <c r="AB40" i="14"/>
  <c r="AD799" i="14"/>
  <c r="AD653" i="14"/>
  <c r="AB736" i="14"/>
  <c r="AD664" i="14"/>
  <c r="AD692" i="14"/>
  <c r="AB503" i="14"/>
  <c r="AD503" i="14"/>
  <c r="AB44" i="14"/>
  <c r="AD752" i="14"/>
  <c r="AB620" i="14"/>
  <c r="AD772" i="14"/>
  <c r="AD956" i="14"/>
  <c r="P5" i="26"/>
  <c r="H5" i="28" s="1"/>
  <c r="AB124" i="14"/>
  <c r="AD919" i="14"/>
  <c r="O5" i="26"/>
  <c r="I5" i="17" s="1"/>
  <c r="AB788" i="14"/>
  <c r="AB268" i="14"/>
  <c r="AB428" i="14"/>
  <c r="AD76" i="14"/>
  <c r="AB793" i="14"/>
  <c r="AD338" i="14"/>
  <c r="AB76" i="14"/>
  <c r="AD435" i="14"/>
  <c r="AB53" i="14"/>
  <c r="AD793" i="14"/>
  <c r="AD283" i="14"/>
  <c r="AD823" i="14"/>
  <c r="AB863" i="14"/>
  <c r="AD22" i="14"/>
  <c r="AB291" i="14"/>
  <c r="AB772" i="14"/>
  <c r="AD456" i="14"/>
  <c r="AB456" i="14"/>
  <c r="AD418" i="14"/>
  <c r="AD415" i="14"/>
  <c r="AB956" i="14"/>
  <c r="AD60" i="14"/>
  <c r="AD780" i="14"/>
  <c r="AD803" i="14"/>
  <c r="AB580" i="14"/>
  <c r="AD426" i="14"/>
  <c r="AD591" i="14"/>
  <c r="AB148" i="14"/>
  <c r="AD580" i="14"/>
  <c r="AD682" i="14"/>
  <c r="AD451" i="14"/>
  <c r="AD205" i="14"/>
  <c r="AD295" i="14"/>
  <c r="AD944" i="14"/>
  <c r="AD29" i="14"/>
  <c r="AD663" i="14"/>
  <c r="AD801" i="14"/>
  <c r="AD92" i="14"/>
  <c r="AD675" i="14"/>
  <c r="AB608" i="14"/>
  <c r="AD278" i="14"/>
  <c r="AD796" i="14"/>
  <c r="AB948" i="14"/>
  <c r="AB988" i="14"/>
  <c r="AD50" i="14"/>
  <c r="AB66" i="14"/>
  <c r="AB122" i="14"/>
  <c r="AD218" i="14"/>
  <c r="AD658" i="14"/>
  <c r="AB914" i="14"/>
  <c r="AB666" i="14"/>
  <c r="AD754" i="14"/>
  <c r="AB402" i="14"/>
  <c r="AD691" i="14"/>
  <c r="AB60" i="14"/>
  <c r="AD188" i="14"/>
  <c r="AB844" i="14"/>
  <c r="AB860" i="14"/>
  <c r="AD980" i="14"/>
  <c r="AD839" i="14"/>
  <c r="AD463" i="14"/>
  <c r="AB22" i="14"/>
  <c r="AD988" i="14"/>
  <c r="AB996" i="14"/>
  <c r="AB467" i="14"/>
  <c r="AD723" i="14"/>
  <c r="AD747" i="14"/>
  <c r="AB774" i="14"/>
  <c r="AB567" i="14"/>
  <c r="AD538" i="14"/>
  <c r="AD778" i="14"/>
  <c r="AD306" i="14"/>
  <c r="AD401" i="14"/>
  <c r="AB599" i="14"/>
  <c r="AB279" i="14"/>
  <c r="AB123" i="14"/>
  <c r="AB665" i="14"/>
  <c r="AB689" i="14"/>
  <c r="AD760" i="14"/>
  <c r="AB43" i="14"/>
  <c r="AD32" i="14"/>
  <c r="AD441" i="14"/>
  <c r="AD532" i="14"/>
  <c r="AB877" i="14"/>
  <c r="AD291" i="14"/>
  <c r="AD515" i="14"/>
  <c r="AB944" i="14"/>
  <c r="AD363" i="14"/>
  <c r="AB595" i="14"/>
  <c r="AD350" i="14"/>
  <c r="AD445" i="14"/>
  <c r="AB912" i="14"/>
  <c r="AD483" i="14"/>
  <c r="AD362" i="14"/>
  <c r="AB922" i="14"/>
  <c r="AB931" i="14"/>
  <c r="AB220" i="14"/>
  <c r="AD252" i="14"/>
  <c r="AD556" i="14"/>
  <c r="AB963" i="14"/>
  <c r="AB365" i="14"/>
  <c r="AD398" i="14"/>
  <c r="AB33" i="14"/>
  <c r="AB81" i="14"/>
  <c r="AB105" i="14"/>
  <c r="AB209" i="14"/>
  <c r="AB385" i="14"/>
  <c r="AB545" i="14"/>
  <c r="AB569" i="14"/>
  <c r="AD697" i="14"/>
  <c r="AB865" i="14"/>
  <c r="AB590" i="14"/>
  <c r="AB675" i="14"/>
  <c r="AD19" i="14"/>
  <c r="AD147" i="14"/>
  <c r="AB251" i="14"/>
  <c r="AD619" i="14"/>
  <c r="AB739" i="14"/>
  <c r="AD216" i="14"/>
  <c r="AB784" i="14"/>
  <c r="AD567" i="14"/>
  <c r="AD179" i="14"/>
  <c r="AB419" i="14"/>
  <c r="AD773" i="14"/>
  <c r="AB543" i="14"/>
  <c r="AD964" i="14"/>
  <c r="AB193" i="14"/>
  <c r="AD781" i="14"/>
  <c r="AD307" i="14"/>
  <c r="AB753" i="14"/>
  <c r="AB531" i="14"/>
  <c r="AD49" i="14"/>
  <c r="AB554" i="14"/>
  <c r="AD934" i="14"/>
  <c r="AB135" i="14"/>
  <c r="AD771" i="14"/>
  <c r="AD51" i="14"/>
  <c r="AD267" i="14"/>
  <c r="AB49" i="14"/>
  <c r="AB399" i="14"/>
  <c r="AB799" i="14"/>
  <c r="AD640" i="14"/>
  <c r="AB563" i="14"/>
  <c r="AB638" i="14"/>
  <c r="AB932" i="14"/>
  <c r="AB873" i="14"/>
  <c r="AB598" i="14"/>
  <c r="AD923" i="14"/>
  <c r="AB828" i="14"/>
  <c r="AD469" i="14"/>
  <c r="AD509" i="14"/>
  <c r="AB606" i="14"/>
  <c r="AD715" i="14"/>
  <c r="AB499" i="14"/>
  <c r="AD98" i="14"/>
  <c r="AB274" i="14"/>
  <c r="AD450" i="14"/>
  <c r="AD698" i="14"/>
  <c r="AD818" i="14"/>
  <c r="AB858" i="14"/>
  <c r="AB730" i="14"/>
  <c r="AB970" i="14"/>
  <c r="AD282" i="14"/>
  <c r="AB738" i="14"/>
  <c r="AB324" i="14"/>
  <c r="AD552" i="14"/>
  <c r="AD131" i="14"/>
  <c r="AB243" i="14"/>
  <c r="AD299" i="14"/>
  <c r="AD531" i="14"/>
  <c r="AD894" i="14"/>
  <c r="AB203" i="14"/>
  <c r="AB986" i="14"/>
  <c r="AD241" i="14"/>
  <c r="AB297" i="14"/>
  <c r="AD529" i="14"/>
  <c r="AB673" i="14"/>
  <c r="AD171" i="14"/>
  <c r="AD491" i="14"/>
  <c r="AD931" i="14"/>
  <c r="AD968" i="14"/>
  <c r="AB438" i="14"/>
  <c r="AB302" i="14"/>
  <c r="AB715" i="14"/>
  <c r="AB83" i="14"/>
  <c r="AD395" i="14"/>
  <c r="AB205" i="14"/>
  <c r="AB52" i="14"/>
  <c r="AB108" i="14"/>
  <c r="AD156" i="14"/>
  <c r="AB401" i="14"/>
  <c r="AB532" i="14"/>
  <c r="AD459" i="14"/>
  <c r="AD731" i="14"/>
  <c r="AD31" i="14"/>
  <c r="AB395" i="14"/>
  <c r="AD237" i="14"/>
  <c r="AD225" i="14"/>
  <c r="AD517" i="14"/>
  <c r="AD850" i="14"/>
  <c r="AD994" i="14"/>
  <c r="AD66" i="14"/>
  <c r="AB98" i="14"/>
  <c r="AB242" i="14"/>
  <c r="AB906" i="14"/>
  <c r="AB808" i="14"/>
  <c r="AD501" i="14"/>
  <c r="AB552" i="14"/>
  <c r="AD606" i="14"/>
  <c r="AB670" i="14"/>
  <c r="AD259" i="14"/>
  <c r="AB131" i="14"/>
  <c r="AD24" i="14"/>
  <c r="AB235" i="14"/>
  <c r="AD571" i="14"/>
  <c r="AB717" i="14"/>
  <c r="AB741" i="14"/>
  <c r="AD555" i="14"/>
  <c r="AD739" i="14"/>
  <c r="AD274" i="14"/>
  <c r="AB810" i="14"/>
  <c r="AB826" i="14"/>
  <c r="AB453" i="14"/>
  <c r="AB974" i="14"/>
  <c r="AB429" i="14"/>
  <c r="AD227" i="14"/>
  <c r="AB683" i="14"/>
  <c r="AD256" i="14"/>
  <c r="AB800" i="14"/>
  <c r="AD878" i="14"/>
  <c r="AD916" i="14"/>
  <c r="AB786" i="14"/>
  <c r="AB823" i="14"/>
  <c r="AB990" i="14"/>
  <c r="AB262" i="14"/>
  <c r="AB75" i="14"/>
  <c r="AD667" i="14"/>
  <c r="AB609" i="14"/>
  <c r="AD713" i="14"/>
  <c r="AD737" i="14"/>
  <c r="AD777" i="14"/>
  <c r="AD163" i="14"/>
  <c r="AB315" i="14"/>
  <c r="AD403" i="14"/>
  <c r="AB507" i="14"/>
  <c r="AD987" i="14"/>
  <c r="AD399" i="14"/>
  <c r="AB514" i="14"/>
  <c r="AB706" i="14"/>
  <c r="AD480" i="14"/>
  <c r="AB283" i="14"/>
  <c r="AB255" i="14"/>
  <c r="AD438" i="14"/>
  <c r="AD135" i="14"/>
  <c r="AB35" i="14"/>
  <c r="AD255" i="14"/>
  <c r="AB587" i="14"/>
  <c r="AB19" i="14"/>
  <c r="AB267" i="14"/>
  <c r="AD985" i="14"/>
  <c r="AD397" i="14"/>
  <c r="AB868" i="14"/>
  <c r="AD42" i="14"/>
  <c r="AB258" i="14"/>
  <c r="AB506" i="14"/>
  <c r="AD886" i="14"/>
  <c r="AD334" i="14"/>
  <c r="AB501" i="14"/>
  <c r="AD982" i="14"/>
  <c r="AD579" i="14"/>
  <c r="AB331" i="14"/>
  <c r="AD262" i="14"/>
  <c r="AB31" i="14"/>
  <c r="AB237" i="14"/>
  <c r="AD979" i="14"/>
  <c r="AB145" i="14"/>
  <c r="AB201" i="14"/>
  <c r="AB329" i="14"/>
  <c r="AD377" i="14"/>
  <c r="AB710" i="14"/>
  <c r="AD991" i="14"/>
  <c r="AD302" i="14"/>
  <c r="AB451" i="14"/>
  <c r="AD787" i="14"/>
  <c r="AB257" i="14"/>
  <c r="AD497" i="14"/>
  <c r="AB713" i="14"/>
  <c r="AB777" i="14"/>
  <c r="AD925" i="14"/>
  <c r="AD729" i="14"/>
  <c r="AD370" i="14"/>
  <c r="AD474" i="14"/>
  <c r="AB570" i="14"/>
  <c r="AD842" i="14"/>
  <c r="AD466" i="14"/>
  <c r="AB834" i="14"/>
  <c r="AB500" i="14"/>
  <c r="AB982" i="14"/>
  <c r="AB565" i="14"/>
  <c r="AB101" i="14"/>
  <c r="AB934" i="14"/>
  <c r="AB427" i="14"/>
  <c r="AB603" i="14"/>
  <c r="AD464" i="14"/>
  <c r="AD683" i="14"/>
  <c r="AD946" i="14"/>
  <c r="AB711" i="14"/>
  <c r="AB574" i="14"/>
  <c r="AD112" i="14"/>
  <c r="AB185" i="14"/>
  <c r="AD926" i="14"/>
  <c r="AD217" i="14"/>
  <c r="AD578" i="14"/>
  <c r="AD887" i="14"/>
  <c r="AD500" i="14"/>
  <c r="AD384" i="14"/>
  <c r="AB387" i="14"/>
  <c r="AB763" i="14"/>
  <c r="AD648" i="14"/>
  <c r="AD242" i="14"/>
  <c r="AD298" i="14"/>
  <c r="AD746" i="14"/>
  <c r="AB562" i="14"/>
  <c r="AB482" i="14"/>
  <c r="AD594" i="14"/>
  <c r="AB538" i="14"/>
  <c r="AB907" i="14"/>
  <c r="AD425" i="14"/>
  <c r="AD849" i="14"/>
  <c r="AB517" i="14"/>
  <c r="AB699" i="14"/>
  <c r="AB648" i="14"/>
  <c r="AB950" i="14"/>
  <c r="AB850" i="14"/>
  <c r="AB994" i="14"/>
  <c r="AB18" i="14"/>
  <c r="AB74" i="14"/>
  <c r="AB130" i="14"/>
  <c r="AB162" i="14"/>
  <c r="AD178" i="14"/>
  <c r="AB186" i="14"/>
  <c r="AD226" i="14"/>
  <c r="AB530" i="14"/>
  <c r="AD570" i="14"/>
  <c r="AD730" i="14"/>
  <c r="AD330" i="14"/>
  <c r="AB628" i="14"/>
  <c r="AD776" i="14"/>
  <c r="AD151" i="14"/>
  <c r="AD751" i="14"/>
  <c r="AD624" i="14"/>
  <c r="AD141" i="14"/>
  <c r="AD899" i="14"/>
  <c r="AD816" i="14"/>
  <c r="AB41" i="14"/>
  <c r="AD137" i="14"/>
  <c r="AD145" i="14"/>
  <c r="AB289" i="14"/>
  <c r="AB321" i="14"/>
  <c r="AD681" i="14"/>
  <c r="AD961" i="14"/>
  <c r="AD235" i="14"/>
  <c r="AD315" i="14"/>
  <c r="AD868" i="14"/>
  <c r="AB650" i="14"/>
  <c r="AD18" i="14"/>
  <c r="AD162" i="14"/>
  <c r="AD186" i="14"/>
  <c r="AD194" i="14"/>
  <c r="AB322" i="14"/>
  <c r="AB426" i="14"/>
  <c r="AD802" i="14"/>
  <c r="AB818" i="14"/>
  <c r="AD882" i="14"/>
  <c r="AD978" i="14"/>
  <c r="AD314" i="14"/>
  <c r="AD458" i="14"/>
  <c r="AD546" i="14"/>
  <c r="AD634" i="14"/>
  <c r="AD930" i="14"/>
  <c r="AD202" i="14"/>
  <c r="AB362" i="14"/>
  <c r="AB466" i="14"/>
  <c r="AB938" i="14"/>
  <c r="AD962" i="14"/>
  <c r="AD26" i="14"/>
  <c r="AB50" i="14"/>
  <c r="AD74" i="14"/>
  <c r="AB114" i="14"/>
  <c r="AB154" i="14"/>
  <c r="AB170" i="14"/>
  <c r="AB218" i="14"/>
  <c r="AD290" i="14"/>
  <c r="AD322" i="14"/>
  <c r="AB370" i="14"/>
  <c r="AD378" i="14"/>
  <c r="AB602" i="14"/>
  <c r="AD722" i="14"/>
  <c r="AD482" i="14"/>
  <c r="AD610" i="14"/>
  <c r="AD690" i="14"/>
  <c r="AB778" i="14"/>
  <c r="AD874" i="14"/>
  <c r="AB306" i="14"/>
  <c r="AB490" i="14"/>
  <c r="AD586" i="14"/>
  <c r="AB642" i="14"/>
  <c r="AD866" i="14"/>
  <c r="AD898" i="14"/>
  <c r="AB461" i="14"/>
  <c r="AB287" i="14"/>
  <c r="AD765" i="14"/>
  <c r="AD454" i="14"/>
  <c r="AB307" i="14"/>
  <c r="AB539" i="14"/>
  <c r="AB707" i="14"/>
  <c r="AB645" i="14"/>
  <c r="AB857" i="14"/>
  <c r="AB445" i="14"/>
  <c r="AD574" i="14"/>
  <c r="AB718" i="14"/>
  <c r="AB639" i="14"/>
  <c r="AB520" i="14"/>
  <c r="AD185" i="14"/>
  <c r="AB512" i="14"/>
  <c r="AB397" i="14"/>
  <c r="AB768" i="14"/>
  <c r="AB217" i="14"/>
  <c r="AB607" i="14"/>
  <c r="AD650" i="14"/>
  <c r="AD114" i="14"/>
  <c r="AD154" i="14"/>
  <c r="AB234" i="14"/>
  <c r="AD250" i="14"/>
  <c r="AB290" i="14"/>
  <c r="AD410" i="14"/>
  <c r="AD506" i="14"/>
  <c r="AB674" i="14"/>
  <c r="AB594" i="14"/>
  <c r="AB610" i="14"/>
  <c r="AB714" i="14"/>
  <c r="AD442" i="14"/>
  <c r="AD706" i="14"/>
  <c r="AB91" i="14"/>
  <c r="AB795" i="14"/>
  <c r="AD834" i="14"/>
  <c r="AD986" i="14"/>
  <c r="AB129" i="14"/>
  <c r="AB273" i="14"/>
  <c r="AB313" i="14"/>
  <c r="AD513" i="14"/>
  <c r="AD665" i="14"/>
  <c r="AD689" i="14"/>
  <c r="AD753" i="14"/>
  <c r="AB760" i="14"/>
  <c r="AB571" i="14"/>
  <c r="AD611" i="14"/>
  <c r="AD639" i="14"/>
  <c r="AD902" i="14"/>
  <c r="AB288" i="14"/>
  <c r="AB890" i="14"/>
  <c r="AD938" i="14"/>
  <c r="AB146" i="14"/>
  <c r="AB450" i="14"/>
  <c r="AB698" i="14"/>
  <c r="AB314" i="14"/>
  <c r="AD522" i="14"/>
  <c r="AB690" i="14"/>
  <c r="AB754" i="14"/>
  <c r="AB282" i="14"/>
  <c r="AD514" i="14"/>
  <c r="AB418" i="14"/>
  <c r="AB121" i="14"/>
  <c r="AD305" i="14"/>
  <c r="AB417" i="14"/>
  <c r="AB505" i="14"/>
  <c r="AB785" i="14"/>
  <c r="AD34" i="14"/>
  <c r="AB623" i="14"/>
  <c r="AD123" i="14"/>
  <c r="AB187" i="14"/>
  <c r="AB355" i="14"/>
  <c r="AD387" i="14"/>
  <c r="AB987" i="14"/>
  <c r="AD750" i="14"/>
  <c r="AB924" i="14"/>
  <c r="AB969" i="14"/>
  <c r="AB42" i="14"/>
  <c r="AB106" i="14"/>
  <c r="AB138" i="14"/>
  <c r="AD146" i="14"/>
  <c r="AB178" i="14"/>
  <c r="AB226" i="14"/>
  <c r="AB298" i="14"/>
  <c r="AB410" i="14"/>
  <c r="AB578" i="14"/>
  <c r="AB626" i="14"/>
  <c r="AB658" i="14"/>
  <c r="AB746" i="14"/>
  <c r="AD770" i="14"/>
  <c r="AB882" i="14"/>
  <c r="AB522" i="14"/>
  <c r="AB25" i="14"/>
  <c r="AB266" i="14"/>
  <c r="AB330" i="14"/>
  <c r="AD490" i="14"/>
  <c r="AD618" i="14"/>
  <c r="AD642" i="14"/>
  <c r="AD762" i="14"/>
  <c r="AB898" i="14"/>
  <c r="AD907" i="14"/>
  <c r="AD121" i="14"/>
  <c r="AB425" i="14"/>
  <c r="AB473" i="14"/>
  <c r="AB481" i="14"/>
  <c r="AD505" i="14"/>
  <c r="AD521" i="14"/>
  <c r="AB561" i="14"/>
  <c r="AD633" i="14"/>
  <c r="AD721" i="14"/>
  <c r="AB661" i="14"/>
  <c r="AB323" i="14"/>
  <c r="AD635" i="14"/>
  <c r="AB755" i="14"/>
  <c r="AB478" i="14"/>
  <c r="AB679" i="14"/>
  <c r="AB304" i="14"/>
  <c r="AB169" i="14"/>
  <c r="AB825" i="14"/>
  <c r="AB376" i="14"/>
  <c r="AD924" i="14"/>
  <c r="AB926" i="14"/>
  <c r="AD805" i="14"/>
  <c r="AD768" i="14"/>
  <c r="AD969" i="14"/>
  <c r="AD510" i="14"/>
  <c r="AB794" i="14"/>
  <c r="AD890" i="14"/>
  <c r="AB454" i="14"/>
  <c r="AB58" i="14"/>
  <c r="AD106" i="14"/>
  <c r="AD122" i="14"/>
  <c r="AD130" i="14"/>
  <c r="AD138" i="14"/>
  <c r="AD258" i="14"/>
  <c r="AB338" i="14"/>
  <c r="AD354" i="14"/>
  <c r="AD394" i="14"/>
  <c r="AB474" i="14"/>
  <c r="AD530" i="14"/>
  <c r="AD858" i="14"/>
  <c r="AD914" i="14"/>
  <c r="AB434" i="14"/>
  <c r="AB458" i="14"/>
  <c r="AB546" i="14"/>
  <c r="AB634" i="14"/>
  <c r="AD666" i="14"/>
  <c r="AD714" i="14"/>
  <c r="AB874" i="14"/>
  <c r="AD25" i="14"/>
  <c r="AB346" i="14"/>
  <c r="AD346" i="14"/>
  <c r="AD386" i="14"/>
  <c r="AD402" i="14"/>
  <c r="AB442" i="14"/>
  <c r="AB618" i="14"/>
  <c r="AD922" i="14"/>
  <c r="AD461" i="14"/>
  <c r="AD57" i="14"/>
  <c r="AB113" i="14"/>
  <c r="AD129" i="14"/>
  <c r="AB281" i="14"/>
  <c r="AB553" i="14"/>
  <c r="AD601" i="14"/>
  <c r="AB945" i="14"/>
  <c r="AD90" i="14"/>
  <c r="AD339" i="14"/>
  <c r="AB371" i="14"/>
  <c r="AD443" i="14"/>
  <c r="AB651" i="14"/>
  <c r="AD950" i="14"/>
  <c r="AD637" i="14"/>
  <c r="AB678" i="14"/>
  <c r="AB613" i="14"/>
  <c r="AB993" i="14"/>
  <c r="AB510" i="14"/>
  <c r="AD794" i="14"/>
  <c r="AB962" i="14"/>
  <c r="AB26" i="14"/>
  <c r="AD58" i="14"/>
  <c r="AB82" i="14"/>
  <c r="AD170" i="14"/>
  <c r="AB194" i="14"/>
  <c r="AD234" i="14"/>
  <c r="AB378" i="14"/>
  <c r="AD602" i="14"/>
  <c r="AD626" i="14"/>
  <c r="AB978" i="14"/>
  <c r="AD434" i="14"/>
  <c r="AD810" i="14"/>
  <c r="AD906" i="14"/>
  <c r="AD498" i="14"/>
  <c r="AD266" i="14"/>
  <c r="AB386" i="14"/>
  <c r="AB586" i="14"/>
  <c r="AD786" i="14"/>
  <c r="AD826" i="14"/>
  <c r="AB866" i="14"/>
  <c r="AB27" i="14"/>
  <c r="AD107" i="14"/>
  <c r="AB779" i="14"/>
  <c r="AB859" i="14"/>
  <c r="AD303" i="14"/>
  <c r="AD686" i="14"/>
  <c r="AD281" i="14"/>
  <c r="AD473" i="14"/>
  <c r="AB681" i="14"/>
  <c r="AD945" i="14"/>
  <c r="AD661" i="14"/>
  <c r="AB117" i="14"/>
  <c r="AD717" i="14"/>
  <c r="AD741" i="14"/>
  <c r="AD678" i="14"/>
  <c r="AD288" i="14"/>
  <c r="AD806" i="14"/>
  <c r="AB729" i="14"/>
  <c r="AD82" i="14"/>
  <c r="AD554" i="14"/>
  <c r="AD674" i="14"/>
  <c r="AB802" i="14"/>
  <c r="AB842" i="14"/>
  <c r="AB930" i="14"/>
  <c r="AD970" i="14"/>
  <c r="AB498" i="14"/>
  <c r="AB202" i="14"/>
  <c r="AB682" i="14"/>
  <c r="AD738" i="14"/>
  <c r="AD829" i="14"/>
  <c r="AD41" i="14"/>
  <c r="AD289" i="14"/>
  <c r="AD321" i="14"/>
  <c r="AB345" i="14"/>
  <c r="AD369" i="14"/>
  <c r="AB577" i="14"/>
  <c r="AB601" i="14"/>
  <c r="AD785" i="14"/>
  <c r="AD921" i="14"/>
  <c r="AB90" i="14"/>
  <c r="AB1000" i="14"/>
  <c r="AB155" i="14"/>
  <c r="AD243" i="14"/>
  <c r="AD507" i="14"/>
  <c r="AB547" i="14"/>
  <c r="AB643" i="14"/>
  <c r="AB211" i="14"/>
  <c r="AD158" i="14"/>
  <c r="AB398" i="14"/>
  <c r="AD345" i="14"/>
  <c r="AD481" i="14"/>
  <c r="AD577" i="14"/>
  <c r="AB657" i="14"/>
  <c r="AB921" i="14"/>
  <c r="AD83" i="14"/>
  <c r="AB195" i="14"/>
  <c r="AD419" i="14"/>
  <c r="AB459" i="14"/>
  <c r="AD857" i="14"/>
  <c r="AB979" i="14"/>
  <c r="AB65" i="14"/>
  <c r="AD113" i="14"/>
  <c r="AD553" i="14"/>
  <c r="AB737" i="14"/>
  <c r="AB443" i="14"/>
  <c r="AD643" i="14"/>
  <c r="AB216" i="14"/>
  <c r="AB647" i="14"/>
  <c r="AB954" i="14"/>
  <c r="AB721" i="14"/>
  <c r="AB275" i="14"/>
  <c r="AB835" i="14"/>
  <c r="AB596" i="14"/>
  <c r="AB139" i="14"/>
  <c r="AD835" i="14"/>
  <c r="AB891" i="14"/>
  <c r="AB899" i="14"/>
  <c r="AD828" i="14"/>
  <c r="AB320" i="14"/>
  <c r="AB137" i="14"/>
  <c r="AB305" i="14"/>
  <c r="AB593" i="14"/>
  <c r="AB641" i="14"/>
  <c r="AD657" i="14"/>
  <c r="AB893" i="14"/>
  <c r="AB171" i="14"/>
  <c r="AB363" i="14"/>
  <c r="AD539" i="14"/>
  <c r="AD651" i="14"/>
  <c r="AB723" i="14"/>
  <c r="AB915" i="14"/>
  <c r="AD954" i="14"/>
  <c r="AB939" i="14"/>
  <c r="AD955" i="14"/>
  <c r="AB845" i="14"/>
  <c r="AD33" i="14"/>
  <c r="AD81" i="14"/>
  <c r="AD209" i="14"/>
  <c r="AD337" i="14"/>
  <c r="AB361" i="14"/>
  <c r="AD385" i="14"/>
  <c r="AB457" i="14"/>
  <c r="AB489" i="14"/>
  <c r="AD545" i="14"/>
  <c r="AD593" i="14"/>
  <c r="AD649" i="14"/>
  <c r="AD841" i="14"/>
  <c r="AD865" i="14"/>
  <c r="AB897" i="14"/>
  <c r="AD326" i="14"/>
  <c r="AD590" i="14"/>
  <c r="AD117" i="14"/>
  <c r="AD355" i="14"/>
  <c r="AB411" i="14"/>
  <c r="AD523" i="14"/>
  <c r="AB611" i="14"/>
  <c r="AB635" i="14"/>
  <c r="AD707" i="14"/>
  <c r="AD755" i="14"/>
  <c r="AD915" i="14"/>
  <c r="AB210" i="14"/>
  <c r="AD645" i="14"/>
  <c r="AD647" i="14"/>
  <c r="AD323" i="14"/>
  <c r="AD228" i="14"/>
  <c r="AD300" i="14"/>
  <c r="AD348" i="14"/>
  <c r="AD564" i="14"/>
  <c r="AD708" i="14"/>
  <c r="AD15" i="14"/>
  <c r="AD139" i="14"/>
  <c r="AD779" i="14"/>
  <c r="AB787" i="14"/>
  <c r="AD819" i="14"/>
  <c r="AB827" i="14"/>
  <c r="AD891" i="14"/>
  <c r="AD963" i="14"/>
  <c r="AD995" i="14"/>
  <c r="AD177" i="14"/>
  <c r="AB816" i="14"/>
  <c r="AD389" i="14"/>
  <c r="AB57" i="14"/>
  <c r="AB153" i="14"/>
  <c r="AB377" i="14"/>
  <c r="AD457" i="14"/>
  <c r="AB513" i="14"/>
  <c r="AB585" i="14"/>
  <c r="AD641" i="14"/>
  <c r="AB649" i="14"/>
  <c r="AD833" i="14"/>
  <c r="AB937" i="14"/>
  <c r="AB961" i="14"/>
  <c r="AB524" i="14"/>
  <c r="AD269" i="14"/>
  <c r="AD43" i="14"/>
  <c r="AD115" i="14"/>
  <c r="AD203" i="14"/>
  <c r="AD411" i="14"/>
  <c r="AD475" i="14"/>
  <c r="AB491" i="14"/>
  <c r="AB555" i="14"/>
  <c r="AB803" i="14"/>
  <c r="AD210" i="14"/>
  <c r="AB946" i="14"/>
  <c r="AB276" i="14"/>
  <c r="AB564" i="14"/>
  <c r="AB588" i="14"/>
  <c r="AD764" i="14"/>
  <c r="AD27" i="14"/>
  <c r="AD59" i="14"/>
  <c r="AD859" i="14"/>
  <c r="AD883" i="14"/>
  <c r="AD811" i="14"/>
  <c r="AD875" i="14"/>
  <c r="AD971" i="14"/>
  <c r="AB851" i="14"/>
  <c r="AB348" i="14"/>
  <c r="AD748" i="14"/>
  <c r="AB764" i="14"/>
  <c r="AB107" i="14"/>
  <c r="AD596" i="14"/>
  <c r="AB724" i="14"/>
  <c r="AB732" i="14"/>
  <c r="AD275" i="14"/>
  <c r="AB819" i="14"/>
  <c r="AD851" i="14"/>
  <c r="AB867" i="14"/>
  <c r="AB883" i="14"/>
  <c r="AB923" i="14"/>
  <c r="AB947" i="14"/>
  <c r="AB67" i="14"/>
  <c r="AD91" i="14"/>
  <c r="AB627" i="14"/>
  <c r="AD795" i="14"/>
  <c r="AB811" i="14"/>
  <c r="AD827" i="14"/>
  <c r="AB843" i="14"/>
  <c r="AB875" i="14"/>
  <c r="AD939" i="14"/>
  <c r="AC5" i="14"/>
  <c r="I4" i="28" s="1"/>
  <c r="AD220" i="14"/>
  <c r="AD52" i="14"/>
  <c r="AD108" i="14"/>
  <c r="AB356" i="14"/>
  <c r="AB380" i="14"/>
  <c r="AB228" i="14"/>
  <c r="AB300" i="14"/>
  <c r="AD356" i="14"/>
  <c r="AD380" i="14"/>
  <c r="AD740" i="14"/>
  <c r="AB748" i="14"/>
  <c r="AB59" i="14"/>
  <c r="AD67" i="14"/>
  <c r="AD627" i="14"/>
  <c r="AD843" i="14"/>
  <c r="AD867" i="14"/>
  <c r="AD947" i="14"/>
  <c r="AB955" i="14"/>
  <c r="AB971" i="14"/>
  <c r="AB995" i="14"/>
  <c r="AB676" i="14"/>
  <c r="AD724" i="14"/>
  <c r="AB252" i="14"/>
  <c r="AB156" i="14"/>
  <c r="AD132" i="14"/>
  <c r="AB164" i="14"/>
  <c r="AD276" i="14"/>
  <c r="AB372" i="14"/>
  <c r="AD588" i="14"/>
  <c r="AD676" i="14"/>
  <c r="AB684" i="14"/>
  <c r="AD732" i="14"/>
  <c r="AB740" i="14"/>
  <c r="AB332" i="14"/>
  <c r="AB172" i="14"/>
  <c r="AB28" i="14"/>
  <c r="AD164" i="14"/>
  <c r="AD332" i="14"/>
  <c r="AD372" i="14"/>
  <c r="AB556" i="14"/>
  <c r="AB700" i="14"/>
  <c r="AB708" i="14"/>
  <c r="I5" i="28" l="1"/>
  <c r="I15" i="28" s="1"/>
  <c r="H5" i="17"/>
  <c r="AD5" i="14"/>
  <c r="H4" i="28" s="1"/>
  <c r="H15" i="28" s="1"/>
  <c r="AB5" i="14"/>
  <c r="J4" i="17" s="1"/>
  <c r="J12" i="17" s="1"/>
  <c r="I4" i="17"/>
  <c r="I12" i="17" s="1"/>
  <c r="H4" i="17" l="1"/>
  <c r="H12" i="17" s="1"/>
  <c r="K12" i="17" s="1"/>
  <c r="J4" i="28"/>
  <c r="J15" i="28" s="1"/>
  <c r="K15" i="28" s="1"/>
</calcChain>
</file>

<file path=xl/sharedStrings.xml><?xml version="1.0" encoding="utf-8"?>
<sst xmlns="http://schemas.openxmlformats.org/spreadsheetml/2006/main" count="417" uniqueCount="256">
  <si>
    <t>Versie</t>
  </si>
  <si>
    <t>Versie voor 3e ronde marktconsultatie</t>
  </si>
  <si>
    <t>PDC CDR2023 VDI</t>
  </si>
  <si>
    <t>Access bandbreedte (Local Access of Crossconnect)</t>
  </si>
  <si>
    <t>PDC code</t>
  </si>
  <si>
    <t>PDC omschrijving</t>
  </si>
  <si>
    <t>Bandbreedte (Gb/s)</t>
  </si>
  <si>
    <t>Beheerprofiel</t>
  </si>
  <si>
    <t>Cat III
(maandelijks)</t>
  </si>
  <si>
    <t>Cat II 
migratie
(eenmalig)</t>
  </si>
  <si>
    <t>LA02</t>
  </si>
  <si>
    <t>1Gb/s, Local Access, Beheerprofiel Hoog</t>
  </si>
  <si>
    <t>Hoog</t>
  </si>
  <si>
    <t>LA12</t>
  </si>
  <si>
    <t>10Gb/s, Local Access, Beheerprofiel Hoog</t>
  </si>
  <si>
    <t>LA13</t>
  </si>
  <si>
    <t>10Gb/s, Local Access, Beheerprofiel Non-stop</t>
  </si>
  <si>
    <t>Non-stop</t>
  </si>
  <si>
    <t>SD-LA22</t>
  </si>
  <si>
    <t>100Gb/s, Local Access, Beheerprofiel Hoog (Speciale dienst)</t>
  </si>
  <si>
    <t>Speciale dienst</t>
  </si>
  <si>
    <t>SD-LA23</t>
  </si>
  <si>
    <t>100Gb/s, Local Access, Beheerprofiel Non-stop (Speciale dienst)</t>
  </si>
  <si>
    <t>DC02</t>
  </si>
  <si>
    <t>1Gb/s, Crossconnect, Beheerprofiel Hoog</t>
  </si>
  <si>
    <t>DC03</t>
  </si>
  <si>
    <t>1Gb/s, Crossconnect, Beheerprofiel Non-stop</t>
  </si>
  <si>
    <t>DC12</t>
  </si>
  <si>
    <t>10Gb/s, Crossconnect, Beheerprofiel Hoog</t>
  </si>
  <si>
    <t>DC13</t>
  </si>
  <si>
    <t>10Gb/s, Crossconnect, Beheerprofiel Non-stop</t>
  </si>
  <si>
    <t>Access bandbreedte (On-net maken, Inkoop 3e partijen)</t>
  </si>
  <si>
    <t xml:space="preserve">Cat I tarief
</t>
  </si>
  <si>
    <t>AG01</t>
  </si>
  <si>
    <t>On-net maken (glasvezel), opstartkosten</t>
  </si>
  <si>
    <t>AG02</t>
  </si>
  <si>
    <t>On-net maken (glasvezel), graafkosten per meter</t>
  </si>
  <si>
    <t>AG03</t>
  </si>
  <si>
    <t>On-net maken (glasvezel), kosten boren per meter</t>
  </si>
  <si>
    <t>AG04</t>
  </si>
  <si>
    <t>On-net maken (radioverbinding)</t>
  </si>
  <si>
    <t xml:space="preserve">Cat IV tarief
</t>
  </si>
  <si>
    <t>TP01</t>
  </si>
  <si>
    <t>Opslag op eenmalig kosten bij inkoop 3de partij</t>
  </si>
  <si>
    <t>TP02</t>
  </si>
  <si>
    <t>Opslag op maandelijkse kosten bij inkoop 3de partij</t>
  </si>
  <si>
    <t>Dienst bandbreedte (Aansluitwaarde)</t>
  </si>
  <si>
    <t>IP VPN</t>
  </si>
  <si>
    <t xml:space="preserve">Tarief Aansluitwaarde per Gb/s </t>
  </si>
  <si>
    <t>IP01</t>
  </si>
  <si>
    <t>1 Gb/s IP VPN</t>
  </si>
  <si>
    <t>IP02</t>
  </si>
  <si>
    <t>2 Gb/s IP VPN</t>
  </si>
  <si>
    <t>IP05</t>
  </si>
  <si>
    <t>5 Gb/s IP VPN</t>
  </si>
  <si>
    <t>IP10</t>
  </si>
  <si>
    <t>10 Gb/s IP VPN</t>
  </si>
  <si>
    <t>IP20</t>
  </si>
  <si>
    <t>20 Gb/s IP VPN</t>
  </si>
  <si>
    <t>SD-IP40</t>
  </si>
  <si>
    <t>40 Gbp/s IP VPN (Speciale dienst)</t>
  </si>
  <si>
    <t>SD-IP100</t>
  </si>
  <si>
    <t>100 Gb/s IP VPN (Speciale dienst)</t>
  </si>
  <si>
    <t>Ethernet</t>
  </si>
  <si>
    <t>ET01</t>
  </si>
  <si>
    <t>1 Gb/s Ethernet</t>
  </si>
  <si>
    <t>ET02</t>
  </si>
  <si>
    <t>2 Gb/s Ethernet</t>
  </si>
  <si>
    <t>ET10</t>
  </si>
  <si>
    <t>10 Gb/s Ethernet</t>
  </si>
  <si>
    <t>SD-ET100</t>
  </si>
  <si>
    <t>100 Gb/s Ethernet (Speciale dienst)</t>
  </si>
  <si>
    <t>Internet Transit</t>
  </si>
  <si>
    <t>IT01</t>
  </si>
  <si>
    <t>1 Gb/s Internet Transit</t>
  </si>
  <si>
    <t>IT02</t>
  </si>
  <si>
    <t>2 Gb/s Internet Transit</t>
  </si>
  <si>
    <t>IT05</t>
  </si>
  <si>
    <t>5 Gb/s Internet Transit</t>
  </si>
  <si>
    <t>IT10</t>
  </si>
  <si>
    <t>10 Gb/s Internet Transit</t>
  </si>
  <si>
    <t>IT20</t>
  </si>
  <si>
    <t>20 Gb/s Internet Transit</t>
  </si>
  <si>
    <t>SD-IT100</t>
  </si>
  <si>
    <t>100 Gb/s Internet Transit (Speciale dienst)</t>
  </si>
  <si>
    <t>Uurtarieven Additionele dienst</t>
  </si>
  <si>
    <t>Cat V 
(Tarief per uur)</t>
  </si>
  <si>
    <t>UU01</t>
  </si>
  <si>
    <t>Engineer</t>
  </si>
  <si>
    <t>UU02</t>
  </si>
  <si>
    <t>Projectleider/ Adviseur Telecommunicatie</t>
  </si>
  <si>
    <t>UU03</t>
  </si>
  <si>
    <t>Migratie coordinator</t>
  </si>
  <si>
    <t>Standaard wijzigingen en beheer</t>
  </si>
  <si>
    <t>Cat VI
(Tarief per wijziging)</t>
  </si>
  <si>
    <t>SW01</t>
  </si>
  <si>
    <r>
      <t xml:space="preserve">Meerkosten incidentoplossing buiten het beheerdomein van Inschrijver </t>
    </r>
    <r>
      <rPr>
        <sz val="10"/>
        <color rgb="FFFF0000"/>
        <rFont val="Arial"/>
        <family val="2"/>
      </rPr>
      <t>(Zie bijlage 2 paragraaf 8.3.4 vraag [B-V 11])</t>
    </r>
  </si>
  <si>
    <t>SW02</t>
  </si>
  <si>
    <t xml:space="preserve">Levering Speciale dienst </t>
  </si>
  <si>
    <t>SW03</t>
  </si>
  <si>
    <t>Levering nieuwe verbinding of verhuizing (On-net)</t>
  </si>
  <si>
    <t>SW04</t>
  </si>
  <si>
    <t>Levering nieuwe verbinding of verhuizing (On-net maken)</t>
  </si>
  <si>
    <t>SW05</t>
  </si>
  <si>
    <t>Verhuizing binnen locatie</t>
  </si>
  <si>
    <t>SW06</t>
  </si>
  <si>
    <t xml:space="preserve">Capaciteit up-of downgrade </t>
  </si>
  <si>
    <t>SW07</t>
  </si>
  <si>
    <t>Capaciteit upgrade, indien tevens Access Line of CPE upgrade nodig is.</t>
  </si>
  <si>
    <t>SW08</t>
  </si>
  <si>
    <t>Opheffen en verlaten locatie incl. verwijderen aansluitpunt</t>
  </si>
  <si>
    <t>SW09</t>
  </si>
  <si>
    <t>Klein informatieverzoek (inspanning max. 4uur)</t>
  </si>
  <si>
    <t>SW10</t>
  </si>
  <si>
    <t>Wijzigen CPE configuratie op afstand voor ≤ 10 locaties</t>
  </si>
  <si>
    <t>SW11</t>
  </si>
  <si>
    <t>Wijzigen CPE configuratie op afstand voor &gt; 10 locaties</t>
  </si>
  <si>
    <t>SW12</t>
  </si>
  <si>
    <t>Leveren extra VPN op ≤ 10 locaties</t>
  </si>
  <si>
    <t>SW13</t>
  </si>
  <si>
    <t>Leveren extra VPN op &gt; 10 locaties</t>
  </si>
  <si>
    <t>SW14</t>
  </si>
  <si>
    <t>Site survey op locatie (op verzoek van Deelnemer)</t>
  </si>
  <si>
    <t>SW15</t>
  </si>
  <si>
    <t>Fysieke wijziging CPE configuratie op locatie</t>
  </si>
  <si>
    <t>SW16</t>
  </si>
  <si>
    <t>Evaluatie DDoS aanval</t>
  </si>
  <si>
    <t>Behoefte Local Access locaties (Ethernet,  IP VPN en Internet)</t>
  </si>
  <si>
    <t>Local Access</t>
  </si>
  <si>
    <t>Dienst</t>
  </si>
  <si>
    <t>Beschrijving</t>
  </si>
  <si>
    <t>Straat</t>
  </si>
  <si>
    <t>Nummer of
Wegnummer</t>
  </si>
  <si>
    <t>Extensie of 
hecto metrering</t>
  </si>
  <si>
    <t>Postcode of 
GPS coördinaten (google maps)</t>
  </si>
  <si>
    <t>Plaats</t>
  </si>
  <si>
    <t>Sector, Afdelling of Kostenplaats</t>
  </si>
  <si>
    <t>Is Radio toegestaan?</t>
  </si>
  <si>
    <t>Nog een Dienst op deze Local Access?</t>
  </si>
  <si>
    <t>Opmerkingen Opdrachtgever</t>
  </si>
  <si>
    <t>Code</t>
  </si>
  <si>
    <t>Nummer</t>
  </si>
  <si>
    <t>Extensie</t>
  </si>
  <si>
    <t>Postcode</t>
  </si>
  <si>
    <t>ODC-Noord1</t>
  </si>
  <si>
    <t>ODC-Noord2</t>
  </si>
  <si>
    <t>ODC-Amsterdam1</t>
  </si>
  <si>
    <t>ODC-Amsterdam2</t>
  </si>
  <si>
    <t>ODC-Apeldoorn1</t>
  </si>
  <si>
    <t>ODC-Apeldoorn2</t>
  </si>
  <si>
    <t>ODC-Rijswijk1</t>
  </si>
  <si>
    <t>ODC-Rijswijk2</t>
  </si>
  <si>
    <t>RWS-Rhoon</t>
  </si>
  <si>
    <t>RWS-Utrecht</t>
  </si>
  <si>
    <t>Behoefte op Crossconnect locaties (Ethernet,  IP VPN en Internet)</t>
  </si>
  <si>
    <t>Datacenter</t>
  </si>
  <si>
    <t>Crossconnect</t>
  </si>
  <si>
    <t>PDC Omschrijving</t>
  </si>
  <si>
    <t>Beheer</t>
  </si>
  <si>
    <t>Additionele dienst</t>
  </si>
  <si>
    <t>Aantal uur per maand</t>
  </si>
  <si>
    <t>Aantal wijzigingen per maand</t>
  </si>
  <si>
    <t>Totalen</t>
  </si>
  <si>
    <t>Offerte Local Access locaties (Ethernet, IP VPN en Internet)</t>
  </si>
  <si>
    <t>Totaal Cat I</t>
  </si>
  <si>
    <t>Totaal Cat IIa</t>
  </si>
  <si>
    <t>Totaal Cat III</t>
  </si>
  <si>
    <t>Cat I
(eenmalig)</t>
  </si>
  <si>
    <t xml:space="preserve">Cat IIA
(eenmalig) </t>
  </si>
  <si>
    <t>Investering 
On-net maken</t>
  </si>
  <si>
    <t>Local Access (On-Net)</t>
  </si>
  <si>
    <t xml:space="preserve">Eenmalige 
inkoop 3e partij </t>
  </si>
  <si>
    <t xml:space="preserve">Maandtarief 
inkoop 3e partij </t>
  </si>
  <si>
    <t>Speciale Dienst</t>
  </si>
  <si>
    <t>Radio Toegestaan
Ja/Nee</t>
  </si>
  <si>
    <t>Type aansluiting</t>
  </si>
  <si>
    <t>Infrastructuur</t>
  </si>
  <si>
    <t>Bijzonderheden, dienstaanduiding</t>
  </si>
  <si>
    <t>On-Net maken afstand graven</t>
  </si>
  <si>
    <t>On-Net maken afstand boren</t>
  </si>
  <si>
    <t xml:space="preserve">On-Net maken afwijkende situaties </t>
  </si>
  <si>
    <t>Inkoop bij 3de partij</t>
  </si>
  <si>
    <t xml:space="preserve">Speciale Dienst
</t>
  </si>
  <si>
    <t>AE+AH</t>
  </si>
  <si>
    <t>AF</t>
  </si>
  <si>
    <t xml:space="preserve">AG +AJ + AI 
</t>
  </si>
  <si>
    <t xml:space="preserve">PDC Cat I 
- Glas=Opstart glas + graafkosten + boorkosten
- Radio=Opstart radio
- +evt. afwijkende situaties
</t>
  </si>
  <si>
    <t>PDC Cat IIa
of kosten Speciale dienst
(€ 0 bij inkoop 3e partij)</t>
  </si>
  <si>
    <t>PDC Cat III
of kosten Speciale dienst
(€ 0 bij inkoop 3e partij)</t>
  </si>
  <si>
    <t xml:space="preserve"> Inkoop + opslag</t>
  </si>
  <si>
    <t>Inkoop + opslag</t>
  </si>
  <si>
    <t xml:space="preserve">PDC Cat III
of kosten Speciale dienst
</t>
  </si>
  <si>
    <t>Meters</t>
  </si>
  <si>
    <t>Eenmalig</t>
  </si>
  <si>
    <t xml:space="preserve"> Maandelijks</t>
  </si>
  <si>
    <t>Leverancier</t>
  </si>
  <si>
    <t xml:space="preserve"> Eenmalig</t>
  </si>
  <si>
    <t>Maandelijks</t>
  </si>
  <si>
    <t xml:space="preserve">Maandelijks </t>
  </si>
  <si>
    <t>Offerte Crossconnect locaties (Ethernet,  IP VPN en Internet)</t>
  </si>
  <si>
    <t>Totaal Cat II</t>
  </si>
  <si>
    <t>PDC</t>
  </si>
  <si>
    <t>PDC Cat II 
of kosten Speciale dienst</t>
  </si>
  <si>
    <t>Tabblad voor het documenteren van afwijkende situaties (On-net maken en diensten van meer dan 20Gbps)</t>
  </si>
  <si>
    <r>
      <t xml:space="preserve">Cat III+IV+V
</t>
    </r>
    <r>
      <rPr>
        <b/>
        <sz val="12"/>
        <rFont val="Arial"/>
        <family val="2"/>
      </rPr>
      <t>(maandelijks)</t>
    </r>
  </si>
  <si>
    <r>
      <t xml:space="preserve">Cat II 
</t>
    </r>
    <r>
      <rPr>
        <b/>
        <sz val="12"/>
        <rFont val="Arial"/>
        <family val="2"/>
      </rPr>
      <t>(eenmalig)</t>
    </r>
  </si>
  <si>
    <r>
      <t xml:space="preserve">Cat I 
</t>
    </r>
    <r>
      <rPr>
        <b/>
        <sz val="12"/>
        <rFont val="Arial"/>
        <family val="2"/>
      </rPr>
      <t>(eenmalig)</t>
    </r>
  </si>
  <si>
    <t>Tabblad Offerte Local Access locaties</t>
  </si>
  <si>
    <t>Tabblad Offerte Crossconnects</t>
  </si>
  <si>
    <t xml:space="preserve">Uren </t>
  </si>
  <si>
    <t>Standaard Wijzigingen</t>
  </si>
  <si>
    <t>Te beoordelen bedrag</t>
  </si>
  <si>
    <t>TCO</t>
  </si>
  <si>
    <t>maanden</t>
  </si>
  <si>
    <t>Cat IV
(maandelijks)</t>
  </si>
  <si>
    <t>Cat V
(maandelijks)</t>
  </si>
  <si>
    <r>
      <t xml:space="preserve">Cat II
</t>
    </r>
    <r>
      <rPr>
        <b/>
        <sz val="12"/>
        <rFont val="Arial"/>
        <family val="2"/>
      </rPr>
      <t>(eenmalig)</t>
    </r>
  </si>
  <si>
    <t>Tabblad Offerte Local Access locaties (Speciale diensten)</t>
  </si>
  <si>
    <t>Tabblad Offerte Crossconnects (Speciale diensten)</t>
  </si>
  <si>
    <t>Local Access en Crossconnect (PDC)</t>
  </si>
  <si>
    <t>On-net maken (PDC)</t>
  </si>
  <si>
    <t>Aansluitwaarde (PDC)</t>
  </si>
  <si>
    <t>Aantal</t>
  </si>
  <si>
    <t>Cat II
(eenmalig)</t>
  </si>
  <si>
    <t>Niet aanpassen Validatie waarden</t>
  </si>
  <si>
    <t>Tabblad Scenario1&amp;2 kolom J</t>
  </si>
  <si>
    <t>Tabblad Scenario1 kolom K</t>
  </si>
  <si>
    <t>On-Net</t>
  </si>
  <si>
    <t xml:space="preserve">FttO </t>
  </si>
  <si>
    <t>On-Net maken (glasvezel)</t>
  </si>
  <si>
    <t>FttO (redundant)</t>
  </si>
  <si>
    <t>On-Net maken (radio)</t>
  </si>
  <si>
    <t>FttH</t>
  </si>
  <si>
    <t>Inkoop bij 3e partij</t>
  </si>
  <si>
    <t>Radio</t>
  </si>
  <si>
    <t>Validatie Tabblad Local Access</t>
  </si>
  <si>
    <t>kolom G</t>
  </si>
  <si>
    <t>Tabblad Locatielijst kolom J</t>
  </si>
  <si>
    <t>Kolom H</t>
  </si>
  <si>
    <t>Ja</t>
  </si>
  <si>
    <t>Nee</t>
  </si>
  <si>
    <t xml:space="preserve">Validatie Tabblad Crossconnect </t>
  </si>
  <si>
    <t>kolom B (Crossconnect)</t>
  </si>
  <si>
    <t>Kolom D (dienst)</t>
  </si>
  <si>
    <t>LA03</t>
  </si>
  <si>
    <t>1Gb/s, Local Access, Beheerprofiel Non-stop</t>
  </si>
  <si>
    <t>DC22</t>
  </si>
  <si>
    <t>DC23</t>
  </si>
  <si>
    <t>100Gb/s, Crossconnect, Beheerprofiel Hoog</t>
  </si>
  <si>
    <t>100Gb/s, Crossconnect, Beheerprofiel Non-stop</t>
  </si>
  <si>
    <t>IT40</t>
  </si>
  <si>
    <t>Crossconnectlocaties</t>
  </si>
  <si>
    <t>40 Gb/s Internet Transit</t>
  </si>
  <si>
    <t xml:space="preserve"> Aansluitwaarde in Gb/s </t>
  </si>
  <si>
    <t>0.9</t>
  </si>
  <si>
    <t>Versie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</si>
</sst>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164" formatCode="_-&quot;€&quot;\ * #,##0.00_-;_-&quot;€&quot;\ * #,##0.00\-;_-&quot;€&quot;\ * &quot;-&quot;??_-;_-@_-"/>
    <numFmt numFmtId="165" formatCode="0.0%"/>
    <numFmt numFmtId="166" formatCode="_-* #,##0.00_-;_-* #,##0.00\-;_-* &quot;-&quot;??_-;_-@_-"/>
    <numFmt numFmtId="167" formatCode="_-* #,##0_-;_-* #,##0\-;_-* &quot;-&quot;??_-;_-@_-"/>
    <numFmt numFmtId="168" formatCode="&quot;€&quot;\ #,##0.00_-"/>
  </numFmts>
  <fonts count="19" x14ac:knownFonts="1">
    <font>
      <sz val="9"/>
      <color theme="1"/>
      <name val="Verdana"/>
      <family val="2"/>
    </font>
    <font>
      <sz val="9"/>
      <color theme="1"/>
      <name val="Verdana"/>
      <family val="2"/>
    </font>
    <font>
      <sz val="10"/>
      <name val="Arial"/>
      <family val="2"/>
    </font>
    <font>
      <sz val="10"/>
      <name val="Arial"/>
      <family val="2"/>
    </font>
    <font>
      <sz val="10"/>
      <color rgb="FFFF0000"/>
      <name val="Arial"/>
      <family val="2"/>
    </font>
    <font>
      <b/>
      <sz val="9"/>
      <name val="Arial"/>
      <family val="2"/>
    </font>
    <font>
      <b/>
      <sz val="16"/>
      <name val="Arial"/>
      <family val="2"/>
    </font>
    <font>
      <b/>
      <sz val="10"/>
      <name val="Arial"/>
      <family val="2"/>
    </font>
    <font>
      <sz val="9"/>
      <name val="Arial"/>
      <family val="2"/>
    </font>
    <font>
      <b/>
      <sz val="14"/>
      <name val="Arial"/>
      <family val="2"/>
    </font>
    <font>
      <b/>
      <sz val="20"/>
      <name val="Arial"/>
      <family val="2"/>
    </font>
    <font>
      <b/>
      <sz val="11"/>
      <name val="Arial"/>
      <family val="2"/>
    </font>
    <font>
      <sz val="11"/>
      <name val="Arial"/>
      <family val="2"/>
    </font>
    <font>
      <b/>
      <sz val="12"/>
      <name val="Arial"/>
      <family val="2"/>
    </font>
    <font>
      <b/>
      <sz val="18"/>
      <name val="Arial"/>
      <family val="2"/>
    </font>
    <font>
      <sz val="10"/>
      <name val="Arial"/>
      <family val="2"/>
    </font>
    <font>
      <sz val="10"/>
      <color theme="1"/>
      <name val="Arial"/>
      <family val="2"/>
    </font>
    <font>
      <u/>
      <sz val="10"/>
      <name val="Arial"/>
      <family val="2"/>
    </font>
    <font>
      <sz val="10"/>
      <color theme="0" tint="-0.249977111117893"/>
      <name val="Arial"/>
      <family val="2"/>
    </font>
  </fonts>
  <fills count="11">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
      <patternFill patternType="solid">
        <fgColor theme="2"/>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rgb="FF99CCFF"/>
        <bgColor indexed="64"/>
      </patternFill>
    </fill>
    <fill>
      <patternFill patternType="solid">
        <fgColor theme="2" tint="-9.9978637043366805E-2"/>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top/>
      <bottom style="thick">
        <color rgb="FFC00000"/>
      </bottom>
      <diagonal/>
    </border>
    <border>
      <left/>
      <right/>
      <top style="thick">
        <color rgb="FFC00000"/>
      </top>
      <bottom/>
      <diagonal/>
    </border>
    <border>
      <left style="thick">
        <color rgb="FFC00000"/>
      </left>
      <right style="thick">
        <color rgb="FFC00000"/>
      </right>
      <top style="thick">
        <color rgb="FFC00000"/>
      </top>
      <bottom style="thick">
        <color rgb="FFC00000"/>
      </bottom>
      <diagonal/>
    </border>
  </borders>
  <cellStyleXfs count="8">
    <xf numFmtId="0" fontId="0" fillId="0" borderId="0"/>
    <xf numFmtId="0" fontId="2" fillId="0" borderId="0"/>
    <xf numFmtId="164" fontId="3" fillId="0" borderId="0" applyFont="0" applyFill="0" applyBorder="0" applyAlignment="0" applyProtection="0"/>
    <xf numFmtId="166" fontId="3" fillId="0" borderId="0" applyFont="0" applyFill="0" applyBorder="0" applyAlignment="0" applyProtection="0"/>
    <xf numFmtId="0" fontId="15" fillId="0" borderId="0"/>
    <xf numFmtId="166" fontId="2" fillId="0" borderId="0" applyFont="0" applyFill="0" applyBorder="0" applyAlignment="0" applyProtection="0"/>
    <xf numFmtId="164" fontId="2" fillId="0" borderId="0" applyFont="0" applyFill="0" applyBorder="0" applyAlignment="0" applyProtection="0"/>
    <xf numFmtId="44" fontId="1" fillId="0" borderId="0" applyFont="0" applyFill="0" applyBorder="0" applyAlignment="0" applyProtection="0"/>
  </cellStyleXfs>
  <cellXfs count="412">
    <xf numFmtId="0" fontId="0" fillId="0" borderId="0" xfId="0"/>
    <xf numFmtId="0" fontId="0" fillId="0" borderId="0" xfId="0" applyAlignment="1">
      <alignment vertical="top" wrapText="1"/>
    </xf>
    <xf numFmtId="0" fontId="2" fillId="0" borderId="0" xfId="1"/>
    <xf numFmtId="0" fontId="2" fillId="0" borderId="0" xfId="1" applyAlignment="1">
      <alignment wrapText="1"/>
    </xf>
    <xf numFmtId="0" fontId="5" fillId="0" borderId="1" xfId="1" applyFont="1" applyBorder="1" applyAlignment="1">
      <alignment horizontal="center" vertical="center" wrapText="1"/>
    </xf>
    <xf numFmtId="0" fontId="2" fillId="0" borderId="0" xfId="1" applyAlignment="1">
      <alignment vertical="top"/>
    </xf>
    <xf numFmtId="0" fontId="2" fillId="0" borderId="0" xfId="1" applyAlignment="1">
      <alignment horizontal="center" vertical="top"/>
    </xf>
    <xf numFmtId="0" fontId="2" fillId="0" borderId="0" xfId="1" applyAlignment="1">
      <alignment horizontal="left" vertical="top"/>
    </xf>
    <xf numFmtId="0" fontId="7" fillId="0" borderId="0" xfId="1" applyFont="1" applyAlignment="1">
      <alignment vertical="top"/>
    </xf>
    <xf numFmtId="0" fontId="2" fillId="0" borderId="0" xfId="1" applyAlignment="1">
      <alignment vertical="top" wrapText="1"/>
    </xf>
    <xf numFmtId="0" fontId="2" fillId="0" borderId="0" xfId="1" applyAlignment="1">
      <alignment horizontal="center" vertical="top" wrapText="1"/>
    </xf>
    <xf numFmtId="0" fontId="2" fillId="0" borderId="0" xfId="1" applyAlignment="1">
      <alignment horizontal="left" vertical="top" wrapText="1"/>
    </xf>
    <xf numFmtId="0" fontId="7" fillId="0" borderId="0" xfId="1" applyFont="1" applyAlignment="1">
      <alignment horizontal="left" vertical="top" wrapText="1"/>
    </xf>
    <xf numFmtId="0" fontId="7" fillId="0" borderId="0" xfId="1" applyFont="1" applyAlignment="1">
      <alignment vertical="top" wrapText="1"/>
    </xf>
    <xf numFmtId="0" fontId="2" fillId="5" borderId="40" xfId="1" applyFill="1" applyBorder="1" applyAlignment="1">
      <alignment horizontal="center" vertical="top" wrapText="1"/>
    </xf>
    <xf numFmtId="0" fontId="2" fillId="5" borderId="40" xfId="1" applyFill="1" applyBorder="1" applyAlignment="1">
      <alignment horizontal="left" vertical="top" wrapText="1"/>
    </xf>
    <xf numFmtId="0" fontId="8" fillId="5" borderId="40" xfId="1" applyFont="1" applyFill="1" applyBorder="1" applyAlignment="1">
      <alignment horizontal="left" vertical="top" wrapText="1"/>
    </xf>
    <xf numFmtId="0" fontId="8" fillId="5" borderId="41" xfId="1" applyFont="1" applyFill="1" applyBorder="1" applyAlignment="1">
      <alignment vertical="top" wrapText="1"/>
    </xf>
    <xf numFmtId="0" fontId="8" fillId="5" borderId="41" xfId="1" applyFont="1" applyFill="1" applyBorder="1" applyAlignment="1">
      <alignment horizontal="left" vertical="top" wrapText="1"/>
    </xf>
    <xf numFmtId="0" fontId="8" fillId="5" borderId="42" xfId="1" applyFont="1" applyFill="1" applyBorder="1" applyAlignment="1">
      <alignment vertical="top" wrapText="1"/>
    </xf>
    <xf numFmtId="0" fontId="8" fillId="5" borderId="44" xfId="1" applyFont="1" applyFill="1" applyBorder="1" applyAlignment="1">
      <alignment horizontal="left" vertical="top" wrapText="1"/>
    </xf>
    <xf numFmtId="0" fontId="8" fillId="5" borderId="44" xfId="1" applyFont="1" applyFill="1" applyBorder="1" applyAlignment="1">
      <alignment vertical="top" wrapText="1"/>
    </xf>
    <xf numFmtId="0" fontId="8" fillId="5" borderId="45" xfId="1" applyFont="1" applyFill="1" applyBorder="1" applyAlignment="1">
      <alignment vertical="top" wrapText="1"/>
    </xf>
    <xf numFmtId="0" fontId="7" fillId="5" borderId="38" xfId="1" applyFont="1" applyFill="1" applyBorder="1" applyAlignment="1">
      <alignment horizontal="center" vertical="top" wrapText="1"/>
    </xf>
    <xf numFmtId="0" fontId="7" fillId="5" borderId="38" xfId="1" applyFont="1" applyFill="1" applyBorder="1" applyAlignment="1">
      <alignment horizontal="left" vertical="top" wrapText="1"/>
    </xf>
    <xf numFmtId="0" fontId="7" fillId="5" borderId="46" xfId="1" applyFont="1" applyFill="1" applyBorder="1" applyAlignment="1">
      <alignment horizontal="left" vertical="top"/>
    </xf>
    <xf numFmtId="0" fontId="10" fillId="0" borderId="0" xfId="1" applyFont="1" applyAlignment="1">
      <alignment horizontal="left" vertical="top"/>
    </xf>
    <xf numFmtId="0" fontId="5" fillId="0" borderId="0" xfId="1" applyFont="1" applyAlignment="1">
      <alignment horizontal="center" vertical="center" wrapText="1"/>
    </xf>
    <xf numFmtId="0" fontId="6" fillId="5" borderId="47" xfId="1" applyFont="1" applyFill="1" applyBorder="1"/>
    <xf numFmtId="0" fontId="6" fillId="5" borderId="17" xfId="1" applyFont="1" applyFill="1" applyBorder="1"/>
    <xf numFmtId="168" fontId="2" fillId="0" borderId="32" xfId="1" applyNumberFormat="1" applyBorder="1" applyAlignment="1">
      <alignment vertical="top"/>
    </xf>
    <xf numFmtId="168" fontId="2" fillId="7" borderId="32" xfId="1" applyNumberFormat="1" applyFill="1" applyBorder="1" applyAlignment="1" applyProtection="1">
      <alignment vertical="top"/>
      <protection locked="0"/>
    </xf>
    <xf numFmtId="164" fontId="0" fillId="7" borderId="32" xfId="2" applyFont="1" applyFill="1" applyBorder="1" applyAlignment="1" applyProtection="1">
      <alignment vertical="top"/>
      <protection locked="0"/>
    </xf>
    <xf numFmtId="167" fontId="0" fillId="7" borderId="32" xfId="3" applyNumberFormat="1" applyFont="1" applyFill="1" applyBorder="1" applyAlignment="1" applyProtection="1">
      <alignment vertical="top"/>
      <protection locked="0"/>
    </xf>
    <xf numFmtId="0" fontId="2" fillId="8" borderId="32" xfId="1" applyFill="1" applyBorder="1" applyAlignment="1" applyProtection="1">
      <alignment vertical="top" wrapText="1"/>
      <protection locked="0"/>
    </xf>
    <xf numFmtId="0" fontId="2" fillId="8" borderId="32" xfId="1" applyFill="1" applyBorder="1" applyAlignment="1" applyProtection="1">
      <alignment vertical="top"/>
      <protection locked="0"/>
    </xf>
    <xf numFmtId="0" fontId="2" fillId="0" borderId="32" xfId="1" applyBorder="1" applyAlignment="1">
      <alignment vertical="top"/>
    </xf>
    <xf numFmtId="164" fontId="2" fillId="0" borderId="0" xfId="1" applyNumberFormat="1" applyAlignment="1">
      <alignment vertical="top"/>
    </xf>
    <xf numFmtId="168" fontId="2" fillId="0" borderId="0" xfId="1" applyNumberFormat="1" applyAlignment="1">
      <alignment vertical="top"/>
    </xf>
    <xf numFmtId="10" fontId="2" fillId="0" borderId="0" xfId="1" applyNumberFormat="1" applyAlignment="1">
      <alignment vertical="top"/>
    </xf>
    <xf numFmtId="0" fontId="2" fillId="0" borderId="9" xfId="1" applyBorder="1" applyAlignment="1">
      <alignment vertical="top" wrapText="1"/>
    </xf>
    <xf numFmtId="0" fontId="2" fillId="0" borderId="50" xfId="1" applyBorder="1" applyAlignment="1">
      <alignment vertical="top" wrapText="1"/>
    </xf>
    <xf numFmtId="0" fontId="2" fillId="6" borderId="9" xfId="1" applyFill="1" applyBorder="1" applyAlignment="1">
      <alignment vertical="top" wrapText="1"/>
    </xf>
    <xf numFmtId="0" fontId="2" fillId="8" borderId="41" xfId="1" applyFill="1" applyBorder="1" applyAlignment="1">
      <alignment vertical="top" wrapText="1"/>
    </xf>
    <xf numFmtId="0" fontId="2" fillId="8" borderId="40" xfId="1" applyFill="1" applyBorder="1" applyAlignment="1">
      <alignment vertical="top"/>
    </xf>
    <xf numFmtId="0" fontId="2" fillId="8" borderId="42" xfId="1" applyFill="1" applyBorder="1" applyAlignment="1">
      <alignment vertical="top"/>
    </xf>
    <xf numFmtId="0" fontId="2" fillId="8" borderId="44" xfId="1" applyFill="1" applyBorder="1" applyAlignment="1">
      <alignment vertical="top" wrapText="1"/>
    </xf>
    <xf numFmtId="0" fontId="2" fillId="8" borderId="43" xfId="1" applyFill="1" applyBorder="1" applyAlignment="1">
      <alignment vertical="top"/>
    </xf>
    <xf numFmtId="0" fontId="2" fillId="8" borderId="45" xfId="1" applyFill="1" applyBorder="1" applyAlignment="1">
      <alignment vertical="top"/>
    </xf>
    <xf numFmtId="0" fontId="7" fillId="0" borderId="1" xfId="1" applyFont="1" applyBorder="1" applyAlignment="1">
      <alignment horizontal="center" vertical="top" wrapText="1"/>
    </xf>
    <xf numFmtId="0" fontId="7" fillId="0" borderId="3" xfId="1" applyFont="1" applyBorder="1" applyAlignment="1">
      <alignment horizontal="center" vertical="top" wrapText="1"/>
    </xf>
    <xf numFmtId="0" fontId="7" fillId="6" borderId="1" xfId="1" applyFont="1" applyFill="1" applyBorder="1" applyAlignment="1">
      <alignment horizontal="center" vertical="top" wrapText="1"/>
    </xf>
    <xf numFmtId="168" fontId="7" fillId="0" borderId="1" xfId="1" applyNumberFormat="1" applyFont="1" applyBorder="1" applyAlignment="1">
      <alignment vertical="top"/>
    </xf>
    <xf numFmtId="168" fontId="7" fillId="0" borderId="46" xfId="1" applyNumberFormat="1" applyFont="1" applyBorder="1" applyAlignment="1">
      <alignment vertical="top"/>
    </xf>
    <xf numFmtId="0" fontId="11" fillId="0" borderId="27" xfId="1" applyFont="1" applyBorder="1" applyAlignment="1">
      <alignment vertical="top"/>
    </xf>
    <xf numFmtId="0" fontId="11" fillId="0" borderId="1" xfId="1" applyFont="1" applyBorder="1" applyAlignment="1">
      <alignment vertical="top"/>
    </xf>
    <xf numFmtId="0" fontId="9" fillId="0" borderId="0" xfId="1" applyFont="1"/>
    <xf numFmtId="164" fontId="3" fillId="9" borderId="14" xfId="2" applyFill="1" applyBorder="1"/>
    <xf numFmtId="167" fontId="3" fillId="0" borderId="14" xfId="3" applyNumberFormat="1" applyBorder="1" applyAlignment="1">
      <alignment horizontal="left" vertical="top" wrapText="1"/>
    </xf>
    <xf numFmtId="167" fontId="3" fillId="0" borderId="9" xfId="3" applyNumberFormat="1" applyBorder="1" applyAlignment="1">
      <alignment horizontal="right" vertical="top" wrapText="1"/>
    </xf>
    <xf numFmtId="167" fontId="3" fillId="0" borderId="14" xfId="3" applyNumberFormat="1" applyBorder="1" applyAlignment="1">
      <alignment horizontal="right" vertical="top" wrapText="1"/>
    </xf>
    <xf numFmtId="164" fontId="9" fillId="5" borderId="47" xfId="2" applyFont="1" applyFill="1" applyBorder="1"/>
    <xf numFmtId="0" fontId="9" fillId="2" borderId="47" xfId="1" applyFont="1" applyFill="1" applyBorder="1"/>
    <xf numFmtId="0" fontId="9" fillId="5" borderId="47" xfId="1" applyFont="1" applyFill="1" applyBorder="1"/>
    <xf numFmtId="0" fontId="6" fillId="5" borderId="47" xfId="1" applyFont="1" applyFill="1" applyBorder="1" applyAlignment="1">
      <alignment horizontal="center"/>
    </xf>
    <xf numFmtId="0" fontId="6" fillId="5" borderId="17" xfId="1" applyFont="1" applyFill="1" applyBorder="1" applyAlignment="1">
      <alignment horizontal="left"/>
    </xf>
    <xf numFmtId="0" fontId="12" fillId="0" borderId="0" xfId="1" applyFont="1"/>
    <xf numFmtId="9" fontId="12" fillId="0" borderId="0" xfId="1" applyNumberFormat="1" applyFont="1"/>
    <xf numFmtId="0" fontId="11" fillId="0" borderId="0" xfId="1" applyFont="1" applyAlignment="1">
      <alignment horizontal="center"/>
    </xf>
    <xf numFmtId="164" fontId="12" fillId="0" borderId="0" xfId="2" applyFont="1"/>
    <xf numFmtId="0" fontId="6" fillId="5" borderId="47" xfId="1" applyFont="1" applyFill="1" applyBorder="1" applyAlignment="1">
      <alignment horizontal="center" wrapText="1"/>
    </xf>
    <xf numFmtId="49" fontId="2" fillId="0" borderId="0" xfId="1" applyNumberFormat="1"/>
    <xf numFmtId="0" fontId="2" fillId="0" borderId="9" xfId="1" applyBorder="1" applyAlignment="1">
      <alignment vertical="top"/>
    </xf>
    <xf numFmtId="0" fontId="2" fillId="0" borderId="56" xfId="1" applyBorder="1" applyAlignment="1">
      <alignment vertical="top"/>
    </xf>
    <xf numFmtId="0" fontId="2" fillId="0" borderId="56" xfId="1" applyBorder="1"/>
    <xf numFmtId="0" fontId="2" fillId="0" borderId="8" xfId="1" applyBorder="1" applyAlignment="1">
      <alignment vertical="top"/>
    </xf>
    <xf numFmtId="0" fontId="7" fillId="0" borderId="1" xfId="1" applyFont="1" applyBorder="1" applyAlignment="1">
      <alignment vertical="top" wrapText="1"/>
    </xf>
    <xf numFmtId="0" fontId="7" fillId="0" borderId="2" xfId="1" applyFont="1" applyBorder="1" applyAlignment="1">
      <alignment vertical="top" wrapText="1"/>
    </xf>
    <xf numFmtId="0" fontId="14" fillId="0" borderId="0" xfId="1" applyFont="1" applyAlignment="1">
      <alignment vertical="top"/>
    </xf>
    <xf numFmtId="0" fontId="2" fillId="0" borderId="32" xfId="1" applyBorder="1" applyAlignment="1">
      <alignment vertical="top" wrapText="1"/>
    </xf>
    <xf numFmtId="0" fontId="8" fillId="5" borderId="44" xfId="4" applyFont="1" applyFill="1" applyBorder="1" applyAlignment="1">
      <alignment horizontal="left" vertical="top" wrapText="1"/>
    </xf>
    <xf numFmtId="0" fontId="8" fillId="5" borderId="44" xfId="4" applyFont="1" applyFill="1" applyBorder="1" applyAlignment="1">
      <alignment vertical="top" wrapText="1"/>
    </xf>
    <xf numFmtId="0" fontId="2" fillId="2" borderId="32" xfId="4" applyFont="1" applyFill="1" applyBorder="1" applyAlignment="1" applyProtection="1">
      <alignment vertical="top"/>
      <protection locked="0"/>
    </xf>
    <xf numFmtId="0" fontId="15" fillId="2" borderId="32" xfId="4" applyFill="1" applyBorder="1" applyAlignment="1" applyProtection="1">
      <alignment horizontal="left" vertical="top"/>
      <protection locked="0"/>
    </xf>
    <xf numFmtId="0" fontId="2" fillId="2" borderId="32" xfId="4" applyFont="1" applyFill="1" applyBorder="1" applyAlignment="1" applyProtection="1">
      <alignment horizontal="left" vertical="top"/>
      <protection locked="0"/>
    </xf>
    <xf numFmtId="0" fontId="2" fillId="2" borderId="14" xfId="4" applyFont="1" applyFill="1" applyBorder="1" applyAlignment="1" applyProtection="1">
      <alignment horizontal="left" vertical="top"/>
      <protection locked="0"/>
    </xf>
    <xf numFmtId="0" fontId="2" fillId="2" borderId="14" xfId="4" applyFont="1" applyFill="1" applyBorder="1" applyAlignment="1" applyProtection="1">
      <alignment horizontal="center" vertical="top"/>
      <protection locked="0"/>
    </xf>
    <xf numFmtId="0" fontId="2" fillId="2" borderId="14" xfId="4" applyFont="1" applyFill="1" applyBorder="1" applyAlignment="1" applyProtection="1">
      <alignment horizontal="left" vertical="top" wrapText="1"/>
      <protection locked="0"/>
    </xf>
    <xf numFmtId="14" fontId="0" fillId="0" borderId="0" xfId="0" applyNumberFormat="1"/>
    <xf numFmtId="0" fontId="2" fillId="0" borderId="0" xfId="4" applyFont="1" applyAlignment="1" applyProtection="1">
      <alignment horizontal="left" vertical="top"/>
      <protection locked="0"/>
    </xf>
    <xf numFmtId="0" fontId="15" fillId="0" borderId="0" xfId="4" applyAlignment="1" applyProtection="1">
      <alignment horizontal="left" vertical="top"/>
      <protection locked="0"/>
    </xf>
    <xf numFmtId="0" fontId="15" fillId="0" borderId="0" xfId="4" applyAlignment="1" applyProtection="1">
      <alignment horizontal="center" vertical="top"/>
      <protection locked="0"/>
    </xf>
    <xf numFmtId="0" fontId="15" fillId="0" borderId="0" xfId="4" applyAlignment="1" applyProtection="1">
      <alignment horizontal="left" vertical="top" wrapText="1"/>
      <protection locked="0"/>
    </xf>
    <xf numFmtId="0" fontId="15" fillId="0" borderId="0" xfId="4" applyAlignment="1" applyProtection="1">
      <alignment vertical="top"/>
      <protection locked="0"/>
    </xf>
    <xf numFmtId="0" fontId="15" fillId="0" borderId="0" xfId="4" applyAlignment="1" applyProtection="1">
      <alignment vertical="top" wrapText="1"/>
      <protection locked="0"/>
    </xf>
    <xf numFmtId="0" fontId="7" fillId="5" borderId="46" xfId="4" applyFont="1" applyFill="1" applyBorder="1" applyAlignment="1" applyProtection="1">
      <alignment horizontal="left" vertical="top"/>
      <protection locked="0"/>
    </xf>
    <xf numFmtId="0" fontId="7" fillId="5" borderId="38" xfId="4" applyFont="1" applyFill="1" applyBorder="1" applyAlignment="1" applyProtection="1">
      <alignment horizontal="left" vertical="top" wrapText="1"/>
      <protection locked="0"/>
    </xf>
    <xf numFmtId="0" fontId="7" fillId="5" borderId="38" xfId="4" applyFont="1" applyFill="1" applyBorder="1" applyAlignment="1" applyProtection="1">
      <alignment horizontal="center" vertical="top" wrapText="1"/>
      <protection locked="0"/>
    </xf>
    <xf numFmtId="0" fontId="7" fillId="0" borderId="0" xfId="4" applyFont="1" applyAlignment="1" applyProtection="1">
      <alignment vertical="top" wrapText="1"/>
      <protection locked="0"/>
    </xf>
    <xf numFmtId="0" fontId="8" fillId="5" borderId="45" xfId="4" applyFont="1" applyFill="1" applyBorder="1" applyAlignment="1" applyProtection="1">
      <alignment vertical="top" wrapText="1"/>
      <protection locked="0"/>
    </xf>
    <xf numFmtId="0" fontId="2" fillId="5" borderId="43" xfId="4" applyFont="1" applyFill="1" applyBorder="1" applyAlignment="1" applyProtection="1">
      <alignment horizontal="center" vertical="top" wrapText="1"/>
      <protection locked="0"/>
    </xf>
    <xf numFmtId="0" fontId="8" fillId="5" borderId="42" xfId="4" applyFont="1" applyFill="1" applyBorder="1" applyAlignment="1" applyProtection="1">
      <alignment vertical="top" wrapText="1"/>
      <protection locked="0"/>
    </xf>
    <xf numFmtId="0" fontId="15" fillId="5" borderId="40" xfId="4" applyFill="1" applyBorder="1" applyAlignment="1" applyProtection="1">
      <alignment horizontal="left" vertical="top" wrapText="1"/>
      <protection locked="0"/>
    </xf>
    <xf numFmtId="0" fontId="15" fillId="5" borderId="40" xfId="4" applyFill="1" applyBorder="1" applyAlignment="1" applyProtection="1">
      <alignment horizontal="center" vertical="top" wrapText="1"/>
      <protection locked="0"/>
    </xf>
    <xf numFmtId="0" fontId="7" fillId="0" borderId="0" xfId="4" applyFont="1" applyAlignment="1" applyProtection="1">
      <alignment vertical="top"/>
      <protection locked="0"/>
    </xf>
    <xf numFmtId="0" fontId="7" fillId="0" borderId="0" xfId="4" applyFont="1" applyAlignment="1" applyProtection="1">
      <alignment horizontal="left" vertical="top" wrapText="1"/>
      <protection locked="0"/>
    </xf>
    <xf numFmtId="0" fontId="15" fillId="0" borderId="0" xfId="4" applyAlignment="1" applyProtection="1">
      <alignment horizontal="center" vertical="top" wrapText="1"/>
      <protection locked="0"/>
    </xf>
    <xf numFmtId="0" fontId="2" fillId="0" borderId="0" xfId="4" applyFont="1" applyAlignment="1" applyProtection="1">
      <alignment vertical="top" wrapText="1"/>
      <protection locked="0"/>
    </xf>
    <xf numFmtId="0" fontId="15" fillId="0" borderId="0" xfId="4" applyAlignment="1">
      <alignment wrapText="1"/>
    </xf>
    <xf numFmtId="0" fontId="5" fillId="0" borderId="1" xfId="4" applyFont="1" applyBorder="1" applyAlignment="1">
      <alignment horizontal="center" vertical="center" wrapText="1"/>
    </xf>
    <xf numFmtId="0" fontId="5" fillId="0" borderId="3" xfId="4" applyFont="1" applyBorder="1" applyAlignment="1">
      <alignment vertical="center" wrapText="1"/>
    </xf>
    <xf numFmtId="0" fontId="5" fillId="0" borderId="28" xfId="4" applyFont="1" applyBorder="1" applyAlignment="1">
      <alignment horizontal="center" vertical="center" wrapText="1"/>
    </xf>
    <xf numFmtId="49" fontId="2" fillId="0" borderId="14" xfId="4" applyNumberFormat="1" applyFont="1" applyBorder="1" applyAlignment="1">
      <alignment horizontal="center" vertical="top"/>
    </xf>
    <xf numFmtId="0" fontId="2" fillId="0" borderId="14" xfId="4" applyFont="1" applyBorder="1" applyAlignment="1">
      <alignment vertical="top" wrapText="1"/>
    </xf>
    <xf numFmtId="167" fontId="2" fillId="0" borderId="14" xfId="5" applyNumberFormat="1" applyBorder="1" applyAlignment="1">
      <alignment horizontal="center" vertical="top"/>
    </xf>
    <xf numFmtId="0" fontId="2" fillId="0" borderId="26" xfId="4" applyFont="1" applyBorder="1"/>
    <xf numFmtId="0" fontId="2" fillId="0" borderId="15" xfId="4" applyFont="1" applyBorder="1" applyAlignment="1">
      <alignment vertical="top" wrapText="1"/>
    </xf>
    <xf numFmtId="49" fontId="2" fillId="0" borderId="15" xfId="4" applyNumberFormat="1" applyFont="1" applyBorder="1" applyAlignment="1">
      <alignment horizontal="center" vertical="top"/>
    </xf>
    <xf numFmtId="167" fontId="2" fillId="0" borderId="15" xfId="5" applyNumberFormat="1" applyBorder="1" applyAlignment="1">
      <alignment horizontal="center" vertical="top"/>
    </xf>
    <xf numFmtId="0" fontId="2" fillId="0" borderId="10" xfId="4" applyFont="1" applyBorder="1" applyAlignment="1">
      <alignment vertical="top"/>
    </xf>
    <xf numFmtId="0" fontId="15" fillId="0" borderId="0" xfId="4"/>
    <xf numFmtId="0" fontId="2" fillId="0" borderId="0" xfId="4" applyFont="1" applyAlignment="1">
      <alignment vertical="top" wrapText="1"/>
    </xf>
    <xf numFmtId="0" fontId="2" fillId="0" borderId="14" xfId="4" applyFont="1" applyBorder="1" applyAlignment="1">
      <alignment horizontal="center" vertical="top"/>
    </xf>
    <xf numFmtId="0" fontId="2" fillId="0" borderId="15" xfId="4" applyFont="1" applyBorder="1" applyAlignment="1">
      <alignment horizontal="center" vertical="top"/>
    </xf>
    <xf numFmtId="0" fontId="15" fillId="0" borderId="15" xfId="4" applyBorder="1" applyAlignment="1">
      <alignment horizontal="center"/>
    </xf>
    <xf numFmtId="165" fontId="15" fillId="3" borderId="15" xfId="4" applyNumberFormat="1" applyFill="1" applyBorder="1" applyProtection="1">
      <protection locked="0"/>
    </xf>
    <xf numFmtId="0" fontId="15" fillId="0" borderId="12" xfId="4" applyBorder="1" applyAlignment="1">
      <alignment horizontal="center"/>
    </xf>
    <xf numFmtId="165" fontId="15" fillId="3" borderId="12" xfId="4" applyNumberFormat="1" applyFill="1" applyBorder="1" applyProtection="1">
      <protection locked="0"/>
    </xf>
    <xf numFmtId="0" fontId="5" fillId="0" borderId="0" xfId="4" applyFont="1" applyAlignment="1">
      <alignment horizontal="center" vertical="center" wrapText="1"/>
    </xf>
    <xf numFmtId="0" fontId="15" fillId="0" borderId="0" xfId="4" applyAlignment="1">
      <alignment vertical="center"/>
    </xf>
    <xf numFmtId="0" fontId="15" fillId="0" borderId="7" xfId="4" applyBorder="1" applyAlignment="1">
      <alignment horizontal="center" vertical="top"/>
    </xf>
    <xf numFmtId="0" fontId="15" fillId="0" borderId="15" xfId="4" applyBorder="1" applyAlignment="1">
      <alignment horizontal="center" vertical="top"/>
    </xf>
    <xf numFmtId="0" fontId="15" fillId="0" borderId="14" xfId="4" applyBorder="1" applyAlignment="1">
      <alignment horizontal="center" vertical="top"/>
    </xf>
    <xf numFmtId="0" fontId="2" fillId="0" borderId="25" xfId="4" applyFont="1" applyBorder="1" applyAlignment="1">
      <alignment horizontal="center" vertical="center"/>
    </xf>
    <xf numFmtId="164" fontId="2" fillId="3" borderId="14" xfId="6" applyFill="1" applyBorder="1" applyProtection="1">
      <protection locked="0"/>
    </xf>
    <xf numFmtId="164" fontId="2" fillId="4" borderId="14" xfId="6" applyFill="1" applyBorder="1"/>
    <xf numFmtId="0" fontId="2" fillId="0" borderId="24" xfId="4" applyFont="1" applyBorder="1" applyAlignment="1">
      <alignment horizontal="center" vertical="center"/>
    </xf>
    <xf numFmtId="164" fontId="2" fillId="4" borderId="9" xfId="6" applyFill="1" applyBorder="1"/>
    <xf numFmtId="164" fontId="2" fillId="3" borderId="7" xfId="6" applyFill="1" applyBorder="1" applyProtection="1">
      <protection locked="0"/>
    </xf>
    <xf numFmtId="0" fontId="2" fillId="0" borderId="12" xfId="4" applyFont="1" applyBorder="1" applyAlignment="1">
      <alignment horizontal="center" vertical="top"/>
    </xf>
    <xf numFmtId="0" fontId="0" fillId="0" borderId="0" xfId="0" applyAlignment="1">
      <alignment wrapText="1"/>
    </xf>
    <xf numFmtId="49" fontId="2" fillId="0" borderId="15" xfId="0" applyNumberFormat="1" applyFont="1" applyBorder="1" applyAlignment="1">
      <alignment horizontal="center" vertical="top"/>
    </xf>
    <xf numFmtId="0" fontId="2" fillId="0" borderId="15" xfId="0" applyFont="1" applyBorder="1" applyAlignment="1">
      <alignment vertical="top" wrapText="1"/>
    </xf>
    <xf numFmtId="0" fontId="2" fillId="0" borderId="10" xfId="0" applyFont="1" applyBorder="1" applyAlignment="1">
      <alignment vertical="top"/>
    </xf>
    <xf numFmtId="49" fontId="2" fillId="0" borderId="12" xfId="0" applyNumberFormat="1" applyFont="1" applyBorder="1" applyAlignment="1">
      <alignment horizontal="center" vertical="top"/>
    </xf>
    <xf numFmtId="0" fontId="2" fillId="0" borderId="12" xfId="0" applyFont="1" applyBorder="1" applyAlignment="1">
      <alignment vertical="top" wrapText="1"/>
    </xf>
    <xf numFmtId="167" fontId="2" fillId="0" borderId="12" xfId="5" applyNumberFormat="1" applyBorder="1" applyAlignment="1">
      <alignment horizontal="center" vertical="top"/>
    </xf>
    <xf numFmtId="0" fontId="2" fillId="0" borderId="20" xfId="0" applyFont="1" applyBorder="1" applyAlignment="1">
      <alignment vertical="top"/>
    </xf>
    <xf numFmtId="0" fontId="2" fillId="0" borderId="7" xfId="4" applyFont="1" applyBorder="1" applyAlignment="1">
      <alignment horizontal="center" vertical="top"/>
    </xf>
    <xf numFmtId="0" fontId="13" fillId="0" borderId="1" xfId="4" applyFont="1" applyBorder="1" applyAlignment="1">
      <alignment vertical="center" wrapText="1"/>
    </xf>
    <xf numFmtId="0" fontId="15" fillId="0" borderId="0" xfId="4" applyAlignment="1">
      <alignment horizontal="center" vertical="top"/>
    </xf>
    <xf numFmtId="0" fontId="2" fillId="0" borderId="0" xfId="4" applyFont="1" applyAlignment="1">
      <alignment horizontal="left"/>
    </xf>
    <xf numFmtId="0" fontId="15" fillId="0" borderId="0" xfId="4" applyAlignment="1">
      <alignment horizontal="left"/>
    </xf>
    <xf numFmtId="0" fontId="8" fillId="0" borderId="0" xfId="4" applyFont="1" applyAlignment="1">
      <alignment horizontal="center" vertical="center" wrapText="1"/>
    </xf>
    <xf numFmtId="0" fontId="15" fillId="0" borderId="12" xfId="4" applyBorder="1" applyAlignment="1">
      <alignment horizontal="center" vertical="top"/>
    </xf>
    <xf numFmtId="0" fontId="7" fillId="0" borderId="0" xfId="1" applyFont="1"/>
    <xf numFmtId="49" fontId="2" fillId="0" borderId="0" xfId="1" applyNumberFormat="1" applyAlignment="1">
      <alignment horizontal="center"/>
    </xf>
    <xf numFmtId="0" fontId="2" fillId="8" borderId="30" xfId="1" applyFill="1" applyBorder="1" applyAlignment="1">
      <alignment vertical="top" wrapText="1"/>
    </xf>
    <xf numFmtId="0" fontId="2" fillId="8" borderId="51" xfId="1" applyFill="1" applyBorder="1" applyAlignment="1">
      <alignment vertical="top" wrapText="1"/>
    </xf>
    <xf numFmtId="0" fontId="2" fillId="0" borderId="16" xfId="4" applyFont="1" applyBorder="1" applyAlignment="1">
      <alignment horizontal="left" vertical="top"/>
    </xf>
    <xf numFmtId="0" fontId="2" fillId="0" borderId="18" xfId="4" applyFont="1" applyBorder="1" applyAlignment="1">
      <alignment horizontal="left" vertical="top"/>
    </xf>
    <xf numFmtId="0" fontId="2" fillId="0" borderId="36" xfId="4" applyFont="1" applyBorder="1" applyAlignment="1">
      <alignment horizontal="left"/>
    </xf>
    <xf numFmtId="0" fontId="15" fillId="0" borderId="34" xfId="4" applyBorder="1" applyAlignment="1">
      <alignment horizontal="left"/>
    </xf>
    <xf numFmtId="0" fontId="5" fillId="0" borderId="2" xfId="4" applyFont="1" applyBorder="1" applyAlignment="1">
      <alignment horizontal="center" vertical="center" wrapText="1"/>
    </xf>
    <xf numFmtId="0" fontId="2" fillId="0" borderId="13" xfId="4" applyFont="1" applyBorder="1" applyAlignment="1">
      <alignment horizontal="left" vertical="top" wrapText="1"/>
    </xf>
    <xf numFmtId="0" fontId="6" fillId="5" borderId="0" xfId="4" applyFont="1" applyFill="1" applyAlignment="1">
      <alignment horizontal="left"/>
    </xf>
    <xf numFmtId="0" fontId="2" fillId="8" borderId="5" xfId="1" applyFill="1" applyBorder="1" applyAlignment="1">
      <alignment horizontal="center" vertical="top" wrapText="1"/>
    </xf>
    <xf numFmtId="0" fontId="2" fillId="0" borderId="0" xfId="1" applyAlignment="1">
      <alignment horizontal="center" wrapText="1"/>
    </xf>
    <xf numFmtId="0" fontId="7" fillId="5" borderId="2" xfId="1" applyFont="1" applyFill="1" applyBorder="1" applyAlignment="1">
      <alignment horizontal="left" vertical="top"/>
    </xf>
    <xf numFmtId="0" fontId="8" fillId="5" borderId="13" xfId="1" applyFont="1" applyFill="1" applyBorder="1" applyAlignment="1">
      <alignment vertical="top" wrapText="1"/>
    </xf>
    <xf numFmtId="0" fontId="2" fillId="5" borderId="39" xfId="1" applyFill="1" applyBorder="1" applyAlignment="1">
      <alignment horizontal="left" vertical="top" wrapText="1"/>
    </xf>
    <xf numFmtId="0" fontId="2" fillId="5" borderId="46" xfId="4" applyFont="1" applyFill="1" applyBorder="1" applyAlignment="1" applyProtection="1">
      <alignment horizontal="center" vertical="top" wrapText="1"/>
      <protection locked="0"/>
    </xf>
    <xf numFmtId="0" fontId="2" fillId="5" borderId="3" xfId="4" applyFont="1" applyFill="1" applyBorder="1" applyAlignment="1" applyProtection="1">
      <alignment horizontal="center" vertical="top" wrapText="1"/>
      <protection locked="0"/>
    </xf>
    <xf numFmtId="0" fontId="2" fillId="5" borderId="39" xfId="1" applyFill="1" applyBorder="1" applyAlignment="1">
      <alignment horizontal="center" vertical="top" wrapText="1"/>
    </xf>
    <xf numFmtId="0" fontId="2" fillId="0" borderId="32" xfId="1" applyBorder="1" applyAlignment="1">
      <alignment horizontal="center" vertical="top"/>
    </xf>
    <xf numFmtId="0" fontId="7" fillId="8" borderId="3" xfId="1" applyFont="1" applyFill="1" applyBorder="1" applyAlignment="1">
      <alignment horizontal="center" vertical="top" wrapText="1"/>
    </xf>
    <xf numFmtId="0" fontId="2" fillId="0" borderId="43" xfId="4" applyFont="1" applyBorder="1"/>
    <xf numFmtId="0" fontId="15" fillId="0" borderId="44" xfId="4" applyBorder="1"/>
    <xf numFmtId="0" fontId="15" fillId="0" borderId="6" xfId="4" applyBorder="1"/>
    <xf numFmtId="0" fontId="2" fillId="0" borderId="36" xfId="4" applyFont="1" applyBorder="1"/>
    <xf numFmtId="0" fontId="15" fillId="0" borderId="35" xfId="4" applyBorder="1"/>
    <xf numFmtId="0" fontId="15" fillId="0" borderId="34" xfId="4" applyBorder="1"/>
    <xf numFmtId="0" fontId="2" fillId="0" borderId="40" xfId="4" applyFont="1" applyBorder="1"/>
    <xf numFmtId="0" fontId="15" fillId="0" borderId="41" xfId="4" applyBorder="1"/>
    <xf numFmtId="0" fontId="15" fillId="0" borderId="58" xfId="4" applyBorder="1"/>
    <xf numFmtId="0" fontId="15" fillId="0" borderId="35" xfId="4" applyBorder="1" applyAlignment="1">
      <alignment horizontal="right"/>
    </xf>
    <xf numFmtId="9" fontId="2" fillId="0" borderId="32" xfId="4" applyNumberFormat="1" applyFont="1" applyBorder="1" applyAlignment="1">
      <alignment horizontal="center" vertical="top"/>
    </xf>
    <xf numFmtId="0" fontId="2" fillId="0" borderId="13" xfId="4" applyFont="1" applyBorder="1"/>
    <xf numFmtId="0" fontId="2" fillId="0" borderId="5" xfId="4" applyFont="1" applyBorder="1"/>
    <xf numFmtId="0" fontId="2" fillId="0" borderId="16" xfId="4" applyFont="1" applyBorder="1"/>
    <xf numFmtId="0" fontId="2" fillId="0" borderId="10" xfId="4" applyFont="1" applyBorder="1"/>
    <xf numFmtId="0" fontId="2" fillId="5" borderId="43" xfId="1" applyFill="1" applyBorder="1" applyAlignment="1">
      <alignment horizontal="center" vertical="top" wrapText="1"/>
    </xf>
    <xf numFmtId="0" fontId="2" fillId="5" borderId="40" xfId="1" applyFill="1" applyBorder="1" applyAlignment="1">
      <alignment vertical="top" wrapText="1"/>
    </xf>
    <xf numFmtId="0" fontId="2" fillId="5" borderId="43" xfId="4" applyFont="1" applyFill="1" applyBorder="1" applyAlignment="1" applyProtection="1">
      <alignment vertical="top" wrapText="1"/>
      <protection locked="0"/>
    </xf>
    <xf numFmtId="0" fontId="7" fillId="5" borderId="37" xfId="1" applyFont="1" applyFill="1" applyBorder="1" applyAlignment="1">
      <alignment horizontal="left" vertical="top" wrapText="1"/>
    </xf>
    <xf numFmtId="0" fontId="2" fillId="8" borderId="23" xfId="1" applyFill="1" applyBorder="1" applyAlignment="1">
      <alignment vertical="top" wrapText="1"/>
    </xf>
    <xf numFmtId="0" fontId="2" fillId="8" borderId="5" xfId="1" applyFill="1" applyBorder="1" applyAlignment="1">
      <alignment vertical="top" wrapText="1"/>
    </xf>
    <xf numFmtId="0" fontId="9" fillId="0" borderId="0" xfId="1" applyFont="1" applyAlignment="1">
      <alignment horizontal="center" vertical="top"/>
    </xf>
    <xf numFmtId="0" fontId="11" fillId="0" borderId="0" xfId="1" applyFont="1" applyAlignment="1">
      <alignment vertical="top"/>
    </xf>
    <xf numFmtId="168" fontId="7" fillId="0" borderId="0" xfId="1" applyNumberFormat="1" applyFont="1" applyAlignment="1">
      <alignment vertical="top"/>
    </xf>
    <xf numFmtId="0" fontId="2" fillId="0" borderId="27" xfId="1" applyBorder="1" applyAlignment="1">
      <alignment vertical="top" wrapText="1"/>
    </xf>
    <xf numFmtId="0" fontId="2" fillId="0" borderId="7" xfId="1" applyBorder="1" applyAlignment="1">
      <alignment vertical="top" wrapText="1"/>
    </xf>
    <xf numFmtId="0" fontId="2" fillId="6" borderId="7" xfId="1" applyFill="1" applyBorder="1" applyAlignment="1">
      <alignment horizontal="center" vertical="top" wrapText="1"/>
    </xf>
    <xf numFmtId="0" fontId="2" fillId="8" borderId="18" xfId="1" applyFill="1" applyBorder="1" applyAlignment="1">
      <alignment vertical="top"/>
    </xf>
    <xf numFmtId="0" fontId="2" fillId="8" borderId="31" xfId="1" applyFill="1" applyBorder="1" applyAlignment="1">
      <alignment vertical="top" wrapText="1"/>
    </xf>
    <xf numFmtId="164" fontId="2" fillId="3" borderId="14" xfId="6" applyFill="1" applyBorder="1" applyAlignment="1" applyProtection="1">
      <alignment horizontal="right"/>
      <protection locked="0"/>
    </xf>
    <xf numFmtId="164" fontId="16" fillId="3" borderId="14" xfId="6" applyFont="1" applyFill="1" applyBorder="1" applyProtection="1">
      <protection locked="0"/>
    </xf>
    <xf numFmtId="164" fontId="16" fillId="3" borderId="15" xfId="6" applyFont="1" applyFill="1" applyBorder="1" applyProtection="1">
      <protection locked="0"/>
    </xf>
    <xf numFmtId="9" fontId="9" fillId="0" borderId="0" xfId="1" applyNumberFormat="1" applyFont="1"/>
    <xf numFmtId="0" fontId="6" fillId="0" borderId="0" xfId="1" applyFont="1"/>
    <xf numFmtId="9" fontId="6" fillId="0" borderId="0" xfId="1" applyNumberFormat="1" applyFont="1"/>
    <xf numFmtId="164" fontId="12" fillId="0" borderId="55" xfId="2" applyFont="1" applyBorder="1"/>
    <xf numFmtId="0" fontId="2" fillId="0" borderId="55" xfId="1" applyBorder="1"/>
    <xf numFmtId="0" fontId="9" fillId="0" borderId="0" xfId="1" applyFont="1" applyAlignment="1">
      <alignment horizontal="left"/>
    </xf>
    <xf numFmtId="0" fontId="17" fillId="0" borderId="0" xfId="4" applyFont="1"/>
    <xf numFmtId="0" fontId="17" fillId="0" borderId="0" xfId="4" applyFont="1" applyAlignment="1">
      <alignment wrapText="1"/>
    </xf>
    <xf numFmtId="0" fontId="2" fillId="0" borderId="57" xfId="4" applyFont="1" applyBorder="1" applyAlignment="1">
      <alignment horizontal="center" vertical="top"/>
    </xf>
    <xf numFmtId="164" fontId="2" fillId="3" borderId="26" xfId="6" applyFill="1" applyBorder="1" applyProtection="1">
      <protection locked="0"/>
    </xf>
    <xf numFmtId="0" fontId="2" fillId="0" borderId="24" xfId="4" applyFont="1" applyBorder="1" applyAlignment="1">
      <alignment horizontal="center" vertical="top"/>
    </xf>
    <xf numFmtId="164" fontId="2" fillId="0" borderId="51" xfId="6" applyBorder="1"/>
    <xf numFmtId="0" fontId="2" fillId="0" borderId="60" xfId="1" applyBorder="1" applyAlignment="1">
      <alignment horizontal="left" vertical="center"/>
    </xf>
    <xf numFmtId="164" fontId="7" fillId="0" borderId="0" xfId="1" applyNumberFormat="1" applyFont="1"/>
    <xf numFmtId="0" fontId="6" fillId="5" borderId="8" xfId="1" applyFont="1" applyFill="1" applyBorder="1"/>
    <xf numFmtId="0" fontId="6" fillId="5" borderId="0" xfId="1" applyFont="1" applyFill="1"/>
    <xf numFmtId="0" fontId="5" fillId="0" borderId="7" xfId="1" applyFont="1" applyBorder="1" applyAlignment="1">
      <alignment horizontal="center" vertical="center" wrapText="1"/>
    </xf>
    <xf numFmtId="0" fontId="2" fillId="0" borderId="15" xfId="1" applyBorder="1" applyAlignment="1">
      <alignment horizontal="left" vertical="center"/>
    </xf>
    <xf numFmtId="0" fontId="2" fillId="0" borderId="12" xfId="1" applyBorder="1" applyAlignment="1">
      <alignment horizontal="left" vertical="center"/>
    </xf>
    <xf numFmtId="0" fontId="2" fillId="2" borderId="14" xfId="0" applyFont="1" applyFill="1" applyBorder="1"/>
    <xf numFmtId="164" fontId="2" fillId="10" borderId="14" xfId="6" applyFill="1" applyBorder="1"/>
    <xf numFmtId="164" fontId="7" fillId="0" borderId="0" xfId="4" applyNumberFormat="1" applyFont="1"/>
    <xf numFmtId="164" fontId="7" fillId="0" borderId="0" xfId="4" applyNumberFormat="1" applyFont="1" applyAlignment="1">
      <alignment wrapText="1"/>
    </xf>
    <xf numFmtId="164" fontId="3" fillId="9" borderId="0" xfId="2" applyFill="1"/>
    <xf numFmtId="164" fontId="3" fillId="0" borderId="0" xfId="2"/>
    <xf numFmtId="0" fontId="15" fillId="0" borderId="7" xfId="4" applyBorder="1" applyAlignment="1">
      <alignment horizontal="right" vertical="top"/>
    </xf>
    <xf numFmtId="0" fontId="15" fillId="0" borderId="52" xfId="4" applyBorder="1"/>
    <xf numFmtId="0" fontId="15" fillId="0" borderId="54" xfId="4" applyBorder="1"/>
    <xf numFmtId="0" fontId="15" fillId="0" borderId="54" xfId="4" applyBorder="1" applyAlignment="1">
      <alignment horizontal="left"/>
    </xf>
    <xf numFmtId="0" fontId="15" fillId="0" borderId="50" xfId="4" applyBorder="1"/>
    <xf numFmtId="168" fontId="2" fillId="7" borderId="32" xfId="1" applyNumberFormat="1" applyFill="1" applyBorder="1" applyAlignment="1">
      <alignment vertical="top"/>
    </xf>
    <xf numFmtId="0" fontId="10" fillId="0" borderId="0" xfId="4" applyFont="1" applyAlignment="1">
      <alignment horizontal="left" vertical="top"/>
    </xf>
    <xf numFmtId="0" fontId="15" fillId="0" borderId="0" xfId="4" applyAlignment="1">
      <alignment vertical="top"/>
    </xf>
    <xf numFmtId="0" fontId="2" fillId="0" borderId="0" xfId="4" applyFont="1" applyAlignment="1">
      <alignment vertical="top"/>
    </xf>
    <xf numFmtId="164" fontId="2" fillId="4" borderId="14" xfId="6" applyFill="1" applyBorder="1" applyProtection="1">
      <protection locked="0"/>
    </xf>
    <xf numFmtId="164" fontId="2" fillId="4" borderId="9" xfId="6" applyFill="1" applyBorder="1" applyProtection="1">
      <protection locked="0"/>
    </xf>
    <xf numFmtId="0" fontId="15" fillId="0" borderId="0" xfId="4" applyAlignment="1">
      <alignment horizontal="left" vertical="top"/>
    </xf>
    <xf numFmtId="0" fontId="7" fillId="5" borderId="46" xfId="4" applyFont="1" applyFill="1" applyBorder="1" applyAlignment="1">
      <alignment horizontal="left" vertical="top"/>
    </xf>
    <xf numFmtId="0" fontId="7" fillId="5" borderId="38" xfId="4" applyFont="1" applyFill="1" applyBorder="1" applyAlignment="1">
      <alignment horizontal="left" vertical="top" wrapText="1"/>
    </xf>
    <xf numFmtId="0" fontId="7" fillId="5" borderId="38" xfId="4" applyFont="1" applyFill="1" applyBorder="1" applyAlignment="1">
      <alignment horizontal="center" vertical="top" wrapText="1"/>
    </xf>
    <xf numFmtId="0" fontId="7" fillId="0" borderId="0" xfId="4" applyFont="1" applyAlignment="1">
      <alignment vertical="top" wrapText="1"/>
    </xf>
    <xf numFmtId="0" fontId="8" fillId="5" borderId="45" xfId="4" applyFont="1" applyFill="1" applyBorder="1" applyAlignment="1">
      <alignment vertical="top" wrapText="1"/>
    </xf>
    <xf numFmtId="0" fontId="15" fillId="0" borderId="0" xfId="4" applyAlignment="1">
      <alignment vertical="top" wrapText="1"/>
    </xf>
    <xf numFmtId="0" fontId="8" fillId="5" borderId="42" xfId="4" applyFont="1" applyFill="1" applyBorder="1" applyAlignment="1">
      <alignment vertical="top" wrapText="1"/>
    </xf>
    <xf numFmtId="0" fontId="8" fillId="5" borderId="41" xfId="4" applyFont="1" applyFill="1" applyBorder="1" applyAlignment="1">
      <alignment horizontal="left" vertical="top" wrapText="1"/>
    </xf>
    <xf numFmtId="0" fontId="8" fillId="5" borderId="41" xfId="4" applyFont="1" applyFill="1" applyBorder="1" applyAlignment="1">
      <alignment vertical="top" wrapText="1"/>
    </xf>
    <xf numFmtId="0" fontId="8" fillId="5" borderId="40" xfId="4" applyFont="1" applyFill="1" applyBorder="1" applyAlignment="1">
      <alignment horizontal="left" vertical="top" wrapText="1"/>
    </xf>
    <xf numFmtId="0" fontId="7" fillId="0" borderId="0" xfId="4" applyFont="1" applyAlignment="1">
      <alignment vertical="top"/>
    </xf>
    <xf numFmtId="0" fontId="7" fillId="0" borderId="0" xfId="4" applyFont="1" applyAlignment="1">
      <alignment horizontal="left" vertical="top" wrapText="1"/>
    </xf>
    <xf numFmtId="0" fontId="2" fillId="0" borderId="0" xfId="4" applyFont="1" applyAlignment="1">
      <alignment horizontal="left" vertical="top"/>
    </xf>
    <xf numFmtId="0" fontId="15" fillId="0" borderId="0" xfId="4" applyAlignment="1">
      <alignment horizontal="left" vertical="top" wrapText="1"/>
    </xf>
    <xf numFmtId="0" fontId="2" fillId="5" borderId="43" xfId="4" applyFont="1" applyFill="1" applyBorder="1" applyAlignment="1">
      <alignment horizontal="center" vertical="top" wrapText="1"/>
    </xf>
    <xf numFmtId="0" fontId="15" fillId="5" borderId="40" xfId="4" applyFill="1" applyBorder="1" applyAlignment="1">
      <alignment horizontal="left" vertical="top" wrapText="1"/>
    </xf>
    <xf numFmtId="0" fontId="15" fillId="5" borderId="40" xfId="4" applyFill="1" applyBorder="1" applyAlignment="1">
      <alignment horizontal="center" vertical="top" wrapText="1"/>
    </xf>
    <xf numFmtId="164" fontId="2" fillId="3" borderId="1" xfId="6" applyFill="1" applyBorder="1" applyAlignment="1">
      <alignment vertical="center"/>
    </xf>
    <xf numFmtId="164" fontId="2" fillId="0" borderId="0" xfId="6" applyAlignment="1">
      <alignment vertical="center"/>
    </xf>
    <xf numFmtId="164" fontId="2" fillId="0" borderId="0" xfId="6"/>
    <xf numFmtId="164" fontId="2" fillId="0" borderId="15" xfId="6" applyBorder="1"/>
    <xf numFmtId="164" fontId="2" fillId="0" borderId="14" xfId="6" applyBorder="1"/>
    <xf numFmtId="164" fontId="2" fillId="0" borderId="12" xfId="6" applyBorder="1"/>
    <xf numFmtId="44" fontId="7" fillId="0" borderId="0" xfId="1" applyNumberFormat="1" applyFont="1"/>
    <xf numFmtId="0" fontId="2" fillId="0" borderId="42" xfId="1" applyBorder="1" applyAlignment="1">
      <alignment horizontal="left" vertical="center"/>
    </xf>
    <xf numFmtId="164" fontId="2" fillId="2" borderId="14" xfId="6" applyFill="1" applyBorder="1" applyProtection="1">
      <protection locked="0"/>
    </xf>
    <xf numFmtId="164" fontId="2" fillId="2" borderId="7" xfId="6" applyFill="1" applyBorder="1" applyProtection="1">
      <protection locked="0"/>
    </xf>
    <xf numFmtId="164" fontId="2" fillId="2" borderId="9" xfId="6" applyFill="1" applyBorder="1" applyProtection="1">
      <protection locked="0"/>
    </xf>
    <xf numFmtId="0" fontId="9" fillId="0" borderId="61" xfId="1" applyFont="1" applyBorder="1"/>
    <xf numFmtId="0" fontId="7" fillId="0" borderId="62" xfId="1" applyFont="1" applyBorder="1" applyAlignment="1">
      <alignment vertical="top"/>
    </xf>
    <xf numFmtId="164" fontId="9" fillId="9" borderId="63" xfId="2" applyFont="1" applyFill="1" applyBorder="1"/>
    <xf numFmtId="49" fontId="18" fillId="0" borderId="15" xfId="4" applyNumberFormat="1" applyFont="1" applyBorder="1" applyAlignment="1">
      <alignment horizontal="center" vertical="top"/>
    </xf>
    <xf numFmtId="0" fontId="18" fillId="0" borderId="15" xfId="4" applyFont="1" applyBorder="1" applyAlignment="1">
      <alignment vertical="top" wrapText="1"/>
    </xf>
    <xf numFmtId="167" fontId="18" fillId="0" borderId="15" xfId="5" applyNumberFormat="1" applyFont="1" applyBorder="1" applyAlignment="1">
      <alignment horizontal="center" vertical="top"/>
    </xf>
    <xf numFmtId="0" fontId="18" fillId="0" borderId="10" xfId="4" applyFont="1" applyBorder="1" applyAlignment="1">
      <alignment vertical="top"/>
    </xf>
    <xf numFmtId="0" fontId="2" fillId="5" borderId="43" xfId="1" applyFont="1" applyFill="1" applyBorder="1" applyAlignment="1">
      <alignment horizontal="left" vertical="top" wrapText="1"/>
    </xf>
    <xf numFmtId="0" fontId="2" fillId="5" borderId="43" xfId="1" applyFont="1" applyFill="1" applyBorder="1" applyAlignment="1">
      <alignment horizontal="center" vertical="top" wrapText="1"/>
    </xf>
    <xf numFmtId="0" fontId="2" fillId="5" borderId="43" xfId="1" applyFont="1" applyFill="1" applyBorder="1" applyAlignment="1">
      <alignment vertical="top" wrapText="1"/>
    </xf>
    <xf numFmtId="0" fontId="2" fillId="8" borderId="44" xfId="1" applyFont="1" applyFill="1" applyBorder="1" applyAlignment="1">
      <alignment vertical="top" wrapText="1"/>
    </xf>
    <xf numFmtId="0" fontId="2" fillId="8" borderId="6" xfId="1" applyFont="1" applyFill="1" applyBorder="1" applyAlignment="1">
      <alignment vertical="top" wrapText="1"/>
    </xf>
    <xf numFmtId="0" fontId="2" fillId="0" borderId="5" xfId="1" applyFont="1" applyBorder="1" applyAlignment="1">
      <alignment vertical="top" wrapText="1"/>
    </xf>
    <xf numFmtId="0" fontId="2" fillId="0" borderId="52" xfId="1" applyFont="1" applyBorder="1" applyAlignment="1">
      <alignment vertical="top" wrapText="1"/>
    </xf>
    <xf numFmtId="0" fontId="2" fillId="0" borderId="0" xfId="1" applyFont="1" applyAlignment="1">
      <alignment vertical="top" wrapText="1"/>
    </xf>
    <xf numFmtId="0" fontId="2" fillId="8" borderId="41" xfId="1" applyFont="1" applyFill="1" applyBorder="1" applyAlignment="1">
      <alignment horizontal="center" vertical="top" wrapText="1"/>
    </xf>
    <xf numFmtId="0" fontId="2" fillId="8" borderId="41" xfId="1" applyFont="1" applyFill="1" applyBorder="1" applyAlignment="1">
      <alignment vertical="top" wrapText="1"/>
    </xf>
    <xf numFmtId="0" fontId="2" fillId="8" borderId="50" xfId="1" applyFont="1" applyFill="1" applyBorder="1" applyAlignment="1">
      <alignment vertical="top" wrapText="1"/>
    </xf>
    <xf numFmtId="0" fontId="2" fillId="0" borderId="40" xfId="1" applyFont="1" applyBorder="1" applyAlignment="1">
      <alignment vertical="top" wrapText="1"/>
    </xf>
    <xf numFmtId="168" fontId="2" fillId="6" borderId="32" xfId="1" applyNumberFormat="1" applyFont="1" applyFill="1" applyBorder="1" applyAlignment="1">
      <alignment vertical="top"/>
    </xf>
    <xf numFmtId="168" fontId="2" fillId="0" borderId="32" xfId="1" applyNumberFormat="1" applyFont="1" applyBorder="1" applyAlignment="1">
      <alignment vertical="top"/>
    </xf>
    <xf numFmtId="0" fontId="2" fillId="0" borderId="0" xfId="1" applyFont="1" applyAlignment="1">
      <alignment vertical="top"/>
    </xf>
    <xf numFmtId="0" fontId="2" fillId="0" borderId="0" xfId="1" applyFont="1" applyAlignment="1">
      <alignment horizontal="left" vertical="top"/>
    </xf>
    <xf numFmtId="0" fontId="2" fillId="5" borderId="46" xfId="1" applyFont="1" applyFill="1" applyBorder="1" applyAlignment="1">
      <alignment horizontal="center" vertical="top" wrapText="1"/>
    </xf>
    <xf numFmtId="0" fontId="2" fillId="5" borderId="3" xfId="1" applyFont="1" applyFill="1" applyBorder="1" applyAlignment="1">
      <alignment horizontal="center" vertical="top" wrapText="1"/>
    </xf>
    <xf numFmtId="0" fontId="2" fillId="5" borderId="1" xfId="1" applyFont="1" applyFill="1" applyBorder="1" applyAlignment="1">
      <alignment horizontal="center" vertical="top" wrapText="1"/>
    </xf>
    <xf numFmtId="0" fontId="2" fillId="0" borderId="32" xfId="1" applyFont="1" applyBorder="1" applyAlignment="1">
      <alignment horizontal="left" vertical="top" wrapText="1"/>
    </xf>
    <xf numFmtId="44" fontId="2" fillId="6" borderId="32" xfId="7" applyFont="1" applyFill="1" applyBorder="1" applyAlignment="1">
      <alignment vertical="top"/>
    </xf>
    <xf numFmtId="0" fontId="2" fillId="0" borderId="0" xfId="1" applyFont="1"/>
    <xf numFmtId="0" fontId="2" fillId="0" borderId="0" xfId="1" applyFont="1" applyAlignment="1">
      <alignment horizontal="left" vertical="top" wrapText="1"/>
    </xf>
    <xf numFmtId="0" fontId="2" fillId="0" borderId="17" xfId="1" applyFont="1" applyBorder="1" applyAlignment="1">
      <alignment vertical="top"/>
    </xf>
    <xf numFmtId="0" fontId="2" fillId="0" borderId="8" xfId="1" applyFont="1" applyBorder="1" applyAlignment="1">
      <alignment vertical="top"/>
    </xf>
    <xf numFmtId="0" fontId="2" fillId="0" borderId="56" xfId="1" applyFont="1" applyBorder="1" applyAlignment="1">
      <alignment vertical="top"/>
    </xf>
    <xf numFmtId="0" fontId="2" fillId="0" borderId="9" xfId="1" applyFont="1" applyBorder="1" applyAlignment="1">
      <alignment vertical="top"/>
    </xf>
    <xf numFmtId="0" fontId="5" fillId="0" borderId="28" xfId="4" applyFont="1" applyBorder="1" applyAlignment="1">
      <alignment horizontal="center" vertical="center" wrapText="1"/>
    </xf>
    <xf numFmtId="164" fontId="2" fillId="3" borderId="9" xfId="6" applyFill="1" applyBorder="1" applyAlignment="1" applyProtection="1">
      <alignment horizontal="right"/>
      <protection locked="0"/>
    </xf>
    <xf numFmtId="0" fontId="0" fillId="0" borderId="15" xfId="4" applyFont="1" applyBorder="1" applyAlignment="1">
      <alignment horizontal="center" vertical="top"/>
    </xf>
    <xf numFmtId="164" fontId="2" fillId="0" borderId="1" xfId="6" applyFill="1" applyBorder="1" applyAlignment="1">
      <alignment vertical="center"/>
    </xf>
    <xf numFmtId="164" fontId="2" fillId="3" borderId="15" xfId="6" applyFill="1" applyBorder="1"/>
    <xf numFmtId="0" fontId="0" fillId="0" borderId="0" xfId="0" applyAlignment="1">
      <alignment horizontal="center"/>
    </xf>
    <xf numFmtId="164" fontId="2" fillId="0" borderId="16" xfId="6" applyBorder="1" applyAlignment="1">
      <alignment horizontal="center"/>
    </xf>
    <xf numFmtId="164" fontId="2" fillId="0" borderId="10" xfId="6" applyBorder="1" applyAlignment="1">
      <alignment horizontal="center"/>
    </xf>
    <xf numFmtId="0" fontId="2" fillId="0" borderId="11" xfId="4" applyFont="1" applyBorder="1" applyAlignment="1">
      <alignment horizontal="left" vertical="top" wrapText="1"/>
    </xf>
    <xf numFmtId="0" fontId="2" fillId="0" borderId="22" xfId="4" applyFont="1" applyBorder="1" applyAlignment="1">
      <alignment horizontal="left" vertical="top" wrapText="1"/>
    </xf>
    <xf numFmtId="0" fontId="2" fillId="0" borderId="33" xfId="4" applyFont="1" applyBorder="1" applyAlignment="1">
      <alignment horizontal="left" vertical="top" wrapText="1"/>
    </xf>
    <xf numFmtId="0" fontId="2" fillId="0" borderId="29" xfId="4" applyFont="1" applyBorder="1" applyAlignment="1">
      <alignment horizontal="center" vertical="top"/>
    </xf>
    <xf numFmtId="0" fontId="2" fillId="0" borderId="21" xfId="4" applyFont="1" applyBorder="1" applyAlignment="1">
      <alignment horizontal="center" vertical="top"/>
    </xf>
    <xf numFmtId="0" fontId="7" fillId="0" borderId="19" xfId="4" applyFont="1" applyBorder="1" applyAlignment="1">
      <alignment horizontal="center" vertical="center" wrapText="1"/>
    </xf>
    <xf numFmtId="0" fontId="2" fillId="0" borderId="13" xfId="4" applyFont="1" applyBorder="1" applyAlignment="1">
      <alignment horizontal="left" vertical="top" wrapText="1"/>
    </xf>
    <xf numFmtId="0" fontId="2" fillId="0" borderId="23" xfId="4" applyFont="1" applyBorder="1" applyAlignment="1">
      <alignment horizontal="left" vertical="top" wrapText="1"/>
    </xf>
    <xf numFmtId="0" fontId="2" fillId="0" borderId="5" xfId="4" applyFont="1" applyBorder="1" applyAlignment="1">
      <alignment horizontal="left" vertical="top" wrapText="1"/>
    </xf>
    <xf numFmtId="0" fontId="2" fillId="0" borderId="16" xfId="4" applyFont="1" applyBorder="1" applyAlignment="1">
      <alignment horizontal="left" vertical="top"/>
    </xf>
    <xf numFmtId="0" fontId="2" fillId="0" borderId="22" xfId="4" applyFont="1" applyBorder="1" applyAlignment="1">
      <alignment horizontal="left" vertical="top"/>
    </xf>
    <xf numFmtId="0" fontId="2" fillId="0" borderId="10" xfId="4" applyFont="1" applyBorder="1" applyAlignment="1">
      <alignment horizontal="left" vertical="top"/>
    </xf>
    <xf numFmtId="0" fontId="5" fillId="0" borderId="2" xfId="4" applyFont="1" applyBorder="1" applyAlignment="1">
      <alignment horizontal="center" vertical="center" wrapText="1"/>
    </xf>
    <xf numFmtId="0" fontId="5" fillId="0" borderId="19" xfId="4" applyFont="1" applyBorder="1" applyAlignment="1">
      <alignment horizontal="center" vertical="center" wrapText="1"/>
    </xf>
    <xf numFmtId="0" fontId="5" fillId="0" borderId="3" xfId="4" applyFont="1" applyBorder="1" applyAlignment="1">
      <alignment horizontal="center" vertical="center" wrapText="1"/>
    </xf>
    <xf numFmtId="0" fontId="15" fillId="0" borderId="33" xfId="4" applyBorder="1" applyAlignment="1">
      <alignment horizontal="left" wrapText="1"/>
    </xf>
    <xf numFmtId="0" fontId="15" fillId="0" borderId="32" xfId="4" applyBorder="1" applyAlignment="1">
      <alignment horizontal="left" wrapText="1"/>
    </xf>
    <xf numFmtId="0" fontId="15" fillId="0" borderId="11" xfId="4" applyBorder="1" applyAlignment="1">
      <alignment horizontal="left" wrapText="1"/>
    </xf>
    <xf numFmtId="0" fontId="2" fillId="0" borderId="18" xfId="4" applyFont="1" applyBorder="1" applyAlignment="1">
      <alignment horizontal="left" vertical="top"/>
    </xf>
    <xf numFmtId="0" fontId="2" fillId="0" borderId="21" xfId="4" applyFont="1" applyBorder="1" applyAlignment="1">
      <alignment horizontal="left" vertical="top"/>
    </xf>
    <xf numFmtId="0" fontId="2" fillId="0" borderId="20" xfId="4" applyFont="1" applyBorder="1" applyAlignment="1">
      <alignment horizontal="left" vertical="top"/>
    </xf>
    <xf numFmtId="0" fontId="6" fillId="5" borderId="0" xfId="4" applyFont="1" applyFill="1" applyAlignment="1">
      <alignment horizontal="left"/>
    </xf>
    <xf numFmtId="0" fontId="2" fillId="0" borderId="4" xfId="4" applyFont="1" applyBorder="1" applyAlignment="1">
      <alignment horizontal="left" vertical="top" wrapText="1"/>
    </xf>
    <xf numFmtId="0" fontId="2" fillId="0" borderId="49" xfId="4" applyFont="1" applyBorder="1" applyAlignment="1">
      <alignment horizontal="left" vertical="top" wrapText="1"/>
    </xf>
    <xf numFmtId="0" fontId="2" fillId="0" borderId="48" xfId="4" applyFont="1" applyBorder="1" applyAlignment="1">
      <alignment horizontal="left" vertical="top" wrapText="1"/>
    </xf>
    <xf numFmtId="0" fontId="5" fillId="0" borderId="39" xfId="4" applyFont="1" applyBorder="1" applyAlignment="1">
      <alignment horizontal="center" vertical="center" wrapText="1"/>
    </xf>
    <xf numFmtId="0" fontId="5" fillId="0" borderId="38" xfId="4" applyFont="1" applyBorder="1" applyAlignment="1">
      <alignment horizontal="center" vertical="center" wrapText="1"/>
    </xf>
    <xf numFmtId="0" fontId="5" fillId="0" borderId="37" xfId="4" applyFont="1" applyBorder="1" applyAlignment="1">
      <alignment horizontal="center" vertical="center" wrapText="1"/>
    </xf>
    <xf numFmtId="0" fontId="15" fillId="0" borderId="36" xfId="4" applyBorder="1" applyAlignment="1">
      <alignment horizontal="left" wrapText="1"/>
    </xf>
    <xf numFmtId="0" fontId="15" fillId="0" borderId="35" xfId="4" applyBorder="1" applyAlignment="1">
      <alignment horizontal="left" wrapText="1"/>
    </xf>
    <xf numFmtId="0" fontId="15" fillId="0" borderId="34" xfId="4" applyBorder="1" applyAlignment="1">
      <alignment horizontal="left" wrapText="1"/>
    </xf>
    <xf numFmtId="0" fontId="15" fillId="0" borderId="31" xfId="4" applyBorder="1" applyAlignment="1">
      <alignment horizontal="left" wrapText="1"/>
    </xf>
    <xf numFmtId="0" fontId="15" fillId="0" borderId="30" xfId="4" applyBorder="1" applyAlignment="1">
      <alignment horizontal="left" wrapText="1"/>
    </xf>
    <xf numFmtId="0" fontId="15" fillId="0" borderId="29" xfId="4" applyBorder="1" applyAlignment="1">
      <alignment horizontal="left" wrapText="1"/>
    </xf>
    <xf numFmtId="0" fontId="9" fillId="0" borderId="4" xfId="4" applyFont="1" applyBorder="1" applyAlignment="1">
      <alignment horizontal="center" vertical="top"/>
    </xf>
    <xf numFmtId="0" fontId="9" fillId="0" borderId="49" xfId="4" applyFont="1" applyBorder="1" applyAlignment="1">
      <alignment horizontal="center" vertical="top"/>
    </xf>
    <xf numFmtId="0" fontId="9" fillId="0" borderId="48" xfId="4" applyFont="1" applyBorder="1" applyAlignment="1">
      <alignment horizontal="center" vertical="top"/>
    </xf>
    <xf numFmtId="0" fontId="9" fillId="0" borderId="17" xfId="4" applyFont="1" applyBorder="1" applyAlignment="1">
      <alignment horizontal="center" vertical="top"/>
    </xf>
    <xf numFmtId="0" fontId="9" fillId="0" borderId="47" xfId="4" applyFont="1" applyBorder="1" applyAlignment="1">
      <alignment horizontal="center" vertical="top"/>
    </xf>
    <xf numFmtId="0" fontId="9" fillId="0" borderId="27" xfId="4" applyFont="1" applyBorder="1" applyAlignment="1">
      <alignment horizontal="center" vertical="top"/>
    </xf>
    <xf numFmtId="0" fontId="9" fillId="0" borderId="4" xfId="4" applyFont="1" applyBorder="1" applyAlignment="1" applyProtection="1">
      <alignment horizontal="center" vertical="top" wrapText="1"/>
      <protection locked="0"/>
    </xf>
    <xf numFmtId="0" fontId="9" fillId="0" borderId="49" xfId="4" applyFont="1" applyBorder="1" applyAlignment="1" applyProtection="1">
      <alignment horizontal="center" vertical="top" wrapText="1"/>
      <protection locked="0"/>
    </xf>
    <xf numFmtId="0" fontId="9" fillId="0" borderId="48" xfId="4" applyFont="1" applyBorder="1" applyAlignment="1" applyProtection="1">
      <alignment horizontal="center" vertical="top" wrapText="1"/>
      <protection locked="0"/>
    </xf>
    <xf numFmtId="0" fontId="9" fillId="0" borderId="17" xfId="4" applyFont="1" applyBorder="1" applyAlignment="1" applyProtection="1">
      <alignment horizontal="center" vertical="top" wrapText="1"/>
      <protection locked="0"/>
    </xf>
    <xf numFmtId="0" fontId="9" fillId="0" borderId="47" xfId="4" applyFont="1" applyBorder="1" applyAlignment="1" applyProtection="1">
      <alignment horizontal="center" vertical="top" wrapText="1"/>
      <protection locked="0"/>
    </xf>
    <xf numFmtId="0" fontId="9" fillId="0" borderId="27" xfId="4" applyFont="1" applyBorder="1" applyAlignment="1" applyProtection="1">
      <alignment horizontal="center" vertical="top" wrapText="1"/>
      <protection locked="0"/>
    </xf>
    <xf numFmtId="0" fontId="9" fillId="0" borderId="4" xfId="4" applyFont="1" applyBorder="1" applyAlignment="1" applyProtection="1">
      <alignment horizontal="center" vertical="top"/>
      <protection locked="0"/>
    </xf>
    <xf numFmtId="0" fontId="9" fillId="0" borderId="48" xfId="4" applyFont="1" applyBorder="1" applyAlignment="1" applyProtection="1">
      <alignment horizontal="center" vertical="top"/>
      <protection locked="0"/>
    </xf>
    <xf numFmtId="0" fontId="9" fillId="0" borderId="17" xfId="4" applyFont="1" applyBorder="1" applyAlignment="1" applyProtection="1">
      <alignment horizontal="center" vertical="top"/>
      <protection locked="0"/>
    </xf>
    <xf numFmtId="0" fontId="9" fillId="0" borderId="27" xfId="4" applyFont="1" applyBorder="1" applyAlignment="1" applyProtection="1">
      <alignment horizontal="center" vertical="top"/>
      <protection locked="0"/>
    </xf>
    <xf numFmtId="0" fontId="7" fillId="0" borderId="2" xfId="1" applyFont="1" applyBorder="1" applyAlignment="1">
      <alignment horizontal="center" vertical="top" wrapText="1"/>
    </xf>
    <xf numFmtId="0" fontId="7" fillId="0" borderId="3" xfId="1" applyFont="1" applyBorder="1" applyAlignment="1">
      <alignment horizontal="center" vertical="top" wrapText="1"/>
    </xf>
    <xf numFmtId="0" fontId="9" fillId="0" borderId="2" xfId="1" applyFont="1" applyBorder="1" applyAlignment="1">
      <alignment horizontal="center" vertical="top"/>
    </xf>
    <xf numFmtId="0" fontId="9" fillId="0" borderId="19" xfId="1" applyFont="1" applyBorder="1" applyAlignment="1">
      <alignment horizontal="center" vertical="top"/>
    </xf>
    <xf numFmtId="0" fontId="9" fillId="0" borderId="3" xfId="1" applyFont="1" applyBorder="1" applyAlignment="1">
      <alignment horizontal="center" vertical="top"/>
    </xf>
    <xf numFmtId="0" fontId="7" fillId="5" borderId="2" xfId="1" applyFont="1" applyFill="1" applyBorder="1" applyAlignment="1">
      <alignment horizontal="center" vertical="top" wrapText="1"/>
    </xf>
    <xf numFmtId="0" fontId="7" fillId="5" borderId="19" xfId="1" applyFont="1" applyFill="1" applyBorder="1" applyAlignment="1">
      <alignment horizontal="center" vertical="top" wrapText="1"/>
    </xf>
    <xf numFmtId="0" fontId="7" fillId="5" borderId="3" xfId="1" applyFont="1" applyFill="1" applyBorder="1" applyAlignment="1">
      <alignment horizontal="center" vertical="top" wrapText="1"/>
    </xf>
    <xf numFmtId="0" fontId="2" fillId="8" borderId="45" xfId="1" applyFont="1" applyFill="1" applyBorder="1" applyAlignment="1">
      <alignment horizontal="center" vertical="top" wrapText="1"/>
    </xf>
    <xf numFmtId="0" fontId="2" fillId="8" borderId="44" xfId="1" applyFont="1" applyFill="1" applyBorder="1" applyAlignment="1">
      <alignment horizontal="center" vertical="top" wrapText="1"/>
    </xf>
    <xf numFmtId="0" fontId="2" fillId="8" borderId="52" xfId="1" applyFont="1" applyFill="1" applyBorder="1" applyAlignment="1">
      <alignment horizontal="center" vertical="top" wrapText="1"/>
    </xf>
    <xf numFmtId="0" fontId="2" fillId="8" borderId="23" xfId="1" applyFill="1" applyBorder="1" applyAlignment="1">
      <alignment horizontal="center" vertical="top" wrapText="1"/>
    </xf>
    <xf numFmtId="0" fontId="2" fillId="8" borderId="5" xfId="1" applyFill="1" applyBorder="1" applyAlignment="1">
      <alignment horizontal="center" vertical="top" wrapText="1"/>
    </xf>
    <xf numFmtId="0" fontId="7" fillId="8" borderId="2" xfId="1" applyFont="1" applyFill="1" applyBorder="1" applyAlignment="1">
      <alignment horizontal="center" vertical="top"/>
    </xf>
    <xf numFmtId="0" fontId="7" fillId="8" borderId="19" xfId="1" applyFont="1" applyFill="1" applyBorder="1" applyAlignment="1">
      <alignment horizontal="center" vertical="top"/>
    </xf>
    <xf numFmtId="0" fontId="7" fillId="8" borderId="49" xfId="1" applyFont="1" applyFill="1" applyBorder="1" applyAlignment="1">
      <alignment horizontal="center" vertical="top"/>
    </xf>
    <xf numFmtId="0" fontId="7" fillId="8" borderId="3" xfId="1" applyFont="1" applyFill="1" applyBorder="1" applyAlignment="1">
      <alignment horizontal="center" vertical="top"/>
    </xf>
    <xf numFmtId="0" fontId="7" fillId="8" borderId="2" xfId="1" applyFont="1" applyFill="1" applyBorder="1" applyAlignment="1">
      <alignment horizontal="center" vertical="top" wrapText="1"/>
    </xf>
    <xf numFmtId="0" fontId="7" fillId="8" borderId="19" xfId="1" applyFont="1" applyFill="1" applyBorder="1" applyAlignment="1">
      <alignment horizontal="center" vertical="top" wrapText="1"/>
    </xf>
    <xf numFmtId="0" fontId="2" fillId="8" borderId="13" xfId="1" applyFill="1" applyBorder="1" applyAlignment="1">
      <alignment horizontal="center" vertical="top" wrapText="1"/>
    </xf>
    <xf numFmtId="0" fontId="7" fillId="8" borderId="3" xfId="1" applyFont="1" applyFill="1" applyBorder="1" applyAlignment="1">
      <alignment horizontal="center" vertical="top" wrapText="1"/>
    </xf>
    <xf numFmtId="0" fontId="2" fillId="0" borderId="31" xfId="1" applyBorder="1" applyAlignment="1">
      <alignment vertical="top" wrapText="1"/>
    </xf>
    <xf numFmtId="0" fontId="2" fillId="0" borderId="30" xfId="1" applyBorder="1" applyAlignment="1">
      <alignment vertical="top" wrapText="1"/>
    </xf>
    <xf numFmtId="0" fontId="2" fillId="0" borderId="51" xfId="1" applyBorder="1" applyAlignment="1">
      <alignment vertical="top" wrapText="1"/>
    </xf>
    <xf numFmtId="0" fontId="2" fillId="0" borderId="34" xfId="1" applyBorder="1" applyAlignment="1">
      <alignment vertical="top" wrapText="1"/>
    </xf>
    <xf numFmtId="0" fontId="2" fillId="0" borderId="59" xfId="1" applyBorder="1" applyAlignment="1">
      <alignment vertical="top" wrapText="1"/>
    </xf>
    <xf numFmtId="0" fontId="2" fillId="0" borderId="26" xfId="1" applyBorder="1" applyAlignment="1">
      <alignment vertical="top" wrapText="1"/>
    </xf>
    <xf numFmtId="0" fontId="2" fillId="0" borderId="33" xfId="1" applyBorder="1" applyAlignment="1">
      <alignment vertical="top" wrapText="1"/>
    </xf>
    <xf numFmtId="0" fontId="2" fillId="0" borderId="32" xfId="1" applyBorder="1" applyAlignment="1">
      <alignment vertical="top" wrapText="1"/>
    </xf>
    <xf numFmtId="0" fontId="2" fillId="0" borderId="53" xfId="1" applyBorder="1" applyAlignment="1">
      <alignment vertical="top" wrapText="1"/>
    </xf>
    <xf numFmtId="0" fontId="7" fillId="0" borderId="0" xfId="1" applyFont="1" applyAlignment="1">
      <alignment horizontal="center" vertical="top"/>
    </xf>
    <xf numFmtId="0" fontId="2" fillId="0" borderId="0" xfId="1" applyAlignment="1">
      <alignment horizontal="center" wrapText="1"/>
    </xf>
    <xf numFmtId="0" fontId="5" fillId="0" borderId="43" xfId="1" applyFont="1" applyBorder="1" applyAlignment="1">
      <alignment horizontal="center" vertical="center" wrapText="1"/>
    </xf>
    <xf numFmtId="0" fontId="5" fillId="0" borderId="44" xfId="1" applyFont="1" applyBorder="1" applyAlignment="1">
      <alignment horizontal="center" vertical="center" wrapText="1"/>
    </xf>
    <xf numFmtId="0" fontId="5" fillId="0" borderId="52"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8" xfId="4" applyFont="1" applyBorder="1" applyAlignment="1">
      <alignment horizontal="center" vertical="center" wrapText="1"/>
    </xf>
    <xf numFmtId="0" fontId="15" fillId="0" borderId="54" xfId="4" applyBorder="1" applyAlignment="1">
      <alignment horizontal="left" wrapText="1"/>
    </xf>
    <xf numFmtId="0" fontId="2" fillId="0" borderId="58" xfId="1" applyBorder="1" applyAlignment="1">
      <alignment vertical="top" wrapText="1"/>
    </xf>
    <xf numFmtId="0" fontId="2" fillId="0" borderId="47" xfId="1" applyBorder="1" applyAlignment="1">
      <alignment vertical="top" wrapText="1"/>
    </xf>
    <xf numFmtId="0" fontId="2" fillId="0" borderId="27" xfId="1" applyBorder="1" applyAlignment="1">
      <alignment vertical="top" wrapText="1"/>
    </xf>
    <xf numFmtId="0" fontId="15" fillId="0" borderId="53" xfId="4" applyBorder="1" applyAlignment="1">
      <alignment horizontal="left" wrapText="1"/>
    </xf>
    <xf numFmtId="0" fontId="7" fillId="0" borderId="2" xfId="4" applyFont="1" applyBorder="1" applyAlignment="1">
      <alignment horizontal="center" vertical="center" wrapText="1"/>
    </xf>
    <xf numFmtId="0" fontId="7" fillId="0" borderId="3" xfId="4" applyFont="1" applyBorder="1" applyAlignment="1">
      <alignment horizontal="center" vertical="center" wrapText="1"/>
    </xf>
    <xf numFmtId="0" fontId="15" fillId="0" borderId="51" xfId="4" applyBorder="1" applyAlignment="1">
      <alignment horizontal="left" wrapText="1"/>
    </xf>
  </cellXfs>
  <cellStyles count="8">
    <cellStyle name="Komma 2" xfId="3"/>
    <cellStyle name="Komma 2 2" xfId="5"/>
    <cellStyle name="Standaard" xfId="0" builtinId="0"/>
    <cellStyle name="Standaard 2" xfId="1"/>
    <cellStyle name="Standaard 2 2" xfId="4"/>
    <cellStyle name="Valuta" xfId="7" builtinId="4"/>
    <cellStyle name="Valuta 2" xfId="2"/>
    <cellStyle name="Valuta 3" xfId="6"/>
  </cellStyles>
  <dxfs count="17">
    <dxf>
      <fill>
        <patternFill>
          <bgColor theme="0"/>
        </patternFill>
      </fill>
    </dxf>
    <dxf>
      <fill>
        <patternFill>
          <bgColor theme="0"/>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theme="0" tint="-0.24994659260841701"/>
        </patternFill>
      </fill>
    </dxf>
    <dxf>
      <fill>
        <patternFill>
          <bgColor theme="9" tint="0.79998168889431442"/>
        </patternFill>
      </fill>
    </dxf>
    <dxf>
      <font>
        <color auto="1"/>
      </font>
      <fill>
        <patternFill>
          <bgColor theme="9" tint="0.59996337778862885"/>
        </patternFill>
      </fill>
    </dxf>
    <dxf>
      <fill>
        <patternFill>
          <bgColor rgb="FFFFFF99"/>
        </patternFill>
      </fill>
    </dxf>
    <dxf>
      <fill>
        <patternFill>
          <bgColor rgb="FFFFFF99"/>
        </patternFill>
      </fill>
    </dxf>
    <dxf>
      <fill>
        <patternFill>
          <bgColor rgb="FFFFFF99"/>
        </patternFill>
      </fill>
    </dxf>
    <dxf>
      <font>
        <color auto="1"/>
      </font>
      <fill>
        <patternFill>
          <bgColor rgb="FFFFFF99"/>
        </patternFill>
      </fill>
    </dxf>
    <dxf>
      <fill>
        <patternFill>
          <bgColor rgb="FFFFFF99"/>
        </patternFill>
      </fill>
    </dxf>
    <dxf>
      <fill>
        <patternFill>
          <bgColor theme="9" tint="0.79998168889431442"/>
        </patternFill>
      </fill>
    </dxf>
    <dxf>
      <fill>
        <patternFill>
          <bgColor theme="9" tint="0.79998168889431442"/>
        </patternFill>
      </fill>
    </dxf>
    <dxf>
      <font>
        <color theme="9" tint="0.79998168889431442"/>
      </font>
      <fill>
        <patternFill patternType="solid">
          <bgColor theme="9" tint="0.79998168889431442"/>
        </patternFill>
      </fill>
    </dxf>
  </dxfs>
  <tableStyles count="0" defaultTableStyle="TableStyleMedium2" defaultPivotStyle="PivotStyleLight16"/>
  <colors>
    <mruColors>
      <color rgb="FFFFFF99"/>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23814</xdr:colOff>
      <xdr:row>0</xdr:row>
      <xdr:rowOff>0</xdr:rowOff>
    </xdr:from>
    <xdr:to>
      <xdr:col>21</xdr:col>
      <xdr:colOff>47625</xdr:colOff>
      <xdr:row>33</xdr:row>
      <xdr:rowOff>35719</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7" y="0"/>
          <a:ext cx="5548311" cy="4750594"/>
        </a:xfrm>
        <a:prstGeom prst="rect">
          <a:avLst/>
        </a:prstGeom>
        <a:noFill/>
      </xdr:spPr>
    </xdr:pic>
    <xdr:clientData/>
  </xdr:twoCellAnchor>
  <xdr:twoCellAnchor>
    <xdr:from>
      <xdr:col>0</xdr:col>
      <xdr:colOff>2</xdr:colOff>
      <xdr:row>0</xdr:row>
      <xdr:rowOff>0</xdr:rowOff>
    </xdr:from>
    <xdr:to>
      <xdr:col>12</xdr:col>
      <xdr:colOff>95250</xdr:colOff>
      <xdr:row>61</xdr:row>
      <xdr:rowOff>34192</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2" y="0"/>
          <a:ext cx="7422171" cy="89681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1. Toelichting conformiteitenlijst </a:t>
          </a:r>
        </a:p>
        <a:p>
          <a:endParaRPr lang="nl-NL" sz="1100"/>
        </a:p>
        <a:p>
          <a:r>
            <a:rPr lang="nl-NL" sz="1100" b="1"/>
            <a:t>1.1. Conformiteitenlijst bij de Raamovereenkomst</a:t>
          </a:r>
        </a:p>
        <a:p>
          <a:r>
            <a:rPr lang="nl-NL" sz="1100"/>
            <a:t>Bijlage 04, dit document, is de conformiteitenlijst. De conformiteitenlijst is het gunningscriterium kwaliteit en bestaat uit alle wensen op ROK-niveau. Voor iedere wens kan Inschrijver punten behalen voor het gunningscriterium kwaliteit. Bij het indienen van de offerte voor de Raamovereenkomst moet Inschrijver in deze conformiteitenlijst aangeven of Inschrijver zich conformeert aan de wens. </a:t>
          </a:r>
        </a:p>
        <a:p>
          <a:endParaRPr lang="nl-NL" sz="1100"/>
        </a:p>
        <a:p>
          <a:r>
            <a:rPr lang="nl-NL" sz="1100"/>
            <a:t>Bij het toekennen van punten op wensen aan Inschrijver wordt gebruik gemaakt van beoordelingsmethode A en beoordelingsmethode B. Bij iedere wens is van tevoren vastgelegd welke methodiek (A of B) wordt gebruikt.</a:t>
          </a:r>
        </a:p>
        <a:p>
          <a:endParaRPr lang="nl-NL" sz="1100"/>
        </a:p>
        <a:p>
          <a:r>
            <a:rPr lang="nl-NL" sz="1100"/>
            <a:t>Naast de wensen zijn er enkele “Vragen” geformuleerd in Bijlage 02 Specificatie van de Prestatie. De Vragen zijn onderdeel van de Inschrijving, maar worden niet beoordeeld en bevatten geen instructie.</a:t>
          </a:r>
        </a:p>
        <a:p>
          <a:endParaRPr lang="nl-NL" sz="1100"/>
        </a:p>
        <a:p>
          <a:r>
            <a:rPr lang="nl-NL" sz="1100" b="1"/>
            <a:t>1.2. Conformiteitenlijst bij de Nadere overeenkomst</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In Bijlage 11 - Gunningsprocedure NOK van de aanbesteding CDR2023|VMDL is geformuleerd, hoe een Nadere</a:t>
          </a:r>
          <a:r>
            <a:rPr lang="nl-NL" sz="1100" baseline="0">
              <a:solidFill>
                <a:schemeClr val="dk1"/>
              </a:solidFill>
              <a:effectLst/>
              <a:latin typeface="+mn-lt"/>
              <a:ea typeface="+mn-ea"/>
              <a:cs typeface="+mn-cs"/>
            </a:rPr>
            <a:t> overeenkomst wordt gegund  </a:t>
          </a:r>
          <a:r>
            <a:rPr lang="nl-NL" sz="1100">
              <a:solidFill>
                <a:schemeClr val="dk1"/>
              </a:solidFill>
              <a:effectLst/>
              <a:latin typeface="+mn-lt"/>
              <a:ea typeface="+mn-ea"/>
              <a:cs typeface="+mn-cs"/>
            </a:rPr>
            <a:t>op basis van de Conformiteitenlijst (gunningscriterium 'Kwaliteit') en 'Prijs'.</a:t>
          </a:r>
          <a:endParaRPr lang="nl-NL">
            <a:effectLst/>
          </a:endParaRPr>
        </a:p>
        <a:p>
          <a:endParaRPr lang="nl-NL" sz="1100"/>
        </a:p>
        <a:p>
          <a:r>
            <a:rPr lang="nl-NL" sz="1100">
              <a:solidFill>
                <a:schemeClr val="dk1"/>
              </a:solidFill>
              <a:effectLst/>
              <a:latin typeface="+mn-lt"/>
              <a:ea typeface="+mn-ea"/>
              <a:cs typeface="+mn-cs"/>
            </a:rPr>
            <a:t>Voor het gunningscriterium ‘Kwaliteit’ is de Conformiteitenlijst (Bijlage 04 – Conformiteitenlijst) leidend.</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Bij elke nadere oproep tot mededinging levert Inschrijver deze ingevuld aan.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Het aantal punten dat Inschrijver op ‘Kwaliteit’ in een nadere oproep tot mededinging kan behalen, bestaat uit 2 onderdelen: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Basis, en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Additioneel. In Bijlage</a:t>
          </a:r>
          <a:r>
            <a:rPr lang="nl-NL" sz="1100" baseline="0">
              <a:solidFill>
                <a:schemeClr val="dk1"/>
              </a:solidFill>
              <a:effectLst/>
              <a:latin typeface="+mn-lt"/>
              <a:ea typeface="+mn-ea"/>
              <a:cs typeface="+mn-cs"/>
            </a:rPr>
            <a:t> 11 is de werking van de Conformiteitenlijst uiteengezet. </a:t>
          </a:r>
          <a:endParaRPr lang="nl-NL" sz="1100">
            <a:solidFill>
              <a:schemeClr val="dk1"/>
            </a:solidFill>
            <a:effectLst/>
            <a:latin typeface="+mn-lt"/>
            <a:ea typeface="+mn-ea"/>
            <a:cs typeface="+mn-cs"/>
          </a:endParaRPr>
        </a:p>
        <a:p>
          <a:endParaRPr lang="nl-NL" sz="1100" b="1" i="1">
            <a:solidFill>
              <a:schemeClr val="dk1"/>
            </a:solidFill>
            <a:effectLst/>
            <a:latin typeface="+mn-lt"/>
            <a:ea typeface="+mn-ea"/>
            <a:cs typeface="+mn-cs"/>
          </a:endParaRPr>
        </a:p>
        <a:p>
          <a:r>
            <a:rPr lang="nl-NL" sz="1100" b="1" i="0">
              <a:solidFill>
                <a:schemeClr val="dk1"/>
              </a:solidFill>
              <a:effectLst/>
              <a:latin typeface="+mn-lt"/>
              <a:ea typeface="+mn-ea"/>
              <a:cs typeface="+mn-cs"/>
            </a:rPr>
            <a:t>1.3</a:t>
          </a:r>
          <a:r>
            <a:rPr lang="nl-NL" sz="1100" b="1" i="1" baseline="0">
              <a:solidFill>
                <a:schemeClr val="dk1"/>
              </a:solidFill>
              <a:effectLst/>
              <a:latin typeface="+mn-lt"/>
              <a:ea typeface="+mn-ea"/>
              <a:cs typeface="+mn-cs"/>
            </a:rPr>
            <a:t> </a:t>
          </a:r>
          <a:r>
            <a:rPr lang="nl-NL" sz="1100" b="1" i="0">
              <a:solidFill>
                <a:schemeClr val="dk1"/>
              </a:solidFill>
              <a:effectLst/>
              <a:latin typeface="+mn-lt"/>
              <a:ea typeface="+mn-ea"/>
              <a:cs typeface="+mn-cs"/>
            </a:rPr>
            <a:t>Conformiteitenlijst beoordelen</a:t>
          </a:r>
        </a:p>
        <a:p>
          <a:r>
            <a:rPr lang="nl-NL" sz="1100">
              <a:solidFill>
                <a:schemeClr val="dk1"/>
              </a:solidFill>
              <a:effectLst/>
              <a:latin typeface="+mn-lt"/>
              <a:ea typeface="+mn-ea"/>
              <a:cs typeface="+mn-cs"/>
            </a:rPr>
            <a:t>Het BPKV-criterium kwaliteit bestaat uit wensen die tezamen voor 70% meewegen in de totale eindscore op het criterium kwaliteit. Een wens wordt beoordeeld conform methode A of conform methode B -</a:t>
          </a:r>
          <a:r>
            <a:rPr lang="nl-NL" sz="1100" baseline="0">
              <a:solidFill>
                <a:schemeClr val="dk1"/>
              </a:solidFill>
              <a:effectLst/>
              <a:latin typeface="+mn-lt"/>
              <a:ea typeface="+mn-ea"/>
              <a:cs typeface="+mn-cs"/>
            </a:rPr>
            <a:t> zie Beschrijvend Document voor toelichting methode A/B</a:t>
          </a:r>
          <a:r>
            <a:rPr lang="nl-NL" sz="1100">
              <a:solidFill>
                <a:schemeClr val="dk1"/>
              </a:solidFill>
              <a:effectLst/>
              <a:latin typeface="+mn-lt"/>
              <a:ea typeface="+mn-ea"/>
              <a:cs typeface="+mn-cs"/>
            </a:rPr>
            <a:t>. In deze Bijlage is van tevoren vastgelegd of de betreffende wens conform methode A of conform methode B wordt beoordeeld.   </a:t>
          </a:r>
        </a:p>
        <a:p>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1.4 Vragen</a:t>
          </a:r>
        </a:p>
        <a:p>
          <a:r>
            <a:rPr lang="nl-NL" sz="1100">
              <a:solidFill>
                <a:schemeClr val="dk1"/>
              </a:solidFill>
              <a:effectLst/>
              <a:latin typeface="+mn-lt"/>
              <a:ea typeface="+mn-ea"/>
              <a:cs typeface="+mn-cs"/>
            </a:rPr>
            <a:t>In Bijlage 02  Specificatie van de Prestatie zijn twaalf (12) “Vragen” opgenomen. De vragen zijn individueel herkenbaar aan een codering met de hoofdletter V in combinatie met een oplopend volgnummer zoals [T-V 1]. </a:t>
          </a:r>
          <a:r>
            <a:rPr lang="nl-NL" sz="1100" u="sng">
              <a:solidFill>
                <a:schemeClr val="dk1"/>
              </a:solidFill>
              <a:effectLst/>
              <a:latin typeface="+mn-lt"/>
              <a:ea typeface="+mn-ea"/>
              <a:cs typeface="+mn-cs"/>
            </a:rPr>
            <a:t>Vragen zijn onderdeel van de Inschrijving, maar worden niet beoordeeld en bevatten geen instructie</a:t>
          </a:r>
          <a:r>
            <a:rPr lang="nl-NL" sz="1100">
              <a:solidFill>
                <a:schemeClr val="dk1"/>
              </a:solidFill>
              <a:effectLst/>
              <a:latin typeface="+mn-lt"/>
              <a:ea typeface="+mn-ea"/>
              <a:cs typeface="+mn-cs"/>
            </a:rPr>
            <a:t>. Inschrijver wordt verzocht om de beantwoording op de vragen in een</a:t>
          </a:r>
          <a:r>
            <a:rPr lang="nl-NL" sz="1100" baseline="0">
              <a:solidFill>
                <a:schemeClr val="dk1"/>
              </a:solidFill>
              <a:effectLst/>
              <a:latin typeface="+mn-lt"/>
              <a:ea typeface="+mn-ea"/>
              <a:cs typeface="+mn-cs"/>
            </a:rPr>
            <a:t> document op te leveren. Het tabblad 'Checklist vragen' omvat de vragen uit Bijlage 02.</a:t>
          </a:r>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
  <sheetViews>
    <sheetView workbookViewId="0">
      <selection activeCell="B14" sqref="B14"/>
    </sheetView>
  </sheetViews>
  <sheetFormatPr defaultRowHeight="11.4" x14ac:dyDescent="0.2"/>
  <cols>
    <col min="3" max="3" width="9.19921875" bestFit="1" customWidth="1"/>
    <col min="4" max="4" width="23.69921875" customWidth="1"/>
  </cols>
  <sheetData>
    <row r="2" spans="1:3" x14ac:dyDescent="0.2">
      <c r="C2" s="88"/>
    </row>
    <row r="3" spans="1:3" x14ac:dyDescent="0.2">
      <c r="A3" t="s">
        <v>0</v>
      </c>
      <c r="B3" t="s">
        <v>254</v>
      </c>
      <c r="C3" s="88" t="s">
        <v>1</v>
      </c>
    </row>
    <row r="4" spans="1:3" x14ac:dyDescent="0.2">
      <c r="C4" s="8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3"/>
  <sheetViews>
    <sheetView workbookViewId="0">
      <selection activeCell="G12" sqref="G12"/>
    </sheetView>
  </sheetViews>
  <sheetFormatPr defaultColWidth="8.69921875" defaultRowHeight="13.2" x14ac:dyDescent="0.25"/>
  <cols>
    <col min="1" max="16384" width="8.69921875" style="2"/>
  </cols>
  <sheetData>
    <row r="3" spans="1:1" s="56" customFormat="1" ht="17.399999999999999" x14ac:dyDescent="0.3">
      <c r="A3" s="56" t="s">
        <v>203</v>
      </c>
    </row>
  </sheetData>
  <pageMargins left="0.70866141732283472" right="0.70866141732283472" top="0.74803149606299213" bottom="0.74803149606299213" header="0.31496062992125984" footer="0.31496062992125984"/>
  <pageSetup paperSize="9" fitToHeight="0" orientation="landscape" r:id="rId1"/>
  <headerFooter>
    <oddHeader>&amp;L&amp;F&amp;C&amp;A&amp;RPagina &amp;P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5"/>
  <sheetViews>
    <sheetView workbookViewId="0">
      <selection activeCell="C29" sqref="C29:E29"/>
    </sheetView>
  </sheetViews>
  <sheetFormatPr defaultColWidth="8.19921875" defaultRowHeight="13.2" x14ac:dyDescent="0.25"/>
  <cols>
    <col min="1" max="2" width="8.19921875" style="2"/>
    <col min="3" max="3" width="42" style="3" customWidth="1"/>
    <col min="4" max="4" width="17.3984375" style="2" customWidth="1"/>
    <col min="5" max="5" width="16.59765625" style="2" customWidth="1"/>
    <col min="6" max="6" width="6.3984375" style="2" customWidth="1"/>
    <col min="7" max="7" width="12.8984375" style="2" customWidth="1"/>
    <col min="8" max="10" width="24.59765625" style="2" customWidth="1"/>
    <col min="11" max="11" width="25.19921875" style="2" customWidth="1"/>
    <col min="12" max="12" width="27.59765625" style="2" customWidth="1"/>
    <col min="13" max="16384" width="8.19921875" style="2"/>
  </cols>
  <sheetData>
    <row r="1" spans="2:12" x14ac:dyDescent="0.25">
      <c r="I1" s="301"/>
    </row>
    <row r="2" spans="2:12" ht="38.25" customHeight="1" thickBot="1" x14ac:dyDescent="0.45">
      <c r="B2" s="65" t="s">
        <v>162</v>
      </c>
      <c r="C2" s="64"/>
      <c r="D2" s="28"/>
      <c r="E2" s="28"/>
      <c r="F2" s="28"/>
      <c r="G2" s="28"/>
      <c r="H2" s="70" t="s">
        <v>204</v>
      </c>
      <c r="I2" s="70" t="s">
        <v>205</v>
      </c>
      <c r="J2" s="70" t="s">
        <v>206</v>
      </c>
    </row>
    <row r="3" spans="2:12" x14ac:dyDescent="0.25">
      <c r="C3" s="2"/>
    </row>
    <row r="4" spans="2:12" ht="17.399999999999999" x14ac:dyDescent="0.3">
      <c r="B4" s="56" t="s">
        <v>207</v>
      </c>
      <c r="D4" s="56"/>
      <c r="E4" s="208"/>
      <c r="H4" s="57">
        <f>'Offerte Local Access'!AD5</f>
        <v>0</v>
      </c>
      <c r="I4" s="57">
        <f>'Offerte Local Access'!AC5</f>
        <v>0</v>
      </c>
      <c r="J4" s="57">
        <f>'Offerte Local Access'!AB5</f>
        <v>0</v>
      </c>
    </row>
    <row r="5" spans="2:12" ht="21" x14ac:dyDescent="0.4">
      <c r="B5" s="213" t="s">
        <v>208</v>
      </c>
      <c r="C5" s="2"/>
      <c r="D5" s="209"/>
      <c r="E5" s="210"/>
      <c r="H5" s="57">
        <f>'Offerte Crossconnects'!P5</f>
        <v>0</v>
      </c>
      <c r="I5" s="57">
        <f>'Offerte Crossconnects'!O5</f>
        <v>0</v>
      </c>
      <c r="J5" s="66"/>
    </row>
    <row r="6" spans="2:12" ht="21" x14ac:dyDescent="0.4">
      <c r="B6" s="213" t="s">
        <v>209</v>
      </c>
      <c r="C6" s="213"/>
      <c r="D6" s="209"/>
      <c r="E6" s="210"/>
      <c r="H6" s="57">
        <f>H25</f>
        <v>0</v>
      </c>
      <c r="J6" s="66"/>
    </row>
    <row r="7" spans="2:12" ht="17.399999999999999" x14ac:dyDescent="0.3">
      <c r="B7" s="213" t="s">
        <v>210</v>
      </c>
      <c r="C7" s="66"/>
      <c r="D7" s="69"/>
      <c r="E7" s="68"/>
      <c r="F7" s="67"/>
      <c r="G7" s="66"/>
      <c r="H7" s="57">
        <f>H45</f>
        <v>0</v>
      </c>
    </row>
    <row r="8" spans="2:12" ht="13.8" x14ac:dyDescent="0.25">
      <c r="C8" s="2"/>
      <c r="H8" s="66"/>
    </row>
    <row r="9" spans="2:12" ht="21" x14ac:dyDescent="0.4">
      <c r="C9" s="213"/>
      <c r="D9" s="209"/>
      <c r="E9" s="210"/>
      <c r="H9" s="66"/>
    </row>
    <row r="10" spans="2:12" ht="14.4" thickBot="1" x14ac:dyDescent="0.3">
      <c r="C10" s="66"/>
      <c r="D10" s="69"/>
      <c r="E10" s="68"/>
      <c r="F10" s="67"/>
      <c r="G10" s="66"/>
      <c r="H10" s="211"/>
      <c r="I10" s="212"/>
      <c r="J10" s="212"/>
    </row>
    <row r="11" spans="2:12" ht="18.600000000000001" thickTop="1" thickBot="1" x14ac:dyDescent="0.35">
      <c r="C11" s="66"/>
      <c r="D11" s="69"/>
      <c r="E11" s="68"/>
      <c r="F11" s="67"/>
      <c r="G11" s="66"/>
      <c r="K11" s="56" t="s">
        <v>211</v>
      </c>
    </row>
    <row r="12" spans="2:12" ht="22.2" thickTop="1" thickBot="1" x14ac:dyDescent="0.45">
      <c r="B12" s="65"/>
      <c r="C12" s="64"/>
      <c r="D12" s="28"/>
      <c r="E12" s="63" t="s">
        <v>212</v>
      </c>
      <c r="F12" s="62">
        <v>60</v>
      </c>
      <c r="G12" s="62" t="s">
        <v>213</v>
      </c>
      <c r="H12" s="61">
        <f>SUM(H4:H10)</f>
        <v>0</v>
      </c>
      <c r="I12" s="61">
        <f>SUM(I4:I10)</f>
        <v>0</v>
      </c>
      <c r="J12" s="61">
        <f>SUM(J4:J10)</f>
        <v>0</v>
      </c>
      <c r="K12" s="275">
        <f>$F$12*H12+J12+I12</f>
        <v>0</v>
      </c>
    </row>
    <row r="13" spans="2:12" x14ac:dyDescent="0.25">
      <c r="G13" s="395"/>
      <c r="H13" s="395"/>
      <c r="I13" s="8"/>
      <c r="J13" s="8"/>
      <c r="K13" s="8"/>
      <c r="L13" s="13"/>
    </row>
    <row r="16" spans="2:12" x14ac:dyDescent="0.25">
      <c r="C16" s="396"/>
      <c r="D16" s="396"/>
      <c r="E16" s="396"/>
      <c r="F16" s="167"/>
      <c r="G16" s="167"/>
      <c r="H16" s="167"/>
    </row>
    <row r="18" spans="2:9" ht="21.6" thickBot="1" x14ac:dyDescent="0.45">
      <c r="B18" s="29" t="str">
        <f>PDC!B68</f>
        <v>Uurtarieven Additionele dienst</v>
      </c>
      <c r="C18" s="28"/>
      <c r="D18" s="28"/>
      <c r="E18" s="28"/>
      <c r="F18" s="28"/>
      <c r="G18" s="28"/>
      <c r="H18" s="28"/>
      <c r="I18" s="28"/>
    </row>
    <row r="19" spans="2:9" ht="24.6" thickBot="1" x14ac:dyDescent="0.3">
      <c r="B19" s="4" t="s">
        <v>4</v>
      </c>
      <c r="C19" s="400" t="s">
        <v>5</v>
      </c>
      <c r="D19" s="401"/>
      <c r="E19" s="402"/>
      <c r="F19" s="27"/>
      <c r="G19" s="4" t="s">
        <v>160</v>
      </c>
      <c r="H19" s="4" t="s">
        <v>214</v>
      </c>
    </row>
    <row r="20" spans="2:9" x14ac:dyDescent="0.25">
      <c r="B20" s="220" t="str">
        <f>IF(PDC!B70="","",PDC!B70)</f>
        <v>UU01</v>
      </c>
      <c r="C20" s="389" t="str">
        <f>IF(PDC!C70="","",PDC!C70)</f>
        <v>Engineer</v>
      </c>
      <c r="D20" s="390"/>
      <c r="E20" s="391"/>
      <c r="F20" s="302"/>
      <c r="G20" s="60">
        <f>Beheer!D10</f>
        <v>0</v>
      </c>
      <c r="H20" s="57">
        <f>IF(LEN($B20)=0,0,$G20*VLOOKUP($B20,PDC!$B$9:$G$95,5,FALSE))</f>
        <v>0</v>
      </c>
    </row>
    <row r="21" spans="2:9" ht="12.75" customHeight="1" x14ac:dyDescent="0.25">
      <c r="B21" s="220" t="str">
        <f>IF(PDC!B71="","",PDC!B71)</f>
        <v>UU02</v>
      </c>
      <c r="C21" s="389" t="str">
        <f>IF(PDC!C71="","",PDC!C71)</f>
        <v>Projectleider/ Adviseur Telecommunicatie</v>
      </c>
      <c r="D21" s="390"/>
      <c r="E21" s="391"/>
      <c r="F21" s="295"/>
      <c r="G21" s="60">
        <f>Beheer!D11</f>
        <v>0</v>
      </c>
      <c r="H21" s="57">
        <f>IF(LEN($B21)=0,0,$G21*VLOOKUP($B21,PDC!$B$9:$G$95,5,FALSE))</f>
        <v>0</v>
      </c>
    </row>
    <row r="22" spans="2:9" x14ac:dyDescent="0.25">
      <c r="B22" s="220" t="str">
        <f>IF(PDC!B72="","",PDC!B72)</f>
        <v>UU03</v>
      </c>
      <c r="C22" s="389" t="str">
        <f>IF(PDC!C72="","",PDC!C72)</f>
        <v>Migratie coordinator</v>
      </c>
      <c r="D22" s="390"/>
      <c r="E22" s="391"/>
      <c r="F22" s="295"/>
      <c r="G22" s="60">
        <f>Beheer!D12</f>
        <v>0</v>
      </c>
      <c r="H22" s="57">
        <f>IF(LEN($B22)=0,0,$G22*VLOOKUP($B22,PDC!$B$9:$G$95,5,FALSE))</f>
        <v>0</v>
      </c>
    </row>
    <row r="23" spans="2:9" x14ac:dyDescent="0.25">
      <c r="B23" s="220" t="str">
        <f>IF(PDC!B73="","",PDC!B73)</f>
        <v/>
      </c>
      <c r="C23" s="389" t="str">
        <f>IF(PDC!C73="","",PDC!C73)</f>
        <v/>
      </c>
      <c r="D23" s="390"/>
      <c r="E23" s="391"/>
      <c r="F23" s="295"/>
      <c r="G23" s="60">
        <f>Beheer!D13</f>
        <v>0</v>
      </c>
      <c r="H23" s="57">
        <f>IF(LEN($B23)=0,0,$G23*VLOOKUP($B23,PDC!$B$9:$G$95,5,FALSE))</f>
        <v>0</v>
      </c>
    </row>
    <row r="24" spans="2:9" ht="13.8" thickBot="1" x14ac:dyDescent="0.3">
      <c r="B24" s="220" t="str">
        <f>IF(PDC!B74="","",PDC!B74)</f>
        <v/>
      </c>
      <c r="C24" s="389" t="str">
        <f>IF(PDC!C74="","",PDC!C74)</f>
        <v/>
      </c>
      <c r="D24" s="390"/>
      <c r="E24" s="391"/>
      <c r="F24" s="295"/>
      <c r="G24" s="59">
        <f>Beheer!D14</f>
        <v>0</v>
      </c>
      <c r="H24" s="57">
        <f>IF(LEN($B24)=0,0,$G24*VLOOKUP($B24,PDC!$B$9:$G$95,5,FALSE))</f>
        <v>0</v>
      </c>
    </row>
    <row r="25" spans="2:9" x14ac:dyDescent="0.25">
      <c r="H25" s="221">
        <f>SUM(H20:H24)</f>
        <v>0</v>
      </c>
    </row>
    <row r="27" spans="2:9" ht="21.6" thickBot="1" x14ac:dyDescent="0.45">
      <c r="B27" s="222" t="str">
        <f>PDC!B77</f>
        <v>Standaard wijzigingen en beheer</v>
      </c>
      <c r="C27" s="223"/>
      <c r="D27" s="223"/>
      <c r="E27" s="223"/>
      <c r="F27" s="28"/>
      <c r="G27" s="28"/>
      <c r="H27" s="28"/>
    </row>
    <row r="28" spans="2:9" ht="36.6" thickBot="1" x14ac:dyDescent="0.3">
      <c r="B28" s="224" t="s">
        <v>4</v>
      </c>
      <c r="C28" s="397" t="s">
        <v>5</v>
      </c>
      <c r="D28" s="398"/>
      <c r="E28" s="399"/>
      <c r="F28" s="27"/>
      <c r="G28" s="4" t="s">
        <v>161</v>
      </c>
      <c r="H28" s="4" t="s">
        <v>215</v>
      </c>
    </row>
    <row r="29" spans="2:9" ht="25.5" customHeight="1" x14ac:dyDescent="0.25">
      <c r="B29" s="225" t="str">
        <f>IF(PDC!B79="","",PDC!B79)</f>
        <v>SW01</v>
      </c>
      <c r="C29" s="392" t="str">
        <f>IF(PDC!C79="","",PDC!C79)</f>
        <v>Meerkosten incidentoplossing buiten het beheerdomein van Inschrijver (Zie bijlage 2 paragraaf 8.3.4 vraag [B-V 11])</v>
      </c>
      <c r="D29" s="393"/>
      <c r="E29" s="394"/>
      <c r="F29" s="302"/>
      <c r="G29" s="58">
        <f>Beheer!D19</f>
        <v>0</v>
      </c>
      <c r="H29" s="57">
        <f>IF(LEN($B29)=0,0,$G29*VLOOKUP($B29,PDC!$B$9:$G$95,5,FALSE))</f>
        <v>0</v>
      </c>
    </row>
    <row r="30" spans="2:9" ht="12.75" customHeight="1" x14ac:dyDescent="0.25">
      <c r="B30" s="225" t="str">
        <f>IF(PDC!B80="","",PDC!B80)</f>
        <v>SW02</v>
      </c>
      <c r="C30" s="392" t="str">
        <f>IF(PDC!C80="","",PDC!C80)</f>
        <v xml:space="preserve">Levering Speciale dienst </v>
      </c>
      <c r="D30" s="393"/>
      <c r="E30" s="394"/>
      <c r="F30" s="295"/>
      <c r="G30" s="58">
        <f>Beheer!D20</f>
        <v>0</v>
      </c>
      <c r="H30" s="57">
        <f>IF(LEN($B30)=0,0,$G30*VLOOKUP($B30,PDC!$B$9:$G$95,5,FALSE))</f>
        <v>0</v>
      </c>
    </row>
    <row r="31" spans="2:9" x14ac:dyDescent="0.25">
      <c r="B31" s="225" t="str">
        <f>IF(PDC!B81="","",PDC!B81)</f>
        <v>SW03</v>
      </c>
      <c r="C31" s="392" t="str">
        <f>IF(PDC!C81="","",PDC!C81)</f>
        <v>Levering nieuwe verbinding of verhuizing (On-net)</v>
      </c>
      <c r="D31" s="393"/>
      <c r="E31" s="394"/>
      <c r="F31" s="295"/>
      <c r="G31" s="58">
        <f>Beheer!D21</f>
        <v>0</v>
      </c>
      <c r="H31" s="57">
        <f>IF(LEN($B31)=0,0,$G31*VLOOKUP($B31,PDC!$B$9:$G$95,5,FALSE))</f>
        <v>0</v>
      </c>
    </row>
    <row r="32" spans="2:9" ht="13.2" customHeight="1" x14ac:dyDescent="0.25">
      <c r="B32" s="225" t="str">
        <f>IF(PDC!B82="","",PDC!B82)</f>
        <v>SW04</v>
      </c>
      <c r="C32" s="392" t="str">
        <f>IF(PDC!C82="","",PDC!C82)</f>
        <v>Levering nieuwe verbinding of verhuizing (On-net maken)</v>
      </c>
      <c r="D32" s="393"/>
      <c r="E32" s="394"/>
      <c r="F32" s="295"/>
      <c r="G32" s="58">
        <f>Beheer!D22</f>
        <v>0</v>
      </c>
      <c r="H32" s="57">
        <f>IF(LEN($B32)=0,0,$G32*VLOOKUP($B32,PDC!$B$9:$G$95,5,FALSE))</f>
        <v>0</v>
      </c>
    </row>
    <row r="33" spans="2:8" x14ac:dyDescent="0.25">
      <c r="B33" s="225" t="str">
        <f>IF(PDC!B83="","",PDC!B83)</f>
        <v>SW05</v>
      </c>
      <c r="C33" s="392" t="str">
        <f>IF(PDC!C83="","",PDC!C83)</f>
        <v>Verhuizing binnen locatie</v>
      </c>
      <c r="D33" s="393"/>
      <c r="E33" s="394"/>
      <c r="F33" s="295"/>
      <c r="G33" s="58">
        <f>Beheer!D23</f>
        <v>0</v>
      </c>
      <c r="H33" s="57">
        <f>IF(LEN($B33)=0,0,$G33*VLOOKUP($B33,PDC!$B$9:$G$95,5,FALSE))</f>
        <v>0</v>
      </c>
    </row>
    <row r="34" spans="2:8" ht="12.75" customHeight="1" x14ac:dyDescent="0.25">
      <c r="B34" s="225" t="str">
        <f>IF(PDC!B84="","",PDC!B84)</f>
        <v>SW06</v>
      </c>
      <c r="C34" s="392" t="str">
        <f>IF(PDC!C84="","",PDC!C84)</f>
        <v xml:space="preserve">Capaciteit up-of downgrade </v>
      </c>
      <c r="D34" s="393"/>
      <c r="E34" s="394"/>
      <c r="F34" s="295"/>
      <c r="G34" s="58">
        <f>Beheer!D24</f>
        <v>0</v>
      </c>
      <c r="H34" s="57">
        <f>IF(LEN($B34)=0,0,$G34*VLOOKUP($B34,PDC!$B$9:$G$95,5,FALSE))</f>
        <v>0</v>
      </c>
    </row>
    <row r="35" spans="2:8" ht="13.2" customHeight="1" x14ac:dyDescent="0.25">
      <c r="B35" s="225" t="str">
        <f>IF(PDC!B85="","",PDC!B85)</f>
        <v>SW07</v>
      </c>
      <c r="C35" s="392" t="str">
        <f>IF(PDC!C85="","",PDC!C85)</f>
        <v>Capaciteit upgrade, indien tevens Access Line of CPE upgrade nodig is.</v>
      </c>
      <c r="D35" s="393"/>
      <c r="E35" s="394"/>
      <c r="F35" s="295"/>
      <c r="G35" s="58">
        <f>Beheer!D25</f>
        <v>0</v>
      </c>
      <c r="H35" s="57">
        <f>IF(LEN($B35)=0,0,$G35*VLOOKUP($B35,PDC!$B$9:$G$95,5,FALSE))</f>
        <v>0</v>
      </c>
    </row>
    <row r="36" spans="2:8" ht="12.75" customHeight="1" x14ac:dyDescent="0.25">
      <c r="B36" s="225" t="str">
        <f>IF(PDC!B86="","",PDC!B86)</f>
        <v>SW08</v>
      </c>
      <c r="C36" s="392" t="str">
        <f>IF(PDC!C86="","",PDC!C86)</f>
        <v>Opheffen en verlaten locatie incl. verwijderen aansluitpunt</v>
      </c>
      <c r="D36" s="393"/>
      <c r="E36" s="394"/>
      <c r="F36" s="295"/>
      <c r="G36" s="58">
        <f>Beheer!D26</f>
        <v>0</v>
      </c>
      <c r="H36" s="57">
        <f>IF(LEN($B36)=0,0,$G36*VLOOKUP($B36,PDC!$B$9:$G$95,5,FALSE))</f>
        <v>0</v>
      </c>
    </row>
    <row r="37" spans="2:8" ht="12.75" customHeight="1" x14ac:dyDescent="0.25">
      <c r="B37" s="225" t="str">
        <f>IF(PDC!B87="","",PDC!B87)</f>
        <v>SW09</v>
      </c>
      <c r="C37" s="392" t="str">
        <f>IF(PDC!C87="","",PDC!C87)</f>
        <v>Klein informatieverzoek (inspanning max. 4uur)</v>
      </c>
      <c r="D37" s="393"/>
      <c r="E37" s="394"/>
      <c r="F37" s="295"/>
      <c r="G37" s="58">
        <f>Beheer!D27</f>
        <v>0</v>
      </c>
      <c r="H37" s="57">
        <f>IF(LEN($B37)=0,0,$G37*VLOOKUP($B37,PDC!$B$9:$G$95,5,FALSE))</f>
        <v>0</v>
      </c>
    </row>
    <row r="38" spans="2:8" ht="13.2" customHeight="1" x14ac:dyDescent="0.25">
      <c r="B38" s="225" t="str">
        <f>IF(PDC!B88="","",PDC!B88)</f>
        <v>SW10</v>
      </c>
      <c r="C38" s="392" t="str">
        <f>IF(PDC!C88="","",PDC!C88)</f>
        <v>Wijzigen CPE configuratie op afstand voor ≤ 10 locaties</v>
      </c>
      <c r="D38" s="393"/>
      <c r="E38" s="394"/>
      <c r="F38" s="295"/>
      <c r="G38" s="58">
        <f>Beheer!D28</f>
        <v>0</v>
      </c>
      <c r="H38" s="57">
        <f>IF(LEN($B38)=0,0,$G38*VLOOKUP($B38,PDC!$B$9:$G$95,5,FALSE))</f>
        <v>0</v>
      </c>
    </row>
    <row r="39" spans="2:8" ht="13.2" customHeight="1" x14ac:dyDescent="0.25">
      <c r="B39" s="225" t="str">
        <f>IF(PDC!B89="","",PDC!B89)</f>
        <v>SW11</v>
      </c>
      <c r="C39" s="392" t="str">
        <f>IF(PDC!C89="","",PDC!C89)</f>
        <v>Wijzigen CPE configuratie op afstand voor &gt; 10 locaties</v>
      </c>
      <c r="D39" s="393"/>
      <c r="E39" s="394"/>
      <c r="F39" s="295"/>
      <c r="G39" s="58">
        <f>Beheer!D29</f>
        <v>0</v>
      </c>
      <c r="H39" s="57">
        <f>IF(LEN($B39)=0,0,$G39*VLOOKUP($B39,PDC!$B$9:$G$95,5,FALSE))</f>
        <v>0</v>
      </c>
    </row>
    <row r="40" spans="2:8" x14ac:dyDescent="0.25">
      <c r="B40" s="225" t="str">
        <f>IF(PDC!B90="","",PDC!B90)</f>
        <v>SW12</v>
      </c>
      <c r="C40" s="392" t="str">
        <f>IF(PDC!C90="","",PDC!C90)</f>
        <v>Leveren extra VPN op ≤ 10 locaties</v>
      </c>
      <c r="D40" s="393"/>
      <c r="E40" s="394"/>
      <c r="F40" s="295"/>
      <c r="G40" s="58">
        <f>Beheer!D30</f>
        <v>0</v>
      </c>
      <c r="H40" s="57">
        <f>IF(LEN($B40)=0,0,$G40*VLOOKUP($B40,PDC!$B$9:$G$95,5,FALSE))</f>
        <v>0</v>
      </c>
    </row>
    <row r="41" spans="2:8" x14ac:dyDescent="0.25">
      <c r="B41" s="225" t="str">
        <f>IF(PDC!B91="","",PDC!B91)</f>
        <v>SW13</v>
      </c>
      <c r="C41" s="392" t="str">
        <f>IF(PDC!C91="","",PDC!C91)</f>
        <v>Leveren extra VPN op &gt; 10 locaties</v>
      </c>
      <c r="D41" s="393"/>
      <c r="E41" s="394"/>
      <c r="F41" s="295"/>
      <c r="G41" s="58">
        <f>Beheer!D35</f>
        <v>0</v>
      </c>
      <c r="H41" s="57">
        <f>IF(LEN($B41)=0,0,$G41*VLOOKUP($B41,PDC!$B$9:$G$95,5,FALSE))</f>
        <v>0</v>
      </c>
    </row>
    <row r="42" spans="2:8" ht="12.75" customHeight="1" x14ac:dyDescent="0.25">
      <c r="B42" s="225" t="str">
        <f>IF(PDC!B92="","",PDC!B92)</f>
        <v>SW14</v>
      </c>
      <c r="C42" s="392" t="str">
        <f>IF(PDC!C92="","",PDC!C92)</f>
        <v>Site survey op locatie (op verzoek van Deelnemer)</v>
      </c>
      <c r="D42" s="393"/>
      <c r="E42" s="394"/>
      <c r="F42" s="295"/>
      <c r="G42" s="58">
        <f>Beheer!D36</f>
        <v>0</v>
      </c>
      <c r="H42" s="57">
        <f>IF(LEN($B42)=0,0,$G42*VLOOKUP($B42,PDC!$B$9:$G$95,5,FALSE))</f>
        <v>0</v>
      </c>
    </row>
    <row r="43" spans="2:8" x14ac:dyDescent="0.25">
      <c r="B43" s="225" t="str">
        <f>IF(PDC!B93="","",PDC!B93)</f>
        <v>SW15</v>
      </c>
      <c r="C43" s="392" t="str">
        <f>IF(PDC!C93="","",PDC!C93)</f>
        <v>Fysieke wijziging CPE configuratie op locatie</v>
      </c>
      <c r="D43" s="393"/>
      <c r="E43" s="394"/>
      <c r="G43" s="58">
        <f>Beheer!D37</f>
        <v>0</v>
      </c>
      <c r="H43" s="57">
        <f>IF(LEN($B43)=0,0,$G43*VLOOKUP($B43,PDC!$B$9:$G$95,5,FALSE))</f>
        <v>0</v>
      </c>
    </row>
    <row r="44" spans="2:8" ht="13.8" thickBot="1" x14ac:dyDescent="0.3">
      <c r="B44" s="226" t="str">
        <f>IF(PDC!B94="","",PDC!B94)</f>
        <v>SW16</v>
      </c>
      <c r="C44" s="386" t="str">
        <f>IF(PDC!C94="","",PDC!C94)</f>
        <v>Evaluatie DDoS aanval</v>
      </c>
      <c r="D44" s="387"/>
      <c r="E44" s="388"/>
      <c r="G44" s="58">
        <f>Beheer!D38</f>
        <v>0</v>
      </c>
      <c r="H44" s="57">
        <f>IF(LEN($B44)=0,0,$G44*VLOOKUP($B44,PDC!$B$9:$G$95,5,FALSE))</f>
        <v>0</v>
      </c>
    </row>
    <row r="45" spans="2:8" x14ac:dyDescent="0.25">
      <c r="H45" s="221">
        <f>SUM(H29:H44)</f>
        <v>0</v>
      </c>
    </row>
  </sheetData>
  <mergeCells count="25">
    <mergeCell ref="G13:H13"/>
    <mergeCell ref="C16:E16"/>
    <mergeCell ref="C32:E32"/>
    <mergeCell ref="C24:E24"/>
    <mergeCell ref="C28:E28"/>
    <mergeCell ref="C29:E29"/>
    <mergeCell ref="C30:E30"/>
    <mergeCell ref="C31:E31"/>
    <mergeCell ref="C19:E19"/>
    <mergeCell ref="C44:E44"/>
    <mergeCell ref="C20:E20"/>
    <mergeCell ref="C21:E21"/>
    <mergeCell ref="C22:E22"/>
    <mergeCell ref="C23:E23"/>
    <mergeCell ref="C42:E42"/>
    <mergeCell ref="C33:E33"/>
    <mergeCell ref="C34:E34"/>
    <mergeCell ref="C35:E35"/>
    <mergeCell ref="C36:E36"/>
    <mergeCell ref="C37:E37"/>
    <mergeCell ref="C38:E38"/>
    <mergeCell ref="C39:E39"/>
    <mergeCell ref="C40:E40"/>
    <mergeCell ref="C41:E41"/>
    <mergeCell ref="C43:E43"/>
  </mergeCells>
  <pageMargins left="0.70866141732283472" right="0.70866141732283472" top="0.74803149606299213" bottom="0.74803149606299213" header="0.31496062992125984" footer="0.31496062992125984"/>
  <pageSetup paperSize="9" scale="59" fitToHeight="0" orientation="landscape" r:id="rId1"/>
  <headerFooter>
    <oddHeader>&amp;L&amp;F&amp;C&amp;A&amp;RPagina &amp;P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5"/>
  <sheetViews>
    <sheetView workbookViewId="0">
      <selection activeCell="H74" sqref="H74"/>
    </sheetView>
  </sheetViews>
  <sheetFormatPr defaultColWidth="8.19921875" defaultRowHeight="13.2" x14ac:dyDescent="0.25"/>
  <cols>
    <col min="1" max="1" width="8.19921875" style="2"/>
    <col min="2" max="2" width="9" style="2" customWidth="1"/>
    <col min="3" max="3" width="53.19921875" style="3" customWidth="1"/>
    <col min="4" max="4" width="17.3984375" style="2" customWidth="1"/>
    <col min="5" max="5" width="16.59765625" style="2" customWidth="1"/>
    <col min="6" max="6" width="6.3984375" style="2" customWidth="1"/>
    <col min="7" max="7" width="12.8984375" style="2" customWidth="1"/>
    <col min="8" max="10" width="24.59765625" style="2" customWidth="1"/>
    <col min="11" max="11" width="25.19921875" style="2" customWidth="1"/>
    <col min="12" max="12" width="27.59765625" style="2" customWidth="1"/>
    <col min="13" max="16384" width="8.19921875" style="2"/>
  </cols>
  <sheetData>
    <row r="1" spans="2:12" x14ac:dyDescent="0.25">
      <c r="I1" s="301"/>
    </row>
    <row r="2" spans="2:12" ht="38.4" thickBot="1" x14ac:dyDescent="0.45">
      <c r="B2" s="65" t="s">
        <v>162</v>
      </c>
      <c r="C2" s="64"/>
      <c r="D2" s="28"/>
      <c r="E2" s="28"/>
      <c r="F2" s="28"/>
      <c r="G2" s="28"/>
      <c r="H2" s="70" t="s">
        <v>204</v>
      </c>
      <c r="I2" s="70" t="s">
        <v>216</v>
      </c>
      <c r="J2" s="70" t="s">
        <v>206</v>
      </c>
    </row>
    <row r="3" spans="2:12" x14ac:dyDescent="0.25">
      <c r="C3" s="2"/>
    </row>
    <row r="4" spans="2:12" ht="17.399999999999999" x14ac:dyDescent="0.3">
      <c r="B4" s="56" t="s">
        <v>217</v>
      </c>
      <c r="D4" s="56"/>
      <c r="E4" s="208"/>
      <c r="H4" s="231">
        <f>'Offerte Local Access'!AD5</f>
        <v>0</v>
      </c>
      <c r="I4" s="231">
        <f>'Offerte Local Access'!AC5</f>
        <v>0</v>
      </c>
      <c r="J4" s="231">
        <f>'Offerte Local Access'!AB5</f>
        <v>0</v>
      </c>
    </row>
    <row r="5" spans="2:12" ht="21" x14ac:dyDescent="0.4">
      <c r="B5" s="213" t="s">
        <v>218</v>
      </c>
      <c r="C5" s="2"/>
      <c r="D5" s="209"/>
      <c r="E5" s="210"/>
      <c r="H5" s="231">
        <f>'Offerte Crossconnects'!P5</f>
        <v>0</v>
      </c>
      <c r="I5" s="231">
        <f>'Offerte Crossconnects'!O5</f>
        <v>0</v>
      </c>
      <c r="J5" s="66"/>
    </row>
    <row r="6" spans="2:12" ht="21" x14ac:dyDescent="0.4">
      <c r="B6" s="213" t="s">
        <v>219</v>
      </c>
      <c r="C6" s="2"/>
      <c r="D6" s="209"/>
      <c r="E6" s="210"/>
      <c r="H6" s="231">
        <f>H38</f>
        <v>0</v>
      </c>
      <c r="I6" s="231">
        <f>I38</f>
        <v>0</v>
      </c>
      <c r="J6" s="66"/>
    </row>
    <row r="7" spans="2:12" ht="21" x14ac:dyDescent="0.4">
      <c r="B7" s="213" t="s">
        <v>220</v>
      </c>
      <c r="C7" s="2"/>
      <c r="D7" s="209"/>
      <c r="E7" s="210"/>
      <c r="H7" s="232"/>
      <c r="I7" s="232"/>
      <c r="J7" s="231">
        <f>J49</f>
        <v>0</v>
      </c>
    </row>
    <row r="8" spans="2:12" ht="21" x14ac:dyDescent="0.4">
      <c r="B8" s="213" t="s">
        <v>221</v>
      </c>
      <c r="C8" s="2"/>
      <c r="D8" s="209"/>
      <c r="E8" s="210"/>
      <c r="H8" s="231">
        <f>H76</f>
        <v>0</v>
      </c>
      <c r="I8" s="232"/>
      <c r="J8" s="66"/>
    </row>
    <row r="9" spans="2:12" ht="21" x14ac:dyDescent="0.4">
      <c r="B9" s="213" t="s">
        <v>209</v>
      </c>
      <c r="C9" s="213"/>
      <c r="D9" s="209"/>
      <c r="E9" s="210"/>
      <c r="H9" s="231">
        <f>H85</f>
        <v>0</v>
      </c>
      <c r="J9" s="66"/>
    </row>
    <row r="10" spans="2:12" ht="17.399999999999999" x14ac:dyDescent="0.3">
      <c r="B10" s="213" t="s">
        <v>210</v>
      </c>
      <c r="C10" s="66"/>
      <c r="D10" s="69"/>
      <c r="E10" s="68"/>
      <c r="F10" s="67"/>
      <c r="G10" s="66"/>
      <c r="H10" s="231">
        <f>H105</f>
        <v>0</v>
      </c>
    </row>
    <row r="11" spans="2:12" ht="13.8" x14ac:dyDescent="0.25">
      <c r="C11" s="2"/>
      <c r="H11" s="66"/>
    </row>
    <row r="12" spans="2:12" ht="21" x14ac:dyDescent="0.4">
      <c r="C12" s="213"/>
      <c r="D12" s="209"/>
      <c r="E12" s="210"/>
      <c r="H12" s="66"/>
    </row>
    <row r="13" spans="2:12" ht="14.4" thickBot="1" x14ac:dyDescent="0.3">
      <c r="C13" s="66"/>
      <c r="D13" s="69"/>
      <c r="E13" s="68"/>
      <c r="F13" s="67"/>
      <c r="G13" s="66"/>
      <c r="H13" s="211"/>
      <c r="I13" s="212"/>
      <c r="J13" s="212"/>
    </row>
    <row r="14" spans="2:12" ht="18.600000000000001" thickTop="1" thickBot="1" x14ac:dyDescent="0.35">
      <c r="C14" s="66"/>
      <c r="D14" s="69"/>
      <c r="E14" s="68"/>
      <c r="F14" s="67"/>
      <c r="G14" s="66"/>
      <c r="K14" s="273" t="s">
        <v>211</v>
      </c>
    </row>
    <row r="15" spans="2:12" ht="22.2" thickTop="1" thickBot="1" x14ac:dyDescent="0.45">
      <c r="B15" s="65"/>
      <c r="C15" s="64"/>
      <c r="D15" s="28"/>
      <c r="E15" s="63" t="s">
        <v>212</v>
      </c>
      <c r="F15" s="62">
        <v>60</v>
      </c>
      <c r="G15" s="62" t="s">
        <v>213</v>
      </c>
      <c r="H15" s="61">
        <f>SUM(H4:H13)</f>
        <v>0</v>
      </c>
      <c r="I15" s="61">
        <f>SUM(I4:I13)</f>
        <v>0</v>
      </c>
      <c r="J15" s="61">
        <f>SUM(J4:J13)</f>
        <v>0</v>
      </c>
      <c r="K15" s="275">
        <f>$F$15*H15+J15+I15</f>
        <v>0</v>
      </c>
    </row>
    <row r="16" spans="2:12" ht="13.8" thickTop="1" x14ac:dyDescent="0.25">
      <c r="G16" s="395"/>
      <c r="H16" s="395"/>
      <c r="I16" s="8"/>
      <c r="J16" s="8"/>
      <c r="K16" s="274"/>
      <c r="L16" s="13"/>
    </row>
    <row r="18" spans="1:9" s="120" customFormat="1" ht="21.6" thickBot="1" x14ac:dyDescent="0.45">
      <c r="B18" s="336" t="s">
        <v>3</v>
      </c>
      <c r="C18" s="336"/>
      <c r="D18" s="336"/>
      <c r="E18" s="336"/>
      <c r="F18" s="336"/>
      <c r="G18" s="165"/>
      <c r="H18" s="108"/>
    </row>
    <row r="19" spans="1:9" s="120" customFormat="1" ht="24.6" thickBot="1" x14ac:dyDescent="0.3">
      <c r="B19" s="109" t="s">
        <v>4</v>
      </c>
      <c r="C19" s="109" t="s">
        <v>5</v>
      </c>
      <c r="D19" s="109" t="s">
        <v>6</v>
      </c>
      <c r="E19" s="110" t="s">
        <v>7</v>
      </c>
      <c r="F19" s="108"/>
      <c r="G19" s="4" t="s">
        <v>222</v>
      </c>
      <c r="H19" s="4" t="s">
        <v>8</v>
      </c>
      <c r="I19" s="4" t="s">
        <v>223</v>
      </c>
    </row>
    <row r="20" spans="1:9" s="120" customFormat="1" x14ac:dyDescent="0.25">
      <c r="B20" s="112" t="str">
        <f>IF(PDC!B10="","",PDC!B10)</f>
        <v>LA02</v>
      </c>
      <c r="C20" s="113" t="str">
        <f>IF(PDC!C10="","",PDC!C10)</f>
        <v>1Gb/s, Local Access, Beheerprofiel Hoog</v>
      </c>
      <c r="D20" s="113">
        <f>IF(PDC!D10="","",PDC!D10)</f>
        <v>1</v>
      </c>
      <c r="E20" s="113" t="str">
        <f>IF(PDC!E10="","",PDC!E10)</f>
        <v>Hoog</v>
      </c>
      <c r="F20" s="108"/>
      <c r="G20" s="227"/>
      <c r="H20" s="57">
        <f>IF(LEN($B20)=0,0,$G20*VLOOKUP($B20,PDC!$B$9:$G$95,5,FALSE))</f>
        <v>0</v>
      </c>
      <c r="I20" s="57">
        <f>IF(LEN($B20)=0,0,$G20*VLOOKUP($B20,PDC!$B$9:$G$95,6,FALSE))</f>
        <v>0</v>
      </c>
    </row>
    <row r="21" spans="1:9" s="120" customFormat="1" x14ac:dyDescent="0.25">
      <c r="B21" s="112" t="str">
        <f>IF(PDC!B11="","",PDC!B11)</f>
        <v>LA03</v>
      </c>
      <c r="C21" s="113" t="str">
        <f>IF(PDC!C11="","",PDC!C11)</f>
        <v>1Gb/s, Local Access, Beheerprofiel Non-stop</v>
      </c>
      <c r="D21" s="113">
        <f>IF(PDC!D11="","",PDC!D11)</f>
        <v>1</v>
      </c>
      <c r="E21" s="113" t="str">
        <f>IF(PDC!E11="","",PDC!E11)</f>
        <v>Non-stop</v>
      </c>
      <c r="F21" s="108"/>
      <c r="G21" s="227"/>
      <c r="H21" s="57">
        <f>IF(LEN($B21)=0,0,$G21*VLOOKUP($B21,PDC!$B$9:$G$95,5,FALSE))</f>
        <v>0</v>
      </c>
      <c r="I21" s="57">
        <f>IF(LEN($B21)=0,0,$G21*VLOOKUP($B21,PDC!$B$9:$G$95,6,FALSE))</f>
        <v>0</v>
      </c>
    </row>
    <row r="22" spans="1:9" s="120" customFormat="1" x14ac:dyDescent="0.25">
      <c r="B22" s="112" t="str">
        <f>IF(PDC!B12="","",PDC!B12)</f>
        <v>LA12</v>
      </c>
      <c r="C22" s="113" t="str">
        <f>IF(PDC!C12="","",PDC!C12)</f>
        <v>10Gb/s, Local Access, Beheerprofiel Hoog</v>
      </c>
      <c r="D22" s="113">
        <f>IF(PDC!D12="","",PDC!D12)</f>
        <v>10</v>
      </c>
      <c r="E22" s="113" t="str">
        <f>IF(PDC!E12="","",PDC!E12)</f>
        <v>Hoog</v>
      </c>
      <c r="F22" s="108"/>
      <c r="G22" s="227"/>
      <c r="H22" s="57">
        <f>IF(LEN($B22)=0,0,$G22*VLOOKUP($B22,PDC!$B$9:$G$95,5,FALSE))</f>
        <v>0</v>
      </c>
      <c r="I22" s="57">
        <f>IF(LEN($B22)=0,0,$G22*VLOOKUP($B22,PDC!$B$9:$G$95,6,FALSE))</f>
        <v>0</v>
      </c>
    </row>
    <row r="23" spans="1:9" s="108" customFormat="1" x14ac:dyDescent="0.25">
      <c r="A23" s="120"/>
      <c r="B23" s="112" t="str">
        <f>IF(PDC!B13="","",PDC!B13)</f>
        <v>LA13</v>
      </c>
      <c r="C23" s="113" t="str">
        <f>IF(PDC!C13="","",PDC!C13)</f>
        <v>10Gb/s, Local Access, Beheerprofiel Non-stop</v>
      </c>
      <c r="D23" s="113">
        <f>IF(PDC!D13="","",PDC!D13)</f>
        <v>10</v>
      </c>
      <c r="E23" s="113" t="str">
        <f>IF(PDC!E13="","",PDC!E13)</f>
        <v>Non-stop</v>
      </c>
      <c r="G23" s="227"/>
      <c r="H23" s="57">
        <f>IF(LEN($B23)=0,0,$G23*VLOOKUP($B23,PDC!$B$9:$G$95,5,FALSE))</f>
        <v>0</v>
      </c>
      <c r="I23" s="57">
        <f>IF(LEN($B23)=0,0,$G23*VLOOKUP($B23,PDC!$B$9:$G$95,6,FALSE))</f>
        <v>0</v>
      </c>
    </row>
    <row r="24" spans="1:9" s="108" customFormat="1" x14ac:dyDescent="0.25">
      <c r="A24" s="120"/>
      <c r="B24" s="112" t="str">
        <f>IF(PDC!B14="","",PDC!B14)</f>
        <v>SD-LA22</v>
      </c>
      <c r="C24" s="113" t="str">
        <f>IF(PDC!C14="","",PDC!C14)</f>
        <v>100Gb/s, Local Access, Beheerprofiel Hoog (Speciale dienst)</v>
      </c>
      <c r="D24" s="113">
        <f>IF(PDC!D14="","",PDC!D14)</f>
        <v>100</v>
      </c>
      <c r="E24" s="113" t="str">
        <f>IF(PDC!E14="","",PDC!E14)</f>
        <v>Hoog</v>
      </c>
      <c r="G24" s="227"/>
      <c r="H24" s="228"/>
      <c r="I24" s="228"/>
    </row>
    <row r="25" spans="1:9" s="108" customFormat="1" x14ac:dyDescent="0.25">
      <c r="A25" s="120"/>
      <c r="B25" s="112" t="str">
        <f>IF(PDC!B15="","",PDC!B15)</f>
        <v>SD-LA23</v>
      </c>
      <c r="C25" s="113" t="str">
        <f>IF(PDC!C15="","",PDC!C15)</f>
        <v>100Gb/s, Local Access, Beheerprofiel Non-stop (Speciale dienst)</v>
      </c>
      <c r="D25" s="113">
        <f>IF(PDC!D15="","",PDC!D15)</f>
        <v>100</v>
      </c>
      <c r="E25" s="113" t="str">
        <f>IF(PDC!E15="","",PDC!E15)</f>
        <v>Non-stop</v>
      </c>
      <c r="G25" s="227"/>
      <c r="H25" s="228"/>
      <c r="I25" s="228"/>
    </row>
    <row r="26" spans="1:9" s="108" customFormat="1" x14ac:dyDescent="0.25">
      <c r="A26" s="120"/>
      <c r="B26" s="112" t="str">
        <f>IF(PDC!B16="","",PDC!B16)</f>
        <v>DC02</v>
      </c>
      <c r="C26" s="113" t="str">
        <f>IF(PDC!C16="","",PDC!C16)</f>
        <v>1Gb/s, Crossconnect, Beheerprofiel Hoog</v>
      </c>
      <c r="D26" s="113">
        <f>IF(PDC!D16="","",PDC!D16)</f>
        <v>1</v>
      </c>
      <c r="E26" s="113" t="str">
        <f>IF(PDC!E16="","",PDC!E16)</f>
        <v>Hoog</v>
      </c>
      <c r="G26" s="227"/>
      <c r="H26" s="57">
        <f>IF(LEN($B26)=0,0,$G26*VLOOKUP($B26,PDC!$B$9:$G$95,5,FALSE))</f>
        <v>0</v>
      </c>
      <c r="I26" s="57">
        <f>IF(LEN($B26)=0,0,$G26*VLOOKUP($B26,PDC!$B$9:$G$95,6,FALSE))</f>
        <v>0</v>
      </c>
    </row>
    <row r="27" spans="1:9" s="108" customFormat="1" x14ac:dyDescent="0.25">
      <c r="A27" s="120"/>
      <c r="B27" s="112" t="str">
        <f>IF(PDC!B17="","",PDC!B17)</f>
        <v>DC03</v>
      </c>
      <c r="C27" s="113" t="str">
        <f>IF(PDC!C17="","",PDC!C17)</f>
        <v>1Gb/s, Crossconnect, Beheerprofiel Non-stop</v>
      </c>
      <c r="D27" s="113">
        <f>IF(PDC!D17="","",PDC!D17)</f>
        <v>1</v>
      </c>
      <c r="E27" s="113" t="str">
        <f>IF(PDC!E17="","",PDC!E17)</f>
        <v>Non-stop</v>
      </c>
      <c r="G27" s="227"/>
      <c r="H27" s="57">
        <f>IF(LEN($B27)=0,0,$G27*VLOOKUP($B27,PDC!$B$9:$G$95,5,FALSE))</f>
        <v>0</v>
      </c>
      <c r="I27" s="57">
        <f>IF(LEN($B27)=0,0,$G27*VLOOKUP($B27,PDC!$B$9:$G$95,6,FALSE))</f>
        <v>0</v>
      </c>
    </row>
    <row r="28" spans="1:9" s="108" customFormat="1" x14ac:dyDescent="0.25">
      <c r="A28" s="120"/>
      <c r="B28" s="112" t="str">
        <f>IF(PDC!B18="","",PDC!B18)</f>
        <v>DC12</v>
      </c>
      <c r="C28" s="113" t="str">
        <f>IF(PDC!C18="","",PDC!C18)</f>
        <v>10Gb/s, Crossconnect, Beheerprofiel Hoog</v>
      </c>
      <c r="D28" s="113">
        <f>IF(PDC!D18="","",PDC!D18)</f>
        <v>10</v>
      </c>
      <c r="E28" s="113" t="str">
        <f>IF(PDC!E18="","",PDC!E18)</f>
        <v>Hoog</v>
      </c>
      <c r="G28" s="227"/>
      <c r="H28" s="57">
        <f>IF(LEN($B28)=0,0,$G28*VLOOKUP($B28,PDC!$B$9:$G$95,5,FALSE))</f>
        <v>0</v>
      </c>
      <c r="I28" s="57">
        <f>IF(LEN($B28)=0,0,$G28*VLOOKUP($B28,PDC!$B$9:$G$95,6,FALSE))</f>
        <v>0</v>
      </c>
    </row>
    <row r="29" spans="1:9" s="108" customFormat="1" x14ac:dyDescent="0.25">
      <c r="A29" s="120"/>
      <c r="B29" s="112" t="str">
        <f>IF(PDC!B19="","",PDC!B19)</f>
        <v>DC13</v>
      </c>
      <c r="C29" s="113" t="str">
        <f>IF(PDC!C19="","",PDC!C19)</f>
        <v>10Gb/s, Crossconnect, Beheerprofiel Non-stop</v>
      </c>
      <c r="D29" s="113">
        <f>IF(PDC!D19="","",PDC!D19)</f>
        <v>10</v>
      </c>
      <c r="E29" s="113" t="str">
        <f>IF(PDC!E19="","",PDC!E19)</f>
        <v>Non-stop</v>
      </c>
      <c r="G29" s="227"/>
      <c r="H29" s="57">
        <f>IF(LEN($B29)=0,0,$G29*VLOOKUP($B29,PDC!$B$9:$G$95,5,FALSE))</f>
        <v>0</v>
      </c>
      <c r="I29" s="57">
        <f>IF(LEN($B29)=0,0,$G29*VLOOKUP($B29,PDC!$B$9:$G$95,6,FALSE))</f>
        <v>0</v>
      </c>
    </row>
    <row r="30" spans="1:9" s="108" customFormat="1" x14ac:dyDescent="0.25">
      <c r="A30" s="120"/>
      <c r="B30" s="112" t="str">
        <f>IF(PDC!B20="","",PDC!B20)</f>
        <v>DC22</v>
      </c>
      <c r="C30" s="113" t="str">
        <f>IF(PDC!C20="","",PDC!C20)</f>
        <v>100Gb/s, Crossconnect, Beheerprofiel Hoog</v>
      </c>
      <c r="D30" s="113">
        <f>IF(PDC!D20="","",PDC!D20)</f>
        <v>100</v>
      </c>
      <c r="E30" s="113" t="str">
        <f>IF(PDC!E20="","",PDC!E20)</f>
        <v>Hoog</v>
      </c>
      <c r="G30" s="227"/>
      <c r="H30" s="57">
        <f>IF(LEN($B30)=0,0,$G30*VLOOKUP($B30,PDC!$B$9:$G$95,5,FALSE))</f>
        <v>0</v>
      </c>
      <c r="I30" s="57">
        <f>IF(LEN($B30)=0,0,$G30*VLOOKUP($B30,PDC!$B$9:$G$95,6,FALSE))</f>
        <v>0</v>
      </c>
    </row>
    <row r="31" spans="1:9" s="108" customFormat="1" x14ac:dyDescent="0.25">
      <c r="A31" s="120"/>
      <c r="B31" s="112" t="str">
        <f>IF(PDC!B21="","",PDC!B21)</f>
        <v>DC23</v>
      </c>
      <c r="C31" s="113" t="str">
        <f>IF(PDC!C21="","",PDC!C21)</f>
        <v>100Gb/s, Crossconnect, Beheerprofiel Non-stop</v>
      </c>
      <c r="D31" s="113">
        <f>IF(PDC!D21="","",PDC!D21)</f>
        <v>100</v>
      </c>
      <c r="E31" s="113" t="str">
        <f>IF(PDC!E21="","",PDC!E21)</f>
        <v>Non-stop</v>
      </c>
      <c r="G31" s="227"/>
      <c r="H31" s="57">
        <f>IF(LEN($B31)=0,0,$G31*VLOOKUP($B31,PDC!$B$9:$G$95,5,FALSE))</f>
        <v>0</v>
      </c>
      <c r="I31" s="57">
        <f>IF(LEN($B31)=0,0,$G31*VLOOKUP($B31,PDC!$B$9:$G$95,6,FALSE))</f>
        <v>0</v>
      </c>
    </row>
    <row r="32" spans="1:9" s="108" customFormat="1" x14ac:dyDescent="0.25">
      <c r="A32" s="120"/>
      <c r="B32" s="112" t="str">
        <f>IF(PDC!B22="","",PDC!B22)</f>
        <v/>
      </c>
      <c r="C32" s="113" t="str">
        <f>IF(PDC!C22="","",PDC!C22)</f>
        <v/>
      </c>
      <c r="D32" s="113" t="str">
        <f>IF(PDC!D22="","",PDC!D22)</f>
        <v/>
      </c>
      <c r="E32" s="113" t="str">
        <f>IF(PDC!E22="","",PDC!E22)</f>
        <v/>
      </c>
      <c r="G32" s="227"/>
      <c r="H32" s="57">
        <f>IF(LEN($B32)=0,0,$G32*VLOOKUP($B32,PDC!$B$9:$G$95,5,FALSE))</f>
        <v>0</v>
      </c>
      <c r="I32" s="57">
        <f>IF(LEN($B32)=0,0,$G32*VLOOKUP($B32,PDC!$B$9:$G$95,6,FALSE))</f>
        <v>0</v>
      </c>
    </row>
    <row r="33" spans="1:10" s="108" customFormat="1" x14ac:dyDescent="0.25">
      <c r="A33" s="120"/>
      <c r="B33" s="112" t="str">
        <f>IF(PDC!B23="","",PDC!B23)</f>
        <v/>
      </c>
      <c r="C33" s="113" t="str">
        <f>IF(PDC!C23="","",PDC!C23)</f>
        <v/>
      </c>
      <c r="D33" s="113" t="str">
        <f>IF(PDC!D23="","",PDC!D23)</f>
        <v/>
      </c>
      <c r="E33" s="113" t="str">
        <f>IF(PDC!E23="","",PDC!E23)</f>
        <v/>
      </c>
      <c r="G33" s="227"/>
      <c r="H33" s="57">
        <f>IF(LEN($B33)=0,0,$G33*VLOOKUP($B33,PDC!$B$9:$G$95,5,FALSE))</f>
        <v>0</v>
      </c>
      <c r="I33" s="57">
        <f>IF(LEN($B33)=0,0,$G33*VLOOKUP($B33,PDC!$B$9:$G$95,6,FALSE))</f>
        <v>0</v>
      </c>
    </row>
    <row r="34" spans="1:10" s="108" customFormat="1" x14ac:dyDescent="0.25">
      <c r="B34" s="112" t="str">
        <f>IF(PDC!B24="","",PDC!B24)</f>
        <v/>
      </c>
      <c r="C34" s="113" t="str">
        <f>IF(PDC!C24="","",PDC!C24)</f>
        <v/>
      </c>
      <c r="D34" s="113" t="str">
        <f>IF(PDC!D24="","",PDC!D24)</f>
        <v/>
      </c>
      <c r="E34" s="113" t="str">
        <f>IF(PDC!E24="","",PDC!E24)</f>
        <v/>
      </c>
      <c r="G34" s="227"/>
      <c r="H34" s="57">
        <f>IF(LEN($B34)=0,0,$G34*VLOOKUP($B34,PDC!$B$9:$G$95,5,FALSE))</f>
        <v>0</v>
      </c>
      <c r="I34" s="57">
        <f>IF(LEN($B34)=0,0,$G34*VLOOKUP($B34,PDC!$B$9:$G$95,6,FALSE))</f>
        <v>0</v>
      </c>
    </row>
    <row r="35" spans="1:10" customFormat="1" x14ac:dyDescent="0.25">
      <c r="B35" s="112" t="str">
        <f>IF(PDC!B25="","",PDC!B25)</f>
        <v/>
      </c>
      <c r="C35" s="113" t="str">
        <f>IF(PDC!C25="","",PDC!C25)</f>
        <v/>
      </c>
      <c r="D35" s="113" t="str">
        <f>IF(PDC!D25="","",PDC!D25)</f>
        <v/>
      </c>
      <c r="E35" s="113" t="str">
        <f>IF(PDC!E25="","",PDC!E25)</f>
        <v/>
      </c>
      <c r="F35" s="140"/>
      <c r="G35" s="227"/>
      <c r="H35" s="57">
        <f>IF(LEN($B35)=0,0,$G35*VLOOKUP($B35,PDC!$B$9:$G$95,5,FALSE))</f>
        <v>0</v>
      </c>
      <c r="I35" s="57">
        <f>IF(LEN($B35)=0,0,$G35*VLOOKUP($B35,PDC!$B$9:$G$95,6,FALSE))</f>
        <v>0</v>
      </c>
    </row>
    <row r="36" spans="1:10" customFormat="1" x14ac:dyDescent="0.25">
      <c r="B36" s="112" t="str">
        <f>IF(PDC!B26="","",PDC!B26)</f>
        <v/>
      </c>
      <c r="C36" s="113" t="str">
        <f>IF(PDC!C26="","",PDC!C26)</f>
        <v/>
      </c>
      <c r="D36" s="113" t="str">
        <f>IF(PDC!D26="","",PDC!D26)</f>
        <v/>
      </c>
      <c r="E36" s="113" t="str">
        <f>IF(PDC!E26="","",PDC!E26)</f>
        <v/>
      </c>
      <c r="F36" s="140"/>
      <c r="G36" s="228"/>
      <c r="H36" s="228"/>
      <c r="I36" s="228"/>
    </row>
    <row r="37" spans="1:10" customFormat="1" x14ac:dyDescent="0.25">
      <c r="B37" s="112" t="str">
        <f>IF(PDC!B27="","",PDC!B27)</f>
        <v/>
      </c>
      <c r="C37" s="113" t="str">
        <f>IF(PDC!C27="","",PDC!C27)</f>
        <v/>
      </c>
      <c r="D37" s="113" t="str">
        <f>IF(PDC!D27="","",PDC!D27)</f>
        <v/>
      </c>
      <c r="E37" s="113" t="str">
        <f>IF(PDC!E27="","",PDC!E27)</f>
        <v/>
      </c>
      <c r="F37" s="140"/>
      <c r="G37" s="228"/>
      <c r="H37" s="228"/>
      <c r="I37" s="228"/>
    </row>
    <row r="38" spans="1:10" s="108" customFormat="1" x14ac:dyDescent="0.25">
      <c r="B38" s="120"/>
      <c r="C38" s="121"/>
      <c r="D38" s="120"/>
      <c r="E38" s="120"/>
      <c r="F38" s="120"/>
      <c r="G38" s="120"/>
      <c r="H38" s="230">
        <f>SUM(H20:H37)</f>
        <v>0</v>
      </c>
      <c r="I38" s="230">
        <f>SUM(I20:I37)</f>
        <v>0</v>
      </c>
    </row>
    <row r="39" spans="1:10" s="120" customFormat="1" x14ac:dyDescent="0.25">
      <c r="C39" s="108"/>
      <c r="H39" s="108"/>
    </row>
    <row r="40" spans="1:10" s="120" customFormat="1" ht="21.6" thickBot="1" x14ac:dyDescent="0.45">
      <c r="B40" s="336" t="s">
        <v>31</v>
      </c>
      <c r="C40" s="336"/>
      <c r="D40" s="336"/>
      <c r="E40" s="336"/>
      <c r="F40" s="336"/>
      <c r="H40" s="108"/>
    </row>
    <row r="41" spans="1:10" s="120" customFormat="1" ht="24.6" thickBot="1" x14ac:dyDescent="0.3">
      <c r="B41" s="109" t="s">
        <v>4</v>
      </c>
      <c r="C41" s="340" t="s">
        <v>5</v>
      </c>
      <c r="D41" s="341"/>
      <c r="E41" s="403"/>
      <c r="F41" s="108"/>
      <c r="I41" s="4" t="s">
        <v>222</v>
      </c>
      <c r="J41" s="4" t="s">
        <v>8</v>
      </c>
    </row>
    <row r="42" spans="1:10" s="120" customFormat="1" x14ac:dyDescent="0.25">
      <c r="B42" s="122" t="str">
        <f>IF(PDC!B32="","",PDC!B32)</f>
        <v>AG01</v>
      </c>
      <c r="C42" s="343" t="str">
        <f>IF(PDC!C32="","",PDC!C32)</f>
        <v>On-net maken (glasvezel), opstartkosten</v>
      </c>
      <c r="D42" s="344"/>
      <c r="E42" s="404"/>
      <c r="F42" s="108"/>
      <c r="I42" s="227"/>
      <c r="J42" s="57">
        <f>IF(LEN($B42)=0,0,$I42*VLOOKUP($B42,PDC!$B$9:$G$95,5,FALSE))</f>
        <v>0</v>
      </c>
    </row>
    <row r="43" spans="1:10" s="120" customFormat="1" x14ac:dyDescent="0.25">
      <c r="B43" s="123" t="str">
        <f>IF(PDC!B33="","",PDC!B33)</f>
        <v>AG02</v>
      </c>
      <c r="C43" s="330" t="str">
        <f>IF(PDC!C33="","",PDC!C33)</f>
        <v>On-net maken (glasvezel), graafkosten per meter</v>
      </c>
      <c r="D43" s="331"/>
      <c r="E43" s="408"/>
      <c r="F43" s="108"/>
      <c r="I43" s="227"/>
      <c r="J43" s="57">
        <f>IF(LEN($B43)=0,0,$I43*VLOOKUP($B43,PDC!$B$9:$G$95,5,FALSE))</f>
        <v>0</v>
      </c>
    </row>
    <row r="44" spans="1:10" s="120" customFormat="1" x14ac:dyDescent="0.25">
      <c r="B44" s="123" t="str">
        <f>IF(PDC!B34="","",PDC!B34)</f>
        <v>AG03</v>
      </c>
      <c r="C44" s="330" t="str">
        <f>IF(PDC!C34="","",PDC!C34)</f>
        <v>On-net maken (glasvezel), kosten boren per meter</v>
      </c>
      <c r="D44" s="331"/>
      <c r="E44" s="408"/>
      <c r="F44" s="108"/>
      <c r="I44" s="227"/>
      <c r="J44" s="57">
        <f>IF(LEN($B44)=0,0,$I44*VLOOKUP($B44,PDC!$B$9:$G$95,5,FALSE))</f>
        <v>0</v>
      </c>
    </row>
    <row r="45" spans="1:10" s="120" customFormat="1" ht="13.8" thickBot="1" x14ac:dyDescent="0.3">
      <c r="B45" s="123" t="str">
        <f>IF(PDC!B35="","",PDC!B35)</f>
        <v>AG04</v>
      </c>
      <c r="C45" s="330" t="str">
        <f>IF(PDC!C35="","",PDC!C35)</f>
        <v>On-net maken (radioverbinding)</v>
      </c>
      <c r="D45" s="331"/>
      <c r="E45" s="408"/>
      <c r="F45" s="108"/>
      <c r="I45" s="228"/>
      <c r="J45" s="228"/>
    </row>
    <row r="46" spans="1:10" s="120" customFormat="1" ht="13.8" thickBot="1" x14ac:dyDescent="0.3">
      <c r="B46" s="109" t="s">
        <v>4</v>
      </c>
      <c r="C46" s="327" t="s">
        <v>5</v>
      </c>
      <c r="D46" s="328"/>
      <c r="E46" s="329"/>
      <c r="F46" s="108"/>
      <c r="I46" s="228"/>
      <c r="J46" s="228"/>
    </row>
    <row r="47" spans="1:10" s="120" customFormat="1" x14ac:dyDescent="0.25">
      <c r="B47" s="124" t="str">
        <f>IF(PDC!B37="","",PDC!B37)</f>
        <v>TP01</v>
      </c>
      <c r="C47" s="330" t="str">
        <f>IF(PDC!C37="","",PDC!C37)</f>
        <v>Opslag op eenmalig kosten bij inkoop 3de partij</v>
      </c>
      <c r="D47" s="331"/>
      <c r="E47" s="408"/>
      <c r="F47" s="108"/>
      <c r="I47" s="228"/>
      <c r="J47" s="228"/>
    </row>
    <row r="48" spans="1:10" s="120" customFormat="1" ht="13.8" thickBot="1" x14ac:dyDescent="0.3">
      <c r="B48" s="126" t="str">
        <f>IF(PDC!B38="","",PDC!B38)</f>
        <v>TP02</v>
      </c>
      <c r="C48" s="346" t="str">
        <f>IF(PDC!C38="","",PDC!C38)</f>
        <v>Opslag op maandelijkse kosten bij inkoop 3de partij</v>
      </c>
      <c r="D48" s="347"/>
      <c r="E48" s="411"/>
      <c r="F48" s="108"/>
      <c r="I48" s="228"/>
      <c r="J48" s="228"/>
    </row>
    <row r="49" spans="2:10" s="120" customFormat="1" x14ac:dyDescent="0.25">
      <c r="C49" s="108"/>
      <c r="H49" s="108"/>
      <c r="J49" s="229">
        <f>SUM(J42:J44)</f>
        <v>0</v>
      </c>
    </row>
    <row r="50" spans="2:10" s="120" customFormat="1" x14ac:dyDescent="0.25">
      <c r="C50" s="108"/>
      <c r="H50" s="108"/>
    </row>
    <row r="51" spans="2:10" s="120" customFormat="1" ht="21" x14ac:dyDescent="0.4">
      <c r="B51" s="336" t="s">
        <v>46</v>
      </c>
      <c r="C51" s="336"/>
      <c r="D51" s="336"/>
      <c r="E51" s="336"/>
      <c r="F51" s="336"/>
      <c r="G51" s="336"/>
      <c r="H51" s="108"/>
    </row>
    <row r="52" spans="2:10" s="120" customFormat="1" ht="13.8" thickBot="1" x14ac:dyDescent="0.3">
      <c r="B52" s="128"/>
      <c r="C52" s="128"/>
      <c r="D52" s="128"/>
      <c r="E52" s="128"/>
      <c r="F52" s="153"/>
      <c r="G52" s="153"/>
    </row>
    <row r="53" spans="2:10" s="129" customFormat="1" ht="24.6" thickBot="1" x14ac:dyDescent="0.25">
      <c r="B53" s="109" t="s">
        <v>4</v>
      </c>
      <c r="C53" s="149" t="s">
        <v>47</v>
      </c>
      <c r="D53" s="320" t="s">
        <v>48</v>
      </c>
      <c r="E53" s="410"/>
      <c r="F53" s="263"/>
      <c r="G53" s="4" t="s">
        <v>222</v>
      </c>
      <c r="H53" s="4" t="s">
        <v>8</v>
      </c>
    </row>
    <row r="54" spans="2:10" s="120" customFormat="1" x14ac:dyDescent="0.25">
      <c r="B54" s="130" t="str">
        <f>IF(PDC!B44="","",PDC!B44)</f>
        <v>IP01</v>
      </c>
      <c r="C54" s="176" t="str">
        <f>IF(PDC!C44="","",PDC!C44)</f>
        <v>1 Gb/s IP VPN</v>
      </c>
      <c r="D54" s="233">
        <f>IF(PDC!D44="","",PDC!D44)</f>
        <v>1</v>
      </c>
      <c r="E54" s="234"/>
      <c r="F54" s="264"/>
      <c r="G54" s="227"/>
      <c r="H54" s="57">
        <f>IF(LEN($B54)=0,0,$G54*VLOOKUP($B54,PDC!$B$9:$G$95,5,FALSE))</f>
        <v>0</v>
      </c>
    </row>
    <row r="55" spans="2:10" s="120" customFormat="1" x14ac:dyDescent="0.25">
      <c r="B55" s="131" t="str">
        <f>IF(PDC!B45="","",PDC!B45)</f>
        <v>IP02</v>
      </c>
      <c r="C55" s="179" t="str">
        <f>IF(PDC!C45="","",PDC!C45)</f>
        <v>2 Gb/s IP VPN</v>
      </c>
      <c r="D55" s="180">
        <f>IF(PDC!D45="","",PDC!D45)</f>
        <v>2</v>
      </c>
      <c r="E55" s="235"/>
      <c r="F55" s="264"/>
      <c r="G55" s="227"/>
      <c r="H55" s="57">
        <f>IF(LEN($B55)=0,0,$G55*VLOOKUP($B55,PDC!$B$9:$G$95,5,FALSE))</f>
        <v>0</v>
      </c>
    </row>
    <row r="56" spans="2:10" s="120" customFormat="1" x14ac:dyDescent="0.25">
      <c r="B56" s="132" t="str">
        <f>IF(PDC!B46="","",PDC!B46)</f>
        <v>IP05</v>
      </c>
      <c r="C56" s="179" t="str">
        <f>IF(PDC!C46="","",PDC!C46)</f>
        <v>5 Gb/s IP VPN</v>
      </c>
      <c r="D56" s="180">
        <f>IF(PDC!D46="","",PDC!D46)</f>
        <v>5</v>
      </c>
      <c r="E56" s="235"/>
      <c r="F56" s="264"/>
      <c r="G56" s="227"/>
      <c r="H56" s="57">
        <f>IF(LEN($B56)=0,0,$G56*VLOOKUP($B56,PDC!$B$9:$G$95,5,FALSE))</f>
        <v>0</v>
      </c>
    </row>
    <row r="57" spans="2:10" s="120" customFormat="1" x14ac:dyDescent="0.25">
      <c r="B57" s="131" t="str">
        <f>IF(PDC!B47="","",PDC!B47)</f>
        <v>IP10</v>
      </c>
      <c r="C57" s="179" t="str">
        <f>IF(PDC!C47="","",PDC!C47)</f>
        <v>10 Gb/s IP VPN</v>
      </c>
      <c r="D57" s="180">
        <f>IF(PDC!D47="","",PDC!D47)</f>
        <v>10</v>
      </c>
      <c r="E57" s="235"/>
      <c r="F57" s="264"/>
      <c r="G57" s="227"/>
      <c r="H57" s="57">
        <f>IF(LEN($B57)=0,0,$G57*VLOOKUP($B57,PDC!$B$9:$G$95,5,FALSE))</f>
        <v>0</v>
      </c>
    </row>
    <row r="58" spans="2:10" s="120" customFormat="1" x14ac:dyDescent="0.25">
      <c r="B58" s="131" t="str">
        <f>IF(PDC!B48="","",PDC!B48)</f>
        <v>IP20</v>
      </c>
      <c r="C58" s="179" t="str">
        <f>IF(PDC!C48="","",PDC!C48)</f>
        <v>20 Gb/s IP VPN</v>
      </c>
      <c r="D58" s="180">
        <f>IF(PDC!D48="","",PDC!D48)</f>
        <v>20</v>
      </c>
      <c r="E58" s="235"/>
      <c r="F58" s="264"/>
      <c r="G58" s="227"/>
      <c r="H58" s="57">
        <f>IF(LEN($B58)=0,0,$G58*VLOOKUP($B58,PDC!$B$9:$G$95,5,FALSE))</f>
        <v>0</v>
      </c>
    </row>
    <row r="59" spans="2:10" s="120" customFormat="1" x14ac:dyDescent="0.25">
      <c r="B59" s="122" t="str">
        <f>IF(PDC!B49="","",PDC!B49)</f>
        <v>SD-IP40</v>
      </c>
      <c r="C59" s="161" t="str">
        <f>IF(PDC!C49="","",PDC!C49)</f>
        <v>40 Gbp/s IP VPN (Speciale dienst)</v>
      </c>
      <c r="D59" s="185">
        <f>IF(PDC!D49="","",PDC!D49)</f>
        <v>40</v>
      </c>
      <c r="E59" s="236"/>
      <c r="F59" s="264"/>
      <c r="G59" s="228"/>
      <c r="H59" s="228"/>
    </row>
    <row r="60" spans="2:10" s="120" customFormat="1" ht="13.8" thickBot="1" x14ac:dyDescent="0.3">
      <c r="B60" s="154" t="str">
        <f>IF(PDC!B50="","",PDC!B50)</f>
        <v>SD-IP100</v>
      </c>
      <c r="C60" s="182" t="str">
        <f>IF(PDC!C50="","",PDC!C50)</f>
        <v>100 Gb/s IP VPN (Speciale dienst)</v>
      </c>
      <c r="D60" s="183">
        <f>IF(PDC!D50="","",PDC!D50)</f>
        <v>100</v>
      </c>
      <c r="E60" s="237"/>
      <c r="F60" s="264"/>
      <c r="G60" s="228"/>
      <c r="H60" s="228"/>
    </row>
    <row r="61" spans="2:10" s="120" customFormat="1" ht="13.8" thickBot="1" x14ac:dyDescent="0.3">
      <c r="B61" s="150"/>
      <c r="C61" s="151"/>
      <c r="D61" s="152"/>
      <c r="E61" s="152"/>
      <c r="F61" s="264"/>
      <c r="G61" s="264"/>
    </row>
    <row r="62" spans="2:10" s="120" customFormat="1" ht="24.6" thickBot="1" x14ac:dyDescent="0.3">
      <c r="B62" s="109" t="s">
        <v>4</v>
      </c>
      <c r="C62" s="149" t="s">
        <v>63</v>
      </c>
      <c r="D62" s="320" t="s">
        <v>48</v>
      </c>
      <c r="E62" s="410"/>
      <c r="F62" s="108"/>
      <c r="G62" s="4" t="s">
        <v>222</v>
      </c>
      <c r="H62" s="4" t="s">
        <v>8</v>
      </c>
    </row>
    <row r="63" spans="2:10" s="120" customFormat="1" x14ac:dyDescent="0.25">
      <c r="B63" s="130" t="str">
        <f>IF(PDC!B53="","",PDC!B53)</f>
        <v>ET01</v>
      </c>
      <c r="C63" s="187" t="str">
        <f>IF(PDC!C53="","",PDC!C53)</f>
        <v>1 Gb/s Ethernet</v>
      </c>
      <c r="D63" s="177">
        <f>IF(PDC!D53="","",PDC!D53)</f>
        <v>1</v>
      </c>
      <c r="E63" s="188"/>
      <c r="F63" s="264"/>
      <c r="G63" s="227"/>
      <c r="H63" s="57">
        <f>IF(LEN($B63)=0,0,$G63*VLOOKUP($B63,PDC!$B$9:$G$95,5,FALSE))</f>
        <v>0</v>
      </c>
    </row>
    <row r="64" spans="2:10" s="120" customFormat="1" x14ac:dyDescent="0.25">
      <c r="B64" s="131" t="str">
        <f>IF(PDC!B54="","",PDC!B54)</f>
        <v>ET02</v>
      </c>
      <c r="C64" s="189" t="str">
        <f>IF(PDC!C54="","",PDC!C54)</f>
        <v>2 Gb/s Ethernet</v>
      </c>
      <c r="D64" s="180">
        <f>IF(PDC!D54="","",PDC!D54)</f>
        <v>2</v>
      </c>
      <c r="E64" s="190"/>
      <c r="F64" s="264"/>
      <c r="G64" s="227"/>
      <c r="H64" s="57">
        <f>IF(LEN($B64)=0,0,$G64*VLOOKUP($B64,PDC!$B$9:$G$95,5,FALSE))</f>
        <v>0</v>
      </c>
    </row>
    <row r="65" spans="2:9" s="120" customFormat="1" x14ac:dyDescent="0.25">
      <c r="B65" s="131" t="str">
        <f>IF(PDC!B55="","",PDC!B55)</f>
        <v>ET10</v>
      </c>
      <c r="C65" s="189" t="str">
        <f>IF(PDC!C55="","",PDC!C55)</f>
        <v>10 Gb/s Ethernet</v>
      </c>
      <c r="D65" s="180">
        <f>IF(PDC!D55="","",PDC!D55)</f>
        <v>10</v>
      </c>
      <c r="E65" s="190"/>
      <c r="F65" s="264"/>
      <c r="G65" s="227"/>
      <c r="H65" s="57">
        <f>IF(LEN($B65)=0,0,$G65*VLOOKUP($B65,PDC!$B$9:$G$95,5,FALSE))</f>
        <v>0</v>
      </c>
    </row>
    <row r="66" spans="2:9" s="120" customFormat="1" ht="13.8" thickBot="1" x14ac:dyDescent="0.3">
      <c r="B66" s="139" t="str">
        <f>IF(PDC!B56="","",PDC!B56)</f>
        <v>SD-ET100</v>
      </c>
      <c r="C66" s="182" t="str">
        <f>IF(PDC!C56="","",PDC!C56)</f>
        <v>100 Gb/s Ethernet (Speciale dienst)</v>
      </c>
      <c r="D66" s="183">
        <f>IF(PDC!D56="","",PDC!D56)</f>
        <v>100</v>
      </c>
      <c r="E66" s="237"/>
      <c r="F66" s="264"/>
      <c r="G66" s="228"/>
      <c r="H66" s="228"/>
    </row>
    <row r="67" spans="2:9" s="120" customFormat="1" ht="13.8" thickBot="1" x14ac:dyDescent="0.3">
      <c r="B67" s="150"/>
      <c r="C67" s="151"/>
      <c r="D67" s="152"/>
      <c r="E67" s="152"/>
      <c r="F67" s="264"/>
      <c r="G67" s="264"/>
    </row>
    <row r="68" spans="2:9" s="120" customFormat="1" ht="24.6" thickBot="1" x14ac:dyDescent="0.3">
      <c r="B68" s="109" t="s">
        <v>4</v>
      </c>
      <c r="C68" s="149" t="s">
        <v>72</v>
      </c>
      <c r="D68" s="409" t="s">
        <v>48</v>
      </c>
      <c r="E68" s="410"/>
      <c r="F68" s="108"/>
      <c r="G68" s="4" t="s">
        <v>222</v>
      </c>
      <c r="H68" s="4" t="s">
        <v>8</v>
      </c>
    </row>
    <row r="69" spans="2:9" s="120" customFormat="1" x14ac:dyDescent="0.25">
      <c r="B69" s="148" t="str">
        <f>IF(PDC!B59="","",PDC!B59)</f>
        <v>IT01</v>
      </c>
      <c r="C69" s="176" t="str">
        <f>IF(PDC!C59="","",PDC!C59)</f>
        <v>1 Gb/s Internet Transit</v>
      </c>
      <c r="D69" s="177">
        <f>IF(PDC!D59="","",PDC!D59)</f>
        <v>1</v>
      </c>
      <c r="E69" s="234"/>
      <c r="F69" s="264"/>
      <c r="G69" s="227"/>
      <c r="H69" s="57">
        <f>IF(LEN($B69)=0,0,$G69*VLOOKUP($B69,PDC!$B$9:$G$95,5,FALSE))</f>
        <v>0</v>
      </c>
    </row>
    <row r="70" spans="2:9" s="120" customFormat="1" x14ac:dyDescent="0.25">
      <c r="B70" s="123" t="str">
        <f>IF(PDC!B60="","",PDC!B60)</f>
        <v>IT02</v>
      </c>
      <c r="C70" s="179" t="str">
        <f>IF(PDC!C60="","",PDC!C60)</f>
        <v>2 Gb/s Internet Transit</v>
      </c>
      <c r="D70" s="180">
        <f>IF(PDC!D60="","",PDC!D60)</f>
        <v>2</v>
      </c>
      <c r="E70" s="235"/>
      <c r="F70" s="264"/>
      <c r="G70" s="227"/>
      <c r="H70" s="57">
        <f>IF(LEN($B70)=0,0,$G70*VLOOKUP($B70,PDC!$B$9:$G$95,5,FALSE))</f>
        <v>0</v>
      </c>
    </row>
    <row r="71" spans="2:9" s="120" customFormat="1" x14ac:dyDescent="0.25">
      <c r="B71" s="122" t="str">
        <f>IF(PDC!B61="","",PDC!B61)</f>
        <v>IT05</v>
      </c>
      <c r="C71" s="179" t="str">
        <f>IF(PDC!C61="","",PDC!C61)</f>
        <v>5 Gb/s Internet Transit</v>
      </c>
      <c r="D71" s="180">
        <f>IF(PDC!D61="","",PDC!D61)</f>
        <v>5</v>
      </c>
      <c r="E71" s="235"/>
      <c r="F71" s="264"/>
      <c r="G71" s="227"/>
      <c r="H71" s="57">
        <f>IF(LEN($B71)=0,0,$G71*VLOOKUP($B71,PDC!$B$9:$G$95,5,FALSE))</f>
        <v>0</v>
      </c>
    </row>
    <row r="72" spans="2:9" s="120" customFormat="1" x14ac:dyDescent="0.25">
      <c r="B72" s="123" t="str">
        <f>IF(PDC!B62="","",PDC!B62)</f>
        <v>IT10</v>
      </c>
      <c r="C72" s="179" t="str">
        <f>IF(PDC!C62="","",PDC!C62)</f>
        <v>10 Gb/s Internet Transit</v>
      </c>
      <c r="D72" s="180">
        <f>IF(PDC!D62="","",PDC!D62)</f>
        <v>10</v>
      </c>
      <c r="E72" s="235"/>
      <c r="F72" s="264"/>
      <c r="G72" s="227"/>
      <c r="H72" s="57">
        <f>IF(LEN($B72)=0,0,$G72*VLOOKUP($B72,PDC!$B$9:$G$95,5,FALSE))</f>
        <v>0</v>
      </c>
    </row>
    <row r="73" spans="2:9" s="120" customFormat="1" x14ac:dyDescent="0.25">
      <c r="B73" s="123" t="str">
        <f>IF(PDC!B63="","",PDC!B63)</f>
        <v>IT20</v>
      </c>
      <c r="C73" s="179" t="str">
        <f>IF(PDC!C63="","",PDC!C63)</f>
        <v>20 Gb/s Internet Transit</v>
      </c>
      <c r="D73" s="180">
        <f>IF(PDC!D63="","",PDC!D63)</f>
        <v>20</v>
      </c>
      <c r="E73" s="235"/>
      <c r="F73" s="264"/>
      <c r="G73" s="227"/>
      <c r="H73" s="57">
        <f>IF(LEN($B73)=0,0,$G73*VLOOKUP($B73,PDC!$B$9:$G$95,5,FALSE))</f>
        <v>0</v>
      </c>
    </row>
    <row r="74" spans="2:9" s="120" customFormat="1" x14ac:dyDescent="0.25">
      <c r="B74" s="123" t="str">
        <f>IF(PDC!B64="","",PDC!B64)</f>
        <v>IT40</v>
      </c>
      <c r="C74" s="179" t="str">
        <f>IF(PDC!C64="","",PDC!C64)</f>
        <v>40 Gb/s Internet Transit</v>
      </c>
      <c r="D74" s="185">
        <f>IF(PDC!D64="","",PDC!D64)</f>
        <v>40</v>
      </c>
      <c r="E74" s="235"/>
      <c r="F74" s="264"/>
      <c r="G74" s="227"/>
      <c r="H74" s="57">
        <f>IF(LEN($B74)=0,0,$G74*VLOOKUP($B74,PDC!$B$9:$G$95,5,FALSE))</f>
        <v>0</v>
      </c>
    </row>
    <row r="75" spans="2:9" s="120" customFormat="1" ht="13.8" thickBot="1" x14ac:dyDescent="0.3">
      <c r="B75" s="139" t="str">
        <f>IF(PDC!B65="","",PDC!B65)</f>
        <v>SD-IT100</v>
      </c>
      <c r="C75" s="182" t="str">
        <f>IF(PDC!C65="","",PDC!C65)</f>
        <v>100 Gb/s Internet Transit (Speciale dienst)</v>
      </c>
      <c r="D75" s="183">
        <f>IF(PDC!D65="","",PDC!D65)</f>
        <v>100</v>
      </c>
      <c r="E75" s="237"/>
      <c r="F75" s="264"/>
      <c r="G75" s="228"/>
      <c r="H75" s="228"/>
    </row>
    <row r="76" spans="2:9" x14ac:dyDescent="0.25">
      <c r="H76" s="268">
        <f>SUM(H54:H58)+SUM(H63:H65)+SUM(H69:H73)</f>
        <v>0</v>
      </c>
    </row>
    <row r="78" spans="2:9" ht="21.6" thickBot="1" x14ac:dyDescent="0.45">
      <c r="B78" s="29" t="str">
        <f>PDC!B68</f>
        <v>Uurtarieven Additionele dienst</v>
      </c>
      <c r="C78" s="28"/>
      <c r="D78" s="28"/>
      <c r="E78" s="28"/>
      <c r="F78" s="28"/>
      <c r="G78" s="28"/>
      <c r="H78" s="28"/>
      <c r="I78" s="28"/>
    </row>
    <row r="79" spans="2:9" ht="24.6" thickBot="1" x14ac:dyDescent="0.3">
      <c r="B79" s="4" t="s">
        <v>4</v>
      </c>
      <c r="C79" s="400" t="s">
        <v>5</v>
      </c>
      <c r="D79" s="401"/>
      <c r="E79" s="402"/>
      <c r="F79" s="27"/>
      <c r="G79" s="4" t="s">
        <v>160</v>
      </c>
      <c r="H79" s="4" t="s">
        <v>214</v>
      </c>
    </row>
    <row r="80" spans="2:9" x14ac:dyDescent="0.25">
      <c r="B80" s="220" t="str">
        <f>IF(PDC!B70="","",PDC!B70)</f>
        <v>UU01</v>
      </c>
      <c r="C80" s="389" t="str">
        <f>IF(PDC!C70="","",PDC!C70)</f>
        <v>Engineer</v>
      </c>
      <c r="D80" s="390"/>
      <c r="E80" s="391"/>
      <c r="F80" s="302"/>
      <c r="G80" s="227"/>
      <c r="H80" s="57">
        <f>IF(LEN($B80)=0,0,$G80*VLOOKUP($B80,PDC!$B$9:$G$95,5,FALSE))</f>
        <v>0</v>
      </c>
    </row>
    <row r="81" spans="2:8" x14ac:dyDescent="0.25">
      <c r="B81" s="220" t="str">
        <f>IF(PDC!B71="","",PDC!B71)</f>
        <v>UU02</v>
      </c>
      <c r="C81" s="389" t="str">
        <f>IF(PDC!C71="","",PDC!C71)</f>
        <v>Projectleider/ Adviseur Telecommunicatie</v>
      </c>
      <c r="D81" s="390"/>
      <c r="E81" s="391"/>
      <c r="F81" s="295"/>
      <c r="G81" s="227"/>
      <c r="H81" s="57">
        <f>IF(LEN($B81)=0,0,$G81*VLOOKUP($B81,PDC!$B$9:$G$95,5,FALSE))</f>
        <v>0</v>
      </c>
    </row>
    <row r="82" spans="2:8" x14ac:dyDescent="0.25">
      <c r="B82" s="220" t="str">
        <f>IF(PDC!B72="","",PDC!B72)</f>
        <v>UU03</v>
      </c>
      <c r="C82" s="389" t="str">
        <f>IF(PDC!C72="","",PDC!C72)</f>
        <v>Migratie coordinator</v>
      </c>
      <c r="D82" s="390"/>
      <c r="E82" s="391"/>
      <c r="F82" s="295"/>
      <c r="G82" s="227"/>
      <c r="H82" s="57">
        <f>IF(LEN($B82)=0,0,$G82*VLOOKUP($B82,PDC!$B$9:$G$95,5,FALSE))</f>
        <v>0</v>
      </c>
    </row>
    <row r="83" spans="2:8" x14ac:dyDescent="0.25">
      <c r="B83" s="220" t="str">
        <f>IF(PDC!B73="","",PDC!B73)</f>
        <v/>
      </c>
      <c r="C83" s="389" t="str">
        <f>IF(PDC!C73="","",PDC!C73)</f>
        <v/>
      </c>
      <c r="D83" s="390"/>
      <c r="E83" s="391"/>
      <c r="F83" s="295"/>
      <c r="G83" s="227"/>
      <c r="H83" s="57">
        <f>IF(LEN($B83)=0,0,$G83*VLOOKUP($B83,PDC!$B$9:$G$95,5,FALSE))</f>
        <v>0</v>
      </c>
    </row>
    <row r="84" spans="2:8" ht="13.8" thickBot="1" x14ac:dyDescent="0.3">
      <c r="B84" s="269" t="str">
        <f>IF(PDC!B74="","",PDC!B74)</f>
        <v/>
      </c>
      <c r="C84" s="405" t="str">
        <f>IF(PDC!C74="","",PDC!C74)</f>
        <v/>
      </c>
      <c r="D84" s="406"/>
      <c r="E84" s="407"/>
      <c r="F84" s="295"/>
      <c r="G84" s="227"/>
      <c r="H84" s="57">
        <f>IF(LEN($B84)=0,0,$G84*VLOOKUP($B84,PDC!$B$9:$G$95,5,FALSE))</f>
        <v>0</v>
      </c>
    </row>
    <row r="85" spans="2:8" x14ac:dyDescent="0.25">
      <c r="H85" s="221">
        <f>SUM(H80:H84)</f>
        <v>0</v>
      </c>
    </row>
    <row r="87" spans="2:8" ht="21.6" thickBot="1" x14ac:dyDescent="0.45">
      <c r="B87" s="222" t="str">
        <f>PDC!B77</f>
        <v>Standaard wijzigingen en beheer</v>
      </c>
      <c r="C87" s="223"/>
      <c r="D87" s="223"/>
      <c r="E87" s="223"/>
      <c r="F87" s="28"/>
      <c r="G87" s="28"/>
      <c r="H87" s="28"/>
    </row>
    <row r="88" spans="2:8" ht="36.6" thickBot="1" x14ac:dyDescent="0.3">
      <c r="B88" s="224" t="s">
        <v>4</v>
      </c>
      <c r="C88" s="397" t="s">
        <v>5</v>
      </c>
      <c r="D88" s="398"/>
      <c r="E88" s="399"/>
      <c r="F88" s="27"/>
      <c r="G88" s="4" t="s">
        <v>161</v>
      </c>
      <c r="H88" s="4" t="s">
        <v>215</v>
      </c>
    </row>
    <row r="89" spans="2:8" x14ac:dyDescent="0.25">
      <c r="B89" s="225" t="str">
        <f>IF(PDC!B79="","",PDC!B79)</f>
        <v>SW01</v>
      </c>
      <c r="C89" s="392" t="str">
        <f>IF(PDC!C79="","",PDC!C79)</f>
        <v>Meerkosten incidentoplossing buiten het beheerdomein van Inschrijver (Zie bijlage 2 paragraaf 8.3.4 vraag [B-V 11])</v>
      </c>
      <c r="D89" s="393"/>
      <c r="E89" s="394"/>
      <c r="F89" s="302"/>
      <c r="G89" s="227"/>
      <c r="H89" s="57">
        <f>IF(LEN($B89)=0,0,$G89*VLOOKUP($B89,PDC!$B$9:$G$95,5,FALSE))</f>
        <v>0</v>
      </c>
    </row>
    <row r="90" spans="2:8" x14ac:dyDescent="0.25">
      <c r="B90" s="225" t="str">
        <f>IF(PDC!B80="","",PDC!B80)</f>
        <v>SW02</v>
      </c>
      <c r="C90" s="392" t="str">
        <f>IF(PDC!C80="","",PDC!C80)</f>
        <v xml:space="preserve">Levering Speciale dienst </v>
      </c>
      <c r="D90" s="393"/>
      <c r="E90" s="394"/>
      <c r="F90" s="295"/>
      <c r="G90" s="227"/>
      <c r="H90" s="57">
        <f>IF(LEN($B90)=0,0,$G90*VLOOKUP($B90,PDC!$B$9:$G$95,5,FALSE))</f>
        <v>0</v>
      </c>
    </row>
    <row r="91" spans="2:8" x14ac:dyDescent="0.25">
      <c r="B91" s="225" t="str">
        <f>IF(PDC!B81="","",PDC!B81)</f>
        <v>SW03</v>
      </c>
      <c r="C91" s="392" t="str">
        <f>IF(PDC!C81="","",PDC!C81)</f>
        <v>Levering nieuwe verbinding of verhuizing (On-net)</v>
      </c>
      <c r="D91" s="393"/>
      <c r="E91" s="394"/>
      <c r="F91" s="295"/>
      <c r="G91" s="227"/>
      <c r="H91" s="57">
        <f>IF(LEN($B91)=0,0,$G91*VLOOKUP($B91,PDC!$B$9:$G$95,5,FALSE))</f>
        <v>0</v>
      </c>
    </row>
    <row r="92" spans="2:8" x14ac:dyDescent="0.25">
      <c r="B92" s="225" t="str">
        <f>IF(PDC!B82="","",PDC!B82)</f>
        <v>SW04</v>
      </c>
      <c r="C92" s="392" t="str">
        <f>IF(PDC!C82="","",PDC!C82)</f>
        <v>Levering nieuwe verbinding of verhuizing (On-net maken)</v>
      </c>
      <c r="D92" s="393"/>
      <c r="E92" s="394"/>
      <c r="F92" s="295"/>
      <c r="G92" s="227"/>
      <c r="H92" s="57">
        <f>IF(LEN($B92)=0,0,$G92*VLOOKUP($B92,PDC!$B$9:$G$95,5,FALSE))</f>
        <v>0</v>
      </c>
    </row>
    <row r="93" spans="2:8" x14ac:dyDescent="0.25">
      <c r="B93" s="225" t="str">
        <f>IF(PDC!B83="","",PDC!B83)</f>
        <v>SW05</v>
      </c>
      <c r="C93" s="392" t="str">
        <f>IF(PDC!C83="","",PDC!C83)</f>
        <v>Verhuizing binnen locatie</v>
      </c>
      <c r="D93" s="393"/>
      <c r="E93" s="394"/>
      <c r="F93" s="295"/>
      <c r="G93" s="227"/>
      <c r="H93" s="57">
        <f>IF(LEN($B93)=0,0,$G93*VLOOKUP($B93,PDC!$B$9:$G$95,5,FALSE))</f>
        <v>0</v>
      </c>
    </row>
    <row r="94" spans="2:8" x14ac:dyDescent="0.25">
      <c r="B94" s="225" t="str">
        <f>IF(PDC!B84="","",PDC!B84)</f>
        <v>SW06</v>
      </c>
      <c r="C94" s="392" t="str">
        <f>IF(PDC!C84="","",PDC!C84)</f>
        <v xml:space="preserve">Capaciteit up-of downgrade </v>
      </c>
      <c r="D94" s="393"/>
      <c r="E94" s="394"/>
      <c r="F94" s="295"/>
      <c r="G94" s="227"/>
      <c r="H94" s="57">
        <f>IF(LEN($B94)=0,0,$G94*VLOOKUP($B94,PDC!$B$9:$G$95,5,FALSE))</f>
        <v>0</v>
      </c>
    </row>
    <row r="95" spans="2:8" x14ac:dyDescent="0.25">
      <c r="B95" s="225" t="str">
        <f>IF(PDC!B85="","",PDC!B85)</f>
        <v>SW07</v>
      </c>
      <c r="C95" s="392" t="str">
        <f>IF(PDC!C85="","",PDC!C85)</f>
        <v>Capaciteit upgrade, indien tevens Access Line of CPE upgrade nodig is.</v>
      </c>
      <c r="D95" s="393"/>
      <c r="E95" s="394"/>
      <c r="F95" s="295"/>
      <c r="G95" s="227"/>
      <c r="H95" s="57">
        <f>IF(LEN($B95)=0,0,$G95*VLOOKUP($B95,PDC!$B$9:$G$95,5,FALSE))</f>
        <v>0</v>
      </c>
    </row>
    <row r="96" spans="2:8" x14ac:dyDescent="0.25">
      <c r="B96" s="225" t="str">
        <f>IF(PDC!B86="","",PDC!B86)</f>
        <v>SW08</v>
      </c>
      <c r="C96" s="392" t="str">
        <f>IF(PDC!C86="","",PDC!C86)</f>
        <v>Opheffen en verlaten locatie incl. verwijderen aansluitpunt</v>
      </c>
      <c r="D96" s="393"/>
      <c r="E96" s="394"/>
      <c r="F96" s="295"/>
      <c r="G96" s="227"/>
      <c r="H96" s="57">
        <f>IF(LEN($B96)=0,0,$G96*VLOOKUP($B96,PDC!$B$9:$G$95,5,FALSE))</f>
        <v>0</v>
      </c>
    </row>
    <row r="97" spans="2:8" x14ac:dyDescent="0.25">
      <c r="B97" s="225" t="str">
        <f>IF(PDC!B87="","",PDC!B87)</f>
        <v>SW09</v>
      </c>
      <c r="C97" s="392" t="str">
        <f>IF(PDC!C87="","",PDC!C87)</f>
        <v>Klein informatieverzoek (inspanning max. 4uur)</v>
      </c>
      <c r="D97" s="393"/>
      <c r="E97" s="394"/>
      <c r="F97" s="295"/>
      <c r="G97" s="227"/>
      <c r="H97" s="57">
        <f>IF(LEN($B97)=0,0,$G97*VLOOKUP($B97,PDC!$B$9:$G$95,5,FALSE))</f>
        <v>0</v>
      </c>
    </row>
    <row r="98" spans="2:8" x14ac:dyDescent="0.25">
      <c r="B98" s="225" t="str">
        <f>IF(PDC!B88="","",PDC!B88)</f>
        <v>SW10</v>
      </c>
      <c r="C98" s="392" t="str">
        <f>IF(PDC!C88="","",PDC!C88)</f>
        <v>Wijzigen CPE configuratie op afstand voor ≤ 10 locaties</v>
      </c>
      <c r="D98" s="393"/>
      <c r="E98" s="394"/>
      <c r="F98" s="295"/>
      <c r="G98" s="227"/>
      <c r="H98" s="57">
        <f>IF(LEN($B98)=0,0,$G98*VLOOKUP($B98,PDC!$B$9:$G$95,5,FALSE))</f>
        <v>0</v>
      </c>
    </row>
    <row r="99" spans="2:8" x14ac:dyDescent="0.25">
      <c r="B99" s="225" t="str">
        <f>IF(PDC!B89="","",PDC!B89)</f>
        <v>SW11</v>
      </c>
      <c r="C99" s="392" t="str">
        <f>IF(PDC!C89="","",PDC!C89)</f>
        <v>Wijzigen CPE configuratie op afstand voor &gt; 10 locaties</v>
      </c>
      <c r="D99" s="393"/>
      <c r="E99" s="394"/>
      <c r="F99" s="295"/>
      <c r="G99" s="227"/>
      <c r="H99" s="57">
        <f>IF(LEN($B99)=0,0,$G99*VLOOKUP($B99,PDC!$B$9:$G$95,5,FALSE))</f>
        <v>0</v>
      </c>
    </row>
    <row r="100" spans="2:8" x14ac:dyDescent="0.25">
      <c r="B100" s="225" t="str">
        <f>IF(PDC!B90="","",PDC!B90)</f>
        <v>SW12</v>
      </c>
      <c r="C100" s="392" t="str">
        <f>IF(PDC!C90="","",PDC!C90)</f>
        <v>Leveren extra VPN op ≤ 10 locaties</v>
      </c>
      <c r="D100" s="393"/>
      <c r="E100" s="394"/>
      <c r="F100" s="295"/>
      <c r="G100" s="227"/>
      <c r="H100" s="57">
        <f>IF(LEN($B100)=0,0,$G100*VLOOKUP($B100,PDC!$B$9:$G$95,5,FALSE))</f>
        <v>0</v>
      </c>
    </row>
    <row r="101" spans="2:8" x14ac:dyDescent="0.25">
      <c r="B101" s="225" t="str">
        <f>IF(PDC!B91="","",PDC!B91)</f>
        <v>SW13</v>
      </c>
      <c r="C101" s="392" t="str">
        <f>IF(PDC!C91="","",PDC!C91)</f>
        <v>Leveren extra VPN op &gt; 10 locaties</v>
      </c>
      <c r="D101" s="393"/>
      <c r="E101" s="394"/>
      <c r="F101" s="295"/>
      <c r="G101" s="227"/>
      <c r="H101" s="57">
        <f>IF(LEN($B101)=0,0,$G101*VLOOKUP($B101,PDC!$B$9:$G$95,5,FALSE))</f>
        <v>0</v>
      </c>
    </row>
    <row r="102" spans="2:8" x14ac:dyDescent="0.25">
      <c r="B102" s="225" t="str">
        <f>IF(PDC!B92="","",PDC!B92)</f>
        <v>SW14</v>
      </c>
      <c r="C102" s="392" t="str">
        <f>IF(PDC!C92="","",PDC!C92)</f>
        <v>Site survey op locatie (op verzoek van Deelnemer)</v>
      </c>
      <c r="D102" s="393"/>
      <c r="E102" s="394"/>
      <c r="F102" s="295"/>
      <c r="G102" s="227"/>
      <c r="H102" s="57">
        <f>IF(LEN($B102)=0,0,$G102*VLOOKUP($B102,PDC!$B$9:$G$95,5,FALSE))</f>
        <v>0</v>
      </c>
    </row>
    <row r="103" spans="2:8" x14ac:dyDescent="0.25">
      <c r="B103" s="225" t="str">
        <f>IF(PDC!B93="","",PDC!B93)</f>
        <v>SW15</v>
      </c>
      <c r="C103" s="392" t="str">
        <f>IF(PDC!C93="","",PDC!C93)</f>
        <v>Fysieke wijziging CPE configuratie op locatie</v>
      </c>
      <c r="D103" s="393"/>
      <c r="E103" s="394"/>
      <c r="G103" s="227"/>
      <c r="H103" s="57">
        <f>IF(LEN($B103)=0,0,$G103*VLOOKUP($B103,PDC!$B$9:$G$95,5,FALSE))</f>
        <v>0</v>
      </c>
    </row>
    <row r="104" spans="2:8" ht="13.8" thickBot="1" x14ac:dyDescent="0.3">
      <c r="B104" s="226" t="str">
        <f>IF(PDC!B94="","",PDC!B94)</f>
        <v>SW16</v>
      </c>
      <c r="C104" s="386" t="str">
        <f>IF(PDC!C94="","",PDC!C94)</f>
        <v>Evaluatie DDoS aanval</v>
      </c>
      <c r="D104" s="387"/>
      <c r="E104" s="388"/>
      <c r="G104" s="227"/>
      <c r="H104" s="57">
        <f>IF(LEN($B104)=0,0,$G104*VLOOKUP($B104,PDC!$B$9:$G$95,5,FALSE))</f>
        <v>0</v>
      </c>
    </row>
    <row r="105" spans="2:8" x14ac:dyDescent="0.25">
      <c r="H105" s="221">
        <f>SUM(H89:H104)</f>
        <v>0</v>
      </c>
    </row>
  </sheetData>
  <mergeCells count="40">
    <mergeCell ref="G16:H16"/>
    <mergeCell ref="C79:E79"/>
    <mergeCell ref="C80:E80"/>
    <mergeCell ref="C81:E81"/>
    <mergeCell ref="C82:E82"/>
    <mergeCell ref="C43:E43"/>
    <mergeCell ref="C44:E44"/>
    <mergeCell ref="C45:E45"/>
    <mergeCell ref="C46:E46"/>
    <mergeCell ref="D68:E68"/>
    <mergeCell ref="C47:E47"/>
    <mergeCell ref="C48:E48"/>
    <mergeCell ref="B51:D51"/>
    <mergeCell ref="E51:G51"/>
    <mergeCell ref="D53:E53"/>
    <mergeCell ref="D62:E62"/>
    <mergeCell ref="C96:E96"/>
    <mergeCell ref="C97:E97"/>
    <mergeCell ref="C83:E83"/>
    <mergeCell ref="C84:E84"/>
    <mergeCell ref="C88:E88"/>
    <mergeCell ref="C89:E89"/>
    <mergeCell ref="C90:E90"/>
    <mergeCell ref="C91:E91"/>
    <mergeCell ref="C104:E104"/>
    <mergeCell ref="B18:F18"/>
    <mergeCell ref="B40:D40"/>
    <mergeCell ref="E40:F40"/>
    <mergeCell ref="C41:E41"/>
    <mergeCell ref="C42:E42"/>
    <mergeCell ref="C98:E98"/>
    <mergeCell ref="C99:E99"/>
    <mergeCell ref="C100:E100"/>
    <mergeCell ref="C101:E101"/>
    <mergeCell ref="C102:E102"/>
    <mergeCell ref="C103:E103"/>
    <mergeCell ref="C92:E92"/>
    <mergeCell ref="C93:E93"/>
    <mergeCell ref="C94:E94"/>
    <mergeCell ref="C95:E95"/>
  </mergeCells>
  <pageMargins left="0.70866141732283472" right="0.70866141732283472" top="0.74803149606299213" bottom="0.74803149606299213" header="0.31496062992125984" footer="0.31496062992125984"/>
  <pageSetup paperSize="9" scale="59" fitToHeight="0" orientation="landscape" r:id="rId1"/>
  <headerFooter>
    <oddHeader>&amp;L&amp;F&amp;C&amp;A&amp;RPagina &amp;P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6"/>
  <sheetViews>
    <sheetView tabSelected="1" workbookViewId="0">
      <selection activeCell="B43" sqref="B43"/>
    </sheetView>
  </sheetViews>
  <sheetFormatPr defaultColWidth="8.69921875" defaultRowHeight="13.2" x14ac:dyDescent="0.25"/>
  <cols>
    <col min="1" max="1" width="8.69921875" style="2"/>
    <col min="2" max="2" width="50.09765625" style="2" customWidth="1"/>
    <col min="3" max="3" width="28.5" style="2" customWidth="1"/>
    <col min="4" max="4" width="56.3984375" style="2" customWidth="1"/>
    <col min="5" max="5" width="9" style="2" customWidth="1"/>
    <col min="6" max="6" width="36" style="2" customWidth="1"/>
    <col min="7" max="7" width="21.3984375" style="2" customWidth="1"/>
    <col min="8" max="16384" width="8.69921875" style="2"/>
  </cols>
  <sheetData>
    <row r="2" spans="2:6" ht="22.8" x14ac:dyDescent="0.25">
      <c r="B2" s="78" t="s">
        <v>224</v>
      </c>
      <c r="C2" s="78"/>
    </row>
    <row r="3" spans="2:6" ht="13.8" thickBot="1" x14ac:dyDescent="0.3">
      <c r="D3" s="10"/>
      <c r="E3" s="10"/>
    </row>
    <row r="4" spans="2:6" ht="13.8" thickBot="1" x14ac:dyDescent="0.3">
      <c r="B4" s="77" t="s">
        <v>225</v>
      </c>
      <c r="C4" s="77"/>
      <c r="D4" s="76" t="s">
        <v>226</v>
      </c>
      <c r="E4" s="76"/>
      <c r="F4" s="76"/>
    </row>
    <row r="5" spans="2:6" x14ac:dyDescent="0.25">
      <c r="B5" s="75" t="s">
        <v>227</v>
      </c>
      <c r="C5" s="75"/>
      <c r="D5" s="73" t="s">
        <v>228</v>
      </c>
      <c r="E5" s="73"/>
      <c r="F5" s="73"/>
    </row>
    <row r="6" spans="2:6" x14ac:dyDescent="0.25">
      <c r="B6" s="75" t="s">
        <v>229</v>
      </c>
      <c r="C6" s="75"/>
      <c r="D6" s="74" t="s">
        <v>230</v>
      </c>
      <c r="E6" s="74"/>
      <c r="F6" s="74"/>
    </row>
    <row r="7" spans="2:6" x14ac:dyDescent="0.25">
      <c r="B7" s="75" t="s">
        <v>231</v>
      </c>
      <c r="C7" s="75"/>
      <c r="D7" s="74" t="s">
        <v>232</v>
      </c>
      <c r="E7" s="74"/>
      <c r="F7" s="74"/>
    </row>
    <row r="8" spans="2:6" ht="13.8" thickBot="1" x14ac:dyDescent="0.3">
      <c r="B8" s="303" t="s">
        <v>233</v>
      </c>
      <c r="C8" s="304"/>
      <c r="D8" s="305" t="s">
        <v>234</v>
      </c>
      <c r="E8" s="305"/>
      <c r="F8" s="305"/>
    </row>
    <row r="9" spans="2:6" x14ac:dyDescent="0.25">
      <c r="B9" s="5"/>
      <c r="C9" s="5"/>
      <c r="D9" s="305"/>
      <c r="E9" s="305"/>
      <c r="F9" s="305"/>
    </row>
    <row r="10" spans="2:6" x14ac:dyDescent="0.25">
      <c r="B10" s="5"/>
      <c r="C10" s="5"/>
      <c r="D10" s="305"/>
      <c r="E10" s="305"/>
      <c r="F10" s="305"/>
    </row>
    <row r="11" spans="2:6" ht="13.8" thickBot="1" x14ac:dyDescent="0.3">
      <c r="B11" s="5"/>
      <c r="C11" s="5"/>
      <c r="D11" s="73"/>
      <c r="E11" s="73"/>
      <c r="F11" s="306"/>
    </row>
    <row r="12" spans="2:6" x14ac:dyDescent="0.25">
      <c r="B12" s="5"/>
      <c r="C12" s="5"/>
      <c r="D12" s="305"/>
      <c r="E12" s="294"/>
    </row>
    <row r="13" spans="2:6" ht="13.8" thickBot="1" x14ac:dyDescent="0.3">
      <c r="B13" s="5"/>
      <c r="C13" s="5"/>
      <c r="D13" s="72"/>
      <c r="E13" s="5"/>
    </row>
    <row r="14" spans="2:6" x14ac:dyDescent="0.25">
      <c r="B14" s="5"/>
      <c r="C14" s="5"/>
      <c r="D14" s="5"/>
      <c r="E14" s="5"/>
    </row>
    <row r="15" spans="2:6" x14ac:dyDescent="0.25">
      <c r="B15" s="5"/>
      <c r="C15" s="5"/>
      <c r="D15" s="5"/>
      <c r="E15" s="5"/>
    </row>
    <row r="16" spans="2:6" x14ac:dyDescent="0.25">
      <c r="B16" s="8" t="s">
        <v>235</v>
      </c>
      <c r="C16" s="5"/>
      <c r="D16" s="5"/>
      <c r="E16" s="5"/>
    </row>
    <row r="17" spans="2:8" x14ac:dyDescent="0.25">
      <c r="B17" s="8" t="s">
        <v>236</v>
      </c>
      <c r="C17" s="8"/>
      <c r="D17" s="8" t="s">
        <v>237</v>
      </c>
      <c r="E17" s="8"/>
      <c r="F17" s="8" t="s">
        <v>238</v>
      </c>
    </row>
    <row r="18" spans="2:8" x14ac:dyDescent="0.25">
      <c r="B18" s="294" t="str">
        <f>PDC!C10</f>
        <v>1Gb/s, Local Access, Beheerprofiel Hoog</v>
      </c>
      <c r="C18" s="71" t="str">
        <f>PDC!B10</f>
        <v>LA02</v>
      </c>
      <c r="D18" s="2" t="str">
        <f>PDC!C44</f>
        <v>1 Gb/s IP VPN</v>
      </c>
      <c r="E18" s="2" t="str">
        <f>PDC!B44</f>
        <v>IP01</v>
      </c>
      <c r="F18" s="2" t="s">
        <v>239</v>
      </c>
    </row>
    <row r="19" spans="2:8" x14ac:dyDescent="0.25">
      <c r="B19" s="294" t="str">
        <f>PDC!C11</f>
        <v>1Gb/s, Local Access, Beheerprofiel Non-stop</v>
      </c>
      <c r="C19" s="71" t="str">
        <f>PDC!B11</f>
        <v>LA03</v>
      </c>
      <c r="D19" s="2" t="str">
        <f>PDC!C45</f>
        <v>2 Gb/s IP VPN</v>
      </c>
      <c r="E19" s="2" t="str">
        <f>PDC!B45</f>
        <v>IP02</v>
      </c>
      <c r="F19" s="2" t="s">
        <v>240</v>
      </c>
    </row>
    <row r="20" spans="2:8" x14ac:dyDescent="0.25">
      <c r="B20" s="294" t="str">
        <f>PDC!C12</f>
        <v>10Gb/s, Local Access, Beheerprofiel Hoog</v>
      </c>
      <c r="C20" s="71" t="str">
        <f>PDC!B12</f>
        <v>LA12</v>
      </c>
      <c r="D20" s="2" t="str">
        <f>PDC!C46</f>
        <v>5 Gb/s IP VPN</v>
      </c>
      <c r="E20" s="2" t="str">
        <f>PDC!B46</f>
        <v>IP05</v>
      </c>
    </row>
    <row r="21" spans="2:8" x14ac:dyDescent="0.25">
      <c r="B21" s="294" t="str">
        <f>PDC!C13</f>
        <v>10Gb/s, Local Access, Beheerprofiel Non-stop</v>
      </c>
      <c r="C21" s="71" t="str">
        <f>PDC!B13</f>
        <v>LA13</v>
      </c>
      <c r="D21" s="2" t="str">
        <f>PDC!C47</f>
        <v>10 Gb/s IP VPN</v>
      </c>
      <c r="E21" s="2" t="str">
        <f>PDC!B47</f>
        <v>IP10</v>
      </c>
    </row>
    <row r="22" spans="2:8" x14ac:dyDescent="0.25">
      <c r="B22" s="294" t="str">
        <f>PDC!C14</f>
        <v>100Gb/s, Local Access, Beheerprofiel Hoog (Speciale dienst)</v>
      </c>
      <c r="C22" s="71" t="str">
        <f>PDC!B14</f>
        <v>SD-LA22</v>
      </c>
      <c r="D22" s="2" t="str">
        <f>PDC!C48</f>
        <v>20 Gb/s IP VPN</v>
      </c>
      <c r="E22" s="2" t="str">
        <f>PDC!B48</f>
        <v>IP20</v>
      </c>
    </row>
    <row r="23" spans="2:8" x14ac:dyDescent="0.25">
      <c r="B23" s="294" t="str">
        <f>PDC!C15</f>
        <v>100Gb/s, Local Access, Beheerprofiel Non-stop (Speciale dienst)</v>
      </c>
      <c r="C23" s="71" t="str">
        <f>PDC!B15</f>
        <v>SD-LA23</v>
      </c>
      <c r="D23" s="2" t="str">
        <f>PDC!C49</f>
        <v>40 Gbp/s IP VPN (Speciale dienst)</v>
      </c>
      <c r="E23" s="2" t="str">
        <f>PDC!B49</f>
        <v>SD-IP40</v>
      </c>
      <c r="G23" s="156"/>
      <c r="H23" s="156"/>
    </row>
    <row r="24" spans="2:8" x14ac:dyDescent="0.25">
      <c r="B24" s="294" t="str">
        <f>PDC!C16</f>
        <v>1Gb/s, Crossconnect, Beheerprofiel Hoog</v>
      </c>
      <c r="C24" s="71" t="str">
        <f>PDC!B16</f>
        <v>DC02</v>
      </c>
      <c r="D24" s="2" t="str">
        <f>PDC!C50</f>
        <v>100 Gb/s IP VPN (Speciale dienst)</v>
      </c>
      <c r="E24" s="2" t="str">
        <f>PDC!B50</f>
        <v>SD-IP100</v>
      </c>
    </row>
    <row r="25" spans="2:8" x14ac:dyDescent="0.25">
      <c r="B25" s="294" t="str">
        <f>PDC!C17</f>
        <v>1Gb/s, Crossconnect, Beheerprofiel Non-stop</v>
      </c>
      <c r="C25" s="71" t="str">
        <f>PDC!B17</f>
        <v>DC03</v>
      </c>
      <c r="D25" s="2" t="str">
        <f>PDC!C53</f>
        <v>1 Gb/s Ethernet</v>
      </c>
      <c r="E25" s="2" t="str">
        <f>PDC!B53</f>
        <v>ET01</v>
      </c>
    </row>
    <row r="26" spans="2:8" x14ac:dyDescent="0.25">
      <c r="B26" s="294" t="str">
        <f>PDC!C18</f>
        <v>10Gb/s, Crossconnect, Beheerprofiel Hoog</v>
      </c>
      <c r="C26" s="71" t="str">
        <f>PDC!B18</f>
        <v>DC12</v>
      </c>
      <c r="D26" s="2" t="str">
        <f>PDC!C54</f>
        <v>2 Gb/s Ethernet</v>
      </c>
      <c r="E26" s="2" t="str">
        <f>PDC!B54</f>
        <v>ET02</v>
      </c>
    </row>
    <row r="27" spans="2:8" x14ac:dyDescent="0.25">
      <c r="B27" s="294" t="str">
        <f>PDC!C19</f>
        <v>10Gb/s, Crossconnect, Beheerprofiel Non-stop</v>
      </c>
      <c r="C27" s="71" t="str">
        <f>PDC!B19</f>
        <v>DC13</v>
      </c>
      <c r="D27" s="2" t="str">
        <f>PDC!C55</f>
        <v>10 Gb/s Ethernet</v>
      </c>
      <c r="E27" s="2" t="str">
        <f>PDC!B55</f>
        <v>ET10</v>
      </c>
    </row>
    <row r="28" spans="2:8" x14ac:dyDescent="0.25">
      <c r="D28" s="2" t="str">
        <f>PDC!C56</f>
        <v>100 Gb/s Ethernet (Speciale dienst)</v>
      </c>
      <c r="E28" s="2" t="str">
        <f>PDC!B56</f>
        <v>SD-ET100</v>
      </c>
      <c r="G28" s="155"/>
    </row>
    <row r="29" spans="2:8" x14ac:dyDescent="0.25">
      <c r="D29" s="2" t="str">
        <f>PDC!C59</f>
        <v>1 Gb/s Internet Transit</v>
      </c>
      <c r="E29" s="2" t="str">
        <f>PDC!B59</f>
        <v>IT01</v>
      </c>
      <c r="G29" s="155"/>
    </row>
    <row r="30" spans="2:8" x14ac:dyDescent="0.25">
      <c r="D30" s="2" t="str">
        <f>PDC!C60</f>
        <v>2 Gb/s Internet Transit</v>
      </c>
      <c r="E30" s="2" t="str">
        <f>PDC!B60</f>
        <v>IT02</v>
      </c>
      <c r="G30" s="155"/>
    </row>
    <row r="31" spans="2:8" x14ac:dyDescent="0.25">
      <c r="D31" s="2" t="str">
        <f>PDC!C61</f>
        <v>5 Gb/s Internet Transit</v>
      </c>
      <c r="E31" s="2" t="str">
        <f>PDC!B61</f>
        <v>IT05</v>
      </c>
      <c r="G31" s="155"/>
    </row>
    <row r="32" spans="2:8" x14ac:dyDescent="0.25">
      <c r="D32" s="2" t="str">
        <f>PDC!C62</f>
        <v>10 Gb/s Internet Transit</v>
      </c>
      <c r="E32" s="2" t="str">
        <f>PDC!B62</f>
        <v>IT10</v>
      </c>
      <c r="G32" s="155"/>
    </row>
    <row r="33" spans="2:7" x14ac:dyDescent="0.25">
      <c r="D33" s="2" t="str">
        <f>PDC!C63</f>
        <v>20 Gb/s Internet Transit</v>
      </c>
      <c r="E33" s="2" t="str">
        <f>PDC!B63</f>
        <v>IT20</v>
      </c>
      <c r="G33" s="155"/>
    </row>
    <row r="34" spans="2:7" x14ac:dyDescent="0.25">
      <c r="D34" s="2" t="str">
        <f>PDC!C64</f>
        <v>40 Gb/s Internet Transit</v>
      </c>
      <c r="E34" s="2" t="str">
        <f>PDC!B64</f>
        <v>IT40</v>
      </c>
      <c r="G34" s="155"/>
    </row>
    <row r="35" spans="2:7" x14ac:dyDescent="0.25">
      <c r="D35" s="2" t="str">
        <f>PDC!C65</f>
        <v>100 Gb/s Internet Transit (Speciale dienst)</v>
      </c>
      <c r="E35" s="2" t="str">
        <f>PDC!B65</f>
        <v>SD-IT100</v>
      </c>
      <c r="G35" s="155"/>
    </row>
    <row r="37" spans="2:7" x14ac:dyDescent="0.25">
      <c r="B37" s="155" t="s">
        <v>241</v>
      </c>
    </row>
    <row r="38" spans="2:7" x14ac:dyDescent="0.25">
      <c r="B38" s="8" t="s">
        <v>242</v>
      </c>
      <c r="D38" s="155" t="s">
        <v>243</v>
      </c>
    </row>
    <row r="39" spans="2:7" x14ac:dyDescent="0.25">
      <c r="B39" s="2" t="str">
        <f>PDC!C16</f>
        <v>1Gb/s, Crossconnect, Beheerprofiel Hoog</v>
      </c>
      <c r="C39" s="71" t="str">
        <f>PDC!B16</f>
        <v>DC02</v>
      </c>
      <c r="D39" s="2" t="str">
        <f>PDC!C44</f>
        <v>1 Gb/s IP VPN</v>
      </c>
      <c r="E39" s="2" t="str">
        <f>PDC!B44</f>
        <v>IP01</v>
      </c>
    </row>
    <row r="40" spans="2:7" x14ac:dyDescent="0.25">
      <c r="B40" s="2" t="str">
        <f>PDC!C17</f>
        <v>1Gb/s, Crossconnect, Beheerprofiel Non-stop</v>
      </c>
      <c r="C40" s="71" t="str">
        <f>PDC!B17</f>
        <v>DC03</v>
      </c>
      <c r="D40" s="2" t="str">
        <f>PDC!C45</f>
        <v>2 Gb/s IP VPN</v>
      </c>
      <c r="E40" s="2" t="str">
        <f>PDC!B45</f>
        <v>IP02</v>
      </c>
    </row>
    <row r="41" spans="2:7" x14ac:dyDescent="0.25">
      <c r="B41" s="2" t="str">
        <f>PDC!C18</f>
        <v>10Gb/s, Crossconnect, Beheerprofiel Hoog</v>
      </c>
      <c r="C41" s="71" t="str">
        <f>PDC!B18</f>
        <v>DC12</v>
      </c>
      <c r="D41" s="2" t="str">
        <f>PDC!C46</f>
        <v>5 Gb/s IP VPN</v>
      </c>
      <c r="E41" s="2" t="str">
        <f>PDC!B46</f>
        <v>IP05</v>
      </c>
    </row>
    <row r="42" spans="2:7" x14ac:dyDescent="0.25">
      <c r="B42" s="2" t="str">
        <f>PDC!C19</f>
        <v>10Gb/s, Crossconnect, Beheerprofiel Non-stop</v>
      </c>
      <c r="C42" s="71" t="str">
        <f>PDC!B19</f>
        <v>DC13</v>
      </c>
      <c r="D42" s="2" t="str">
        <f>PDC!C47</f>
        <v>10 Gb/s IP VPN</v>
      </c>
      <c r="E42" s="2" t="str">
        <f>PDC!B47</f>
        <v>IP10</v>
      </c>
    </row>
    <row r="43" spans="2:7" x14ac:dyDescent="0.25">
      <c r="B43" s="2" t="str">
        <f>PDC!C20</f>
        <v>100Gb/s, Crossconnect, Beheerprofiel Hoog</v>
      </c>
      <c r="C43" s="71" t="str">
        <f>PDC!B20</f>
        <v>DC22</v>
      </c>
      <c r="D43" s="2" t="str">
        <f>PDC!C48</f>
        <v>20 Gb/s IP VPN</v>
      </c>
      <c r="E43" s="2" t="str">
        <f>PDC!B48</f>
        <v>IP20</v>
      </c>
    </row>
    <row r="44" spans="2:7" x14ac:dyDescent="0.25">
      <c r="B44" s="2" t="str">
        <f>PDC!C21</f>
        <v>100Gb/s, Crossconnect, Beheerprofiel Non-stop</v>
      </c>
      <c r="C44" s="71" t="str">
        <f>PDC!B21</f>
        <v>DC23</v>
      </c>
      <c r="D44" s="2" t="str">
        <f>PDC!C49</f>
        <v>40 Gbp/s IP VPN (Speciale dienst)</v>
      </c>
      <c r="E44" s="2" t="str">
        <f>PDC!B49</f>
        <v>SD-IP40</v>
      </c>
    </row>
    <row r="45" spans="2:7" x14ac:dyDescent="0.25">
      <c r="D45" s="2" t="str">
        <f>PDC!C50</f>
        <v>100 Gb/s IP VPN (Speciale dienst)</v>
      </c>
      <c r="E45" s="2" t="str">
        <f>PDC!B50</f>
        <v>SD-IP100</v>
      </c>
    </row>
    <row r="46" spans="2:7" x14ac:dyDescent="0.25">
      <c r="D46" s="2" t="str">
        <f>PDC!C53</f>
        <v>1 Gb/s Ethernet</v>
      </c>
      <c r="E46" s="2" t="str">
        <f>PDC!B53</f>
        <v>ET01</v>
      </c>
    </row>
    <row r="47" spans="2:7" x14ac:dyDescent="0.25">
      <c r="D47" s="2" t="str">
        <f>PDC!C54</f>
        <v>2 Gb/s Ethernet</v>
      </c>
      <c r="E47" s="2" t="str">
        <f>PDC!B54</f>
        <v>ET02</v>
      </c>
    </row>
    <row r="48" spans="2:7" x14ac:dyDescent="0.25">
      <c r="D48" s="2" t="str">
        <f>PDC!C55</f>
        <v>10 Gb/s Ethernet</v>
      </c>
      <c r="E48" s="2" t="str">
        <f>PDC!B55</f>
        <v>ET10</v>
      </c>
    </row>
    <row r="49" spans="4:5" x14ac:dyDescent="0.25">
      <c r="D49" s="2" t="str">
        <f>PDC!C56</f>
        <v>100 Gb/s Ethernet (Speciale dienst)</v>
      </c>
      <c r="E49" s="2" t="str">
        <f>PDC!B56</f>
        <v>SD-ET100</v>
      </c>
    </row>
    <row r="50" spans="4:5" x14ac:dyDescent="0.25">
      <c r="D50" s="2" t="str">
        <f>PDC!C59</f>
        <v>1 Gb/s Internet Transit</v>
      </c>
      <c r="E50" s="2" t="str">
        <f>PDC!B59</f>
        <v>IT01</v>
      </c>
    </row>
    <row r="51" spans="4:5" x14ac:dyDescent="0.25">
      <c r="D51" s="2" t="str">
        <f>PDC!C60</f>
        <v>2 Gb/s Internet Transit</v>
      </c>
      <c r="E51" s="2" t="str">
        <f>PDC!B60</f>
        <v>IT02</v>
      </c>
    </row>
    <row r="52" spans="4:5" x14ac:dyDescent="0.25">
      <c r="D52" s="2" t="str">
        <f>PDC!C61</f>
        <v>5 Gb/s Internet Transit</v>
      </c>
      <c r="E52" s="2" t="str">
        <f>PDC!B61</f>
        <v>IT05</v>
      </c>
    </row>
    <row r="53" spans="4:5" x14ac:dyDescent="0.25">
      <c r="D53" s="2" t="str">
        <f>PDC!C62</f>
        <v>10 Gb/s Internet Transit</v>
      </c>
      <c r="E53" s="2" t="str">
        <f>PDC!B62</f>
        <v>IT10</v>
      </c>
    </row>
    <row r="54" spans="4:5" x14ac:dyDescent="0.25">
      <c r="D54" s="2" t="str">
        <f>PDC!C63</f>
        <v>20 Gb/s Internet Transit</v>
      </c>
      <c r="E54" s="2" t="str">
        <f>PDC!B63</f>
        <v>IT20</v>
      </c>
    </row>
    <row r="55" spans="4:5" x14ac:dyDescent="0.25">
      <c r="D55" s="2" t="str">
        <f>PDC!C64</f>
        <v>40 Gb/s Internet Transit</v>
      </c>
      <c r="E55" s="2" t="str">
        <f>PDC!B64</f>
        <v>IT40</v>
      </c>
    </row>
    <row r="56" spans="4:5" x14ac:dyDescent="0.25">
      <c r="D56" s="2" t="str">
        <f>PDC!C65</f>
        <v>100 Gb/s Internet Transit (Speciale dienst)</v>
      </c>
      <c r="E56" s="2" t="str">
        <f>PDC!B65</f>
        <v>SD-IT100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zoomScale="85" zoomScaleNormal="85" workbookViewId="0">
      <selection activeCell="O49" sqref="O49"/>
    </sheetView>
  </sheetViews>
  <sheetFormatPr defaultRowHeight="11.4" x14ac:dyDescent="0.2"/>
  <sheetData>
    <row r="1" spans="1:21" ht="11.25" customHeight="1" x14ac:dyDescent="0.2">
      <c r="A1" s="1"/>
      <c r="B1" s="1"/>
      <c r="C1" s="1"/>
      <c r="D1" s="1"/>
      <c r="E1" s="1"/>
      <c r="F1" s="1"/>
      <c r="G1" s="1"/>
      <c r="H1" s="1"/>
      <c r="I1" s="1"/>
      <c r="J1" s="1"/>
      <c r="K1" s="1"/>
      <c r="M1" s="312"/>
      <c r="N1" s="312"/>
      <c r="O1" s="312"/>
      <c r="P1" s="312"/>
      <c r="Q1" s="312"/>
      <c r="R1" s="312"/>
      <c r="S1" s="312"/>
      <c r="T1" s="312"/>
      <c r="U1" s="312"/>
    </row>
    <row r="2" spans="1:21" x14ac:dyDescent="0.2">
      <c r="A2" s="1"/>
      <c r="B2" s="1"/>
      <c r="C2" s="1"/>
      <c r="D2" s="1"/>
      <c r="E2" s="1"/>
      <c r="F2" s="1"/>
      <c r="G2" s="1"/>
      <c r="H2" s="1"/>
      <c r="I2" s="1"/>
      <c r="J2" s="1"/>
      <c r="K2" s="1"/>
      <c r="M2" s="312"/>
      <c r="N2" s="312"/>
      <c r="O2" s="312"/>
      <c r="P2" s="312"/>
      <c r="Q2" s="312"/>
      <c r="R2" s="312"/>
      <c r="S2" s="312"/>
      <c r="T2" s="312"/>
      <c r="U2" s="312"/>
    </row>
    <row r="3" spans="1:21" x14ac:dyDescent="0.2">
      <c r="A3" s="1"/>
      <c r="B3" s="1"/>
      <c r="C3" s="1"/>
      <c r="D3" s="1"/>
      <c r="E3" s="1"/>
      <c r="F3" s="1"/>
      <c r="G3" s="1"/>
      <c r="H3" s="1"/>
      <c r="I3" s="1"/>
      <c r="J3" s="1"/>
      <c r="K3" s="1"/>
      <c r="M3" s="312"/>
      <c r="N3" s="312"/>
      <c r="O3" s="312"/>
      <c r="P3" s="312"/>
      <c r="Q3" s="312"/>
      <c r="R3" s="312"/>
      <c r="S3" s="312"/>
      <c r="T3" s="312"/>
      <c r="U3" s="312"/>
    </row>
    <row r="4" spans="1:21" x14ac:dyDescent="0.2">
      <c r="A4" s="1"/>
      <c r="B4" s="1"/>
      <c r="C4" s="1"/>
      <c r="D4" s="1"/>
      <c r="E4" s="1"/>
      <c r="F4" s="1"/>
      <c r="G4" s="1"/>
      <c r="H4" s="1"/>
      <c r="I4" s="1"/>
      <c r="J4" s="1"/>
      <c r="K4" s="1"/>
      <c r="M4" s="312"/>
      <c r="N4" s="312"/>
      <c r="O4" s="312"/>
      <c r="P4" s="312"/>
      <c r="Q4" s="312"/>
      <c r="R4" s="312"/>
      <c r="S4" s="312"/>
      <c r="T4" s="312"/>
      <c r="U4" s="312"/>
    </row>
    <row r="5" spans="1:21" x14ac:dyDescent="0.2">
      <c r="A5" s="1"/>
      <c r="B5" s="1"/>
      <c r="C5" s="1"/>
      <c r="D5" s="1"/>
      <c r="E5" s="1"/>
      <c r="F5" s="1"/>
      <c r="G5" s="1"/>
      <c r="H5" s="1"/>
      <c r="I5" s="1"/>
      <c r="J5" s="1"/>
      <c r="K5" s="1"/>
      <c r="M5" s="312"/>
      <c r="N5" s="312"/>
      <c r="O5" s="312"/>
      <c r="P5" s="312"/>
      <c r="Q5" s="312"/>
      <c r="R5" s="312"/>
      <c r="S5" s="312"/>
      <c r="T5" s="312"/>
      <c r="U5" s="312"/>
    </row>
    <row r="6" spans="1:21" x14ac:dyDescent="0.2">
      <c r="A6" s="1"/>
      <c r="B6" s="1"/>
      <c r="C6" s="1"/>
      <c r="D6" s="1"/>
      <c r="E6" s="1"/>
      <c r="F6" s="1"/>
      <c r="G6" s="1"/>
      <c r="H6" s="1"/>
      <c r="I6" s="1"/>
      <c r="J6" s="1"/>
      <c r="K6" s="1"/>
      <c r="M6" s="312"/>
      <c r="N6" s="312"/>
      <c r="O6" s="312"/>
      <c r="P6" s="312"/>
      <c r="Q6" s="312"/>
      <c r="R6" s="312"/>
      <c r="S6" s="312"/>
      <c r="T6" s="312"/>
      <c r="U6" s="312"/>
    </row>
    <row r="7" spans="1:21" x14ac:dyDescent="0.2">
      <c r="A7" s="1"/>
      <c r="B7" s="1"/>
      <c r="C7" s="1"/>
      <c r="D7" s="1"/>
      <c r="E7" s="1"/>
      <c r="F7" s="1"/>
      <c r="G7" s="1"/>
      <c r="H7" s="1"/>
      <c r="I7" s="1"/>
      <c r="J7" s="1"/>
      <c r="K7" s="1"/>
      <c r="M7" s="312"/>
      <c r="N7" s="312"/>
      <c r="O7" s="312"/>
      <c r="P7" s="312"/>
      <c r="Q7" s="312"/>
      <c r="R7" s="312"/>
      <c r="S7" s="312"/>
      <c r="T7" s="312"/>
      <c r="U7" s="312"/>
    </row>
    <row r="8" spans="1:21" x14ac:dyDescent="0.2">
      <c r="A8" s="1"/>
      <c r="B8" s="1"/>
      <c r="C8" s="1"/>
      <c r="D8" s="1"/>
      <c r="E8" s="1"/>
      <c r="F8" s="1"/>
      <c r="G8" s="1"/>
      <c r="H8" s="1"/>
      <c r="I8" s="1"/>
      <c r="J8" s="1"/>
      <c r="K8" s="1"/>
      <c r="M8" s="312"/>
      <c r="N8" s="312"/>
      <c r="O8" s="312"/>
      <c r="P8" s="312"/>
      <c r="Q8" s="312"/>
      <c r="R8" s="312"/>
      <c r="S8" s="312"/>
      <c r="T8" s="312"/>
      <c r="U8" s="312"/>
    </row>
    <row r="9" spans="1:21" x14ac:dyDescent="0.2">
      <c r="A9" s="1"/>
      <c r="B9" s="1"/>
      <c r="C9" s="1"/>
      <c r="D9" s="1"/>
      <c r="E9" s="1"/>
      <c r="F9" s="1"/>
      <c r="G9" s="1"/>
      <c r="H9" s="1"/>
      <c r="I9" s="1"/>
      <c r="J9" s="1"/>
      <c r="K9" s="1"/>
      <c r="M9" s="312"/>
      <c r="N9" s="312"/>
      <c r="O9" s="312"/>
      <c r="P9" s="312"/>
      <c r="Q9" s="312"/>
      <c r="R9" s="312"/>
      <c r="S9" s="312"/>
      <c r="T9" s="312"/>
      <c r="U9" s="312"/>
    </row>
    <row r="10" spans="1:21" x14ac:dyDescent="0.2">
      <c r="A10" s="1"/>
      <c r="B10" s="1"/>
      <c r="C10" s="1"/>
      <c r="D10" s="1"/>
      <c r="E10" s="1"/>
      <c r="F10" s="1"/>
      <c r="G10" s="1"/>
      <c r="H10" s="1"/>
      <c r="I10" s="1"/>
      <c r="J10" s="1"/>
      <c r="K10" s="1"/>
      <c r="M10" s="312"/>
      <c r="N10" s="312"/>
      <c r="O10" s="312"/>
      <c r="P10" s="312"/>
      <c r="Q10" s="312"/>
      <c r="R10" s="312"/>
      <c r="S10" s="312"/>
      <c r="T10" s="312"/>
      <c r="U10" s="312"/>
    </row>
    <row r="11" spans="1:21" x14ac:dyDescent="0.2">
      <c r="A11" s="1"/>
      <c r="B11" s="1"/>
      <c r="C11" s="1"/>
      <c r="D11" s="1"/>
      <c r="E11" s="1"/>
      <c r="F11" s="1"/>
      <c r="G11" s="1"/>
      <c r="H11" s="1"/>
      <c r="I11" s="1"/>
      <c r="J11" s="1"/>
      <c r="K11" s="1"/>
      <c r="M11" s="312"/>
      <c r="N11" s="312"/>
      <c r="O11" s="312"/>
      <c r="P11" s="312"/>
      <c r="Q11" s="312"/>
      <c r="R11" s="312"/>
      <c r="S11" s="312"/>
      <c r="T11" s="312"/>
      <c r="U11" s="312"/>
    </row>
    <row r="12" spans="1:21" x14ac:dyDescent="0.2">
      <c r="A12" s="1"/>
      <c r="B12" s="1"/>
      <c r="C12" s="1"/>
      <c r="D12" s="1"/>
      <c r="E12" s="1"/>
      <c r="F12" s="1"/>
      <c r="G12" s="1"/>
      <c r="H12" s="1"/>
      <c r="I12" s="1"/>
      <c r="J12" s="1"/>
      <c r="K12" s="1"/>
      <c r="M12" s="312"/>
      <c r="N12" s="312"/>
      <c r="O12" s="312"/>
      <c r="P12" s="312"/>
      <c r="Q12" s="312"/>
      <c r="R12" s="312"/>
      <c r="S12" s="312"/>
      <c r="T12" s="312"/>
      <c r="U12" s="312"/>
    </row>
    <row r="13" spans="1:21" x14ac:dyDescent="0.2">
      <c r="A13" s="1"/>
      <c r="B13" s="1"/>
      <c r="C13" s="1"/>
      <c r="D13" s="1"/>
      <c r="E13" s="1"/>
      <c r="F13" s="1"/>
      <c r="G13" s="1"/>
      <c r="H13" s="1"/>
      <c r="I13" s="1"/>
      <c r="J13" s="1"/>
      <c r="K13" s="1"/>
      <c r="M13" s="312"/>
      <c r="N13" s="312"/>
      <c r="O13" s="312"/>
      <c r="P13" s="312"/>
      <c r="Q13" s="312"/>
      <c r="R13" s="312"/>
      <c r="S13" s="312"/>
      <c r="T13" s="312"/>
      <c r="U13" s="312"/>
    </row>
    <row r="14" spans="1:21" x14ac:dyDescent="0.2">
      <c r="A14" s="1"/>
      <c r="B14" s="1"/>
      <c r="C14" s="1"/>
      <c r="D14" s="1"/>
      <c r="E14" s="1"/>
      <c r="F14" s="1"/>
      <c r="G14" s="1"/>
      <c r="H14" s="1"/>
      <c r="I14" s="1"/>
      <c r="J14" s="1"/>
      <c r="K14" s="1"/>
      <c r="M14" s="312"/>
      <c r="N14" s="312"/>
      <c r="O14" s="312"/>
      <c r="P14" s="312"/>
      <c r="Q14" s="312"/>
      <c r="R14" s="312"/>
      <c r="S14" s="312"/>
      <c r="T14" s="312"/>
      <c r="U14" s="312"/>
    </row>
    <row r="15" spans="1:21" x14ac:dyDescent="0.2">
      <c r="A15" s="1"/>
      <c r="B15" s="1"/>
      <c r="C15" s="1"/>
      <c r="D15" s="1"/>
      <c r="E15" s="1"/>
      <c r="F15" s="1"/>
      <c r="G15" s="1"/>
      <c r="H15" s="1"/>
      <c r="I15" s="1"/>
      <c r="J15" s="1"/>
      <c r="K15" s="1"/>
      <c r="M15" s="312"/>
      <c r="N15" s="312"/>
      <c r="O15" s="312"/>
      <c r="P15" s="312"/>
      <c r="Q15" s="312"/>
      <c r="R15" s="312"/>
      <c r="S15" s="312"/>
      <c r="T15" s="312"/>
      <c r="U15" s="312"/>
    </row>
    <row r="16" spans="1:21" x14ac:dyDescent="0.2">
      <c r="A16" s="1"/>
      <c r="B16" s="1"/>
      <c r="C16" s="1"/>
      <c r="D16" s="1"/>
      <c r="E16" s="1"/>
      <c r="F16" s="1"/>
      <c r="G16" s="1"/>
      <c r="H16" s="1"/>
      <c r="I16" s="1"/>
      <c r="J16" s="1"/>
      <c r="K16" s="1"/>
      <c r="M16" s="312"/>
      <c r="N16" s="312"/>
      <c r="O16" s="312"/>
      <c r="P16" s="312"/>
      <c r="Q16" s="312"/>
      <c r="R16" s="312"/>
      <c r="S16" s="312"/>
      <c r="T16" s="312"/>
      <c r="U16" s="312"/>
    </row>
    <row r="17" spans="1:21" x14ac:dyDescent="0.2">
      <c r="A17" s="1"/>
      <c r="B17" s="1"/>
      <c r="C17" s="1"/>
      <c r="D17" s="1"/>
      <c r="E17" s="1"/>
      <c r="F17" s="1"/>
      <c r="G17" s="1"/>
      <c r="H17" s="1"/>
      <c r="I17" s="1"/>
      <c r="J17" s="1"/>
      <c r="K17" s="1"/>
      <c r="M17" s="312"/>
      <c r="N17" s="312"/>
      <c r="O17" s="312"/>
      <c r="P17" s="312"/>
      <c r="Q17" s="312"/>
      <c r="R17" s="312"/>
      <c r="S17" s="312"/>
      <c r="T17" s="312"/>
      <c r="U17" s="312"/>
    </row>
    <row r="18" spans="1:21" x14ac:dyDescent="0.2">
      <c r="A18" s="1"/>
      <c r="B18" s="1"/>
      <c r="C18" s="1"/>
      <c r="D18" s="1"/>
      <c r="E18" s="1"/>
      <c r="F18" s="1"/>
      <c r="G18" s="1"/>
      <c r="H18" s="1"/>
      <c r="I18" s="1"/>
      <c r="J18" s="1"/>
      <c r="K18" s="1"/>
      <c r="M18" s="312"/>
      <c r="N18" s="312"/>
      <c r="O18" s="312"/>
      <c r="P18" s="312"/>
      <c r="Q18" s="312"/>
      <c r="R18" s="312"/>
      <c r="S18" s="312"/>
      <c r="T18" s="312"/>
      <c r="U18" s="312"/>
    </row>
    <row r="19" spans="1:21" x14ac:dyDescent="0.2">
      <c r="A19" s="1"/>
      <c r="B19" s="1"/>
      <c r="C19" s="1"/>
      <c r="D19" s="1"/>
      <c r="E19" s="1"/>
      <c r="F19" s="1"/>
      <c r="G19" s="1"/>
      <c r="H19" s="1"/>
      <c r="I19" s="1"/>
      <c r="J19" s="1"/>
      <c r="K19" s="1"/>
      <c r="M19" s="312"/>
      <c r="N19" s="312"/>
      <c r="O19" s="312"/>
      <c r="P19" s="312"/>
      <c r="Q19" s="312"/>
      <c r="R19" s="312"/>
      <c r="S19" s="312"/>
      <c r="T19" s="312"/>
      <c r="U19" s="312"/>
    </row>
    <row r="20" spans="1:21" x14ac:dyDescent="0.2">
      <c r="A20" s="1"/>
      <c r="B20" s="1"/>
      <c r="C20" s="1"/>
      <c r="D20" s="1"/>
      <c r="E20" s="1"/>
      <c r="F20" s="1"/>
      <c r="G20" s="1"/>
      <c r="H20" s="1"/>
      <c r="I20" s="1"/>
      <c r="J20" s="1"/>
      <c r="K20" s="1"/>
      <c r="M20" s="312"/>
      <c r="N20" s="312"/>
      <c r="O20" s="312"/>
      <c r="P20" s="312"/>
      <c r="Q20" s="312"/>
      <c r="R20" s="312"/>
      <c r="S20" s="312"/>
      <c r="T20" s="312"/>
      <c r="U20" s="312"/>
    </row>
    <row r="21" spans="1:21" x14ac:dyDescent="0.2">
      <c r="A21" s="1"/>
      <c r="B21" s="1"/>
      <c r="C21" s="1"/>
      <c r="D21" s="1"/>
      <c r="E21" s="1"/>
      <c r="F21" s="1"/>
      <c r="G21" s="1"/>
      <c r="H21" s="1"/>
      <c r="I21" s="1"/>
      <c r="J21" s="1"/>
      <c r="K21" s="1"/>
      <c r="M21" s="312"/>
      <c r="N21" s="312"/>
      <c r="O21" s="312"/>
      <c r="P21" s="312"/>
      <c r="Q21" s="312"/>
      <c r="R21" s="312"/>
      <c r="S21" s="312"/>
      <c r="T21" s="312"/>
      <c r="U21" s="312"/>
    </row>
    <row r="22" spans="1:21" x14ac:dyDescent="0.2">
      <c r="A22" s="1"/>
      <c r="B22" s="1"/>
      <c r="C22" s="1"/>
      <c r="D22" s="1"/>
      <c r="E22" s="1"/>
      <c r="F22" s="1"/>
      <c r="G22" s="1"/>
      <c r="H22" s="1"/>
      <c r="I22" s="1"/>
      <c r="J22" s="1"/>
      <c r="K22" s="1"/>
      <c r="M22" s="312"/>
      <c r="N22" s="312"/>
      <c r="O22" s="312"/>
      <c r="P22" s="312"/>
      <c r="Q22" s="312"/>
      <c r="R22" s="312"/>
      <c r="S22" s="312"/>
      <c r="T22" s="312"/>
      <c r="U22" s="312"/>
    </row>
    <row r="23" spans="1:21" x14ac:dyDescent="0.2">
      <c r="A23" s="1"/>
      <c r="B23" s="1"/>
      <c r="C23" s="1"/>
      <c r="D23" s="1"/>
      <c r="E23" s="1"/>
      <c r="F23" s="1"/>
      <c r="G23" s="1"/>
      <c r="H23" s="1"/>
      <c r="I23" s="1"/>
      <c r="J23" s="1"/>
      <c r="K23" s="1"/>
      <c r="M23" s="312"/>
      <c r="N23" s="312"/>
      <c r="O23" s="312"/>
      <c r="P23" s="312"/>
      <c r="Q23" s="312"/>
      <c r="R23" s="312"/>
      <c r="S23" s="312"/>
      <c r="T23" s="312"/>
      <c r="U23" s="312"/>
    </row>
    <row r="24" spans="1:21" x14ac:dyDescent="0.2">
      <c r="A24" s="1"/>
      <c r="B24" s="1"/>
      <c r="C24" s="1"/>
      <c r="D24" s="1"/>
      <c r="E24" s="1"/>
      <c r="F24" s="1"/>
      <c r="G24" s="1"/>
      <c r="H24" s="1"/>
      <c r="I24" s="1"/>
      <c r="J24" s="1"/>
      <c r="K24" s="1"/>
      <c r="M24" s="312"/>
      <c r="N24" s="312"/>
      <c r="O24" s="312"/>
      <c r="P24" s="312"/>
      <c r="Q24" s="312"/>
      <c r="R24" s="312"/>
      <c r="S24" s="312"/>
      <c r="T24" s="312"/>
      <c r="U24" s="312"/>
    </row>
    <row r="25" spans="1:21" x14ac:dyDescent="0.2">
      <c r="A25" s="1"/>
      <c r="B25" s="1"/>
      <c r="C25" s="1"/>
      <c r="D25" s="1"/>
      <c r="E25" s="1"/>
      <c r="F25" s="1"/>
      <c r="G25" s="1"/>
      <c r="H25" s="1"/>
      <c r="I25" s="1"/>
      <c r="J25" s="1"/>
      <c r="K25" s="1"/>
      <c r="M25" s="312"/>
      <c r="N25" s="312"/>
      <c r="O25" s="312"/>
      <c r="P25" s="312"/>
      <c r="Q25" s="312"/>
      <c r="R25" s="312"/>
      <c r="S25" s="312"/>
      <c r="T25" s="312"/>
      <c r="U25" s="312"/>
    </row>
    <row r="26" spans="1:21" x14ac:dyDescent="0.2">
      <c r="A26" s="1"/>
      <c r="B26" s="1"/>
      <c r="C26" s="1"/>
      <c r="D26" s="1"/>
      <c r="E26" s="1"/>
      <c r="F26" s="1"/>
      <c r="G26" s="1"/>
      <c r="H26" s="1"/>
      <c r="I26" s="1"/>
      <c r="J26" s="1"/>
      <c r="K26" s="1"/>
      <c r="M26" s="312"/>
      <c r="N26" s="312"/>
      <c r="O26" s="312"/>
      <c r="P26" s="312"/>
      <c r="Q26" s="312"/>
      <c r="R26" s="312"/>
      <c r="S26" s="312"/>
      <c r="T26" s="312"/>
      <c r="U26" s="312"/>
    </row>
    <row r="27" spans="1:21" x14ac:dyDescent="0.2">
      <c r="A27" s="1"/>
      <c r="B27" s="1"/>
      <c r="C27" s="1"/>
      <c r="D27" s="1"/>
      <c r="E27" s="1"/>
      <c r="F27" s="1"/>
      <c r="G27" s="1"/>
      <c r="H27" s="1"/>
      <c r="I27" s="1"/>
      <c r="J27" s="1"/>
      <c r="K27" s="1"/>
      <c r="M27" s="312"/>
      <c r="N27" s="312"/>
      <c r="O27" s="312"/>
      <c r="P27" s="312"/>
      <c r="Q27" s="312"/>
      <c r="R27" s="312"/>
      <c r="S27" s="312"/>
      <c r="T27" s="312"/>
      <c r="U27" s="312"/>
    </row>
    <row r="28" spans="1:21" x14ac:dyDescent="0.2">
      <c r="A28" s="1"/>
      <c r="B28" s="1"/>
      <c r="C28" s="1"/>
      <c r="D28" s="1"/>
      <c r="E28" s="1"/>
      <c r="F28" s="1"/>
      <c r="G28" s="1"/>
      <c r="H28" s="1"/>
      <c r="I28" s="1"/>
      <c r="J28" s="1"/>
      <c r="K28" s="1"/>
      <c r="M28" s="312"/>
      <c r="N28" s="312"/>
      <c r="O28" s="312"/>
      <c r="P28" s="312"/>
      <c r="Q28" s="312"/>
      <c r="R28" s="312"/>
      <c r="S28" s="312"/>
      <c r="T28" s="312"/>
      <c r="U28" s="312"/>
    </row>
    <row r="29" spans="1:21" x14ac:dyDescent="0.2">
      <c r="A29" s="1"/>
      <c r="B29" s="1"/>
      <c r="C29" s="1"/>
      <c r="D29" s="1"/>
      <c r="E29" s="1"/>
      <c r="F29" s="1"/>
      <c r="G29" s="1"/>
      <c r="H29" s="1"/>
      <c r="I29" s="1"/>
      <c r="J29" s="1"/>
      <c r="K29" s="1"/>
      <c r="M29" s="312"/>
      <c r="N29" s="312"/>
      <c r="O29" s="312"/>
      <c r="P29" s="312"/>
      <c r="Q29" s="312"/>
      <c r="R29" s="312"/>
      <c r="S29" s="312"/>
      <c r="T29" s="312"/>
      <c r="U29" s="312"/>
    </row>
    <row r="30" spans="1:21" x14ac:dyDescent="0.2">
      <c r="A30" s="1"/>
      <c r="B30" s="1"/>
      <c r="C30" s="1"/>
      <c r="D30" s="1"/>
      <c r="E30" s="1"/>
      <c r="F30" s="1"/>
      <c r="G30" s="1"/>
      <c r="H30" s="1"/>
      <c r="I30" s="1"/>
      <c r="J30" s="1"/>
      <c r="K30" s="1"/>
      <c r="M30" s="312"/>
      <c r="N30" s="312"/>
      <c r="O30" s="312"/>
      <c r="P30" s="312"/>
      <c r="Q30" s="312"/>
      <c r="R30" s="312"/>
      <c r="S30" s="312"/>
      <c r="T30" s="312"/>
      <c r="U30" s="312"/>
    </row>
    <row r="31" spans="1:21" x14ac:dyDescent="0.2">
      <c r="A31" s="1"/>
      <c r="B31" s="1"/>
      <c r="C31" s="1"/>
      <c r="D31" s="1"/>
      <c r="E31" s="1"/>
      <c r="F31" s="1"/>
      <c r="G31" s="1"/>
      <c r="H31" s="1"/>
      <c r="I31" s="1"/>
      <c r="J31" s="1"/>
      <c r="K31" s="1"/>
      <c r="M31" s="312"/>
      <c r="N31" s="312"/>
      <c r="O31" s="312"/>
      <c r="P31" s="312"/>
      <c r="Q31" s="312"/>
      <c r="R31" s="312"/>
      <c r="S31" s="312"/>
      <c r="T31" s="312"/>
      <c r="U31" s="312"/>
    </row>
    <row r="32" spans="1:21" x14ac:dyDescent="0.2">
      <c r="A32" s="1"/>
      <c r="B32" s="1"/>
      <c r="C32" s="1"/>
      <c r="D32" s="1"/>
      <c r="E32" s="1"/>
      <c r="F32" s="1"/>
      <c r="G32" s="1"/>
      <c r="H32" s="1"/>
      <c r="I32" s="1"/>
      <c r="J32" s="1"/>
      <c r="K32" s="1"/>
      <c r="M32" s="312"/>
      <c r="N32" s="312"/>
      <c r="O32" s="312"/>
      <c r="P32" s="312"/>
      <c r="Q32" s="312"/>
      <c r="R32" s="312"/>
      <c r="S32" s="312"/>
      <c r="T32" s="312"/>
      <c r="U32" s="312"/>
    </row>
    <row r="33" spans="1:21" x14ac:dyDescent="0.2">
      <c r="A33" s="1"/>
      <c r="B33" s="1"/>
      <c r="C33" s="1"/>
      <c r="D33" s="1"/>
      <c r="E33" s="1"/>
      <c r="F33" s="1"/>
      <c r="G33" s="1"/>
      <c r="H33" s="1"/>
      <c r="I33" s="1"/>
      <c r="J33" s="1"/>
      <c r="K33" s="1"/>
      <c r="M33" s="312"/>
      <c r="N33" s="312"/>
      <c r="O33" s="312"/>
      <c r="P33" s="312"/>
      <c r="Q33" s="312"/>
      <c r="R33" s="312"/>
      <c r="S33" s="312"/>
      <c r="T33" s="312"/>
      <c r="U33" s="312"/>
    </row>
    <row r="34" spans="1:21" x14ac:dyDescent="0.2">
      <c r="A34" s="1"/>
      <c r="B34" s="1"/>
      <c r="C34" s="1"/>
      <c r="D34" s="1"/>
      <c r="E34" s="1"/>
      <c r="F34" s="1"/>
      <c r="G34" s="1"/>
      <c r="H34" s="1"/>
      <c r="I34" s="1"/>
      <c r="J34" s="1"/>
      <c r="K34" s="1"/>
      <c r="M34" s="312"/>
      <c r="N34" s="312"/>
      <c r="O34" s="312"/>
      <c r="P34" s="312"/>
      <c r="Q34" s="312"/>
      <c r="R34" s="312"/>
      <c r="S34" s="312"/>
      <c r="T34" s="312"/>
      <c r="U34" s="312"/>
    </row>
    <row r="35" spans="1:21" x14ac:dyDescent="0.2">
      <c r="A35" s="1"/>
      <c r="B35" s="1"/>
      <c r="C35" s="1"/>
      <c r="D35" s="1"/>
      <c r="E35" s="1"/>
      <c r="F35" s="1"/>
      <c r="G35" s="1"/>
      <c r="H35" s="1"/>
      <c r="I35" s="1"/>
      <c r="J35" s="1"/>
      <c r="K35" s="1"/>
      <c r="M35" s="312"/>
      <c r="N35" s="312"/>
      <c r="O35" s="312"/>
      <c r="P35" s="312"/>
      <c r="Q35" s="312"/>
      <c r="R35" s="312"/>
      <c r="S35" s="312"/>
      <c r="T35" s="312"/>
      <c r="U35" s="312"/>
    </row>
    <row r="36" spans="1:21" x14ac:dyDescent="0.2">
      <c r="A36" s="1"/>
      <c r="B36" s="1"/>
      <c r="C36" s="1"/>
      <c r="D36" s="1"/>
      <c r="E36" s="1"/>
      <c r="F36" s="1"/>
      <c r="G36" s="1"/>
      <c r="H36" s="1"/>
      <c r="I36" s="1"/>
      <c r="J36" s="1"/>
      <c r="K36" s="1"/>
    </row>
    <row r="37" spans="1:21" x14ac:dyDescent="0.2">
      <c r="A37" s="1"/>
      <c r="B37" s="1"/>
      <c r="C37" s="1"/>
      <c r="D37" s="1"/>
      <c r="E37" s="1"/>
      <c r="F37" s="1"/>
      <c r="G37" s="1"/>
      <c r="H37" s="1"/>
      <c r="I37" s="1"/>
      <c r="J37" s="1"/>
      <c r="K37" s="1"/>
    </row>
    <row r="38" spans="1:21" x14ac:dyDescent="0.2">
      <c r="A38" s="1"/>
      <c r="B38" s="1"/>
      <c r="C38" s="1"/>
      <c r="D38" s="1"/>
      <c r="E38" s="1"/>
      <c r="F38" s="1"/>
      <c r="G38" s="1"/>
      <c r="H38" s="1"/>
      <c r="I38" s="1"/>
      <c r="J38" s="1"/>
      <c r="K38" s="1"/>
    </row>
    <row r="39" spans="1:21" x14ac:dyDescent="0.2">
      <c r="A39" s="1"/>
      <c r="B39" s="1"/>
      <c r="C39" s="1"/>
      <c r="D39" s="1"/>
      <c r="E39" s="1"/>
      <c r="F39" s="1"/>
      <c r="G39" s="1"/>
      <c r="H39" s="1"/>
      <c r="I39" s="1"/>
      <c r="J39" s="1"/>
      <c r="K39" s="1"/>
    </row>
    <row r="40" spans="1:21" x14ac:dyDescent="0.2">
      <c r="A40" s="1"/>
      <c r="B40" s="1"/>
      <c r="C40" s="1"/>
      <c r="D40" s="1"/>
      <c r="E40" s="1"/>
      <c r="F40" s="1"/>
      <c r="G40" s="1"/>
      <c r="H40" s="1"/>
      <c r="I40" s="1"/>
      <c r="J40" s="1"/>
      <c r="K40" s="1"/>
    </row>
    <row r="41" spans="1:21" x14ac:dyDescent="0.2">
      <c r="A41" s="1"/>
      <c r="B41" s="1"/>
      <c r="C41" s="1"/>
      <c r="D41" s="1"/>
      <c r="E41" s="1"/>
      <c r="F41" s="1"/>
      <c r="G41" s="1"/>
      <c r="H41" s="1"/>
      <c r="I41" s="1"/>
      <c r="J41" s="1"/>
      <c r="K41" s="1"/>
    </row>
    <row r="42" spans="1:21" x14ac:dyDescent="0.2">
      <c r="A42" s="1"/>
      <c r="B42" s="1"/>
      <c r="C42" s="1"/>
      <c r="D42" s="1"/>
      <c r="E42" s="1"/>
      <c r="F42" s="1"/>
      <c r="G42" s="1"/>
      <c r="H42" s="1"/>
      <c r="I42" s="1"/>
      <c r="J42" s="1"/>
      <c r="K42" s="1"/>
    </row>
    <row r="43" spans="1:21" x14ac:dyDescent="0.2">
      <c r="A43" s="1"/>
      <c r="B43" s="1"/>
      <c r="C43" s="1"/>
      <c r="D43" s="1"/>
      <c r="E43" s="1"/>
      <c r="F43" s="1"/>
      <c r="G43" s="1"/>
      <c r="H43" s="1"/>
      <c r="I43" s="1"/>
      <c r="J43" s="1"/>
      <c r="K43" s="1"/>
    </row>
    <row r="44" spans="1:21" x14ac:dyDescent="0.2">
      <c r="A44" s="1"/>
      <c r="B44" s="1"/>
      <c r="C44" s="1"/>
      <c r="D44" s="1"/>
      <c r="E44" s="1"/>
      <c r="F44" s="1"/>
      <c r="G44" s="1"/>
      <c r="H44" s="1"/>
      <c r="I44" s="1"/>
      <c r="J44" s="1"/>
      <c r="K44" s="1"/>
    </row>
    <row r="45" spans="1:21" x14ac:dyDescent="0.2">
      <c r="A45" s="1"/>
      <c r="B45" s="1"/>
      <c r="C45" s="1"/>
      <c r="D45" s="1"/>
      <c r="E45" s="1"/>
      <c r="F45" s="1"/>
      <c r="G45" s="1"/>
      <c r="H45" s="1"/>
      <c r="I45" s="1"/>
      <c r="J45" s="1"/>
      <c r="K45" s="1"/>
    </row>
    <row r="46" spans="1:21" x14ac:dyDescent="0.2">
      <c r="A46" s="1"/>
      <c r="B46" s="1"/>
      <c r="C46" s="1"/>
      <c r="D46" s="1"/>
      <c r="E46" s="1"/>
      <c r="F46" s="1"/>
      <c r="G46" s="1"/>
      <c r="H46" s="1"/>
      <c r="I46" s="1"/>
      <c r="J46" s="1"/>
      <c r="K46" s="1"/>
    </row>
    <row r="47" spans="1:21" x14ac:dyDescent="0.2">
      <c r="A47" s="1"/>
      <c r="B47" s="1"/>
      <c r="C47" s="1"/>
      <c r="D47" s="1"/>
      <c r="E47" s="1"/>
      <c r="F47" s="1"/>
      <c r="G47" s="1"/>
      <c r="H47" s="1"/>
      <c r="I47" s="1"/>
      <c r="J47" s="1"/>
      <c r="K47" s="1"/>
    </row>
    <row r="48" spans="1:21" x14ac:dyDescent="0.2">
      <c r="A48" s="1"/>
      <c r="B48" s="1"/>
      <c r="C48" s="1"/>
      <c r="D48" s="1"/>
      <c r="E48" s="1"/>
      <c r="F48" s="1"/>
      <c r="G48" s="1"/>
      <c r="H48" s="1"/>
      <c r="I48" s="1"/>
      <c r="J48" s="1"/>
      <c r="K48" s="1"/>
    </row>
    <row r="49" spans="1:11" x14ac:dyDescent="0.2">
      <c r="A49" s="1"/>
      <c r="B49" s="1"/>
      <c r="C49" s="1"/>
      <c r="D49" s="1"/>
      <c r="E49" s="1"/>
      <c r="F49" s="1"/>
      <c r="G49" s="1"/>
      <c r="H49" s="1"/>
      <c r="I49" s="1"/>
      <c r="J49" s="1"/>
      <c r="K49" s="1"/>
    </row>
    <row r="50" spans="1:11" x14ac:dyDescent="0.2">
      <c r="A50" s="1"/>
      <c r="B50" s="1"/>
      <c r="C50" s="1"/>
      <c r="D50" s="1"/>
      <c r="E50" s="1"/>
      <c r="F50" s="1"/>
      <c r="G50" s="1"/>
      <c r="H50" s="1"/>
      <c r="I50" s="1"/>
      <c r="J50" s="1"/>
      <c r="K50" s="1"/>
    </row>
    <row r="51" spans="1:11" x14ac:dyDescent="0.2">
      <c r="A51" s="1"/>
      <c r="B51" s="1"/>
      <c r="C51" s="1"/>
      <c r="D51" s="1"/>
      <c r="E51" s="1"/>
      <c r="F51" s="1"/>
      <c r="G51" s="1"/>
      <c r="H51" s="1"/>
      <c r="I51" s="1"/>
      <c r="J51" s="1"/>
      <c r="K51" s="1"/>
    </row>
    <row r="52" spans="1:11" x14ac:dyDescent="0.2">
      <c r="A52" s="1"/>
      <c r="B52" s="1"/>
      <c r="C52" s="1"/>
      <c r="D52" s="1"/>
      <c r="E52" s="1"/>
      <c r="F52" s="1"/>
      <c r="G52" s="1"/>
      <c r="H52" s="1"/>
      <c r="I52" s="1"/>
      <c r="J52" s="1"/>
      <c r="K52" s="1"/>
    </row>
    <row r="53" spans="1:11" x14ac:dyDescent="0.2">
      <c r="A53" s="1"/>
      <c r="B53" s="1"/>
      <c r="C53" s="1"/>
      <c r="D53" s="1"/>
      <c r="E53" s="1"/>
      <c r="F53" s="1"/>
      <c r="G53" s="1"/>
      <c r="H53" s="1"/>
      <c r="I53" s="1"/>
      <c r="J53" s="1"/>
      <c r="K53" s="1"/>
    </row>
    <row r="54" spans="1:11" x14ac:dyDescent="0.2">
      <c r="A54" s="1"/>
      <c r="B54" s="1"/>
      <c r="C54" s="1"/>
      <c r="D54" s="1"/>
      <c r="E54" s="1"/>
      <c r="F54" s="1"/>
      <c r="G54" s="1"/>
      <c r="H54" s="1"/>
      <c r="I54" s="1"/>
      <c r="J54" s="1"/>
      <c r="K54" s="1"/>
    </row>
    <row r="55" spans="1:11" x14ac:dyDescent="0.2">
      <c r="A55" s="1"/>
      <c r="B55" s="1"/>
      <c r="C55" s="1"/>
      <c r="D55" s="1"/>
      <c r="E55" s="1"/>
      <c r="F55" s="1"/>
      <c r="G55" s="1"/>
      <c r="H55" s="1"/>
      <c r="I55" s="1"/>
      <c r="J55" s="1"/>
      <c r="K55" s="1"/>
    </row>
    <row r="56" spans="1:11" x14ac:dyDescent="0.2">
      <c r="A56" s="1"/>
      <c r="B56" s="1"/>
      <c r="C56" s="1"/>
      <c r="D56" s="1"/>
      <c r="E56" s="1"/>
      <c r="F56" s="1"/>
      <c r="G56" s="1"/>
      <c r="H56" s="1"/>
      <c r="I56" s="1"/>
      <c r="J56" s="1"/>
      <c r="K56" s="1"/>
    </row>
  </sheetData>
  <sheetProtection algorithmName="SHA-512" hashValue="47ve4xmyqft1RZoTjT1Wgz7VBS0Kn81U2ViRhIu4xHa8GZYX63cpFqV/TG2PbCe7aPjuTI6JDbb5vGafOSFwuA==" saltValue="rSPdQHSjJ0qT2OVaSXS8QA==" spinCount="100000" sheet="1" objects="1" scenarios="1"/>
  <mergeCells count="1">
    <mergeCell ref="M1:U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I95"/>
  <sheetViews>
    <sheetView zoomScale="120" zoomScaleNormal="120" workbookViewId="0">
      <selection activeCell="A6" sqref="A6"/>
    </sheetView>
  </sheetViews>
  <sheetFormatPr defaultColWidth="9.19921875" defaultRowHeight="13.2" x14ac:dyDescent="0.25"/>
  <cols>
    <col min="1" max="1" width="9.19921875" style="120"/>
    <col min="2" max="2" width="9.19921875" style="120" customWidth="1"/>
    <col min="3" max="3" width="61.19921875" style="108" customWidth="1"/>
    <col min="4" max="4" width="15.69921875" style="120" customWidth="1"/>
    <col min="5" max="5" width="19" style="120" customWidth="1"/>
    <col min="6" max="7" width="17.69921875" style="120" customWidth="1"/>
    <col min="8" max="8" width="18.8984375" style="108" customWidth="1"/>
    <col min="9" max="9" width="19.09765625" style="120" customWidth="1"/>
    <col min="10" max="16384" width="9.19921875" style="120"/>
  </cols>
  <sheetData>
    <row r="4" spans="1:9" ht="24.6" x14ac:dyDescent="0.25">
      <c r="A4" s="239" t="s">
        <v>2</v>
      </c>
    </row>
    <row r="6" spans="1:9" x14ac:dyDescent="0.25">
      <c r="A6" s="241" t="s">
        <v>255</v>
      </c>
    </row>
    <row r="8" spans="1:9" ht="21.6" thickBot="1" x14ac:dyDescent="0.45">
      <c r="B8" s="336" t="s">
        <v>3</v>
      </c>
      <c r="C8" s="336"/>
      <c r="D8" s="336"/>
      <c r="E8" s="336"/>
      <c r="F8" s="336"/>
      <c r="G8" s="165"/>
    </row>
    <row r="9" spans="1:9" ht="36.6" thickBot="1" x14ac:dyDescent="0.3">
      <c r="B9" s="109" t="s">
        <v>4</v>
      </c>
      <c r="C9" s="109" t="s">
        <v>5</v>
      </c>
      <c r="D9" s="109" t="s">
        <v>6</v>
      </c>
      <c r="E9" s="110" t="s">
        <v>7</v>
      </c>
      <c r="F9" s="109" t="s">
        <v>8</v>
      </c>
      <c r="G9" s="307" t="s">
        <v>9</v>
      </c>
    </row>
    <row r="10" spans="1:9" x14ac:dyDescent="0.25">
      <c r="B10" s="112" t="s">
        <v>10</v>
      </c>
      <c r="C10" s="113" t="s">
        <v>11</v>
      </c>
      <c r="D10" s="114">
        <v>1</v>
      </c>
      <c r="E10" s="115" t="s">
        <v>12</v>
      </c>
      <c r="F10" s="205"/>
      <c r="G10" s="205"/>
    </row>
    <row r="11" spans="1:9" x14ac:dyDescent="0.25">
      <c r="B11" s="112" t="s">
        <v>244</v>
      </c>
      <c r="C11" s="116" t="s">
        <v>245</v>
      </c>
      <c r="D11" s="114">
        <v>1</v>
      </c>
      <c r="E11" s="115" t="s">
        <v>17</v>
      </c>
      <c r="F11" s="205"/>
      <c r="G11" s="205"/>
    </row>
    <row r="12" spans="1:9" x14ac:dyDescent="0.25">
      <c r="B12" s="117" t="s">
        <v>13</v>
      </c>
      <c r="C12" s="116" t="s">
        <v>14</v>
      </c>
      <c r="D12" s="118">
        <v>10</v>
      </c>
      <c r="E12" s="119" t="s">
        <v>12</v>
      </c>
      <c r="F12" s="205"/>
      <c r="G12" s="205"/>
    </row>
    <row r="13" spans="1:9" s="108" customFormat="1" x14ac:dyDescent="0.25">
      <c r="A13" s="120"/>
      <c r="B13" s="117" t="s">
        <v>15</v>
      </c>
      <c r="C13" s="116" t="s">
        <v>16</v>
      </c>
      <c r="D13" s="118">
        <v>10</v>
      </c>
      <c r="E13" s="115" t="s">
        <v>17</v>
      </c>
      <c r="F13" s="205"/>
      <c r="G13" s="205"/>
      <c r="I13" s="120"/>
    </row>
    <row r="14" spans="1:9" s="108" customFormat="1" x14ac:dyDescent="0.25">
      <c r="A14" s="120"/>
      <c r="B14" s="117" t="s">
        <v>18</v>
      </c>
      <c r="C14" s="116" t="s">
        <v>19</v>
      </c>
      <c r="D14" s="118">
        <v>100</v>
      </c>
      <c r="E14" s="119" t="s">
        <v>12</v>
      </c>
      <c r="F14" s="313" t="s">
        <v>20</v>
      </c>
      <c r="G14" s="314"/>
      <c r="I14" s="120"/>
    </row>
    <row r="15" spans="1:9" s="108" customFormat="1" x14ac:dyDescent="0.25">
      <c r="A15" s="120"/>
      <c r="B15" s="117" t="s">
        <v>21</v>
      </c>
      <c r="C15" s="116" t="s">
        <v>22</v>
      </c>
      <c r="D15" s="118">
        <v>100</v>
      </c>
      <c r="E15" s="115" t="s">
        <v>17</v>
      </c>
      <c r="F15" s="313" t="s">
        <v>20</v>
      </c>
      <c r="G15" s="314"/>
      <c r="I15" s="120"/>
    </row>
    <row r="16" spans="1:9" s="108" customFormat="1" x14ac:dyDescent="0.25">
      <c r="A16" s="120"/>
      <c r="B16" s="117" t="s">
        <v>23</v>
      </c>
      <c r="C16" s="116" t="s">
        <v>24</v>
      </c>
      <c r="D16" s="118">
        <v>1</v>
      </c>
      <c r="E16" s="115" t="s">
        <v>12</v>
      </c>
      <c r="F16" s="205"/>
      <c r="G16" s="205"/>
      <c r="I16" s="120"/>
    </row>
    <row r="17" spans="1:9" s="108" customFormat="1" x14ac:dyDescent="0.25">
      <c r="A17" s="120"/>
      <c r="B17" s="117" t="s">
        <v>25</v>
      </c>
      <c r="C17" s="116" t="s">
        <v>26</v>
      </c>
      <c r="D17" s="118">
        <v>1</v>
      </c>
      <c r="E17" s="119" t="s">
        <v>17</v>
      </c>
      <c r="F17" s="205"/>
      <c r="G17" s="205"/>
      <c r="I17" s="120"/>
    </row>
    <row r="18" spans="1:9" s="108" customFormat="1" x14ac:dyDescent="0.25">
      <c r="A18" s="120"/>
      <c r="B18" s="117" t="s">
        <v>27</v>
      </c>
      <c r="C18" s="116" t="s">
        <v>28</v>
      </c>
      <c r="D18" s="118">
        <v>10</v>
      </c>
      <c r="E18" s="115" t="s">
        <v>12</v>
      </c>
      <c r="F18" s="205"/>
      <c r="G18" s="205"/>
      <c r="I18" s="120"/>
    </row>
    <row r="19" spans="1:9" s="108" customFormat="1" x14ac:dyDescent="0.25">
      <c r="A19" s="120"/>
      <c r="B19" s="117" t="s">
        <v>29</v>
      </c>
      <c r="C19" s="116" t="s">
        <v>30</v>
      </c>
      <c r="D19" s="118">
        <v>10</v>
      </c>
      <c r="E19" s="119" t="s">
        <v>17</v>
      </c>
      <c r="F19" s="205"/>
      <c r="G19" s="205"/>
      <c r="I19" s="120"/>
    </row>
    <row r="20" spans="1:9" s="108" customFormat="1" x14ac:dyDescent="0.25">
      <c r="A20" s="120"/>
      <c r="B20" s="117" t="s">
        <v>246</v>
      </c>
      <c r="C20" s="116" t="s">
        <v>248</v>
      </c>
      <c r="D20" s="118">
        <v>100</v>
      </c>
      <c r="E20" s="115" t="s">
        <v>12</v>
      </c>
      <c r="F20" s="205"/>
      <c r="G20" s="205"/>
      <c r="I20" s="120"/>
    </row>
    <row r="21" spans="1:9" s="108" customFormat="1" x14ac:dyDescent="0.25">
      <c r="A21" s="120"/>
      <c r="B21" s="117" t="s">
        <v>247</v>
      </c>
      <c r="C21" s="116" t="s">
        <v>249</v>
      </c>
      <c r="D21" s="118">
        <v>100</v>
      </c>
      <c r="E21" s="119" t="s">
        <v>17</v>
      </c>
      <c r="F21" s="205"/>
      <c r="G21" s="205"/>
      <c r="I21" s="120"/>
    </row>
    <row r="22" spans="1:9" s="108" customFormat="1" x14ac:dyDescent="0.25">
      <c r="A22" s="120"/>
      <c r="B22" s="117"/>
      <c r="C22" s="116"/>
      <c r="D22" s="118"/>
      <c r="E22" s="119"/>
      <c r="F22" s="205"/>
      <c r="G22" s="205"/>
      <c r="I22" s="120"/>
    </row>
    <row r="23" spans="1:9" s="108" customFormat="1" x14ac:dyDescent="0.25">
      <c r="A23" s="120"/>
      <c r="B23" s="117"/>
      <c r="C23" s="116"/>
      <c r="D23" s="118"/>
      <c r="E23" s="119"/>
      <c r="F23" s="205"/>
      <c r="G23" s="205"/>
      <c r="I23" s="120"/>
    </row>
    <row r="24" spans="1:9" s="108" customFormat="1" x14ac:dyDescent="0.25">
      <c r="B24" s="276"/>
      <c r="C24" s="277"/>
      <c r="D24" s="278"/>
      <c r="E24" s="279"/>
      <c r="F24" s="205"/>
      <c r="G24" s="205"/>
      <c r="I24" s="120"/>
    </row>
    <row r="25" spans="1:9" customFormat="1" x14ac:dyDescent="0.25">
      <c r="B25" s="276"/>
      <c r="C25" s="277"/>
      <c r="D25" s="278"/>
      <c r="E25" s="279"/>
      <c r="F25" s="205"/>
      <c r="G25" s="205"/>
      <c r="H25" s="140"/>
    </row>
    <row r="26" spans="1:9" customFormat="1" x14ac:dyDescent="0.25">
      <c r="B26" s="141"/>
      <c r="C26" s="142"/>
      <c r="D26" s="118"/>
      <c r="E26" s="143"/>
      <c r="F26" s="205"/>
      <c r="G26" s="205"/>
      <c r="H26" s="140"/>
    </row>
    <row r="27" spans="1:9" customFormat="1" ht="13.8" thickBot="1" x14ac:dyDescent="0.3">
      <c r="B27" s="144"/>
      <c r="C27" s="145"/>
      <c r="D27" s="146"/>
      <c r="E27" s="147"/>
      <c r="F27" s="308"/>
      <c r="G27" s="308"/>
      <c r="H27" s="140"/>
    </row>
    <row r="28" spans="1:9" s="108" customFormat="1" x14ac:dyDescent="0.25">
      <c r="B28" s="120"/>
      <c r="C28" s="121"/>
      <c r="D28" s="120"/>
      <c r="E28" s="120"/>
      <c r="F28" s="120"/>
      <c r="G28" s="120"/>
      <c r="I28" s="120"/>
    </row>
    <row r="30" spans="1:9" ht="21.6" thickBot="1" x14ac:dyDescent="0.45">
      <c r="B30" s="336" t="s">
        <v>31</v>
      </c>
      <c r="C30" s="336"/>
      <c r="D30" s="336"/>
      <c r="E30" s="336"/>
      <c r="F30" s="336"/>
    </row>
    <row r="31" spans="1:9" ht="24.6" thickBot="1" x14ac:dyDescent="0.3">
      <c r="B31" s="109" t="s">
        <v>4</v>
      </c>
      <c r="C31" s="340" t="s">
        <v>5</v>
      </c>
      <c r="D31" s="341"/>
      <c r="E31" s="342"/>
      <c r="F31" s="109" t="s">
        <v>32</v>
      </c>
    </row>
    <row r="32" spans="1:9" x14ac:dyDescent="0.25">
      <c r="B32" s="122" t="s">
        <v>33</v>
      </c>
      <c r="C32" s="343" t="s">
        <v>34</v>
      </c>
      <c r="D32" s="344"/>
      <c r="E32" s="345"/>
      <c r="F32" s="206"/>
    </row>
    <row r="33" spans="2:9" x14ac:dyDescent="0.25">
      <c r="B33" s="123" t="s">
        <v>35</v>
      </c>
      <c r="C33" s="330" t="s">
        <v>36</v>
      </c>
      <c r="D33" s="331"/>
      <c r="E33" s="332"/>
      <c r="F33" s="207"/>
    </row>
    <row r="34" spans="2:9" x14ac:dyDescent="0.25">
      <c r="B34" s="123" t="s">
        <v>37</v>
      </c>
      <c r="C34" s="330" t="s">
        <v>38</v>
      </c>
      <c r="D34" s="331"/>
      <c r="E34" s="332"/>
      <c r="F34" s="207"/>
    </row>
    <row r="35" spans="2:9" ht="13.8" thickBot="1" x14ac:dyDescent="0.3">
      <c r="B35" s="123" t="s">
        <v>39</v>
      </c>
      <c r="C35" s="330" t="s">
        <v>40</v>
      </c>
      <c r="D35" s="331"/>
      <c r="E35" s="332"/>
      <c r="F35" s="207"/>
    </row>
    <row r="36" spans="2:9" ht="24.6" thickBot="1" x14ac:dyDescent="0.3">
      <c r="B36" s="109" t="s">
        <v>4</v>
      </c>
      <c r="C36" s="340" t="s">
        <v>5</v>
      </c>
      <c r="D36" s="341"/>
      <c r="E36" s="342"/>
      <c r="F36" s="109" t="s">
        <v>41</v>
      </c>
    </row>
    <row r="37" spans="2:9" x14ac:dyDescent="0.25">
      <c r="B37" s="124" t="s">
        <v>42</v>
      </c>
      <c r="C37" s="330" t="s">
        <v>43</v>
      </c>
      <c r="D37" s="331"/>
      <c r="E37" s="332"/>
      <c r="F37" s="125">
        <v>0</v>
      </c>
    </row>
    <row r="38" spans="2:9" ht="13.8" thickBot="1" x14ac:dyDescent="0.3">
      <c r="B38" s="126" t="s">
        <v>44</v>
      </c>
      <c r="C38" s="346" t="s">
        <v>45</v>
      </c>
      <c r="D38" s="347"/>
      <c r="E38" s="348"/>
      <c r="F38" s="127">
        <v>0</v>
      </c>
    </row>
    <row r="41" spans="2:9" ht="21.6" thickBot="1" x14ac:dyDescent="0.45">
      <c r="B41" s="336" t="s">
        <v>46</v>
      </c>
      <c r="C41" s="336"/>
      <c r="D41" s="336"/>
      <c r="E41" s="336"/>
      <c r="F41" s="336"/>
      <c r="G41" s="336"/>
    </row>
    <row r="42" spans="2:9" ht="24.6" thickBot="1" x14ac:dyDescent="0.3">
      <c r="B42" s="128"/>
      <c r="C42" s="128"/>
      <c r="D42" s="128"/>
      <c r="E42" s="128"/>
      <c r="F42" s="111" t="s">
        <v>8</v>
      </c>
      <c r="G42" s="153"/>
      <c r="H42" s="153"/>
      <c r="I42" s="153"/>
    </row>
    <row r="43" spans="2:9" s="129" customFormat="1" ht="22.2" customHeight="1" thickBot="1" x14ac:dyDescent="0.25">
      <c r="B43" s="109" t="s">
        <v>4</v>
      </c>
      <c r="C43" s="149" t="s">
        <v>47</v>
      </c>
      <c r="D43" s="320" t="s">
        <v>253</v>
      </c>
      <c r="E43" s="320"/>
      <c r="F43" s="310"/>
      <c r="G43" s="263"/>
      <c r="H43" s="263"/>
      <c r="I43" s="263"/>
    </row>
    <row r="44" spans="2:9" ht="13.8" thickBot="1" x14ac:dyDescent="0.3">
      <c r="B44" s="130" t="s">
        <v>49</v>
      </c>
      <c r="C44" s="176" t="s">
        <v>50</v>
      </c>
      <c r="D44" s="177">
        <v>1</v>
      </c>
      <c r="E44" s="178"/>
      <c r="F44" s="262">
        <v>0</v>
      </c>
      <c r="G44" s="264"/>
      <c r="H44" s="264"/>
      <c r="I44" s="264"/>
    </row>
    <row r="45" spans="2:9" x14ac:dyDescent="0.25">
      <c r="B45" s="131" t="s">
        <v>51</v>
      </c>
      <c r="C45" s="179" t="s">
        <v>52</v>
      </c>
      <c r="D45" s="180">
        <v>2</v>
      </c>
      <c r="E45" s="181"/>
      <c r="F45" s="265">
        <f>2*F44</f>
        <v>0</v>
      </c>
      <c r="G45" s="264"/>
      <c r="H45" s="264"/>
      <c r="I45" s="264"/>
    </row>
    <row r="46" spans="2:9" ht="13.8" thickBot="1" x14ac:dyDescent="0.3">
      <c r="B46" s="132" t="s">
        <v>53</v>
      </c>
      <c r="C46" s="179" t="s">
        <v>54</v>
      </c>
      <c r="D46" s="180">
        <v>5</v>
      </c>
      <c r="E46" s="181"/>
      <c r="F46" s="266">
        <f>5*F44</f>
        <v>0</v>
      </c>
      <c r="G46" s="264"/>
      <c r="H46" s="264"/>
      <c r="I46" s="264"/>
    </row>
    <row r="47" spans="2:9" ht="13.8" thickBot="1" x14ac:dyDescent="0.3">
      <c r="B47" s="131" t="s">
        <v>55</v>
      </c>
      <c r="C47" s="179" t="s">
        <v>56</v>
      </c>
      <c r="D47" s="180">
        <v>10</v>
      </c>
      <c r="E47" s="181"/>
      <c r="F47" s="262">
        <v>0</v>
      </c>
      <c r="G47" s="264"/>
      <c r="H47" s="264"/>
      <c r="I47" s="264"/>
    </row>
    <row r="48" spans="2:9" x14ac:dyDescent="0.25">
      <c r="B48" s="131" t="s">
        <v>57</v>
      </c>
      <c r="C48" s="179" t="s">
        <v>58</v>
      </c>
      <c r="D48" s="180">
        <v>20</v>
      </c>
      <c r="E48" s="181"/>
      <c r="F48" s="265">
        <f>2*F47</f>
        <v>0</v>
      </c>
      <c r="G48" s="264"/>
      <c r="H48" s="264"/>
      <c r="I48" s="264"/>
    </row>
    <row r="49" spans="2:9" x14ac:dyDescent="0.25">
      <c r="B49" s="122" t="s">
        <v>59</v>
      </c>
      <c r="C49" s="161" t="s">
        <v>60</v>
      </c>
      <c r="D49" s="185">
        <v>40</v>
      </c>
      <c r="E49" s="162"/>
      <c r="F49" s="266" t="s">
        <v>20</v>
      </c>
      <c r="G49" s="264"/>
      <c r="H49" s="264"/>
      <c r="I49" s="264"/>
    </row>
    <row r="50" spans="2:9" ht="13.8" thickBot="1" x14ac:dyDescent="0.3">
      <c r="B50" s="154" t="s">
        <v>61</v>
      </c>
      <c r="C50" s="182" t="s">
        <v>62</v>
      </c>
      <c r="D50" s="183">
        <v>100</v>
      </c>
      <c r="E50" s="184"/>
      <c r="F50" s="267" t="s">
        <v>20</v>
      </c>
      <c r="G50" s="264"/>
      <c r="H50" s="264"/>
      <c r="I50" s="264"/>
    </row>
    <row r="51" spans="2:9" ht="13.8" thickBot="1" x14ac:dyDescent="0.3">
      <c r="B51" s="150"/>
      <c r="C51" s="151"/>
      <c r="D51" s="152"/>
      <c r="E51" s="152"/>
      <c r="F51" s="264"/>
      <c r="G51" s="264"/>
      <c r="H51" s="264"/>
      <c r="I51" s="264"/>
    </row>
    <row r="52" spans="2:9" ht="16.2" customHeight="1" thickBot="1" x14ac:dyDescent="0.3">
      <c r="B52" s="109" t="s">
        <v>4</v>
      </c>
      <c r="C52" s="149" t="s">
        <v>63</v>
      </c>
      <c r="D52" s="320" t="s">
        <v>253</v>
      </c>
      <c r="E52" s="320"/>
      <c r="F52" s="310"/>
    </row>
    <row r="53" spans="2:9" ht="13.8" thickBot="1" x14ac:dyDescent="0.3">
      <c r="B53" s="130" t="s">
        <v>64</v>
      </c>
      <c r="C53" s="187" t="s">
        <v>65</v>
      </c>
      <c r="D53" s="177">
        <v>1</v>
      </c>
      <c r="E53" s="188"/>
      <c r="F53" s="262">
        <v>0</v>
      </c>
      <c r="G53" s="264"/>
      <c r="H53" s="264"/>
      <c r="I53" s="264"/>
    </row>
    <row r="54" spans="2:9" ht="13.8" thickBot="1" x14ac:dyDescent="0.3">
      <c r="B54" s="131" t="s">
        <v>66</v>
      </c>
      <c r="C54" s="189" t="s">
        <v>67</v>
      </c>
      <c r="D54" s="180">
        <v>2</v>
      </c>
      <c r="E54" s="190"/>
      <c r="F54" s="265">
        <f>2*F53</f>
        <v>0</v>
      </c>
      <c r="G54" s="264"/>
      <c r="H54" s="264"/>
      <c r="I54" s="264"/>
    </row>
    <row r="55" spans="2:9" ht="13.8" thickBot="1" x14ac:dyDescent="0.3">
      <c r="B55" s="131" t="s">
        <v>68</v>
      </c>
      <c r="C55" s="189" t="s">
        <v>69</v>
      </c>
      <c r="D55" s="180">
        <v>10</v>
      </c>
      <c r="E55" s="190"/>
      <c r="F55" s="262">
        <v>0</v>
      </c>
      <c r="G55" s="264"/>
      <c r="H55" s="264"/>
      <c r="I55" s="264"/>
    </row>
    <row r="56" spans="2:9" ht="13.8" thickBot="1" x14ac:dyDescent="0.3">
      <c r="B56" s="139" t="s">
        <v>70</v>
      </c>
      <c r="C56" s="182" t="s">
        <v>71</v>
      </c>
      <c r="D56" s="183">
        <v>100</v>
      </c>
      <c r="E56" s="184"/>
      <c r="F56" s="266" t="s">
        <v>20</v>
      </c>
      <c r="G56" s="264"/>
      <c r="H56" s="264"/>
      <c r="I56" s="264"/>
    </row>
    <row r="57" spans="2:9" ht="13.8" thickBot="1" x14ac:dyDescent="0.3">
      <c r="B57" s="150"/>
      <c r="C57" s="151"/>
      <c r="D57" s="152"/>
      <c r="E57" s="152"/>
      <c r="F57" s="264"/>
      <c r="G57" s="264"/>
      <c r="H57" s="264"/>
      <c r="I57" s="264"/>
    </row>
    <row r="58" spans="2:9" ht="16.2" customHeight="1" thickBot="1" x14ac:dyDescent="0.3">
      <c r="B58" s="109" t="s">
        <v>4</v>
      </c>
      <c r="C58" s="149" t="s">
        <v>72</v>
      </c>
      <c r="D58" s="320" t="s">
        <v>253</v>
      </c>
      <c r="E58" s="320"/>
      <c r="F58" s="310"/>
    </row>
    <row r="59" spans="2:9" ht="13.8" thickBot="1" x14ac:dyDescent="0.3">
      <c r="B59" s="148" t="s">
        <v>73</v>
      </c>
      <c r="C59" s="176" t="s">
        <v>74</v>
      </c>
      <c r="D59" s="177">
        <v>1</v>
      </c>
      <c r="E59" s="178"/>
      <c r="F59" s="262">
        <v>0</v>
      </c>
      <c r="G59" s="264"/>
      <c r="H59" s="264"/>
      <c r="I59" s="264"/>
    </row>
    <row r="60" spans="2:9" x14ac:dyDescent="0.25">
      <c r="B60" s="123" t="s">
        <v>75</v>
      </c>
      <c r="C60" s="179" t="s">
        <v>76</v>
      </c>
      <c r="D60" s="180">
        <v>2</v>
      </c>
      <c r="E60" s="181"/>
      <c r="F60" s="265">
        <f>2*F59</f>
        <v>0</v>
      </c>
      <c r="G60" s="264"/>
      <c r="H60" s="264"/>
      <c r="I60" s="264"/>
    </row>
    <row r="61" spans="2:9" x14ac:dyDescent="0.25">
      <c r="B61" s="122" t="s">
        <v>77</v>
      </c>
      <c r="C61" s="179" t="s">
        <v>78</v>
      </c>
      <c r="D61" s="180">
        <v>5</v>
      </c>
      <c r="E61" s="181"/>
      <c r="F61" s="266">
        <f>5*F59</f>
        <v>0</v>
      </c>
      <c r="G61" s="264"/>
      <c r="H61" s="264"/>
      <c r="I61" s="264"/>
    </row>
    <row r="62" spans="2:9" x14ac:dyDescent="0.25">
      <c r="B62" s="123" t="s">
        <v>79</v>
      </c>
      <c r="C62" s="179" t="s">
        <v>80</v>
      </c>
      <c r="D62" s="180">
        <v>10</v>
      </c>
      <c r="E62" s="181"/>
      <c r="F62" s="311">
        <v>0</v>
      </c>
      <c r="G62" s="264"/>
      <c r="H62" s="264"/>
      <c r="I62" s="264"/>
    </row>
    <row r="63" spans="2:9" x14ac:dyDescent="0.25">
      <c r="B63" s="123" t="s">
        <v>81</v>
      </c>
      <c r="C63" s="179" t="s">
        <v>82</v>
      </c>
      <c r="D63" s="180">
        <v>20</v>
      </c>
      <c r="E63" s="181"/>
      <c r="F63" s="265">
        <f>2*F62</f>
        <v>0</v>
      </c>
      <c r="G63" s="264"/>
      <c r="H63" s="264"/>
      <c r="I63" s="264"/>
    </row>
    <row r="64" spans="2:9" x14ac:dyDescent="0.25">
      <c r="B64" s="309" t="s">
        <v>250</v>
      </c>
      <c r="C64" s="179" t="s">
        <v>252</v>
      </c>
      <c r="D64" s="185">
        <v>40</v>
      </c>
      <c r="E64" s="181"/>
      <c r="F64" s="265">
        <f>4*F62</f>
        <v>0</v>
      </c>
      <c r="G64" s="264"/>
      <c r="H64" s="264"/>
      <c r="I64" s="264"/>
    </row>
    <row r="65" spans="2:9" ht="13.8" thickBot="1" x14ac:dyDescent="0.3">
      <c r="B65" s="139" t="s">
        <v>83</v>
      </c>
      <c r="C65" s="182" t="s">
        <v>84</v>
      </c>
      <c r="D65" s="183">
        <v>100</v>
      </c>
      <c r="E65" s="184"/>
      <c r="F65" s="267" t="s">
        <v>20</v>
      </c>
      <c r="G65" s="264"/>
      <c r="H65" s="264"/>
      <c r="I65" s="264"/>
    </row>
    <row r="66" spans="2:9" x14ac:dyDescent="0.25">
      <c r="B66" s="150"/>
      <c r="C66" s="151"/>
      <c r="D66" s="152"/>
      <c r="E66" s="152"/>
      <c r="F66" s="264"/>
      <c r="G66" s="264"/>
      <c r="H66" s="264"/>
      <c r="I66" s="264"/>
    </row>
    <row r="68" spans="2:9" ht="21.6" thickBot="1" x14ac:dyDescent="0.45">
      <c r="B68" s="336" t="s">
        <v>85</v>
      </c>
      <c r="C68" s="336"/>
      <c r="D68" s="336"/>
      <c r="E68" s="336"/>
      <c r="F68" s="336"/>
    </row>
    <row r="69" spans="2:9" ht="28.5" customHeight="1" thickBot="1" x14ac:dyDescent="0.3">
      <c r="B69" s="109" t="s">
        <v>4</v>
      </c>
      <c r="C69" s="327" t="s">
        <v>5</v>
      </c>
      <c r="D69" s="328"/>
      <c r="E69" s="329"/>
      <c r="F69" s="109" t="s">
        <v>86</v>
      </c>
    </row>
    <row r="70" spans="2:9" x14ac:dyDescent="0.25">
      <c r="B70" s="133" t="s">
        <v>87</v>
      </c>
      <c r="C70" s="321" t="s">
        <v>88</v>
      </c>
      <c r="D70" s="322"/>
      <c r="E70" s="323"/>
      <c r="F70" s="134"/>
    </row>
    <row r="71" spans="2:9" ht="12.75" customHeight="1" x14ac:dyDescent="0.25">
      <c r="B71" s="133" t="s">
        <v>89</v>
      </c>
      <c r="C71" s="324" t="s">
        <v>90</v>
      </c>
      <c r="D71" s="325"/>
      <c r="E71" s="326"/>
      <c r="F71" s="134"/>
    </row>
    <row r="72" spans="2:9" x14ac:dyDescent="0.25">
      <c r="B72" s="133" t="s">
        <v>91</v>
      </c>
      <c r="C72" s="324" t="s">
        <v>92</v>
      </c>
      <c r="D72" s="325"/>
      <c r="E72" s="326"/>
      <c r="F72" s="134"/>
    </row>
    <row r="73" spans="2:9" x14ac:dyDescent="0.25">
      <c r="B73" s="133"/>
      <c r="C73" s="324"/>
      <c r="D73" s="325"/>
      <c r="E73" s="326"/>
      <c r="F73" s="135"/>
    </row>
    <row r="74" spans="2:9" ht="13.8" thickBot="1" x14ac:dyDescent="0.3">
      <c r="B74" s="136"/>
      <c r="C74" s="333"/>
      <c r="D74" s="334"/>
      <c r="E74" s="335"/>
      <c r="F74" s="137"/>
    </row>
    <row r="77" spans="2:9" ht="21.6" thickBot="1" x14ac:dyDescent="0.45">
      <c r="B77" s="336" t="s">
        <v>93</v>
      </c>
      <c r="C77" s="336"/>
      <c r="D77" s="336"/>
      <c r="E77" s="336"/>
      <c r="F77" s="336"/>
    </row>
    <row r="78" spans="2:9" ht="40.5" customHeight="1" thickBot="1" x14ac:dyDescent="0.3">
      <c r="B78" s="109" t="s">
        <v>4</v>
      </c>
      <c r="C78" s="327" t="s">
        <v>5</v>
      </c>
      <c r="D78" s="328"/>
      <c r="E78" s="329"/>
      <c r="F78" s="109" t="s">
        <v>94</v>
      </c>
    </row>
    <row r="79" spans="2:9" ht="15.6" customHeight="1" x14ac:dyDescent="0.25">
      <c r="B79" s="122" t="s">
        <v>95</v>
      </c>
      <c r="C79" s="337" t="s">
        <v>96</v>
      </c>
      <c r="D79" s="338"/>
      <c r="E79" s="339"/>
      <c r="F79" s="138"/>
    </row>
    <row r="80" spans="2:9" ht="15.6" customHeight="1" x14ac:dyDescent="0.25">
      <c r="B80" s="216" t="s">
        <v>97</v>
      </c>
      <c r="C80" s="315" t="s">
        <v>98</v>
      </c>
      <c r="D80" s="316"/>
      <c r="E80" s="317"/>
      <c r="F80" s="217"/>
    </row>
    <row r="81" spans="2:8" ht="15.6" customHeight="1" x14ac:dyDescent="0.25">
      <c r="B81" s="216" t="s">
        <v>99</v>
      </c>
      <c r="C81" s="315" t="s">
        <v>100</v>
      </c>
      <c r="D81" s="316"/>
      <c r="E81" s="317"/>
      <c r="F81" s="217"/>
    </row>
    <row r="82" spans="2:8" ht="15.6" customHeight="1" x14ac:dyDescent="0.25">
      <c r="B82" s="216" t="s">
        <v>101</v>
      </c>
      <c r="C82" s="315" t="s">
        <v>102</v>
      </c>
      <c r="D82" s="316"/>
      <c r="E82" s="317"/>
      <c r="F82" s="217"/>
    </row>
    <row r="83" spans="2:8" ht="15.6" customHeight="1" x14ac:dyDescent="0.25">
      <c r="B83" s="216" t="s">
        <v>103</v>
      </c>
      <c r="C83" s="315" t="s">
        <v>104</v>
      </c>
      <c r="D83" s="316"/>
      <c r="E83" s="317"/>
      <c r="F83" s="217"/>
    </row>
    <row r="84" spans="2:8" ht="15.6" customHeight="1" x14ac:dyDescent="0.25">
      <c r="B84" s="216" t="s">
        <v>105</v>
      </c>
      <c r="C84" s="315" t="s">
        <v>106</v>
      </c>
      <c r="D84" s="316"/>
      <c r="E84" s="317"/>
      <c r="F84" s="217"/>
    </row>
    <row r="85" spans="2:8" ht="15.6" customHeight="1" x14ac:dyDescent="0.25">
      <c r="B85" s="216" t="s">
        <v>107</v>
      </c>
      <c r="C85" s="315" t="s">
        <v>108</v>
      </c>
      <c r="D85" s="316"/>
      <c r="E85" s="317"/>
      <c r="F85" s="217"/>
    </row>
    <row r="86" spans="2:8" ht="15.6" customHeight="1" x14ac:dyDescent="0.25">
      <c r="B86" s="216" t="s">
        <v>109</v>
      </c>
      <c r="C86" s="315" t="s">
        <v>110</v>
      </c>
      <c r="D86" s="316"/>
      <c r="E86" s="317"/>
      <c r="F86" s="217"/>
    </row>
    <row r="87" spans="2:8" s="214" customFormat="1" ht="15.6" customHeight="1" x14ac:dyDescent="0.25">
      <c r="B87" s="216" t="s">
        <v>111</v>
      </c>
      <c r="C87" s="315" t="s">
        <v>112</v>
      </c>
      <c r="D87" s="316"/>
      <c r="E87" s="317"/>
      <c r="F87" s="217"/>
      <c r="H87" s="215"/>
    </row>
    <row r="88" spans="2:8" ht="15.6" customHeight="1" x14ac:dyDescent="0.25">
      <c r="B88" s="216" t="s">
        <v>113</v>
      </c>
      <c r="C88" s="315" t="s">
        <v>114</v>
      </c>
      <c r="D88" s="316"/>
      <c r="E88" s="317"/>
      <c r="F88" s="217"/>
    </row>
    <row r="89" spans="2:8" ht="15.6" customHeight="1" x14ac:dyDescent="0.25">
      <c r="B89" s="216" t="s">
        <v>115</v>
      </c>
      <c r="C89" s="315" t="s">
        <v>116</v>
      </c>
      <c r="D89" s="316"/>
      <c r="E89" s="317"/>
      <c r="F89" s="217"/>
    </row>
    <row r="90" spans="2:8" ht="15.6" customHeight="1" x14ac:dyDescent="0.25">
      <c r="B90" s="216" t="s">
        <v>117</v>
      </c>
      <c r="C90" s="315" t="s">
        <v>118</v>
      </c>
      <c r="D90" s="316"/>
      <c r="E90" s="317"/>
      <c r="F90" s="217"/>
    </row>
    <row r="91" spans="2:8" ht="15.6" customHeight="1" x14ac:dyDescent="0.25">
      <c r="B91" s="216" t="s">
        <v>119</v>
      </c>
      <c r="C91" s="315" t="s">
        <v>120</v>
      </c>
      <c r="D91" s="316"/>
      <c r="E91" s="317"/>
      <c r="F91" s="217"/>
    </row>
    <row r="92" spans="2:8" ht="15.6" customHeight="1" x14ac:dyDescent="0.25">
      <c r="B92" s="216" t="s">
        <v>121</v>
      </c>
      <c r="C92" s="315" t="s">
        <v>122</v>
      </c>
      <c r="D92" s="316"/>
      <c r="E92" s="317"/>
      <c r="F92" s="217"/>
    </row>
    <row r="93" spans="2:8" ht="15.6" customHeight="1" x14ac:dyDescent="0.25">
      <c r="B93" s="216" t="s">
        <v>123</v>
      </c>
      <c r="C93" s="315" t="s">
        <v>124</v>
      </c>
      <c r="D93" s="316"/>
      <c r="E93" s="317"/>
      <c r="F93" s="217"/>
    </row>
    <row r="94" spans="2:8" ht="15.6" customHeight="1" x14ac:dyDescent="0.25">
      <c r="B94" s="216" t="s">
        <v>125</v>
      </c>
      <c r="C94" s="315" t="s">
        <v>126</v>
      </c>
      <c r="D94" s="316"/>
      <c r="E94" s="317"/>
      <c r="F94" s="217"/>
    </row>
    <row r="95" spans="2:8" ht="15.6" customHeight="1" thickBot="1" x14ac:dyDescent="0.3">
      <c r="B95" s="218"/>
      <c r="C95" s="318"/>
      <c r="D95" s="319"/>
      <c r="E95" s="319"/>
      <c r="F95" s="219"/>
    </row>
  </sheetData>
  <mergeCells count="44">
    <mergeCell ref="C34:E34"/>
    <mergeCell ref="C35:E35"/>
    <mergeCell ref="C36:E36"/>
    <mergeCell ref="C37:E37"/>
    <mergeCell ref="C38:E38"/>
    <mergeCell ref="B41:D41"/>
    <mergeCell ref="E41:G41"/>
    <mergeCell ref="B8:F8"/>
    <mergeCell ref="B30:D30"/>
    <mergeCell ref="E30:F30"/>
    <mergeCell ref="C31:E31"/>
    <mergeCell ref="C32:E32"/>
    <mergeCell ref="C71:E71"/>
    <mergeCell ref="C69:E69"/>
    <mergeCell ref="C33:E33"/>
    <mergeCell ref="C93:E93"/>
    <mergeCell ref="C72:E72"/>
    <mergeCell ref="C73:E73"/>
    <mergeCell ref="C74:E74"/>
    <mergeCell ref="B77:F77"/>
    <mergeCell ref="C78:E78"/>
    <mergeCell ref="C79:E79"/>
    <mergeCell ref="C81:E81"/>
    <mergeCell ref="C82:E82"/>
    <mergeCell ref="C83:E83"/>
    <mergeCell ref="C80:E80"/>
    <mergeCell ref="B68:F68"/>
    <mergeCell ref="D43:E43"/>
    <mergeCell ref="F14:G14"/>
    <mergeCell ref="F15:G15"/>
    <mergeCell ref="C94:E94"/>
    <mergeCell ref="C95:E95"/>
    <mergeCell ref="D52:E52"/>
    <mergeCell ref="D58:E58"/>
    <mergeCell ref="C91:E91"/>
    <mergeCell ref="C92:E92"/>
    <mergeCell ref="C85:E85"/>
    <mergeCell ref="C86:E86"/>
    <mergeCell ref="C87:E87"/>
    <mergeCell ref="C88:E88"/>
    <mergeCell ref="C89:E89"/>
    <mergeCell ref="C90:E90"/>
    <mergeCell ref="C84:E84"/>
    <mergeCell ref="C70:E70"/>
  </mergeCells>
  <pageMargins left="0.70866141732283472" right="0.70866141732283472" top="0.74803149606299213" bottom="0.74803149606299213" header="0.31496062992125984" footer="0.31496062992125984"/>
  <pageSetup paperSize="9" scale="97" fitToHeight="0" orientation="landscape" r:id="rId1"/>
  <headerFooter>
    <oddHeader>&amp;L&amp;F&amp;C&amp;A&amp;RPagina &amp;P</oddHeader>
  </headerFooter>
  <rowBreaks count="1" manualBreakCount="1">
    <brk id="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1000"/>
  <sheetViews>
    <sheetView workbookViewId="0">
      <selection activeCell="A12" sqref="A12"/>
    </sheetView>
  </sheetViews>
  <sheetFormatPr defaultColWidth="8.19921875" defaultRowHeight="13.2" x14ac:dyDescent="0.2"/>
  <cols>
    <col min="1" max="1" width="31.19921875" style="93" customWidth="1"/>
    <col min="2" max="2" width="10.69921875" style="90" customWidth="1"/>
    <col min="3" max="3" width="12.19921875" style="90" customWidth="1"/>
    <col min="4" max="4" width="19.09765625" style="91" customWidth="1"/>
    <col min="5" max="5" width="18" style="91" customWidth="1"/>
    <col min="6" max="6" width="38.69921875" style="90" customWidth="1"/>
    <col min="7" max="7" width="52.19921875" style="90" customWidth="1"/>
    <col min="8" max="8" width="13" style="91" customWidth="1"/>
    <col min="9" max="9" width="11.19921875" style="91" customWidth="1"/>
    <col min="10" max="10" width="34.3984375" style="90" customWidth="1"/>
    <col min="11" max="11" width="13" style="91" customWidth="1"/>
    <col min="12" max="12" width="12" style="91" customWidth="1"/>
    <col min="13" max="13" width="34" style="92" customWidth="1"/>
    <col min="14" max="14" width="15" style="93" customWidth="1"/>
    <col min="15" max="16384" width="8.19921875" style="93"/>
  </cols>
  <sheetData>
    <row r="1" spans="1:16" s="240" customFormat="1" x14ac:dyDescent="0.2">
      <c r="B1" s="244"/>
      <c r="C1" s="244"/>
      <c r="D1" s="150"/>
      <c r="E1" s="150"/>
      <c r="F1" s="244"/>
      <c r="G1" s="244"/>
      <c r="H1" s="150"/>
      <c r="I1" s="150"/>
      <c r="J1" s="244"/>
      <c r="K1" s="150"/>
      <c r="L1" s="150"/>
      <c r="M1" s="258"/>
    </row>
    <row r="2" spans="1:16" s="240" customFormat="1" x14ac:dyDescent="0.2">
      <c r="B2" s="244"/>
      <c r="C2" s="244"/>
      <c r="D2" s="150"/>
      <c r="E2" s="150"/>
      <c r="F2" s="244"/>
      <c r="G2" s="244"/>
      <c r="H2" s="150"/>
      <c r="I2" s="150"/>
      <c r="J2" s="244"/>
      <c r="K2" s="150"/>
      <c r="L2" s="150"/>
      <c r="M2" s="258"/>
    </row>
    <row r="3" spans="1:16" s="240" customFormat="1" x14ac:dyDescent="0.2">
      <c r="B3" s="244"/>
      <c r="C3" s="244"/>
      <c r="D3" s="150"/>
      <c r="E3" s="150"/>
      <c r="F3" s="244"/>
      <c r="G3" s="244"/>
      <c r="H3" s="150"/>
      <c r="I3" s="150"/>
      <c r="J3" s="244"/>
      <c r="K3" s="150"/>
      <c r="L3" s="150"/>
      <c r="M3" s="258"/>
    </row>
    <row r="4" spans="1:16" s="240" customFormat="1" ht="24.6" x14ac:dyDescent="0.2">
      <c r="A4" s="239" t="s">
        <v>127</v>
      </c>
      <c r="B4" s="244"/>
      <c r="C4" s="244"/>
      <c r="D4" s="150"/>
      <c r="E4" s="150"/>
      <c r="F4" s="244"/>
      <c r="G4" s="244"/>
      <c r="H4" s="150"/>
      <c r="I4" s="150"/>
      <c r="J4" s="244"/>
      <c r="K4" s="150"/>
      <c r="L4" s="150"/>
      <c r="M4" s="258"/>
    </row>
    <row r="5" spans="1:16" s="240" customFormat="1" ht="13.8" thickBot="1" x14ac:dyDescent="0.25">
      <c r="B5" s="244"/>
      <c r="C5" s="244"/>
      <c r="D5" s="150"/>
      <c r="E5" s="150"/>
      <c r="F5" s="244"/>
      <c r="G5" s="244"/>
      <c r="H5" s="150"/>
      <c r="I5" s="150"/>
      <c r="J5" s="244"/>
      <c r="K5" s="150"/>
      <c r="L5" s="150"/>
      <c r="M5" s="258"/>
    </row>
    <row r="6" spans="1:16" s="240" customFormat="1" ht="12.45" customHeight="1" x14ac:dyDescent="0.2">
      <c r="A6" s="241" t="s">
        <v>255</v>
      </c>
      <c r="B6" s="244"/>
      <c r="C6" s="244"/>
      <c r="D6" s="150"/>
      <c r="E6" s="150"/>
      <c r="F6" s="244"/>
      <c r="G6" s="349" t="s">
        <v>128</v>
      </c>
      <c r="H6" s="350"/>
      <c r="I6" s="351"/>
      <c r="J6" s="349" t="s">
        <v>129</v>
      </c>
      <c r="K6" s="350"/>
      <c r="L6" s="350"/>
      <c r="M6" s="351"/>
    </row>
    <row r="7" spans="1:16" s="240" customFormat="1" ht="13.2" customHeight="1" thickBot="1" x14ac:dyDescent="0.25">
      <c r="B7" s="244"/>
      <c r="C7" s="244"/>
      <c r="D7" s="150"/>
      <c r="E7" s="150"/>
      <c r="F7" s="244"/>
      <c r="G7" s="352"/>
      <c r="H7" s="353"/>
      <c r="I7" s="354"/>
      <c r="J7" s="352"/>
      <c r="K7" s="353"/>
      <c r="L7" s="353"/>
      <c r="M7" s="354"/>
    </row>
    <row r="8" spans="1:16" s="248" customFormat="1" ht="13.8" thickBot="1" x14ac:dyDescent="0.25">
      <c r="A8" s="245" t="s">
        <v>130</v>
      </c>
      <c r="B8" s="246"/>
      <c r="C8" s="246"/>
      <c r="D8" s="247"/>
      <c r="E8" s="247"/>
      <c r="F8" s="246"/>
      <c r="G8" s="246"/>
      <c r="H8" s="247"/>
      <c r="I8" s="247"/>
      <c r="J8" s="246"/>
      <c r="K8" s="247"/>
      <c r="L8" s="247"/>
      <c r="M8" s="246"/>
    </row>
    <row r="9" spans="1:16" s="250" customFormat="1" ht="39.6" x14ac:dyDescent="0.2">
      <c r="A9" s="249" t="s">
        <v>131</v>
      </c>
      <c r="B9" s="80" t="s">
        <v>132</v>
      </c>
      <c r="C9" s="80" t="s">
        <v>133</v>
      </c>
      <c r="D9" s="81" t="s">
        <v>134</v>
      </c>
      <c r="E9" s="81" t="s">
        <v>135</v>
      </c>
      <c r="F9" s="80" t="s">
        <v>136</v>
      </c>
      <c r="G9" s="259" t="s">
        <v>5</v>
      </c>
      <c r="H9" s="259" t="s">
        <v>4</v>
      </c>
      <c r="I9" s="259" t="s">
        <v>137</v>
      </c>
      <c r="J9" s="259" t="s">
        <v>5</v>
      </c>
      <c r="K9" s="259" t="s">
        <v>4</v>
      </c>
      <c r="L9" s="259" t="s">
        <v>138</v>
      </c>
      <c r="M9" s="259" t="s">
        <v>139</v>
      </c>
    </row>
    <row r="10" spans="1:16" s="250" customFormat="1" ht="13.8" thickBot="1" x14ac:dyDescent="0.25">
      <c r="A10" s="251"/>
      <c r="B10" s="252"/>
      <c r="C10" s="252"/>
      <c r="D10" s="253"/>
      <c r="E10" s="253"/>
      <c r="F10" s="254"/>
      <c r="G10" s="260"/>
      <c r="H10" s="261"/>
      <c r="I10" s="261"/>
      <c r="J10" s="260"/>
      <c r="K10" s="261"/>
      <c r="L10" s="261"/>
      <c r="M10" s="260"/>
    </row>
    <row r="11" spans="1:16" s="94" customFormat="1" x14ac:dyDescent="0.2">
      <c r="A11" s="104"/>
      <c r="B11" s="105"/>
      <c r="C11" s="105"/>
      <c r="D11" s="98"/>
      <c r="E11" s="98"/>
      <c r="F11" s="105"/>
      <c r="G11" s="92"/>
      <c r="H11" s="106"/>
      <c r="I11" s="106"/>
      <c r="J11" s="92"/>
      <c r="K11" s="106"/>
      <c r="L11" s="106"/>
      <c r="M11" s="92"/>
      <c r="N11" s="107"/>
      <c r="O11" s="107"/>
      <c r="P11" s="107"/>
    </row>
    <row r="12" spans="1:16" x14ac:dyDescent="0.2">
      <c r="A12" s="82"/>
      <c r="B12" s="83"/>
      <c r="C12" s="83"/>
      <c r="D12" s="82"/>
      <c r="E12" s="82"/>
      <c r="F12" s="84"/>
      <c r="G12" s="85"/>
      <c r="H12" s="186" t="str">
        <f>IF(G12=0,"",IF(LEN(G12)=0,0,(VLOOKUP($G12,Validatie!$B$18:$C$26,2,FALSE))))</f>
        <v/>
      </c>
      <c r="I12" s="86"/>
      <c r="J12" s="85"/>
      <c r="K12" s="186" t="str">
        <f>IF(J12=0,"",IF(LEN(J12)=0,0,(VLOOKUP($J12,Validatie!$D$18:$E$35,2,FALSE))))</f>
        <v/>
      </c>
      <c r="L12" s="86"/>
      <c r="M12" s="87"/>
      <c r="N12" s="89"/>
      <c r="O12" s="89"/>
    </row>
    <row r="13" spans="1:16" x14ac:dyDescent="0.2">
      <c r="A13" s="82"/>
      <c r="B13" s="83"/>
      <c r="C13" s="83"/>
      <c r="D13" s="82"/>
      <c r="E13" s="82"/>
      <c r="F13" s="84"/>
      <c r="G13" s="85"/>
      <c r="H13" s="186" t="str">
        <f>IF(L12="Ja", "", IF(G13=0,"",IF(LEN(G13)=0,0,(VLOOKUP($G13,Validatie!$B$18:$C$26,2,FALSE)))))</f>
        <v/>
      </c>
      <c r="I13" s="86"/>
      <c r="J13" s="85"/>
      <c r="K13" s="186" t="str">
        <f>IF(J13=0,"",IF(LEN(J13)=0,0,(VLOOKUP($J13,Validatie!$D$18:$E$35,2,FALSE))))</f>
        <v/>
      </c>
      <c r="L13" s="86"/>
      <c r="M13" s="87"/>
      <c r="N13" s="90"/>
      <c r="O13" s="90"/>
    </row>
    <row r="14" spans="1:16" x14ac:dyDescent="0.2">
      <c r="A14" s="82"/>
      <c r="B14" s="83"/>
      <c r="C14" s="83"/>
      <c r="D14" s="82"/>
      <c r="E14" s="82"/>
      <c r="F14" s="84"/>
      <c r="G14" s="85"/>
      <c r="H14" s="186" t="str">
        <f>IF(L13="Ja", "", IF(G14=0,"",IF(LEN(G14)=0,0,(VLOOKUP($G14,Validatie!$B$18:$C$26,2,FALSE)))))</f>
        <v/>
      </c>
      <c r="I14" s="86"/>
      <c r="J14" s="85"/>
      <c r="K14" s="186" t="str">
        <f>IF(J14=0,"",IF(LEN(J14)=0,0,(VLOOKUP($J14,Validatie!$D$18:$E$35,2,FALSE))))</f>
        <v/>
      </c>
      <c r="L14" s="86"/>
      <c r="M14" s="87"/>
      <c r="N14" s="90"/>
      <c r="O14" s="90"/>
    </row>
    <row r="15" spans="1:16" x14ac:dyDescent="0.2">
      <c r="A15" s="82"/>
      <c r="B15" s="83"/>
      <c r="C15" s="83"/>
      <c r="D15" s="82"/>
      <c r="E15" s="82"/>
      <c r="F15" s="84"/>
      <c r="G15" s="85"/>
      <c r="H15" s="186" t="str">
        <f>IF(L14="Ja", "", IF(G15=0,"",IF(LEN(G15)=0,0,(VLOOKUP($G15,Validatie!$B$18:$C$26,2,FALSE)))))</f>
        <v/>
      </c>
      <c r="I15" s="86"/>
      <c r="J15" s="85"/>
      <c r="K15" s="186" t="str">
        <f>IF(J15=0,"",IF(LEN(J15)=0,0,(VLOOKUP($J15,Validatie!$D$18:$E$35,2,FALSE))))</f>
        <v/>
      </c>
      <c r="L15" s="86"/>
      <c r="M15" s="87"/>
      <c r="N15" s="90"/>
    </row>
    <row r="16" spans="1:16" s="104" customFormat="1" x14ac:dyDescent="0.2">
      <c r="A16" s="82"/>
      <c r="B16" s="83"/>
      <c r="C16" s="83"/>
      <c r="D16" s="82"/>
      <c r="E16" s="82"/>
      <c r="F16" s="84"/>
      <c r="G16" s="85"/>
      <c r="H16" s="186" t="str">
        <f>IF(L15="Ja", "", IF(G16=0,"",IF(LEN(G16)=0,0,(VLOOKUP($G16,Validatie!$B$18:$C$26,2,FALSE)))))</f>
        <v/>
      </c>
      <c r="I16" s="86"/>
      <c r="J16" s="85"/>
      <c r="K16" s="186" t="str">
        <f>IF(J16=0,"",IF(LEN(J16)=0,0,(VLOOKUP($J16,Validatie!$D$18:$E$35,2,FALSE))))</f>
        <v/>
      </c>
      <c r="L16" s="86"/>
      <c r="M16" s="87"/>
      <c r="N16" s="90"/>
    </row>
    <row r="17" spans="1:14" s="104" customFormat="1" x14ac:dyDescent="0.2">
      <c r="A17" s="82"/>
      <c r="B17" s="83"/>
      <c r="C17" s="83"/>
      <c r="D17" s="82"/>
      <c r="E17" s="82"/>
      <c r="F17" s="84"/>
      <c r="G17" s="85"/>
      <c r="H17" s="186" t="str">
        <f>IF(L16="Ja", "", IF(G17=0,"",IF(LEN(G17)=0,0,(VLOOKUP($G17,Validatie!$B$18:$C$26,2,FALSE)))))</f>
        <v/>
      </c>
      <c r="I17" s="86"/>
      <c r="J17" s="85"/>
      <c r="K17" s="186" t="str">
        <f>IF(J17=0,"",IF(LEN(J17)=0,0,(VLOOKUP($J17,Validatie!$D$18:$E$35,2,FALSE))))</f>
        <v/>
      </c>
      <c r="L17" s="86"/>
      <c r="M17" s="87"/>
      <c r="N17" s="90"/>
    </row>
    <row r="18" spans="1:14" x14ac:dyDescent="0.2">
      <c r="A18" s="82"/>
      <c r="B18" s="83"/>
      <c r="C18" s="83"/>
      <c r="D18" s="82"/>
      <c r="E18" s="82"/>
      <c r="F18" s="84"/>
      <c r="G18" s="85"/>
      <c r="H18" s="186" t="str">
        <f>IF(L17="Ja", "", IF(G18=0,"",IF(LEN(G18)=0,0,(VLOOKUP($G18,Validatie!$B$18:$C$26,2,FALSE)))))</f>
        <v/>
      </c>
      <c r="I18" s="86"/>
      <c r="J18" s="85"/>
      <c r="K18" s="186" t="str">
        <f>IF(J18=0,"",IF(LEN(J18)=0,0,(VLOOKUP($J18,Validatie!$D$18:$E$35,2,FALSE))))</f>
        <v/>
      </c>
      <c r="L18" s="86"/>
      <c r="M18" s="87"/>
      <c r="N18" s="90"/>
    </row>
    <row r="19" spans="1:14" x14ac:dyDescent="0.2">
      <c r="A19" s="82"/>
      <c r="B19" s="83"/>
      <c r="C19" s="83"/>
      <c r="D19" s="82"/>
      <c r="E19" s="82"/>
      <c r="F19" s="84"/>
      <c r="G19" s="85"/>
      <c r="H19" s="186" t="str">
        <f>IF(L18="Ja", "", IF(G19=0,"",IF(LEN(G19)=0,0,(VLOOKUP($G19,Validatie!$B$18:$C$26,2,FALSE)))))</f>
        <v/>
      </c>
      <c r="I19" s="86"/>
      <c r="J19" s="85"/>
      <c r="K19" s="186" t="str">
        <f>IF(J19=0,"",IF(LEN(J19)=0,0,(VLOOKUP($J19,Validatie!$D$18:$E$35,2,FALSE))))</f>
        <v/>
      </c>
      <c r="L19" s="86"/>
      <c r="M19" s="87"/>
      <c r="N19" s="90"/>
    </row>
    <row r="20" spans="1:14" x14ac:dyDescent="0.2">
      <c r="A20" s="82"/>
      <c r="B20" s="83"/>
      <c r="C20" s="83"/>
      <c r="D20" s="82"/>
      <c r="E20" s="82"/>
      <c r="F20" s="84"/>
      <c r="G20" s="85"/>
      <c r="H20" s="186" t="str">
        <f>IF(L19="Ja", "", IF(G20=0,"",IF(LEN(G20)=0,0,(VLOOKUP($G20,Validatie!$B$18:$C$26,2,FALSE)))))</f>
        <v/>
      </c>
      <c r="I20" s="86"/>
      <c r="J20" s="85"/>
      <c r="K20" s="186" t="str">
        <f>IF(J20=0,"",IF(LEN(J20)=0,0,(VLOOKUP($J20,Validatie!$D$18:$E$35,2,FALSE))))</f>
        <v/>
      </c>
      <c r="L20" s="86"/>
      <c r="M20" s="87"/>
      <c r="N20" s="90"/>
    </row>
    <row r="21" spans="1:14" x14ac:dyDescent="0.2">
      <c r="A21" s="82"/>
      <c r="B21" s="83"/>
      <c r="C21" s="83"/>
      <c r="D21" s="82"/>
      <c r="E21" s="82"/>
      <c r="F21" s="84"/>
      <c r="G21" s="85"/>
      <c r="H21" s="186" t="str">
        <f>IF(L20="Ja", "", IF(G21=0,"",IF(LEN(G21)=0,0,(VLOOKUP($G21,Validatie!$B$18:$C$26,2,FALSE)))))</f>
        <v/>
      </c>
      <c r="I21" s="86"/>
      <c r="J21" s="85"/>
      <c r="K21" s="186" t="str">
        <f>IF(J21=0,"",IF(LEN(J21)=0,0,(VLOOKUP($J21,Validatie!$D$18:$E$35,2,FALSE))))</f>
        <v/>
      </c>
      <c r="L21" s="86"/>
      <c r="M21" s="87"/>
      <c r="N21" s="90"/>
    </row>
    <row r="22" spans="1:14" x14ac:dyDescent="0.2">
      <c r="A22" s="82"/>
      <c r="B22" s="83"/>
      <c r="C22" s="83"/>
      <c r="D22" s="82"/>
      <c r="E22" s="82"/>
      <c r="F22" s="84"/>
      <c r="G22" s="85"/>
      <c r="H22" s="186" t="str">
        <f>IF(L21="Ja", "", IF(G22=0,"",IF(LEN(G22)=0,0,(VLOOKUP($G22,Validatie!$B$18:$C$26,2,FALSE)))))</f>
        <v/>
      </c>
      <c r="I22" s="86"/>
      <c r="J22" s="85"/>
      <c r="K22" s="186" t="str">
        <f>IF(J22=0,"",IF(LEN(J22)=0,0,(VLOOKUP($J22,Validatie!$D$18:$E$35,2,FALSE))))</f>
        <v/>
      </c>
      <c r="L22" s="86"/>
      <c r="M22" s="87"/>
      <c r="N22" s="90"/>
    </row>
    <row r="23" spans="1:14" x14ac:dyDescent="0.2">
      <c r="A23" s="82"/>
      <c r="B23" s="83"/>
      <c r="C23" s="83"/>
      <c r="D23" s="82"/>
      <c r="E23" s="82"/>
      <c r="F23" s="84"/>
      <c r="G23" s="85"/>
      <c r="H23" s="186" t="str">
        <f>IF(L22="Ja", "", IF(G23=0,"",IF(LEN(G23)=0,0,(VLOOKUP($G23,Validatie!$B$18:$C$26,2,FALSE)))))</f>
        <v/>
      </c>
      <c r="I23" s="86"/>
      <c r="J23" s="85"/>
      <c r="K23" s="186" t="str">
        <f>IF(J23=0,"",IF(LEN(J23)=0,0,(VLOOKUP($J23,Validatie!$D$18:$E$35,2,FALSE))))</f>
        <v/>
      </c>
      <c r="L23" s="86"/>
      <c r="M23" s="87"/>
      <c r="N23" s="90"/>
    </row>
    <row r="24" spans="1:14" x14ac:dyDescent="0.2">
      <c r="A24" s="82"/>
      <c r="B24" s="83"/>
      <c r="C24" s="83"/>
      <c r="D24" s="82"/>
      <c r="E24" s="82"/>
      <c r="F24" s="84"/>
      <c r="G24" s="85"/>
      <c r="H24" s="186" t="str">
        <f>IF(L23="Ja", "", IF(G24=0,"",IF(LEN(G24)=0,0,(VLOOKUP($G24,Validatie!$B$18:$C$26,2,FALSE)))))</f>
        <v/>
      </c>
      <c r="I24" s="86"/>
      <c r="J24" s="85"/>
      <c r="K24" s="186" t="str">
        <f>IF(J24=0,"",IF(LEN(J24)=0,0,(VLOOKUP($J24,Validatie!$D$18:$E$35,2,FALSE))))</f>
        <v/>
      </c>
      <c r="L24" s="86"/>
      <c r="M24" s="87"/>
      <c r="N24" s="90"/>
    </row>
    <row r="25" spans="1:14" x14ac:dyDescent="0.2">
      <c r="A25" s="82"/>
      <c r="B25" s="83"/>
      <c r="C25" s="83"/>
      <c r="D25" s="82"/>
      <c r="E25" s="82"/>
      <c r="F25" s="84"/>
      <c r="G25" s="85"/>
      <c r="H25" s="186" t="str">
        <f>IF(L24="Ja", "", IF(G25=0,"",IF(LEN(G25)=0,0,(VLOOKUP($G25,Validatie!$B$18:$C$26,2,FALSE)))))</f>
        <v/>
      </c>
      <c r="I25" s="86"/>
      <c r="J25" s="85"/>
      <c r="K25" s="186" t="str">
        <f>IF(J25=0,"",IF(LEN(J25)=0,0,(VLOOKUP($J25,Validatie!$D$18:$E$35,2,FALSE))))</f>
        <v/>
      </c>
      <c r="L25" s="86"/>
      <c r="M25" s="87"/>
      <c r="N25" s="90"/>
    </row>
    <row r="26" spans="1:14" x14ac:dyDescent="0.2">
      <c r="A26" s="82"/>
      <c r="B26" s="83"/>
      <c r="C26" s="83"/>
      <c r="D26" s="82"/>
      <c r="E26" s="82"/>
      <c r="F26" s="84"/>
      <c r="G26" s="85"/>
      <c r="H26" s="186" t="str">
        <f>IF(L25="Ja", "", IF(G26=0,"",IF(LEN(G26)=0,0,(VLOOKUP($G26,Validatie!$B$18:$C$26,2,FALSE)))))</f>
        <v/>
      </c>
      <c r="I26" s="86"/>
      <c r="J26" s="85"/>
      <c r="K26" s="186" t="str">
        <f>IF(J26=0,"",IF(LEN(J26)=0,0,(VLOOKUP($J26,Validatie!$D$18:$E$35,2,FALSE))))</f>
        <v/>
      </c>
      <c r="L26" s="86"/>
      <c r="M26" s="87"/>
      <c r="N26" s="90"/>
    </row>
    <row r="27" spans="1:14" x14ac:dyDescent="0.2">
      <c r="A27" s="82"/>
      <c r="B27" s="83"/>
      <c r="C27" s="83"/>
      <c r="D27" s="82"/>
      <c r="E27" s="82"/>
      <c r="F27" s="84"/>
      <c r="G27" s="85"/>
      <c r="H27" s="186" t="str">
        <f>IF(L26="Ja", "", IF(G27=0,"",IF(LEN(G27)=0,0,(VLOOKUP($G27,Validatie!$B$18:$C$26,2,FALSE)))))</f>
        <v/>
      </c>
      <c r="I27" s="86"/>
      <c r="J27" s="85"/>
      <c r="K27" s="186" t="str">
        <f>IF(J27=0,"",IF(LEN(J27)=0,0,(VLOOKUP($J27,Validatie!$D$18:$E$35,2,FALSE))))</f>
        <v/>
      </c>
      <c r="L27" s="86"/>
      <c r="M27" s="87"/>
      <c r="N27" s="90"/>
    </row>
    <row r="28" spans="1:14" x14ac:dyDescent="0.2">
      <c r="A28" s="82"/>
      <c r="B28" s="83"/>
      <c r="C28" s="83"/>
      <c r="D28" s="82"/>
      <c r="E28" s="82"/>
      <c r="F28" s="84"/>
      <c r="G28" s="85"/>
      <c r="H28" s="186" t="str">
        <f>IF(L27="Ja", "", IF(G28=0,"",IF(LEN(G28)=0,0,(VLOOKUP($G28,Validatie!$B$18:$C$26,2,FALSE)))))</f>
        <v/>
      </c>
      <c r="I28" s="86"/>
      <c r="J28" s="85"/>
      <c r="K28" s="186" t="str">
        <f>IF(J28=0,"",IF(LEN(J28)=0,0,(VLOOKUP($J28,Validatie!$D$18:$E$35,2,FALSE))))</f>
        <v/>
      </c>
      <c r="L28" s="86"/>
      <c r="M28" s="87"/>
      <c r="N28" s="90"/>
    </row>
    <row r="29" spans="1:14" x14ac:dyDescent="0.2">
      <c r="A29" s="82"/>
      <c r="B29" s="83"/>
      <c r="C29" s="83"/>
      <c r="D29" s="82"/>
      <c r="E29" s="82"/>
      <c r="F29" s="84"/>
      <c r="G29" s="85"/>
      <c r="H29" s="186" t="str">
        <f>IF(L28="Ja", "", IF(G29=0,"",IF(LEN(G29)=0,0,(VLOOKUP($G29,Validatie!$B$18:$C$26,2,FALSE)))))</f>
        <v/>
      </c>
      <c r="I29" s="86"/>
      <c r="J29" s="85"/>
      <c r="K29" s="186" t="str">
        <f>IF(J29=0,"",IF(LEN(J29)=0,0,(VLOOKUP($J29,Validatie!$D$18:$E$35,2,FALSE))))</f>
        <v/>
      </c>
      <c r="L29" s="86"/>
      <c r="M29" s="87"/>
      <c r="N29" s="90"/>
    </row>
    <row r="30" spans="1:14" x14ac:dyDescent="0.2">
      <c r="A30" s="82"/>
      <c r="B30" s="83"/>
      <c r="C30" s="83"/>
      <c r="D30" s="82"/>
      <c r="E30" s="82"/>
      <c r="F30" s="84"/>
      <c r="G30" s="85"/>
      <c r="H30" s="186" t="str">
        <f>IF(L29="Ja", "", IF(G30=0,"",IF(LEN(G30)=0,0,(VLOOKUP($G30,Validatie!$B$18:$C$26,2,FALSE)))))</f>
        <v/>
      </c>
      <c r="I30" s="86"/>
      <c r="J30" s="85"/>
      <c r="K30" s="186" t="str">
        <f>IF(J30=0,"",IF(LEN(J30)=0,0,(VLOOKUP($J30,Validatie!$D$18:$E$35,2,FALSE))))</f>
        <v/>
      </c>
      <c r="L30" s="86"/>
      <c r="M30" s="87"/>
      <c r="N30" s="90"/>
    </row>
    <row r="31" spans="1:14" x14ac:dyDescent="0.2">
      <c r="A31" s="82"/>
      <c r="B31" s="83"/>
      <c r="C31" s="83"/>
      <c r="D31" s="82"/>
      <c r="E31" s="82"/>
      <c r="F31" s="84"/>
      <c r="G31" s="85"/>
      <c r="H31" s="186" t="str">
        <f>IF(L30="Ja", "", IF(G31=0,"",IF(LEN(G31)=0,0,(VLOOKUP($G31,Validatie!$B$18:$C$26,2,FALSE)))))</f>
        <v/>
      </c>
      <c r="I31" s="86"/>
      <c r="J31" s="85"/>
      <c r="K31" s="186" t="str">
        <f>IF(J31=0,"",IF(LEN(J31)=0,0,(VLOOKUP($J31,Validatie!$D$18:$E$35,2,FALSE))))</f>
        <v/>
      </c>
      <c r="L31" s="86"/>
      <c r="M31" s="87"/>
      <c r="N31" s="90"/>
    </row>
    <row r="32" spans="1:14" x14ac:dyDescent="0.2">
      <c r="A32" s="82"/>
      <c r="B32" s="83"/>
      <c r="C32" s="83"/>
      <c r="D32" s="82"/>
      <c r="E32" s="82"/>
      <c r="F32" s="84"/>
      <c r="G32" s="85"/>
      <c r="H32" s="186" t="str">
        <f>IF(L31="Ja", "", IF(G32=0,"",IF(LEN(G32)=0,0,(VLOOKUP($G32,Validatie!$B$18:$C$26,2,FALSE)))))</f>
        <v/>
      </c>
      <c r="I32" s="86"/>
      <c r="J32" s="85"/>
      <c r="K32" s="186" t="str">
        <f>IF(J32=0,"",IF(LEN(J32)=0,0,(VLOOKUP($J32,Validatie!$D$18:$E$35,2,FALSE))))</f>
        <v/>
      </c>
      <c r="L32" s="86"/>
      <c r="M32" s="87"/>
      <c r="N32" s="90"/>
    </row>
    <row r="33" spans="1:14" x14ac:dyDescent="0.2">
      <c r="A33" s="82"/>
      <c r="B33" s="83"/>
      <c r="C33" s="83"/>
      <c r="D33" s="82"/>
      <c r="E33" s="82"/>
      <c r="F33" s="84"/>
      <c r="G33" s="85"/>
      <c r="H33" s="186" t="str">
        <f>IF(L32="Ja", "", IF(G33=0,"",IF(LEN(G33)=0,0,(VLOOKUP($G33,Validatie!$B$18:$C$26,2,FALSE)))))</f>
        <v/>
      </c>
      <c r="I33" s="86"/>
      <c r="J33" s="85"/>
      <c r="K33" s="186" t="str">
        <f>IF(J33=0,"",IF(LEN(J33)=0,0,(VLOOKUP($J33,Validatie!$D$18:$E$35,2,FALSE))))</f>
        <v/>
      </c>
      <c r="L33" s="86"/>
      <c r="M33" s="87"/>
      <c r="N33" s="90"/>
    </row>
    <row r="34" spans="1:14" x14ac:dyDescent="0.2">
      <c r="A34" s="82"/>
      <c r="B34" s="83"/>
      <c r="C34" s="83"/>
      <c r="D34" s="82"/>
      <c r="E34" s="82"/>
      <c r="F34" s="84"/>
      <c r="G34" s="85"/>
      <c r="H34" s="186" t="str">
        <f>IF(L33="Ja", "", IF(G34=0,"",IF(LEN(G34)=0,0,(VLOOKUP($G34,Validatie!$B$18:$C$26,2,FALSE)))))</f>
        <v/>
      </c>
      <c r="I34" s="86"/>
      <c r="J34" s="85"/>
      <c r="K34" s="186" t="str">
        <f>IF(J34=0,"",IF(LEN(J34)=0,0,(VLOOKUP($J34,Validatie!$D$18:$E$35,2,FALSE))))</f>
        <v/>
      </c>
      <c r="L34" s="86"/>
      <c r="M34" s="87"/>
      <c r="N34" s="90"/>
    </row>
    <row r="35" spans="1:14" x14ac:dyDescent="0.2">
      <c r="A35" s="82"/>
      <c r="B35" s="83"/>
      <c r="C35" s="83"/>
      <c r="D35" s="82"/>
      <c r="E35" s="82"/>
      <c r="F35" s="84"/>
      <c r="G35" s="85"/>
      <c r="H35" s="186" t="str">
        <f>IF(L34="Ja", "", IF(G35=0,"",IF(LEN(G35)=0,0,(VLOOKUP($G35,Validatie!$B$18:$C$26,2,FALSE)))))</f>
        <v/>
      </c>
      <c r="I35" s="86"/>
      <c r="J35" s="85"/>
      <c r="K35" s="186" t="str">
        <f>IF(J35=0,"",IF(LEN(J35)=0,0,(VLOOKUP($J35,Validatie!$D$18:$E$35,2,FALSE))))</f>
        <v/>
      </c>
      <c r="L35" s="86"/>
      <c r="M35" s="87"/>
      <c r="N35" s="90"/>
    </row>
    <row r="36" spans="1:14" x14ac:dyDescent="0.2">
      <c r="A36" s="82"/>
      <c r="B36" s="83"/>
      <c r="C36" s="83"/>
      <c r="D36" s="82"/>
      <c r="E36" s="82"/>
      <c r="F36" s="84"/>
      <c r="G36" s="85"/>
      <c r="H36" s="186" t="str">
        <f>IF(L35="Ja", "", IF(G36=0,"",IF(LEN(G36)=0,0,(VLOOKUP($G36,Validatie!$B$18:$C$26,2,FALSE)))))</f>
        <v/>
      </c>
      <c r="I36" s="86"/>
      <c r="J36" s="85"/>
      <c r="K36" s="186" t="str">
        <f>IF(J36=0,"",IF(LEN(J36)=0,0,(VLOOKUP($J36,Validatie!$D$18:$E$35,2,FALSE))))</f>
        <v/>
      </c>
      <c r="L36" s="86"/>
      <c r="M36" s="87"/>
      <c r="N36" s="90"/>
    </row>
    <row r="37" spans="1:14" x14ac:dyDescent="0.2">
      <c r="A37" s="82"/>
      <c r="B37" s="83"/>
      <c r="C37" s="83"/>
      <c r="D37" s="82"/>
      <c r="E37" s="82"/>
      <c r="F37" s="84"/>
      <c r="G37" s="85"/>
      <c r="H37" s="186" t="str">
        <f>IF(L36="Ja", "", IF(G37=0,"",IF(LEN(G37)=0,0,(VLOOKUP($G37,Validatie!$B$18:$C$26,2,FALSE)))))</f>
        <v/>
      </c>
      <c r="I37" s="86"/>
      <c r="J37" s="85"/>
      <c r="K37" s="186" t="str">
        <f>IF(J37=0,"",IF(LEN(J37)=0,0,(VLOOKUP($J37,Validatie!$D$18:$E$35,2,FALSE))))</f>
        <v/>
      </c>
      <c r="L37" s="86"/>
      <c r="M37" s="87"/>
      <c r="N37" s="90"/>
    </row>
    <row r="38" spans="1:14" x14ac:dyDescent="0.2">
      <c r="A38" s="82"/>
      <c r="B38" s="83"/>
      <c r="C38" s="83"/>
      <c r="D38" s="82"/>
      <c r="E38" s="82"/>
      <c r="F38" s="84"/>
      <c r="G38" s="85"/>
      <c r="H38" s="186" t="str">
        <f>IF(L37="Ja", "", IF(G38=0,"",IF(LEN(G38)=0,0,(VLOOKUP($G38,Validatie!$B$18:$C$26,2,FALSE)))))</f>
        <v/>
      </c>
      <c r="I38" s="86"/>
      <c r="J38" s="85"/>
      <c r="K38" s="186" t="str">
        <f>IF(J38=0,"",IF(LEN(J38)=0,0,(VLOOKUP($J38,Validatie!$D$18:$E$35,2,FALSE))))</f>
        <v/>
      </c>
      <c r="L38" s="86"/>
      <c r="M38" s="87"/>
      <c r="N38" s="90"/>
    </row>
    <row r="39" spans="1:14" x14ac:dyDescent="0.2">
      <c r="A39" s="82"/>
      <c r="B39" s="83"/>
      <c r="C39" s="83"/>
      <c r="D39" s="82"/>
      <c r="E39" s="82"/>
      <c r="F39" s="84"/>
      <c r="G39" s="85"/>
      <c r="H39" s="186" t="str">
        <f>IF(L38="Ja", "", IF(G39=0,"",IF(LEN(G39)=0,0,(VLOOKUP($G39,Validatie!$B$18:$C$26,2,FALSE)))))</f>
        <v/>
      </c>
      <c r="I39" s="86"/>
      <c r="J39" s="85"/>
      <c r="K39" s="186" t="str">
        <f>IF(J39=0,"",IF(LEN(J39)=0,0,(VLOOKUP($J39,Validatie!$D$18:$E$35,2,FALSE))))</f>
        <v/>
      </c>
      <c r="L39" s="86"/>
      <c r="M39" s="87"/>
      <c r="N39" s="90"/>
    </row>
    <row r="40" spans="1:14" x14ac:dyDescent="0.2">
      <c r="A40" s="82"/>
      <c r="B40" s="83"/>
      <c r="C40" s="83"/>
      <c r="D40" s="82"/>
      <c r="E40" s="82"/>
      <c r="F40" s="84"/>
      <c r="G40" s="85"/>
      <c r="H40" s="186" t="str">
        <f>IF(L39="Ja", "", IF(G40=0,"",IF(LEN(G40)=0,0,(VLOOKUP($G40,Validatie!$B$18:$C$26,2,FALSE)))))</f>
        <v/>
      </c>
      <c r="I40" s="86"/>
      <c r="J40" s="85"/>
      <c r="K40" s="186" t="str">
        <f>IF(J40=0,"",IF(LEN(J40)=0,0,(VLOOKUP($J40,Validatie!$D$18:$E$35,2,FALSE))))</f>
        <v/>
      </c>
      <c r="L40" s="86"/>
      <c r="M40" s="87"/>
      <c r="N40" s="90"/>
    </row>
    <row r="41" spans="1:14" x14ac:dyDescent="0.2">
      <c r="A41" s="82"/>
      <c r="B41" s="83"/>
      <c r="C41" s="83"/>
      <c r="D41" s="82"/>
      <c r="E41" s="82"/>
      <c r="F41" s="84"/>
      <c r="G41" s="85"/>
      <c r="H41" s="186" t="str">
        <f>IF(L40="Ja", "", IF(G41=0,"",IF(LEN(G41)=0,0,(VLOOKUP($G41,Validatie!$B$18:$C$26,2,FALSE)))))</f>
        <v/>
      </c>
      <c r="I41" s="86"/>
      <c r="J41" s="85"/>
      <c r="K41" s="186" t="str">
        <f>IF(J41=0,"",IF(LEN(J41)=0,0,(VLOOKUP($J41,Validatie!$D$18:$E$35,2,FALSE))))</f>
        <v/>
      </c>
      <c r="L41" s="86"/>
      <c r="M41" s="87"/>
      <c r="N41" s="90"/>
    </row>
    <row r="42" spans="1:14" x14ac:dyDescent="0.2">
      <c r="A42" s="82"/>
      <c r="B42" s="83"/>
      <c r="C42" s="83"/>
      <c r="D42" s="82"/>
      <c r="E42" s="82"/>
      <c r="F42" s="84"/>
      <c r="G42" s="85"/>
      <c r="H42" s="186" t="str">
        <f>IF(L41="Ja", "", IF(G42=0,"",IF(LEN(G42)=0,0,(VLOOKUP($G42,Validatie!$B$18:$C$26,2,FALSE)))))</f>
        <v/>
      </c>
      <c r="I42" s="86"/>
      <c r="J42" s="85"/>
      <c r="K42" s="186" t="str">
        <f>IF(J42=0,"",IF(LEN(J42)=0,0,(VLOOKUP($J42,Validatie!$D$18:$E$35,2,FALSE))))</f>
        <v/>
      </c>
      <c r="L42" s="86"/>
      <c r="M42" s="87"/>
      <c r="N42" s="90"/>
    </row>
    <row r="43" spans="1:14" x14ac:dyDescent="0.2">
      <c r="A43" s="82"/>
      <c r="B43" s="83"/>
      <c r="C43" s="83"/>
      <c r="D43" s="82"/>
      <c r="E43" s="82"/>
      <c r="F43" s="84"/>
      <c r="G43" s="85"/>
      <c r="H43" s="186" t="str">
        <f>IF(L42="Ja", "", IF(G43=0,"",IF(LEN(G43)=0,0,(VLOOKUP($G43,Validatie!$B$18:$C$26,2,FALSE)))))</f>
        <v/>
      </c>
      <c r="I43" s="86"/>
      <c r="J43" s="85"/>
      <c r="K43" s="186" t="str">
        <f>IF(J43=0,"",IF(LEN(J43)=0,0,(VLOOKUP($J43,Validatie!$D$18:$E$35,2,FALSE))))</f>
        <v/>
      </c>
      <c r="L43" s="86"/>
      <c r="M43" s="87"/>
      <c r="N43" s="90"/>
    </row>
    <row r="44" spans="1:14" x14ac:dyDescent="0.2">
      <c r="A44" s="82"/>
      <c r="B44" s="83"/>
      <c r="C44" s="83"/>
      <c r="D44" s="82"/>
      <c r="E44" s="82"/>
      <c r="F44" s="84"/>
      <c r="G44" s="85"/>
      <c r="H44" s="186" t="str">
        <f>IF(L43="Ja", "", IF(G44=0,"",IF(LEN(G44)=0,0,(VLOOKUP($G44,Validatie!$B$18:$C$26,2,FALSE)))))</f>
        <v/>
      </c>
      <c r="I44" s="86"/>
      <c r="J44" s="85"/>
      <c r="K44" s="186" t="str">
        <f>IF(J44=0,"",IF(LEN(J44)=0,0,(VLOOKUP($J44,Validatie!$D$18:$E$35,2,FALSE))))</f>
        <v/>
      </c>
      <c r="L44" s="86"/>
      <c r="M44" s="87"/>
      <c r="N44" s="90"/>
    </row>
    <row r="45" spans="1:14" x14ac:dyDescent="0.2">
      <c r="A45" s="82"/>
      <c r="B45" s="83"/>
      <c r="C45" s="83"/>
      <c r="D45" s="82"/>
      <c r="E45" s="82"/>
      <c r="F45" s="84"/>
      <c r="G45" s="85"/>
      <c r="H45" s="186" t="str">
        <f>IF(L44="Ja", "", IF(G45=0,"",IF(LEN(G45)=0,0,(VLOOKUP($G45,Validatie!$B$18:$C$26,2,FALSE)))))</f>
        <v/>
      </c>
      <c r="I45" s="86"/>
      <c r="J45" s="85"/>
      <c r="K45" s="186" t="str">
        <f>IF(J45=0,"",IF(LEN(J45)=0,0,(VLOOKUP($J45,Validatie!$D$18:$E$35,2,FALSE))))</f>
        <v/>
      </c>
      <c r="L45" s="86"/>
      <c r="M45" s="87"/>
      <c r="N45" s="90"/>
    </row>
    <row r="46" spans="1:14" x14ac:dyDescent="0.2">
      <c r="A46" s="82"/>
      <c r="B46" s="83"/>
      <c r="C46" s="83"/>
      <c r="D46" s="82"/>
      <c r="E46" s="82"/>
      <c r="F46" s="84"/>
      <c r="G46" s="85"/>
      <c r="H46" s="186" t="str">
        <f>IF(L45="Ja", "", IF(G46=0,"",IF(LEN(G46)=0,0,(VLOOKUP($G46,Validatie!$B$18:$C$26,2,FALSE)))))</f>
        <v/>
      </c>
      <c r="I46" s="86"/>
      <c r="J46" s="85"/>
      <c r="K46" s="186" t="str">
        <f>IF(J46=0,"",IF(LEN(J46)=0,0,(VLOOKUP($J46,Validatie!$D$18:$E$35,2,FALSE))))</f>
        <v/>
      </c>
      <c r="L46" s="86"/>
      <c r="M46" s="87"/>
      <c r="N46" s="90"/>
    </row>
    <row r="47" spans="1:14" x14ac:dyDescent="0.2">
      <c r="A47" s="82"/>
      <c r="B47" s="83"/>
      <c r="C47" s="83"/>
      <c r="D47" s="82"/>
      <c r="E47" s="82"/>
      <c r="F47" s="84"/>
      <c r="G47" s="85"/>
      <c r="H47" s="186" t="str">
        <f>IF(L46="Ja", "", IF(G47=0,"",IF(LEN(G47)=0,0,(VLOOKUP($G47,Validatie!$B$18:$C$26,2,FALSE)))))</f>
        <v/>
      </c>
      <c r="I47" s="86"/>
      <c r="J47" s="85"/>
      <c r="K47" s="186" t="str">
        <f>IF(J47=0,"",IF(LEN(J47)=0,0,(VLOOKUP($J47,Validatie!$D$18:$E$35,2,FALSE))))</f>
        <v/>
      </c>
      <c r="L47" s="86"/>
      <c r="M47" s="87"/>
      <c r="N47" s="90"/>
    </row>
    <row r="48" spans="1:14" x14ac:dyDescent="0.2">
      <c r="A48" s="82"/>
      <c r="B48" s="83"/>
      <c r="C48" s="83"/>
      <c r="D48" s="82"/>
      <c r="E48" s="82"/>
      <c r="F48" s="84"/>
      <c r="G48" s="85"/>
      <c r="H48" s="186" t="str">
        <f>IF(L47="Ja", "", IF(G48=0,"",IF(LEN(G48)=0,0,(VLOOKUP($G48,Validatie!$B$18:$C$26,2,FALSE)))))</f>
        <v/>
      </c>
      <c r="I48" s="86"/>
      <c r="J48" s="85"/>
      <c r="K48" s="186" t="str">
        <f>IF(J48=0,"",IF(LEN(J48)=0,0,(VLOOKUP($J48,Validatie!$D$18:$E$35,2,FALSE))))</f>
        <v/>
      </c>
      <c r="L48" s="86"/>
      <c r="M48" s="87"/>
      <c r="N48" s="90"/>
    </row>
    <row r="49" spans="1:14" x14ac:dyDescent="0.2">
      <c r="A49" s="82"/>
      <c r="B49" s="83"/>
      <c r="C49" s="83"/>
      <c r="D49" s="82"/>
      <c r="E49" s="82"/>
      <c r="F49" s="84"/>
      <c r="G49" s="85"/>
      <c r="H49" s="186" t="str">
        <f>IF(L48="Ja", "", IF(G49=0,"",IF(LEN(G49)=0,0,(VLOOKUP($G49,Validatie!$B$18:$C$26,2,FALSE)))))</f>
        <v/>
      </c>
      <c r="I49" s="86"/>
      <c r="J49" s="85"/>
      <c r="K49" s="186" t="str">
        <f>IF(J49=0,"",IF(LEN(J49)=0,0,(VLOOKUP($J49,Validatie!$D$18:$E$35,2,FALSE))))</f>
        <v/>
      </c>
      <c r="L49" s="86"/>
      <c r="M49" s="87"/>
      <c r="N49" s="90"/>
    </row>
    <row r="50" spans="1:14" x14ac:dyDescent="0.2">
      <c r="A50" s="82"/>
      <c r="B50" s="83"/>
      <c r="C50" s="83"/>
      <c r="D50" s="82"/>
      <c r="E50" s="82"/>
      <c r="F50" s="84"/>
      <c r="G50" s="85"/>
      <c r="H50" s="186" t="str">
        <f>IF(L49="Ja", "", IF(G50=0,"",IF(LEN(G50)=0,0,(VLOOKUP($G50,Validatie!$B$18:$C$26,2,FALSE)))))</f>
        <v/>
      </c>
      <c r="I50" s="86"/>
      <c r="J50" s="85"/>
      <c r="K50" s="186" t="str">
        <f>IF(J50=0,"",IF(LEN(J50)=0,0,(VLOOKUP($J50,Validatie!$D$18:$E$35,2,FALSE))))</f>
        <v/>
      </c>
      <c r="L50" s="86"/>
      <c r="M50" s="87"/>
      <c r="N50" s="90"/>
    </row>
    <row r="51" spans="1:14" x14ac:dyDescent="0.2">
      <c r="A51" s="82"/>
      <c r="B51" s="83"/>
      <c r="C51" s="83"/>
      <c r="D51" s="82"/>
      <c r="E51" s="82"/>
      <c r="F51" s="84"/>
      <c r="G51" s="85"/>
      <c r="H51" s="186" t="str">
        <f>IF(L50="Ja", "", IF(G51=0,"",IF(LEN(G51)=0,0,(VLOOKUP($G51,Validatie!$B$18:$C$26,2,FALSE)))))</f>
        <v/>
      </c>
      <c r="I51" s="86"/>
      <c r="J51" s="85"/>
      <c r="K51" s="186" t="str">
        <f>IF(J51=0,"",IF(LEN(J51)=0,0,(VLOOKUP($J51,Validatie!$D$18:$E$35,2,FALSE))))</f>
        <v/>
      </c>
      <c r="L51" s="86"/>
      <c r="M51" s="87"/>
      <c r="N51" s="90"/>
    </row>
    <row r="52" spans="1:14" x14ac:dyDescent="0.2">
      <c r="A52" s="82"/>
      <c r="B52" s="83"/>
      <c r="C52" s="83"/>
      <c r="D52" s="82"/>
      <c r="E52" s="82"/>
      <c r="F52" s="84"/>
      <c r="G52" s="85"/>
      <c r="H52" s="186" t="str">
        <f>IF(L51="Ja", "", IF(G52=0,"",IF(LEN(G52)=0,0,(VLOOKUP($G52,Validatie!$B$18:$C$26,2,FALSE)))))</f>
        <v/>
      </c>
      <c r="I52" s="86"/>
      <c r="J52" s="85"/>
      <c r="K52" s="186" t="str">
        <f>IF(J52=0,"",IF(LEN(J52)=0,0,(VLOOKUP($J52,Validatie!$D$18:$E$35,2,FALSE))))</f>
        <v/>
      </c>
      <c r="L52" s="86"/>
      <c r="M52" s="87"/>
      <c r="N52" s="90"/>
    </row>
    <row r="53" spans="1:14" x14ac:dyDescent="0.2">
      <c r="A53" s="82"/>
      <c r="B53" s="83"/>
      <c r="C53" s="83"/>
      <c r="D53" s="82"/>
      <c r="E53" s="82"/>
      <c r="F53" s="84"/>
      <c r="G53" s="85"/>
      <c r="H53" s="186" t="str">
        <f>IF(L52="Ja", "", IF(G53=0,"",IF(LEN(G53)=0,0,(VLOOKUP($G53,Validatie!$B$18:$C$26,2,FALSE)))))</f>
        <v/>
      </c>
      <c r="I53" s="86"/>
      <c r="J53" s="85"/>
      <c r="K53" s="186" t="str">
        <f>IF(J53=0,"",IF(LEN(J53)=0,0,(VLOOKUP($J53,Validatie!$D$18:$E$35,2,FALSE))))</f>
        <v/>
      </c>
      <c r="L53" s="86"/>
      <c r="M53" s="87"/>
      <c r="N53" s="90"/>
    </row>
    <row r="54" spans="1:14" x14ac:dyDescent="0.2">
      <c r="A54" s="82"/>
      <c r="B54" s="83"/>
      <c r="C54" s="83"/>
      <c r="D54" s="82"/>
      <c r="E54" s="82"/>
      <c r="F54" s="84"/>
      <c r="G54" s="85"/>
      <c r="H54" s="186" t="str">
        <f>IF(L53="Ja", "", IF(G54=0,"",IF(LEN(G54)=0,0,(VLOOKUP($G54,Validatie!$B$18:$C$26,2,FALSE)))))</f>
        <v/>
      </c>
      <c r="I54" s="86"/>
      <c r="J54" s="85"/>
      <c r="K54" s="186" t="str">
        <f>IF(J54=0,"",IF(LEN(J54)=0,0,(VLOOKUP($J54,Validatie!$D$18:$E$35,2,FALSE))))</f>
        <v/>
      </c>
      <c r="L54" s="86"/>
      <c r="M54" s="87"/>
      <c r="N54" s="90"/>
    </row>
    <row r="55" spans="1:14" x14ac:dyDescent="0.2">
      <c r="A55" s="82"/>
      <c r="B55" s="83"/>
      <c r="C55" s="83"/>
      <c r="D55" s="82"/>
      <c r="E55" s="82"/>
      <c r="F55" s="84"/>
      <c r="G55" s="85"/>
      <c r="H55" s="186" t="str">
        <f>IF(L54="Ja", "", IF(G55=0,"",IF(LEN(G55)=0,0,(VLOOKUP($G55,Validatie!$B$18:$C$26,2,FALSE)))))</f>
        <v/>
      </c>
      <c r="I55" s="86"/>
      <c r="J55" s="85"/>
      <c r="K55" s="186" t="str">
        <f>IF(J55=0,"",IF(LEN(J55)=0,0,(VLOOKUP($J55,Validatie!$D$18:$E$35,2,FALSE))))</f>
        <v/>
      </c>
      <c r="L55" s="86"/>
      <c r="M55" s="87"/>
      <c r="N55" s="90"/>
    </row>
    <row r="56" spans="1:14" x14ac:dyDescent="0.2">
      <c r="A56" s="82"/>
      <c r="B56" s="83"/>
      <c r="C56" s="83"/>
      <c r="D56" s="82"/>
      <c r="E56" s="82"/>
      <c r="F56" s="84"/>
      <c r="G56" s="85"/>
      <c r="H56" s="186" t="str">
        <f>IF(L55="Ja", "", IF(G56=0,"",IF(LEN(G56)=0,0,(VLOOKUP($G56,Validatie!$B$18:$C$26,2,FALSE)))))</f>
        <v/>
      </c>
      <c r="I56" s="86"/>
      <c r="J56" s="85"/>
      <c r="K56" s="186" t="str">
        <f>IF(J56=0,"",IF(LEN(J56)=0,0,(VLOOKUP($J56,Validatie!$D$18:$E$35,2,FALSE))))</f>
        <v/>
      </c>
      <c r="L56" s="86"/>
      <c r="M56" s="87"/>
      <c r="N56" s="90"/>
    </row>
    <row r="57" spans="1:14" x14ac:dyDescent="0.2">
      <c r="A57" s="82"/>
      <c r="B57" s="83"/>
      <c r="C57" s="83"/>
      <c r="D57" s="82"/>
      <c r="E57" s="82"/>
      <c r="F57" s="84"/>
      <c r="G57" s="85"/>
      <c r="H57" s="186" t="str">
        <f>IF(L56="Ja", "", IF(G57=0,"",IF(LEN(G57)=0,0,(VLOOKUP($G57,Validatie!$B$18:$C$26,2,FALSE)))))</f>
        <v/>
      </c>
      <c r="I57" s="86"/>
      <c r="J57" s="85"/>
      <c r="K57" s="186" t="str">
        <f>IF(J57=0,"",IF(LEN(J57)=0,0,(VLOOKUP($J57,Validatie!$D$18:$E$35,2,FALSE))))</f>
        <v/>
      </c>
      <c r="L57" s="86"/>
      <c r="M57" s="87"/>
      <c r="N57" s="90"/>
    </row>
    <row r="58" spans="1:14" x14ac:dyDescent="0.2">
      <c r="A58" s="82"/>
      <c r="B58" s="83"/>
      <c r="C58" s="83"/>
      <c r="D58" s="82"/>
      <c r="E58" s="82"/>
      <c r="F58" s="84"/>
      <c r="G58" s="85"/>
      <c r="H58" s="186" t="str">
        <f>IF(L57="Ja", "", IF(G58=0,"",IF(LEN(G58)=0,0,(VLOOKUP($G58,Validatie!$B$18:$C$26,2,FALSE)))))</f>
        <v/>
      </c>
      <c r="I58" s="86"/>
      <c r="J58" s="85"/>
      <c r="K58" s="186" t="str">
        <f>IF(J58=0,"",IF(LEN(J58)=0,0,(VLOOKUP($J58,Validatie!$D$18:$E$35,2,FALSE))))</f>
        <v/>
      </c>
      <c r="L58" s="86"/>
      <c r="M58" s="87"/>
      <c r="N58" s="90"/>
    </row>
    <row r="59" spans="1:14" x14ac:dyDescent="0.2">
      <c r="A59" s="82"/>
      <c r="B59" s="83"/>
      <c r="C59" s="83"/>
      <c r="D59" s="82"/>
      <c r="E59" s="82"/>
      <c r="F59" s="84"/>
      <c r="G59" s="85"/>
      <c r="H59" s="186" t="str">
        <f>IF(L58="Ja", "", IF(G59=0,"",IF(LEN(G59)=0,0,(VLOOKUP($G59,Validatie!$B$18:$C$26,2,FALSE)))))</f>
        <v/>
      </c>
      <c r="I59" s="86"/>
      <c r="J59" s="85"/>
      <c r="K59" s="186" t="str">
        <f>IF(J59=0,"",IF(LEN(J59)=0,0,(VLOOKUP($J59,Validatie!$D$18:$E$35,2,FALSE))))</f>
        <v/>
      </c>
      <c r="L59" s="86"/>
      <c r="M59" s="87"/>
      <c r="N59" s="90"/>
    </row>
    <row r="60" spans="1:14" x14ac:dyDescent="0.2">
      <c r="A60" s="82"/>
      <c r="B60" s="83"/>
      <c r="C60" s="83"/>
      <c r="D60" s="82"/>
      <c r="E60" s="82"/>
      <c r="F60" s="84"/>
      <c r="G60" s="85"/>
      <c r="H60" s="186" t="str">
        <f>IF(L59="Ja", "", IF(G60=0,"",IF(LEN(G60)=0,0,(VLOOKUP($G60,Validatie!$B$18:$C$26,2,FALSE)))))</f>
        <v/>
      </c>
      <c r="I60" s="86"/>
      <c r="J60" s="85"/>
      <c r="K60" s="186" t="str">
        <f>IF(J60=0,"",IF(LEN(J60)=0,0,(VLOOKUP($J60,Validatie!$D$18:$E$35,2,FALSE))))</f>
        <v/>
      </c>
      <c r="L60" s="86"/>
      <c r="M60" s="87"/>
      <c r="N60" s="90"/>
    </row>
    <row r="61" spans="1:14" x14ac:dyDescent="0.2">
      <c r="A61" s="82"/>
      <c r="B61" s="83"/>
      <c r="C61" s="83"/>
      <c r="D61" s="82"/>
      <c r="E61" s="82"/>
      <c r="F61" s="84"/>
      <c r="G61" s="85"/>
      <c r="H61" s="186" t="str">
        <f>IF(L60="Ja", "", IF(G61=0,"",IF(LEN(G61)=0,0,(VLOOKUP($G61,Validatie!$B$18:$C$26,2,FALSE)))))</f>
        <v/>
      </c>
      <c r="I61" s="86"/>
      <c r="J61" s="85"/>
      <c r="K61" s="186" t="str">
        <f>IF(J61=0,"",IF(LEN(J61)=0,0,(VLOOKUP($J61,Validatie!$D$18:$E$35,2,FALSE))))</f>
        <v/>
      </c>
      <c r="L61" s="86"/>
      <c r="M61" s="87"/>
      <c r="N61" s="90"/>
    </row>
    <row r="62" spans="1:14" x14ac:dyDescent="0.2">
      <c r="A62" s="82"/>
      <c r="B62" s="83"/>
      <c r="C62" s="83"/>
      <c r="D62" s="82"/>
      <c r="E62" s="82"/>
      <c r="F62" s="84"/>
      <c r="G62" s="85"/>
      <c r="H62" s="186" t="str">
        <f>IF(L61="Ja", "", IF(G62=0,"",IF(LEN(G62)=0,0,(VLOOKUP($G62,Validatie!$B$18:$C$26,2,FALSE)))))</f>
        <v/>
      </c>
      <c r="I62" s="86"/>
      <c r="J62" s="85"/>
      <c r="K62" s="186" t="str">
        <f>IF(J62=0,"",IF(LEN(J62)=0,0,(VLOOKUP($J62,Validatie!$D$18:$E$35,2,FALSE))))</f>
        <v/>
      </c>
      <c r="L62" s="86"/>
      <c r="M62" s="87"/>
      <c r="N62" s="90"/>
    </row>
    <row r="63" spans="1:14" x14ac:dyDescent="0.2">
      <c r="A63" s="82"/>
      <c r="B63" s="83"/>
      <c r="C63" s="83"/>
      <c r="D63" s="82"/>
      <c r="E63" s="82"/>
      <c r="F63" s="84"/>
      <c r="G63" s="85"/>
      <c r="H63" s="186" t="str">
        <f>IF(L62="Ja", "", IF(G63=0,"",IF(LEN(G63)=0,0,(VLOOKUP($G63,Validatie!$B$18:$C$26,2,FALSE)))))</f>
        <v/>
      </c>
      <c r="I63" s="86"/>
      <c r="J63" s="85"/>
      <c r="K63" s="186" t="str">
        <f>IF(J63=0,"",IF(LEN(J63)=0,0,(VLOOKUP($J63,Validatie!$D$18:$E$35,2,FALSE))))</f>
        <v/>
      </c>
      <c r="L63" s="86"/>
      <c r="M63" s="87"/>
      <c r="N63" s="90"/>
    </row>
    <row r="64" spans="1:14" x14ac:dyDescent="0.2">
      <c r="A64" s="82"/>
      <c r="B64" s="83"/>
      <c r="C64" s="83"/>
      <c r="D64" s="82"/>
      <c r="E64" s="82"/>
      <c r="F64" s="84"/>
      <c r="G64" s="85"/>
      <c r="H64" s="186" t="str">
        <f>IF(L63="Ja", "", IF(G64=0,"",IF(LEN(G64)=0,0,(VLOOKUP($G64,Validatie!$B$18:$C$26,2,FALSE)))))</f>
        <v/>
      </c>
      <c r="I64" s="86"/>
      <c r="J64" s="85"/>
      <c r="K64" s="186" t="str">
        <f>IF(J64=0,"",IF(LEN(J64)=0,0,(VLOOKUP($J64,Validatie!$D$18:$E$35,2,FALSE))))</f>
        <v/>
      </c>
      <c r="L64" s="86"/>
      <c r="M64" s="87"/>
      <c r="N64" s="90"/>
    </row>
    <row r="65" spans="1:14" x14ac:dyDescent="0.2">
      <c r="A65" s="82"/>
      <c r="B65" s="83"/>
      <c r="C65" s="83"/>
      <c r="D65" s="82"/>
      <c r="E65" s="82"/>
      <c r="F65" s="84"/>
      <c r="G65" s="85"/>
      <c r="H65" s="186" t="str">
        <f>IF(L64="Ja", "", IF(G65=0,"",IF(LEN(G65)=0,0,(VLOOKUP($G65,Validatie!$B$18:$C$26,2,FALSE)))))</f>
        <v/>
      </c>
      <c r="I65" s="86"/>
      <c r="J65" s="85"/>
      <c r="K65" s="186" t="str">
        <f>IF(J65=0,"",IF(LEN(J65)=0,0,(VLOOKUP($J65,Validatie!$D$18:$E$35,2,FALSE))))</f>
        <v/>
      </c>
      <c r="L65" s="86"/>
      <c r="M65" s="87"/>
      <c r="N65" s="90"/>
    </row>
    <row r="66" spans="1:14" x14ac:dyDescent="0.2">
      <c r="A66" s="82"/>
      <c r="B66" s="83"/>
      <c r="C66" s="83"/>
      <c r="D66" s="82"/>
      <c r="E66" s="82"/>
      <c r="F66" s="84"/>
      <c r="G66" s="85"/>
      <c r="H66" s="186" t="str">
        <f>IF(L65="Ja", "", IF(G66=0,"",IF(LEN(G66)=0,0,(VLOOKUP($G66,Validatie!$B$18:$C$26,2,FALSE)))))</f>
        <v/>
      </c>
      <c r="I66" s="86"/>
      <c r="J66" s="85"/>
      <c r="K66" s="186" t="str">
        <f>IF(J66=0,"",IF(LEN(J66)=0,0,(VLOOKUP($J66,Validatie!$D$18:$E$35,2,FALSE))))</f>
        <v/>
      </c>
      <c r="L66" s="86"/>
      <c r="M66" s="87"/>
      <c r="N66" s="90"/>
    </row>
    <row r="67" spans="1:14" x14ac:dyDescent="0.2">
      <c r="A67" s="82"/>
      <c r="B67" s="83"/>
      <c r="C67" s="83"/>
      <c r="D67" s="82"/>
      <c r="E67" s="82"/>
      <c r="F67" s="84"/>
      <c r="G67" s="85"/>
      <c r="H67" s="186" t="str">
        <f>IF(L66="Ja", "", IF(G67=0,"",IF(LEN(G67)=0,0,(VLOOKUP($G67,Validatie!$B$18:$C$26,2,FALSE)))))</f>
        <v/>
      </c>
      <c r="I67" s="86"/>
      <c r="J67" s="85"/>
      <c r="K67" s="186" t="str">
        <f>IF(J67=0,"",IF(LEN(J67)=0,0,(VLOOKUP($J67,Validatie!$D$18:$E$35,2,FALSE))))</f>
        <v/>
      </c>
      <c r="L67" s="86"/>
      <c r="M67" s="87"/>
      <c r="N67" s="90"/>
    </row>
    <row r="68" spans="1:14" x14ac:dyDescent="0.2">
      <c r="A68" s="82"/>
      <c r="B68" s="83"/>
      <c r="C68" s="83"/>
      <c r="D68" s="82"/>
      <c r="E68" s="82"/>
      <c r="F68" s="84"/>
      <c r="G68" s="85"/>
      <c r="H68" s="186" t="str">
        <f>IF(L67="Ja", "", IF(G68=0,"",IF(LEN(G68)=0,0,(VLOOKUP($G68,Validatie!$B$18:$C$26,2,FALSE)))))</f>
        <v/>
      </c>
      <c r="I68" s="86"/>
      <c r="J68" s="85"/>
      <c r="K68" s="186" t="str">
        <f>IF(J68=0,"",IF(LEN(J68)=0,0,(VLOOKUP($J68,Validatie!$D$18:$E$35,2,FALSE))))</f>
        <v/>
      </c>
      <c r="L68" s="86"/>
      <c r="M68" s="87"/>
      <c r="N68" s="90"/>
    </row>
    <row r="69" spans="1:14" x14ac:dyDescent="0.2">
      <c r="A69" s="82"/>
      <c r="B69" s="83"/>
      <c r="C69" s="83"/>
      <c r="D69" s="82"/>
      <c r="E69" s="82"/>
      <c r="F69" s="84"/>
      <c r="G69" s="85"/>
      <c r="H69" s="186" t="str">
        <f>IF(L68="Ja", "", IF(G69=0,"",IF(LEN(G69)=0,0,(VLOOKUP($G69,Validatie!$B$18:$C$26,2,FALSE)))))</f>
        <v/>
      </c>
      <c r="I69" s="86"/>
      <c r="J69" s="85"/>
      <c r="K69" s="186" t="str">
        <f>IF(J69=0,"",IF(LEN(J69)=0,0,(VLOOKUP($J69,Validatie!$D$18:$E$35,2,FALSE))))</f>
        <v/>
      </c>
      <c r="L69" s="86"/>
      <c r="M69" s="87"/>
      <c r="N69" s="90"/>
    </row>
    <row r="70" spans="1:14" x14ac:dyDescent="0.2">
      <c r="A70" s="82"/>
      <c r="B70" s="83"/>
      <c r="C70" s="83"/>
      <c r="D70" s="82"/>
      <c r="E70" s="82"/>
      <c r="F70" s="84"/>
      <c r="G70" s="85"/>
      <c r="H70" s="186" t="str">
        <f>IF(L69="Ja", "", IF(G70=0,"",IF(LEN(G70)=0,0,(VLOOKUP($G70,Validatie!$B$18:$C$26,2,FALSE)))))</f>
        <v/>
      </c>
      <c r="I70" s="86"/>
      <c r="J70" s="85"/>
      <c r="K70" s="186" t="str">
        <f>IF(J70=0,"",IF(LEN(J70)=0,0,(VLOOKUP($J70,Validatie!$D$18:$E$35,2,FALSE))))</f>
        <v/>
      </c>
      <c r="L70" s="86"/>
      <c r="M70" s="87"/>
      <c r="N70" s="90"/>
    </row>
    <row r="71" spans="1:14" x14ac:dyDescent="0.2">
      <c r="A71" s="82"/>
      <c r="B71" s="83"/>
      <c r="C71" s="83"/>
      <c r="D71" s="82"/>
      <c r="E71" s="82"/>
      <c r="F71" s="84"/>
      <c r="G71" s="85"/>
      <c r="H71" s="186" t="str">
        <f>IF(L70="Ja", "", IF(G71=0,"",IF(LEN(G71)=0,0,(VLOOKUP($G71,Validatie!$B$18:$C$26,2,FALSE)))))</f>
        <v/>
      </c>
      <c r="I71" s="86"/>
      <c r="J71" s="85"/>
      <c r="K71" s="186" t="str">
        <f>IF(J71=0,"",IF(LEN(J71)=0,0,(VLOOKUP($J71,Validatie!$D$18:$E$35,2,FALSE))))</f>
        <v/>
      </c>
      <c r="L71" s="86"/>
      <c r="M71" s="87"/>
      <c r="N71" s="90"/>
    </row>
    <row r="72" spans="1:14" x14ac:dyDescent="0.2">
      <c r="A72" s="82"/>
      <c r="B72" s="83"/>
      <c r="C72" s="83"/>
      <c r="D72" s="82"/>
      <c r="E72" s="82"/>
      <c r="F72" s="84"/>
      <c r="G72" s="85"/>
      <c r="H72" s="186" t="str">
        <f>IF(L71="Ja", "", IF(G72=0,"",IF(LEN(G72)=0,0,(VLOOKUP($G72,Validatie!$B$18:$C$26,2,FALSE)))))</f>
        <v/>
      </c>
      <c r="I72" s="86"/>
      <c r="J72" s="85"/>
      <c r="K72" s="186" t="str">
        <f>IF(J72=0,"",IF(LEN(J72)=0,0,(VLOOKUP($J72,Validatie!$D$18:$E$35,2,FALSE))))</f>
        <v/>
      </c>
      <c r="L72" s="86"/>
      <c r="M72" s="87"/>
      <c r="N72" s="90"/>
    </row>
    <row r="73" spans="1:14" x14ac:dyDescent="0.2">
      <c r="A73" s="82"/>
      <c r="B73" s="83"/>
      <c r="C73" s="83"/>
      <c r="D73" s="82"/>
      <c r="E73" s="82"/>
      <c r="F73" s="84"/>
      <c r="G73" s="85"/>
      <c r="H73" s="186" t="str">
        <f>IF(L72="Ja", "", IF(G73=0,"",IF(LEN(G73)=0,0,(VLOOKUP($G73,Validatie!$B$18:$C$26,2,FALSE)))))</f>
        <v/>
      </c>
      <c r="I73" s="86"/>
      <c r="J73" s="85"/>
      <c r="K73" s="186" t="str">
        <f>IF(J73=0,"",IF(LEN(J73)=0,0,(VLOOKUP($J73,Validatie!$D$18:$E$35,2,FALSE))))</f>
        <v/>
      </c>
      <c r="L73" s="86"/>
      <c r="M73" s="87"/>
      <c r="N73" s="90"/>
    </row>
    <row r="74" spans="1:14" x14ac:dyDescent="0.2">
      <c r="A74" s="82"/>
      <c r="B74" s="83"/>
      <c r="C74" s="83"/>
      <c r="D74" s="82"/>
      <c r="E74" s="82"/>
      <c r="F74" s="84"/>
      <c r="G74" s="85"/>
      <c r="H74" s="186" t="str">
        <f>IF(L73="Ja", "", IF(G74=0,"",IF(LEN(G74)=0,0,(VLOOKUP($G74,Validatie!$B$18:$C$26,2,FALSE)))))</f>
        <v/>
      </c>
      <c r="I74" s="86"/>
      <c r="J74" s="85"/>
      <c r="K74" s="186" t="str">
        <f>IF(J74=0,"",IF(LEN(J74)=0,0,(VLOOKUP($J74,Validatie!$D$18:$E$35,2,FALSE))))</f>
        <v/>
      </c>
      <c r="L74" s="86"/>
      <c r="M74" s="87"/>
      <c r="N74" s="90"/>
    </row>
    <row r="75" spans="1:14" x14ac:dyDescent="0.2">
      <c r="A75" s="82"/>
      <c r="B75" s="83"/>
      <c r="C75" s="83"/>
      <c r="D75" s="82"/>
      <c r="E75" s="82"/>
      <c r="F75" s="84"/>
      <c r="G75" s="85"/>
      <c r="H75" s="186" t="str">
        <f>IF(L74="Ja", "", IF(G75=0,"",IF(LEN(G75)=0,0,(VLOOKUP($G75,Validatie!$B$18:$C$26,2,FALSE)))))</f>
        <v/>
      </c>
      <c r="I75" s="86"/>
      <c r="J75" s="85"/>
      <c r="K75" s="186" t="str">
        <f>IF(J75=0,"",IF(LEN(J75)=0,0,(VLOOKUP($J75,Validatie!$D$18:$E$35,2,FALSE))))</f>
        <v/>
      </c>
      <c r="L75" s="86"/>
      <c r="M75" s="87"/>
      <c r="N75" s="90"/>
    </row>
    <row r="76" spans="1:14" x14ac:dyDescent="0.2">
      <c r="A76" s="82"/>
      <c r="B76" s="83"/>
      <c r="C76" s="83"/>
      <c r="D76" s="82"/>
      <c r="E76" s="82"/>
      <c r="F76" s="84"/>
      <c r="G76" s="85"/>
      <c r="H76" s="186" t="str">
        <f>IF(L75="Ja", "", IF(G76=0,"",IF(LEN(G76)=0,0,(VLOOKUP($G76,Validatie!$B$18:$C$26,2,FALSE)))))</f>
        <v/>
      </c>
      <c r="I76" s="86"/>
      <c r="J76" s="85"/>
      <c r="K76" s="186" t="str">
        <f>IF(J76=0,"",IF(LEN(J76)=0,0,(VLOOKUP($J76,Validatie!$D$18:$E$35,2,FALSE))))</f>
        <v/>
      </c>
      <c r="L76" s="86"/>
      <c r="M76" s="87"/>
      <c r="N76" s="90"/>
    </row>
    <row r="77" spans="1:14" x14ac:dyDescent="0.2">
      <c r="A77" s="82"/>
      <c r="B77" s="83"/>
      <c r="C77" s="83"/>
      <c r="D77" s="82"/>
      <c r="E77" s="82"/>
      <c r="F77" s="84"/>
      <c r="G77" s="85"/>
      <c r="H77" s="186" t="str">
        <f>IF(L76="Ja", "", IF(G77=0,"",IF(LEN(G77)=0,0,(VLOOKUP($G77,Validatie!$B$18:$C$26,2,FALSE)))))</f>
        <v/>
      </c>
      <c r="I77" s="86"/>
      <c r="J77" s="85"/>
      <c r="K77" s="186" t="str">
        <f>IF(J77=0,"",IF(LEN(J77)=0,0,(VLOOKUP($J77,Validatie!$D$18:$E$35,2,FALSE))))</f>
        <v/>
      </c>
      <c r="L77" s="86"/>
      <c r="M77" s="87"/>
      <c r="N77" s="90"/>
    </row>
    <row r="78" spans="1:14" x14ac:dyDescent="0.2">
      <c r="A78" s="82"/>
      <c r="B78" s="83"/>
      <c r="C78" s="83"/>
      <c r="D78" s="82"/>
      <c r="E78" s="82"/>
      <c r="F78" s="84"/>
      <c r="G78" s="85"/>
      <c r="H78" s="186" t="str">
        <f>IF(L77="Ja", "", IF(G78=0,"",IF(LEN(G78)=0,0,(VLOOKUP($G78,Validatie!$B$18:$C$26,2,FALSE)))))</f>
        <v/>
      </c>
      <c r="I78" s="86"/>
      <c r="J78" s="85"/>
      <c r="K78" s="186" t="str">
        <f>IF(J78=0,"",IF(LEN(J78)=0,0,(VLOOKUP($J78,Validatie!$D$18:$E$35,2,FALSE))))</f>
        <v/>
      </c>
      <c r="L78" s="86"/>
      <c r="M78" s="87"/>
      <c r="N78" s="90"/>
    </row>
    <row r="79" spans="1:14" x14ac:dyDescent="0.2">
      <c r="A79" s="82"/>
      <c r="B79" s="83"/>
      <c r="C79" s="83"/>
      <c r="D79" s="82"/>
      <c r="E79" s="82"/>
      <c r="F79" s="84"/>
      <c r="G79" s="85"/>
      <c r="H79" s="186" t="str">
        <f>IF(L78="Ja", "", IF(G79=0,"",IF(LEN(G79)=0,0,(VLOOKUP($G79,Validatie!$B$18:$C$26,2,FALSE)))))</f>
        <v/>
      </c>
      <c r="I79" s="86"/>
      <c r="J79" s="85"/>
      <c r="K79" s="186" t="str">
        <f>IF(J79=0,"",IF(LEN(J79)=0,0,(VLOOKUP($J79,Validatie!$D$18:$E$35,2,FALSE))))</f>
        <v/>
      </c>
      <c r="L79" s="86"/>
      <c r="M79" s="87"/>
      <c r="N79" s="90"/>
    </row>
    <row r="80" spans="1:14" x14ac:dyDescent="0.2">
      <c r="A80" s="82"/>
      <c r="B80" s="83"/>
      <c r="C80" s="83"/>
      <c r="D80" s="82"/>
      <c r="E80" s="82"/>
      <c r="F80" s="84"/>
      <c r="G80" s="85"/>
      <c r="H80" s="186" t="str">
        <f>IF(L79="Ja", "", IF(G80=0,"",IF(LEN(G80)=0,0,(VLOOKUP($G80,Validatie!$B$18:$C$26,2,FALSE)))))</f>
        <v/>
      </c>
      <c r="I80" s="86"/>
      <c r="J80" s="85"/>
      <c r="K80" s="186" t="str">
        <f>IF(J80=0,"",IF(LEN(J80)=0,0,(VLOOKUP($J80,Validatie!$D$18:$E$35,2,FALSE))))</f>
        <v/>
      </c>
      <c r="L80" s="86"/>
      <c r="M80" s="87"/>
      <c r="N80" s="90"/>
    </row>
    <row r="81" spans="1:14" x14ac:dyDescent="0.2">
      <c r="A81" s="82"/>
      <c r="B81" s="83"/>
      <c r="C81" s="83"/>
      <c r="D81" s="82"/>
      <c r="E81" s="82"/>
      <c r="F81" s="84"/>
      <c r="G81" s="85"/>
      <c r="H81" s="186" t="str">
        <f>IF(L80="Ja", "", IF(G81=0,"",IF(LEN(G81)=0,0,(VLOOKUP($G81,Validatie!$B$18:$C$26,2,FALSE)))))</f>
        <v/>
      </c>
      <c r="I81" s="86"/>
      <c r="J81" s="85"/>
      <c r="K81" s="186" t="str">
        <f>IF(J81=0,"",IF(LEN(J81)=0,0,(VLOOKUP($J81,Validatie!$D$18:$E$35,2,FALSE))))</f>
        <v/>
      </c>
      <c r="L81" s="86"/>
      <c r="M81" s="87"/>
      <c r="N81" s="90"/>
    </row>
    <row r="82" spans="1:14" x14ac:dyDescent="0.2">
      <c r="A82" s="82"/>
      <c r="B82" s="83"/>
      <c r="C82" s="83"/>
      <c r="D82" s="82"/>
      <c r="E82" s="82"/>
      <c r="F82" s="84"/>
      <c r="G82" s="85"/>
      <c r="H82" s="186" t="str">
        <f>IF(L81="Ja", "", IF(G82=0,"",IF(LEN(G82)=0,0,(VLOOKUP($G82,Validatie!$B$18:$C$26,2,FALSE)))))</f>
        <v/>
      </c>
      <c r="I82" s="86"/>
      <c r="J82" s="85"/>
      <c r="K82" s="186" t="str">
        <f>IF(J82=0,"",IF(LEN(J82)=0,0,(VLOOKUP($J82,Validatie!$D$18:$E$35,2,FALSE))))</f>
        <v/>
      </c>
      <c r="L82" s="86"/>
      <c r="M82" s="87"/>
      <c r="N82" s="90"/>
    </row>
    <row r="83" spans="1:14" x14ac:dyDescent="0.2">
      <c r="A83" s="82"/>
      <c r="B83" s="83"/>
      <c r="C83" s="83"/>
      <c r="D83" s="82"/>
      <c r="E83" s="82"/>
      <c r="F83" s="84"/>
      <c r="G83" s="85"/>
      <c r="H83" s="186" t="str">
        <f>IF(L82="Ja", "", IF(G83=0,"",IF(LEN(G83)=0,0,(VLOOKUP($G83,Validatie!$B$18:$C$26,2,FALSE)))))</f>
        <v/>
      </c>
      <c r="I83" s="86"/>
      <c r="J83" s="85"/>
      <c r="K83" s="186" t="str">
        <f>IF(J83=0,"",IF(LEN(J83)=0,0,(VLOOKUP($J83,Validatie!$D$18:$E$35,2,FALSE))))</f>
        <v/>
      </c>
      <c r="L83" s="86"/>
      <c r="M83" s="87"/>
      <c r="N83" s="90"/>
    </row>
    <row r="84" spans="1:14" x14ac:dyDescent="0.2">
      <c r="A84" s="82"/>
      <c r="B84" s="83"/>
      <c r="C84" s="83"/>
      <c r="D84" s="82"/>
      <c r="E84" s="82"/>
      <c r="F84" s="84"/>
      <c r="G84" s="85"/>
      <c r="H84" s="186" t="str">
        <f>IF(L83="Ja", "", IF(G84=0,"",IF(LEN(G84)=0,0,(VLOOKUP($G84,Validatie!$B$18:$C$26,2,FALSE)))))</f>
        <v/>
      </c>
      <c r="I84" s="86"/>
      <c r="J84" s="85"/>
      <c r="K84" s="186" t="str">
        <f>IF(J84=0,"",IF(LEN(J84)=0,0,(VLOOKUP($J84,Validatie!$D$18:$E$35,2,FALSE))))</f>
        <v/>
      </c>
      <c r="L84" s="86"/>
      <c r="M84" s="87"/>
      <c r="N84" s="90"/>
    </row>
    <row r="85" spans="1:14" x14ac:dyDescent="0.2">
      <c r="A85" s="82"/>
      <c r="B85" s="83"/>
      <c r="C85" s="83"/>
      <c r="D85" s="82"/>
      <c r="E85" s="82"/>
      <c r="F85" s="84"/>
      <c r="G85" s="85"/>
      <c r="H85" s="186" t="str">
        <f>IF(L84="Ja", "", IF(G85=0,"",IF(LEN(G85)=0,0,(VLOOKUP($G85,Validatie!$B$18:$C$26,2,FALSE)))))</f>
        <v/>
      </c>
      <c r="I85" s="86"/>
      <c r="J85" s="85"/>
      <c r="K85" s="186" t="str">
        <f>IF(J85=0,"",IF(LEN(J85)=0,0,(VLOOKUP($J85,Validatie!$D$18:$E$35,2,FALSE))))</f>
        <v/>
      </c>
      <c r="L85" s="86"/>
      <c r="M85" s="87"/>
      <c r="N85" s="90"/>
    </row>
    <row r="86" spans="1:14" x14ac:dyDescent="0.2">
      <c r="A86" s="82"/>
      <c r="B86" s="83"/>
      <c r="C86" s="83"/>
      <c r="D86" s="82"/>
      <c r="E86" s="82"/>
      <c r="F86" s="84"/>
      <c r="G86" s="85"/>
      <c r="H86" s="186" t="str">
        <f>IF(L85="Ja", "", IF(G86=0,"",IF(LEN(G86)=0,0,(VLOOKUP($G86,Validatie!$B$18:$C$26,2,FALSE)))))</f>
        <v/>
      </c>
      <c r="I86" s="86"/>
      <c r="J86" s="85"/>
      <c r="K86" s="186" t="str">
        <f>IF(J86=0,"",IF(LEN(J86)=0,0,(VLOOKUP($J86,Validatie!$D$18:$E$35,2,FALSE))))</f>
        <v/>
      </c>
      <c r="L86" s="86"/>
      <c r="M86" s="87"/>
      <c r="N86" s="90"/>
    </row>
    <row r="87" spans="1:14" x14ac:dyDescent="0.2">
      <c r="A87" s="82"/>
      <c r="B87" s="83"/>
      <c r="C87" s="83"/>
      <c r="D87" s="82"/>
      <c r="E87" s="82"/>
      <c r="F87" s="84"/>
      <c r="G87" s="85"/>
      <c r="H87" s="186" t="str">
        <f>IF(L86="Ja", "", IF(G87=0,"",IF(LEN(G87)=0,0,(VLOOKUP($G87,Validatie!$B$18:$C$26,2,FALSE)))))</f>
        <v/>
      </c>
      <c r="I87" s="86"/>
      <c r="J87" s="85"/>
      <c r="K87" s="186" t="str">
        <f>IF(J87=0,"",IF(LEN(J87)=0,0,(VLOOKUP($J87,Validatie!$D$18:$E$35,2,FALSE))))</f>
        <v/>
      </c>
      <c r="L87" s="86"/>
      <c r="M87" s="87"/>
      <c r="N87" s="90"/>
    </row>
    <row r="88" spans="1:14" x14ac:dyDescent="0.2">
      <c r="A88" s="82"/>
      <c r="B88" s="83"/>
      <c r="C88" s="83"/>
      <c r="D88" s="82"/>
      <c r="E88" s="82"/>
      <c r="F88" s="84"/>
      <c r="G88" s="85"/>
      <c r="H88" s="186" t="str">
        <f>IF(L87="Ja", "", IF(G88=0,"",IF(LEN(G88)=0,0,(VLOOKUP($G88,Validatie!$B$18:$C$26,2,FALSE)))))</f>
        <v/>
      </c>
      <c r="I88" s="86"/>
      <c r="J88" s="85"/>
      <c r="K88" s="186" t="str">
        <f>IF(J88=0,"",IF(LEN(J88)=0,0,(VLOOKUP($J88,Validatie!$D$18:$E$35,2,FALSE))))</f>
        <v/>
      </c>
      <c r="L88" s="86"/>
      <c r="M88" s="87"/>
      <c r="N88" s="90"/>
    </row>
    <row r="89" spans="1:14" x14ac:dyDescent="0.2">
      <c r="A89" s="82"/>
      <c r="B89" s="83"/>
      <c r="C89" s="83"/>
      <c r="D89" s="82"/>
      <c r="E89" s="82"/>
      <c r="F89" s="84"/>
      <c r="G89" s="85"/>
      <c r="H89" s="186" t="str">
        <f>IF(L88="Ja", "", IF(G89=0,"",IF(LEN(G89)=0,0,(VLOOKUP($G89,Validatie!$B$18:$C$26,2,FALSE)))))</f>
        <v/>
      </c>
      <c r="I89" s="86"/>
      <c r="J89" s="85"/>
      <c r="K89" s="186" t="str">
        <f>IF(J89=0,"",IF(LEN(J89)=0,0,(VLOOKUP($J89,Validatie!$D$18:$E$35,2,FALSE))))</f>
        <v/>
      </c>
      <c r="L89" s="86"/>
      <c r="M89" s="87"/>
      <c r="N89" s="90"/>
    </row>
    <row r="90" spans="1:14" x14ac:dyDescent="0.2">
      <c r="A90" s="82"/>
      <c r="B90" s="83"/>
      <c r="C90" s="83"/>
      <c r="D90" s="82"/>
      <c r="E90" s="82"/>
      <c r="F90" s="84"/>
      <c r="G90" s="85"/>
      <c r="H90" s="186" t="str">
        <f>IF(L89="Ja", "", IF(G90=0,"",IF(LEN(G90)=0,0,(VLOOKUP($G90,Validatie!$B$18:$C$26,2,FALSE)))))</f>
        <v/>
      </c>
      <c r="I90" s="86"/>
      <c r="J90" s="85"/>
      <c r="K90" s="186" t="str">
        <f>IF(J90=0,"",IF(LEN(J90)=0,0,(VLOOKUP($J90,Validatie!$D$18:$E$35,2,FALSE))))</f>
        <v/>
      </c>
      <c r="L90" s="86"/>
      <c r="M90" s="87"/>
      <c r="N90" s="90"/>
    </row>
    <row r="91" spans="1:14" x14ac:dyDescent="0.2">
      <c r="A91" s="82"/>
      <c r="B91" s="83"/>
      <c r="C91" s="83"/>
      <c r="D91" s="82"/>
      <c r="E91" s="82"/>
      <c r="F91" s="84"/>
      <c r="G91" s="85"/>
      <c r="H91" s="186" t="str">
        <f>IF(L90="Ja", "", IF(G91=0,"",IF(LEN(G91)=0,0,(VLOOKUP($G91,Validatie!$B$18:$C$26,2,FALSE)))))</f>
        <v/>
      </c>
      <c r="I91" s="86"/>
      <c r="J91" s="85"/>
      <c r="K91" s="186" t="str">
        <f>IF(J91=0,"",IF(LEN(J91)=0,0,(VLOOKUP($J91,Validatie!$D$18:$E$35,2,FALSE))))</f>
        <v/>
      </c>
      <c r="L91" s="86"/>
      <c r="M91" s="87"/>
      <c r="N91" s="90"/>
    </row>
    <row r="92" spans="1:14" x14ac:dyDescent="0.2">
      <c r="A92" s="82"/>
      <c r="B92" s="83"/>
      <c r="C92" s="83"/>
      <c r="D92" s="82"/>
      <c r="E92" s="82"/>
      <c r="F92" s="84"/>
      <c r="G92" s="85"/>
      <c r="H92" s="186" t="str">
        <f>IF(L91="Ja", "", IF(G92=0,"",IF(LEN(G92)=0,0,(VLOOKUP($G92,Validatie!$B$18:$C$26,2,FALSE)))))</f>
        <v/>
      </c>
      <c r="I92" s="86"/>
      <c r="J92" s="85"/>
      <c r="K92" s="186" t="str">
        <f>IF(J92=0,"",IF(LEN(J92)=0,0,(VLOOKUP($J92,Validatie!$D$18:$E$35,2,FALSE))))</f>
        <v/>
      </c>
      <c r="L92" s="86"/>
      <c r="M92" s="87"/>
      <c r="N92" s="90"/>
    </row>
    <row r="93" spans="1:14" x14ac:dyDescent="0.2">
      <c r="A93" s="82"/>
      <c r="B93" s="83"/>
      <c r="C93" s="83"/>
      <c r="D93" s="82"/>
      <c r="E93" s="82"/>
      <c r="F93" s="84"/>
      <c r="G93" s="85"/>
      <c r="H93" s="186" t="str">
        <f>IF(L92="Ja", "", IF(G93=0,"",IF(LEN(G93)=0,0,(VLOOKUP($G93,Validatie!$B$18:$C$26,2,FALSE)))))</f>
        <v/>
      </c>
      <c r="I93" s="86"/>
      <c r="J93" s="85"/>
      <c r="K93" s="186" t="str">
        <f>IF(J93=0,"",IF(LEN(J93)=0,0,(VLOOKUP($J93,Validatie!$D$18:$E$35,2,FALSE))))</f>
        <v/>
      </c>
      <c r="L93" s="86"/>
      <c r="M93" s="87"/>
      <c r="N93" s="90"/>
    </row>
    <row r="94" spans="1:14" x14ac:dyDescent="0.2">
      <c r="A94" s="82"/>
      <c r="B94" s="83"/>
      <c r="C94" s="83"/>
      <c r="D94" s="82"/>
      <c r="E94" s="82"/>
      <c r="F94" s="84"/>
      <c r="G94" s="85"/>
      <c r="H94" s="186" t="str">
        <f>IF(L93="Ja", "", IF(G94=0,"",IF(LEN(G94)=0,0,(VLOOKUP($G94,Validatie!$B$18:$C$26,2,FALSE)))))</f>
        <v/>
      </c>
      <c r="I94" s="86"/>
      <c r="J94" s="85"/>
      <c r="K94" s="186" t="str">
        <f>IF(J94=0,"",IF(LEN(J94)=0,0,(VLOOKUP($J94,Validatie!$D$18:$E$35,2,FALSE))))</f>
        <v/>
      </c>
      <c r="L94" s="86"/>
      <c r="M94" s="87"/>
      <c r="N94" s="90"/>
    </row>
    <row r="95" spans="1:14" x14ac:dyDescent="0.2">
      <c r="A95" s="82"/>
      <c r="B95" s="83"/>
      <c r="C95" s="83"/>
      <c r="D95" s="82"/>
      <c r="E95" s="82"/>
      <c r="F95" s="84"/>
      <c r="G95" s="85"/>
      <c r="H95" s="186" t="str">
        <f>IF(L94="Ja", "", IF(G95=0,"",IF(LEN(G95)=0,0,(VLOOKUP($G95,Validatie!$B$18:$C$26,2,FALSE)))))</f>
        <v/>
      </c>
      <c r="I95" s="86"/>
      <c r="J95" s="85"/>
      <c r="K95" s="186" t="str">
        <f>IF(J95=0,"",IF(LEN(J95)=0,0,(VLOOKUP($J95,Validatie!$D$18:$E$35,2,FALSE))))</f>
        <v/>
      </c>
      <c r="L95" s="86"/>
      <c r="M95" s="87"/>
      <c r="N95" s="90"/>
    </row>
    <row r="96" spans="1:14" x14ac:dyDescent="0.2">
      <c r="A96" s="82"/>
      <c r="B96" s="83"/>
      <c r="C96" s="83"/>
      <c r="D96" s="82"/>
      <c r="E96" s="82"/>
      <c r="F96" s="84"/>
      <c r="G96" s="85"/>
      <c r="H96" s="186" t="str">
        <f>IF(L95="Ja", "", IF(G96=0,"",IF(LEN(G96)=0,0,(VLOOKUP($G96,Validatie!$B$18:$C$26,2,FALSE)))))</f>
        <v/>
      </c>
      <c r="I96" s="86"/>
      <c r="J96" s="85"/>
      <c r="K96" s="186" t="str">
        <f>IF(J96=0,"",IF(LEN(J96)=0,0,(VLOOKUP($J96,Validatie!$D$18:$E$35,2,FALSE))))</f>
        <v/>
      </c>
      <c r="L96" s="86"/>
      <c r="M96" s="87"/>
      <c r="N96" s="90"/>
    </row>
    <row r="97" spans="1:14" x14ac:dyDescent="0.2">
      <c r="A97" s="82"/>
      <c r="B97" s="83"/>
      <c r="C97" s="83"/>
      <c r="D97" s="82"/>
      <c r="E97" s="82"/>
      <c r="F97" s="84"/>
      <c r="G97" s="85"/>
      <c r="H97" s="186" t="str">
        <f>IF(L96="Ja", "", IF(G97=0,"",IF(LEN(G97)=0,0,(VLOOKUP($G97,Validatie!$B$18:$C$26,2,FALSE)))))</f>
        <v/>
      </c>
      <c r="I97" s="86"/>
      <c r="J97" s="85"/>
      <c r="K97" s="186" t="str">
        <f>IF(J97=0,"",IF(LEN(J97)=0,0,(VLOOKUP($J97,Validatie!$D$18:$E$35,2,FALSE))))</f>
        <v/>
      </c>
      <c r="L97" s="86"/>
      <c r="M97" s="87"/>
      <c r="N97" s="90"/>
    </row>
    <row r="98" spans="1:14" x14ac:dyDescent="0.2">
      <c r="A98" s="82"/>
      <c r="B98" s="83"/>
      <c r="C98" s="83"/>
      <c r="D98" s="82"/>
      <c r="E98" s="82"/>
      <c r="F98" s="84"/>
      <c r="G98" s="85"/>
      <c r="H98" s="186" t="str">
        <f>IF(L97="Ja", "", IF(G98=0,"",IF(LEN(G98)=0,0,(VLOOKUP($G98,Validatie!$B$18:$C$26,2,FALSE)))))</f>
        <v/>
      </c>
      <c r="I98" s="86"/>
      <c r="J98" s="85"/>
      <c r="K98" s="186" t="str">
        <f>IF(J98=0,"",IF(LEN(J98)=0,0,(VLOOKUP($J98,Validatie!$D$18:$E$35,2,FALSE))))</f>
        <v/>
      </c>
      <c r="L98" s="86"/>
      <c r="M98" s="87"/>
      <c r="N98" s="90"/>
    </row>
    <row r="99" spans="1:14" x14ac:dyDescent="0.2">
      <c r="A99" s="82"/>
      <c r="B99" s="83"/>
      <c r="C99" s="83"/>
      <c r="D99" s="82"/>
      <c r="E99" s="82"/>
      <c r="F99" s="84"/>
      <c r="G99" s="85"/>
      <c r="H99" s="186" t="str">
        <f>IF(L98="Ja", "", IF(G99=0,"",IF(LEN(G99)=0,0,(VLOOKUP($G99,Validatie!$B$18:$C$26,2,FALSE)))))</f>
        <v/>
      </c>
      <c r="I99" s="86"/>
      <c r="J99" s="85"/>
      <c r="K99" s="186" t="str">
        <f>IF(J99=0,"",IF(LEN(J99)=0,0,(VLOOKUP($J99,Validatie!$D$18:$E$35,2,FALSE))))</f>
        <v/>
      </c>
      <c r="L99" s="86"/>
      <c r="M99" s="87"/>
      <c r="N99" s="90"/>
    </row>
    <row r="100" spans="1:14" x14ac:dyDescent="0.2">
      <c r="A100" s="82"/>
      <c r="B100" s="83"/>
      <c r="C100" s="83"/>
      <c r="D100" s="82"/>
      <c r="E100" s="82"/>
      <c r="F100" s="84"/>
      <c r="G100" s="85"/>
      <c r="H100" s="186" t="str">
        <f>IF(L99="Ja", "", IF(G100=0,"",IF(LEN(G100)=0,0,(VLOOKUP($G100,Validatie!$B$18:$C$26,2,FALSE)))))</f>
        <v/>
      </c>
      <c r="I100" s="86"/>
      <c r="J100" s="85"/>
      <c r="K100" s="186" t="str">
        <f>IF(J100=0,"",IF(LEN(J100)=0,0,(VLOOKUP($J100,Validatie!$D$18:$E$35,2,FALSE))))</f>
        <v/>
      </c>
      <c r="L100" s="86"/>
      <c r="M100" s="87"/>
      <c r="N100" s="90"/>
    </row>
    <row r="101" spans="1:14" x14ac:dyDescent="0.2">
      <c r="A101" s="82"/>
      <c r="B101" s="83"/>
      <c r="C101" s="83"/>
      <c r="D101" s="82"/>
      <c r="E101" s="82"/>
      <c r="F101" s="84"/>
      <c r="G101" s="85"/>
      <c r="H101" s="186" t="str">
        <f>IF(L100="Ja", "", IF(G101=0,"",IF(LEN(G101)=0,0,(VLOOKUP($G101,Validatie!$B$18:$C$26,2,FALSE)))))</f>
        <v/>
      </c>
      <c r="I101" s="86"/>
      <c r="J101" s="85"/>
      <c r="K101" s="186" t="str">
        <f>IF(J101=0,"",IF(LEN(J101)=0,0,(VLOOKUP($J101,Validatie!$D$18:$E$35,2,FALSE))))</f>
        <v/>
      </c>
      <c r="L101" s="86"/>
      <c r="M101" s="87"/>
      <c r="N101" s="90"/>
    </row>
    <row r="102" spans="1:14" x14ac:dyDescent="0.2">
      <c r="A102" s="82"/>
      <c r="B102" s="83"/>
      <c r="C102" s="83"/>
      <c r="D102" s="82"/>
      <c r="E102" s="82"/>
      <c r="F102" s="84"/>
      <c r="G102" s="85"/>
      <c r="H102" s="186" t="str">
        <f>IF(L101="Ja", "", IF(G102=0,"",IF(LEN(G102)=0,0,(VLOOKUP($G102,Validatie!$B$18:$C$26,2,FALSE)))))</f>
        <v/>
      </c>
      <c r="I102" s="86"/>
      <c r="J102" s="85"/>
      <c r="K102" s="186" t="str">
        <f>IF(J102=0,"",IF(LEN(J102)=0,0,(VLOOKUP($J102,Validatie!$D$18:$E$35,2,FALSE))))</f>
        <v/>
      </c>
      <c r="L102" s="86"/>
      <c r="M102" s="87"/>
      <c r="N102" s="90"/>
    </row>
    <row r="103" spans="1:14" x14ac:dyDescent="0.2">
      <c r="A103" s="82"/>
      <c r="B103" s="83"/>
      <c r="C103" s="83"/>
      <c r="D103" s="82"/>
      <c r="E103" s="82"/>
      <c r="F103" s="84"/>
      <c r="G103" s="85"/>
      <c r="H103" s="186" t="str">
        <f>IF(L102="Ja", "", IF(G103=0,"",IF(LEN(G103)=0,0,(VLOOKUP($G103,Validatie!$B$18:$C$26,2,FALSE)))))</f>
        <v/>
      </c>
      <c r="I103" s="86"/>
      <c r="J103" s="85"/>
      <c r="K103" s="186" t="str">
        <f>IF(J103=0,"",IF(LEN(J103)=0,0,(VLOOKUP($J103,Validatie!$D$18:$E$35,2,FALSE))))</f>
        <v/>
      </c>
      <c r="L103" s="86"/>
      <c r="M103" s="87"/>
      <c r="N103" s="90"/>
    </row>
    <row r="104" spans="1:14" x14ac:dyDescent="0.2">
      <c r="A104" s="82"/>
      <c r="B104" s="83"/>
      <c r="C104" s="83"/>
      <c r="D104" s="82"/>
      <c r="E104" s="82"/>
      <c r="F104" s="84"/>
      <c r="G104" s="85"/>
      <c r="H104" s="186" t="str">
        <f>IF(L103="Ja", "", IF(G104=0,"",IF(LEN(G104)=0,0,(VLOOKUP($G104,Validatie!$B$18:$C$26,2,FALSE)))))</f>
        <v/>
      </c>
      <c r="I104" s="86"/>
      <c r="J104" s="85"/>
      <c r="K104" s="186" t="str">
        <f>IF(J104=0,"",IF(LEN(J104)=0,0,(VLOOKUP($J104,Validatie!$D$18:$E$35,2,FALSE))))</f>
        <v/>
      </c>
      <c r="L104" s="86"/>
      <c r="M104" s="87"/>
      <c r="N104" s="90"/>
    </row>
    <row r="105" spans="1:14" x14ac:dyDescent="0.2">
      <c r="A105" s="82"/>
      <c r="B105" s="83"/>
      <c r="C105" s="83"/>
      <c r="D105" s="82"/>
      <c r="E105" s="82"/>
      <c r="F105" s="84"/>
      <c r="G105" s="85"/>
      <c r="H105" s="186" t="str">
        <f>IF(L104="Ja", "", IF(G105=0,"",IF(LEN(G105)=0,0,(VLOOKUP($G105,Validatie!$B$18:$C$26,2,FALSE)))))</f>
        <v/>
      </c>
      <c r="I105" s="86"/>
      <c r="J105" s="85"/>
      <c r="K105" s="186" t="str">
        <f>IF(J105=0,"",IF(LEN(J105)=0,0,(VLOOKUP($J105,Validatie!$D$18:$E$35,2,FALSE))))</f>
        <v/>
      </c>
      <c r="L105" s="86"/>
      <c r="M105" s="87"/>
      <c r="N105" s="90"/>
    </row>
    <row r="106" spans="1:14" x14ac:dyDescent="0.2">
      <c r="A106" s="82"/>
      <c r="B106" s="83"/>
      <c r="C106" s="83"/>
      <c r="D106" s="82"/>
      <c r="E106" s="82"/>
      <c r="F106" s="84"/>
      <c r="G106" s="85"/>
      <c r="H106" s="186" t="str">
        <f>IF(L105="Ja", "", IF(G106=0,"",IF(LEN(G106)=0,0,(VLOOKUP($G106,Validatie!$B$18:$C$26,2,FALSE)))))</f>
        <v/>
      </c>
      <c r="I106" s="86"/>
      <c r="J106" s="85"/>
      <c r="K106" s="186" t="str">
        <f>IF(J106=0,"",IF(LEN(J106)=0,0,(VLOOKUP($J106,Validatie!$D$18:$E$35,2,FALSE))))</f>
        <v/>
      </c>
      <c r="L106" s="86"/>
      <c r="M106" s="87"/>
      <c r="N106" s="90"/>
    </row>
    <row r="107" spans="1:14" x14ac:dyDescent="0.2">
      <c r="A107" s="82"/>
      <c r="B107" s="83"/>
      <c r="C107" s="83"/>
      <c r="D107" s="82"/>
      <c r="E107" s="82"/>
      <c r="F107" s="84"/>
      <c r="G107" s="85"/>
      <c r="H107" s="186" t="str">
        <f>IF(L106="Ja", "", IF(G107=0,"",IF(LEN(G107)=0,0,(VLOOKUP($G107,Validatie!$B$18:$C$26,2,FALSE)))))</f>
        <v/>
      </c>
      <c r="I107" s="86"/>
      <c r="J107" s="85"/>
      <c r="K107" s="186" t="str">
        <f>IF(J107=0,"",IF(LEN(J107)=0,0,(VLOOKUP($J107,Validatie!$D$18:$E$35,2,FALSE))))</f>
        <v/>
      </c>
      <c r="L107" s="86"/>
      <c r="M107" s="87"/>
      <c r="N107" s="90"/>
    </row>
    <row r="108" spans="1:14" x14ac:dyDescent="0.2">
      <c r="A108" s="82"/>
      <c r="B108" s="83"/>
      <c r="C108" s="83"/>
      <c r="D108" s="82"/>
      <c r="E108" s="82"/>
      <c r="F108" s="84"/>
      <c r="G108" s="85"/>
      <c r="H108" s="186" t="str">
        <f>IF(L107="Ja", "", IF(G108=0,"",IF(LEN(G108)=0,0,(VLOOKUP($G108,Validatie!$B$18:$C$26,2,FALSE)))))</f>
        <v/>
      </c>
      <c r="I108" s="86"/>
      <c r="J108" s="85"/>
      <c r="K108" s="186" t="str">
        <f>IF(J108=0,"",IF(LEN(J108)=0,0,(VLOOKUP($J108,Validatie!$D$18:$E$35,2,FALSE))))</f>
        <v/>
      </c>
      <c r="L108" s="86"/>
      <c r="M108" s="87"/>
      <c r="N108" s="90"/>
    </row>
    <row r="109" spans="1:14" x14ac:dyDescent="0.2">
      <c r="A109" s="82"/>
      <c r="B109" s="83"/>
      <c r="C109" s="83"/>
      <c r="D109" s="82"/>
      <c r="E109" s="82"/>
      <c r="F109" s="84"/>
      <c r="G109" s="85"/>
      <c r="H109" s="186" t="str">
        <f>IF(L108="Ja", "", IF(G109=0,"",IF(LEN(G109)=0,0,(VLOOKUP($G109,Validatie!$B$18:$C$26,2,FALSE)))))</f>
        <v/>
      </c>
      <c r="I109" s="86"/>
      <c r="J109" s="85"/>
      <c r="K109" s="186" t="str">
        <f>IF(J109=0,"",IF(LEN(J109)=0,0,(VLOOKUP($J109,Validatie!$D$18:$E$35,2,FALSE))))</f>
        <v/>
      </c>
      <c r="L109" s="86"/>
      <c r="M109" s="87"/>
      <c r="N109" s="90"/>
    </row>
    <row r="110" spans="1:14" x14ac:dyDescent="0.2">
      <c r="A110" s="82"/>
      <c r="B110" s="83"/>
      <c r="C110" s="83"/>
      <c r="D110" s="82"/>
      <c r="E110" s="82"/>
      <c r="F110" s="84"/>
      <c r="G110" s="85"/>
      <c r="H110" s="186" t="str">
        <f>IF(L109="Ja", "", IF(G110=0,"",IF(LEN(G110)=0,0,(VLOOKUP($G110,Validatie!$B$18:$C$26,2,FALSE)))))</f>
        <v/>
      </c>
      <c r="I110" s="86"/>
      <c r="J110" s="85"/>
      <c r="K110" s="186" t="str">
        <f>IF(J110=0,"",IF(LEN(J110)=0,0,(VLOOKUP($J110,Validatie!$D$18:$E$35,2,FALSE))))</f>
        <v/>
      </c>
      <c r="L110" s="86"/>
      <c r="M110" s="87"/>
      <c r="N110" s="90"/>
    </row>
    <row r="111" spans="1:14" x14ac:dyDescent="0.2">
      <c r="A111" s="82"/>
      <c r="B111" s="83"/>
      <c r="C111" s="83"/>
      <c r="D111" s="82"/>
      <c r="E111" s="82"/>
      <c r="F111" s="84"/>
      <c r="G111" s="85"/>
      <c r="H111" s="186" t="str">
        <f>IF(L110="Ja", "", IF(G111=0,"",IF(LEN(G111)=0,0,(VLOOKUP($G111,Validatie!$B$18:$C$26,2,FALSE)))))</f>
        <v/>
      </c>
      <c r="I111" s="86"/>
      <c r="J111" s="85"/>
      <c r="K111" s="186" t="str">
        <f>IF(J111=0,"",IF(LEN(J111)=0,0,(VLOOKUP($J111,Validatie!$D$18:$E$35,2,FALSE))))</f>
        <v/>
      </c>
      <c r="L111" s="86"/>
      <c r="M111" s="87"/>
      <c r="N111" s="90"/>
    </row>
    <row r="112" spans="1:14" x14ac:dyDescent="0.2">
      <c r="A112" s="82"/>
      <c r="B112" s="83"/>
      <c r="C112" s="83"/>
      <c r="D112" s="82"/>
      <c r="E112" s="82"/>
      <c r="F112" s="84"/>
      <c r="G112" s="85"/>
      <c r="H112" s="186" t="str">
        <f>IF(L111="Ja", "", IF(G112=0,"",IF(LEN(G112)=0,0,(VLOOKUP($G112,Validatie!$B$18:$C$26,2,FALSE)))))</f>
        <v/>
      </c>
      <c r="I112" s="86"/>
      <c r="J112" s="85"/>
      <c r="K112" s="186" t="str">
        <f>IF(J112=0,"",IF(LEN(J112)=0,0,(VLOOKUP($J112,Validatie!$D$18:$E$35,2,FALSE))))</f>
        <v/>
      </c>
      <c r="L112" s="86"/>
      <c r="M112" s="87"/>
      <c r="N112" s="90"/>
    </row>
    <row r="113" spans="1:14" x14ac:dyDescent="0.2">
      <c r="A113" s="82"/>
      <c r="B113" s="83"/>
      <c r="C113" s="83"/>
      <c r="D113" s="82"/>
      <c r="E113" s="82"/>
      <c r="F113" s="84"/>
      <c r="G113" s="85"/>
      <c r="H113" s="186" t="str">
        <f>IF(L112="Ja", "", IF(G113=0,"",IF(LEN(G113)=0,0,(VLOOKUP($G113,Validatie!$B$18:$C$26,2,FALSE)))))</f>
        <v/>
      </c>
      <c r="I113" s="86"/>
      <c r="J113" s="85"/>
      <c r="K113" s="186" t="str">
        <f>IF(J113=0,"",IF(LEN(J113)=0,0,(VLOOKUP($J113,Validatie!$D$18:$E$35,2,FALSE))))</f>
        <v/>
      </c>
      <c r="L113" s="86"/>
      <c r="M113" s="87"/>
      <c r="N113" s="90"/>
    </row>
    <row r="114" spans="1:14" x14ac:dyDescent="0.2">
      <c r="A114" s="82"/>
      <c r="B114" s="83"/>
      <c r="C114" s="83"/>
      <c r="D114" s="82"/>
      <c r="E114" s="82"/>
      <c r="F114" s="84"/>
      <c r="G114" s="85"/>
      <c r="H114" s="186" t="str">
        <f>IF(L113="Ja", "", IF(G114=0,"",IF(LEN(G114)=0,0,(VLOOKUP($G114,Validatie!$B$18:$C$26,2,FALSE)))))</f>
        <v/>
      </c>
      <c r="I114" s="86"/>
      <c r="J114" s="85"/>
      <c r="K114" s="186" t="str">
        <f>IF(J114=0,"",IF(LEN(J114)=0,0,(VLOOKUP($J114,Validatie!$D$18:$E$35,2,FALSE))))</f>
        <v/>
      </c>
      <c r="L114" s="86"/>
      <c r="M114" s="87"/>
      <c r="N114" s="90"/>
    </row>
    <row r="115" spans="1:14" x14ac:dyDescent="0.2">
      <c r="A115" s="82"/>
      <c r="B115" s="83"/>
      <c r="C115" s="83"/>
      <c r="D115" s="82"/>
      <c r="E115" s="82"/>
      <c r="F115" s="84"/>
      <c r="G115" s="85"/>
      <c r="H115" s="186" t="str">
        <f>IF(L114="Ja", "", IF(G115=0,"",IF(LEN(G115)=0,0,(VLOOKUP($G115,Validatie!$B$18:$C$26,2,FALSE)))))</f>
        <v/>
      </c>
      <c r="I115" s="86"/>
      <c r="J115" s="85"/>
      <c r="K115" s="186" t="str">
        <f>IF(J115=0,"",IF(LEN(J115)=0,0,(VLOOKUP($J115,Validatie!$D$18:$E$35,2,FALSE))))</f>
        <v/>
      </c>
      <c r="L115" s="86"/>
      <c r="M115" s="87"/>
      <c r="N115" s="90"/>
    </row>
    <row r="116" spans="1:14" x14ac:dyDescent="0.2">
      <c r="A116" s="82"/>
      <c r="B116" s="83"/>
      <c r="C116" s="83"/>
      <c r="D116" s="82"/>
      <c r="E116" s="82"/>
      <c r="F116" s="84"/>
      <c r="G116" s="85"/>
      <c r="H116" s="186" t="str">
        <f>IF(L115="Ja", "", IF(G116=0,"",IF(LEN(G116)=0,0,(VLOOKUP($G116,Validatie!$B$18:$C$26,2,FALSE)))))</f>
        <v/>
      </c>
      <c r="I116" s="86"/>
      <c r="J116" s="85"/>
      <c r="K116" s="186" t="str">
        <f>IF(J116=0,"",IF(LEN(J116)=0,0,(VLOOKUP($J116,Validatie!$D$18:$E$35,2,FALSE))))</f>
        <v/>
      </c>
      <c r="L116" s="86"/>
      <c r="M116" s="87"/>
      <c r="N116" s="90"/>
    </row>
    <row r="117" spans="1:14" x14ac:dyDescent="0.2">
      <c r="A117" s="82"/>
      <c r="B117" s="83"/>
      <c r="C117" s="83"/>
      <c r="D117" s="82"/>
      <c r="E117" s="82"/>
      <c r="F117" s="84"/>
      <c r="G117" s="85"/>
      <c r="H117" s="186" t="str">
        <f>IF(L116="Ja", "", IF(G117=0,"",IF(LEN(G117)=0,0,(VLOOKUP($G117,Validatie!$B$18:$C$26,2,FALSE)))))</f>
        <v/>
      </c>
      <c r="I117" s="86"/>
      <c r="J117" s="85"/>
      <c r="K117" s="186" t="str">
        <f>IF(J117=0,"",IF(LEN(J117)=0,0,(VLOOKUP($J117,Validatie!$D$18:$E$35,2,FALSE))))</f>
        <v/>
      </c>
      <c r="L117" s="86"/>
      <c r="M117" s="87"/>
      <c r="N117" s="90"/>
    </row>
    <row r="118" spans="1:14" x14ac:dyDescent="0.2">
      <c r="A118" s="82"/>
      <c r="B118" s="83"/>
      <c r="C118" s="83"/>
      <c r="D118" s="82"/>
      <c r="E118" s="82"/>
      <c r="F118" s="84"/>
      <c r="G118" s="85"/>
      <c r="H118" s="186" t="str">
        <f>IF(L117="Ja", "", IF(G118=0,"",IF(LEN(G118)=0,0,(VLOOKUP($G118,Validatie!$B$18:$C$26,2,FALSE)))))</f>
        <v/>
      </c>
      <c r="I118" s="86"/>
      <c r="J118" s="85"/>
      <c r="K118" s="186" t="str">
        <f>IF(J118=0,"",IF(LEN(J118)=0,0,(VLOOKUP($J118,Validatie!$D$18:$E$35,2,FALSE))))</f>
        <v/>
      </c>
      <c r="L118" s="86"/>
      <c r="M118" s="87"/>
      <c r="N118" s="90"/>
    </row>
    <row r="119" spans="1:14" x14ac:dyDescent="0.2">
      <c r="A119" s="82"/>
      <c r="B119" s="83"/>
      <c r="C119" s="83"/>
      <c r="D119" s="82"/>
      <c r="E119" s="82"/>
      <c r="F119" s="84"/>
      <c r="G119" s="85"/>
      <c r="H119" s="186" t="str">
        <f>IF(L118="Ja", "", IF(G119=0,"",IF(LEN(G119)=0,0,(VLOOKUP($G119,Validatie!$B$18:$C$26,2,FALSE)))))</f>
        <v/>
      </c>
      <c r="I119" s="86"/>
      <c r="J119" s="85"/>
      <c r="K119" s="186" t="str">
        <f>IF(J119=0,"",IF(LEN(J119)=0,0,(VLOOKUP($J119,Validatie!$D$18:$E$35,2,FALSE))))</f>
        <v/>
      </c>
      <c r="L119" s="86"/>
      <c r="M119" s="87"/>
      <c r="N119" s="90"/>
    </row>
    <row r="120" spans="1:14" x14ac:dyDescent="0.2">
      <c r="A120" s="82"/>
      <c r="B120" s="83"/>
      <c r="C120" s="83"/>
      <c r="D120" s="82"/>
      <c r="E120" s="82"/>
      <c r="F120" s="84"/>
      <c r="G120" s="85"/>
      <c r="H120" s="186" t="str">
        <f>IF(L119="Ja", "", IF(G120=0,"",IF(LEN(G120)=0,0,(VLOOKUP($G120,Validatie!$B$18:$C$26,2,FALSE)))))</f>
        <v/>
      </c>
      <c r="I120" s="86"/>
      <c r="J120" s="85"/>
      <c r="K120" s="186" t="str">
        <f>IF(J120=0,"",IF(LEN(J120)=0,0,(VLOOKUP($J120,Validatie!$D$18:$E$35,2,FALSE))))</f>
        <v/>
      </c>
      <c r="L120" s="86"/>
      <c r="M120" s="87"/>
      <c r="N120" s="90"/>
    </row>
    <row r="121" spans="1:14" x14ac:dyDescent="0.2">
      <c r="A121" s="82"/>
      <c r="B121" s="83"/>
      <c r="C121" s="83"/>
      <c r="D121" s="82"/>
      <c r="E121" s="82"/>
      <c r="F121" s="84"/>
      <c r="G121" s="85"/>
      <c r="H121" s="186" t="str">
        <f>IF(L120="Ja", "", IF(G121=0,"",IF(LEN(G121)=0,0,(VLOOKUP($G121,Validatie!$B$18:$C$26,2,FALSE)))))</f>
        <v/>
      </c>
      <c r="I121" s="86"/>
      <c r="J121" s="85"/>
      <c r="K121" s="186" t="str">
        <f>IF(J121=0,"",IF(LEN(J121)=0,0,(VLOOKUP($J121,Validatie!$D$18:$E$35,2,FALSE))))</f>
        <v/>
      </c>
      <c r="L121" s="86"/>
      <c r="M121" s="87"/>
      <c r="N121" s="90"/>
    </row>
    <row r="122" spans="1:14" x14ac:dyDescent="0.2">
      <c r="A122" s="82"/>
      <c r="B122" s="83"/>
      <c r="C122" s="83"/>
      <c r="D122" s="82"/>
      <c r="E122" s="82"/>
      <c r="F122" s="84"/>
      <c r="G122" s="85"/>
      <c r="H122" s="186" t="str">
        <f>IF(L121="Ja", "", IF(G122=0,"",IF(LEN(G122)=0,0,(VLOOKUP($G122,Validatie!$B$18:$C$26,2,FALSE)))))</f>
        <v/>
      </c>
      <c r="I122" s="86"/>
      <c r="J122" s="85"/>
      <c r="K122" s="186" t="str">
        <f>IF(J122=0,"",IF(LEN(J122)=0,0,(VLOOKUP($J122,Validatie!$D$18:$E$35,2,FALSE))))</f>
        <v/>
      </c>
      <c r="L122" s="86"/>
      <c r="M122" s="87"/>
      <c r="N122" s="90"/>
    </row>
    <row r="123" spans="1:14" x14ac:dyDescent="0.2">
      <c r="A123" s="82"/>
      <c r="B123" s="83"/>
      <c r="C123" s="83"/>
      <c r="D123" s="82"/>
      <c r="E123" s="82"/>
      <c r="F123" s="84"/>
      <c r="G123" s="85"/>
      <c r="H123" s="186" t="str">
        <f>IF(L122="Ja", "", IF(G123=0,"",IF(LEN(G123)=0,0,(VLOOKUP($G123,Validatie!$B$18:$C$26,2,FALSE)))))</f>
        <v/>
      </c>
      <c r="I123" s="86"/>
      <c r="J123" s="85"/>
      <c r="K123" s="186" t="str">
        <f>IF(J123=0,"",IF(LEN(J123)=0,0,(VLOOKUP($J123,Validatie!$D$18:$E$35,2,FALSE))))</f>
        <v/>
      </c>
      <c r="L123" s="86"/>
      <c r="M123" s="87"/>
      <c r="N123" s="90"/>
    </row>
    <row r="124" spans="1:14" x14ac:dyDescent="0.2">
      <c r="A124" s="82"/>
      <c r="B124" s="83"/>
      <c r="C124" s="83"/>
      <c r="D124" s="82"/>
      <c r="E124" s="82"/>
      <c r="F124" s="84"/>
      <c r="G124" s="85"/>
      <c r="H124" s="186" t="str">
        <f>IF(L123="Ja", "", IF(G124=0,"",IF(LEN(G124)=0,0,(VLOOKUP($G124,Validatie!$B$18:$C$26,2,FALSE)))))</f>
        <v/>
      </c>
      <c r="I124" s="86"/>
      <c r="J124" s="85"/>
      <c r="K124" s="186" t="str">
        <f>IF(J124=0,"",IF(LEN(J124)=0,0,(VLOOKUP($J124,Validatie!$D$18:$E$35,2,FALSE))))</f>
        <v/>
      </c>
      <c r="L124" s="86"/>
      <c r="M124" s="87"/>
      <c r="N124" s="90"/>
    </row>
    <row r="125" spans="1:14" x14ac:dyDescent="0.2">
      <c r="A125" s="82"/>
      <c r="B125" s="83"/>
      <c r="C125" s="83"/>
      <c r="D125" s="82"/>
      <c r="E125" s="82"/>
      <c r="F125" s="84"/>
      <c r="G125" s="85"/>
      <c r="H125" s="186" t="str">
        <f>IF(L124="Ja", "", IF(G125=0,"",IF(LEN(G125)=0,0,(VLOOKUP($G125,Validatie!$B$18:$C$26,2,FALSE)))))</f>
        <v/>
      </c>
      <c r="I125" s="86"/>
      <c r="J125" s="85"/>
      <c r="K125" s="186" t="str">
        <f>IF(J125=0,"",IF(LEN(J125)=0,0,(VLOOKUP($J125,Validatie!$D$18:$E$35,2,FALSE))))</f>
        <v/>
      </c>
      <c r="L125" s="86"/>
      <c r="M125" s="87"/>
      <c r="N125" s="90"/>
    </row>
    <row r="126" spans="1:14" x14ac:dyDescent="0.2">
      <c r="A126" s="82"/>
      <c r="B126" s="83"/>
      <c r="C126" s="83"/>
      <c r="D126" s="82"/>
      <c r="E126" s="82"/>
      <c r="F126" s="84"/>
      <c r="G126" s="85"/>
      <c r="H126" s="186" t="str">
        <f>IF(L125="Ja", "", IF(G126=0,"",IF(LEN(G126)=0,0,(VLOOKUP($G126,Validatie!$B$18:$C$26,2,FALSE)))))</f>
        <v/>
      </c>
      <c r="I126" s="86"/>
      <c r="J126" s="85"/>
      <c r="K126" s="186" t="str">
        <f>IF(J126=0,"",IF(LEN(J126)=0,0,(VLOOKUP($J126,Validatie!$D$18:$E$35,2,FALSE))))</f>
        <v/>
      </c>
      <c r="L126" s="86"/>
      <c r="M126" s="87"/>
      <c r="N126" s="90"/>
    </row>
    <row r="127" spans="1:14" x14ac:dyDescent="0.2">
      <c r="A127" s="82"/>
      <c r="B127" s="83"/>
      <c r="C127" s="83"/>
      <c r="D127" s="82"/>
      <c r="E127" s="82"/>
      <c r="F127" s="84"/>
      <c r="G127" s="85"/>
      <c r="H127" s="186" t="str">
        <f>IF(L126="Ja", "", IF(G127=0,"",IF(LEN(G127)=0,0,(VLOOKUP($G127,Validatie!$B$18:$C$26,2,FALSE)))))</f>
        <v/>
      </c>
      <c r="I127" s="86"/>
      <c r="J127" s="85"/>
      <c r="K127" s="186" t="str">
        <f>IF(J127=0,"",IF(LEN(J127)=0,0,(VLOOKUP($J127,Validatie!$D$18:$E$35,2,FALSE))))</f>
        <v/>
      </c>
      <c r="L127" s="86"/>
      <c r="M127" s="87"/>
      <c r="N127" s="90"/>
    </row>
    <row r="128" spans="1:14" x14ac:dyDescent="0.2">
      <c r="A128" s="82"/>
      <c r="B128" s="83"/>
      <c r="C128" s="83"/>
      <c r="D128" s="82"/>
      <c r="E128" s="82"/>
      <c r="F128" s="84"/>
      <c r="G128" s="85"/>
      <c r="H128" s="186" t="str">
        <f>IF(L127="Ja", "", IF(G128=0,"",IF(LEN(G128)=0,0,(VLOOKUP($G128,Validatie!$B$18:$C$26,2,FALSE)))))</f>
        <v/>
      </c>
      <c r="I128" s="86"/>
      <c r="J128" s="85"/>
      <c r="K128" s="186" t="str">
        <f>IF(J128=0,"",IF(LEN(J128)=0,0,(VLOOKUP($J128,Validatie!$D$18:$E$35,2,FALSE))))</f>
        <v/>
      </c>
      <c r="L128" s="86"/>
      <c r="M128" s="87"/>
      <c r="N128" s="90"/>
    </row>
    <row r="129" spans="1:14" x14ac:dyDescent="0.2">
      <c r="A129" s="82"/>
      <c r="B129" s="83"/>
      <c r="C129" s="83"/>
      <c r="D129" s="82"/>
      <c r="E129" s="82"/>
      <c r="F129" s="84"/>
      <c r="G129" s="85"/>
      <c r="H129" s="186" t="str">
        <f>IF(L128="Ja", "", IF(G129=0,"",IF(LEN(G129)=0,0,(VLOOKUP($G129,Validatie!$B$18:$C$26,2,FALSE)))))</f>
        <v/>
      </c>
      <c r="I129" s="86"/>
      <c r="J129" s="85"/>
      <c r="K129" s="186" t="str">
        <f>IF(J129=0,"",IF(LEN(J129)=0,0,(VLOOKUP($J129,Validatie!$D$18:$E$35,2,FALSE))))</f>
        <v/>
      </c>
      <c r="L129" s="86"/>
      <c r="M129" s="87"/>
      <c r="N129" s="90"/>
    </row>
    <row r="130" spans="1:14" x14ac:dyDescent="0.2">
      <c r="A130" s="82"/>
      <c r="B130" s="83"/>
      <c r="C130" s="83"/>
      <c r="D130" s="82"/>
      <c r="E130" s="82"/>
      <c r="F130" s="84"/>
      <c r="G130" s="85"/>
      <c r="H130" s="186" t="str">
        <f>IF(L129="Ja", "", IF(G130=0,"",IF(LEN(G130)=0,0,(VLOOKUP($G130,Validatie!$B$18:$C$26,2,FALSE)))))</f>
        <v/>
      </c>
      <c r="I130" s="86"/>
      <c r="J130" s="85"/>
      <c r="K130" s="186" t="str">
        <f>IF(J130=0,"",IF(LEN(J130)=0,0,(VLOOKUP($J130,Validatie!$D$18:$E$35,2,FALSE))))</f>
        <v/>
      </c>
      <c r="L130" s="86"/>
      <c r="M130" s="87"/>
      <c r="N130" s="90"/>
    </row>
    <row r="131" spans="1:14" x14ac:dyDescent="0.2">
      <c r="A131" s="82"/>
      <c r="B131" s="83"/>
      <c r="C131" s="83"/>
      <c r="D131" s="82"/>
      <c r="E131" s="82"/>
      <c r="F131" s="84"/>
      <c r="G131" s="85"/>
      <c r="H131" s="186" t="str">
        <f>IF(L130="Ja", "", IF(G131=0,"",IF(LEN(G131)=0,0,(VLOOKUP($G131,Validatie!$B$18:$C$26,2,FALSE)))))</f>
        <v/>
      </c>
      <c r="I131" s="86"/>
      <c r="J131" s="85"/>
      <c r="K131" s="186" t="str">
        <f>IF(J131=0,"",IF(LEN(J131)=0,0,(VLOOKUP($J131,Validatie!$D$18:$E$35,2,FALSE))))</f>
        <v/>
      </c>
      <c r="L131" s="86"/>
      <c r="M131" s="87"/>
      <c r="N131" s="90"/>
    </row>
    <row r="132" spans="1:14" x14ac:dyDescent="0.2">
      <c r="A132" s="82"/>
      <c r="B132" s="83"/>
      <c r="C132" s="83"/>
      <c r="D132" s="82"/>
      <c r="E132" s="82"/>
      <c r="F132" s="84"/>
      <c r="G132" s="85"/>
      <c r="H132" s="186" t="str">
        <f>IF(L131="Ja", "", IF(G132=0,"",IF(LEN(G132)=0,0,(VLOOKUP($G132,Validatie!$B$18:$C$26,2,FALSE)))))</f>
        <v/>
      </c>
      <c r="I132" s="86"/>
      <c r="J132" s="85"/>
      <c r="K132" s="186" t="str">
        <f>IF(J132=0,"",IF(LEN(J132)=0,0,(VLOOKUP($J132,Validatie!$D$18:$E$35,2,FALSE))))</f>
        <v/>
      </c>
      <c r="L132" s="86"/>
      <c r="M132" s="87"/>
      <c r="N132" s="90"/>
    </row>
    <row r="133" spans="1:14" x14ac:dyDescent="0.2">
      <c r="A133" s="82"/>
      <c r="B133" s="83"/>
      <c r="C133" s="83"/>
      <c r="D133" s="82"/>
      <c r="E133" s="82"/>
      <c r="F133" s="84"/>
      <c r="G133" s="85"/>
      <c r="H133" s="186" t="str">
        <f>IF(L132="Ja", "", IF(G133=0,"",IF(LEN(G133)=0,0,(VLOOKUP($G133,Validatie!$B$18:$C$26,2,FALSE)))))</f>
        <v/>
      </c>
      <c r="I133" s="86"/>
      <c r="J133" s="85"/>
      <c r="K133" s="186" t="str">
        <f>IF(J133=0,"",IF(LEN(J133)=0,0,(VLOOKUP($J133,Validatie!$D$18:$E$35,2,FALSE))))</f>
        <v/>
      </c>
      <c r="L133" s="86"/>
      <c r="M133" s="87"/>
      <c r="N133" s="90"/>
    </row>
    <row r="134" spans="1:14" x14ac:dyDescent="0.2">
      <c r="A134" s="82"/>
      <c r="B134" s="83"/>
      <c r="C134" s="83"/>
      <c r="D134" s="82"/>
      <c r="E134" s="82"/>
      <c r="F134" s="84"/>
      <c r="G134" s="85"/>
      <c r="H134" s="186" t="str">
        <f>IF(L133="Ja", "", IF(G134=0,"",IF(LEN(G134)=0,0,(VLOOKUP($G134,Validatie!$B$18:$C$26,2,FALSE)))))</f>
        <v/>
      </c>
      <c r="I134" s="86"/>
      <c r="J134" s="85"/>
      <c r="K134" s="186" t="str">
        <f>IF(J134=0,"",IF(LEN(J134)=0,0,(VLOOKUP($J134,Validatie!$D$18:$E$35,2,FALSE))))</f>
        <v/>
      </c>
      <c r="L134" s="86"/>
      <c r="M134" s="87"/>
      <c r="N134" s="90"/>
    </row>
    <row r="135" spans="1:14" x14ac:dyDescent="0.2">
      <c r="A135" s="82"/>
      <c r="B135" s="83"/>
      <c r="C135" s="83"/>
      <c r="D135" s="82"/>
      <c r="E135" s="82"/>
      <c r="F135" s="84"/>
      <c r="G135" s="85"/>
      <c r="H135" s="186" t="str">
        <f>IF(L134="Ja", "", IF(G135=0,"",IF(LEN(G135)=0,0,(VLOOKUP($G135,Validatie!$B$18:$C$26,2,FALSE)))))</f>
        <v/>
      </c>
      <c r="I135" s="86"/>
      <c r="J135" s="85"/>
      <c r="K135" s="186" t="str">
        <f>IF(J135=0,"",IF(LEN(J135)=0,0,(VLOOKUP($J135,Validatie!$D$18:$E$35,2,FALSE))))</f>
        <v/>
      </c>
      <c r="L135" s="86"/>
      <c r="M135" s="87"/>
      <c r="N135" s="90"/>
    </row>
    <row r="136" spans="1:14" x14ac:dyDescent="0.2">
      <c r="A136" s="82"/>
      <c r="B136" s="83"/>
      <c r="C136" s="83"/>
      <c r="D136" s="82"/>
      <c r="E136" s="82"/>
      <c r="F136" s="84"/>
      <c r="G136" s="85"/>
      <c r="H136" s="186" t="str">
        <f>IF(L135="Ja", "", IF(G136=0,"",IF(LEN(G136)=0,0,(VLOOKUP($G136,Validatie!$B$18:$C$26,2,FALSE)))))</f>
        <v/>
      </c>
      <c r="I136" s="86"/>
      <c r="J136" s="85"/>
      <c r="K136" s="186" t="str">
        <f>IF(J136=0,"",IF(LEN(J136)=0,0,(VLOOKUP($J136,Validatie!$D$18:$E$35,2,FALSE))))</f>
        <v/>
      </c>
      <c r="L136" s="86"/>
      <c r="M136" s="87"/>
      <c r="N136" s="90"/>
    </row>
    <row r="137" spans="1:14" x14ac:dyDescent="0.2">
      <c r="A137" s="82"/>
      <c r="B137" s="83"/>
      <c r="C137" s="83"/>
      <c r="D137" s="82"/>
      <c r="E137" s="82"/>
      <c r="F137" s="84"/>
      <c r="G137" s="85"/>
      <c r="H137" s="186" t="str">
        <f>IF(L136="Ja", "", IF(G137=0,"",IF(LEN(G137)=0,0,(VLOOKUP($G137,Validatie!$B$18:$C$26,2,FALSE)))))</f>
        <v/>
      </c>
      <c r="I137" s="86"/>
      <c r="J137" s="85"/>
      <c r="K137" s="186" t="str">
        <f>IF(J137=0,"",IF(LEN(J137)=0,0,(VLOOKUP($J137,Validatie!$D$18:$E$35,2,FALSE))))</f>
        <v/>
      </c>
      <c r="L137" s="86"/>
      <c r="M137" s="87"/>
      <c r="N137" s="90"/>
    </row>
    <row r="138" spans="1:14" x14ac:dyDescent="0.2">
      <c r="A138" s="82"/>
      <c r="B138" s="83"/>
      <c r="C138" s="83"/>
      <c r="D138" s="82"/>
      <c r="E138" s="82"/>
      <c r="F138" s="84"/>
      <c r="G138" s="85"/>
      <c r="H138" s="186" t="str">
        <f>IF(L137="Ja", "", IF(G138=0,"",IF(LEN(G138)=0,0,(VLOOKUP($G138,Validatie!$B$18:$C$26,2,FALSE)))))</f>
        <v/>
      </c>
      <c r="I138" s="86"/>
      <c r="J138" s="85"/>
      <c r="K138" s="186" t="str">
        <f>IF(J138=0,"",IF(LEN(J138)=0,0,(VLOOKUP($J138,Validatie!$D$18:$E$35,2,FALSE))))</f>
        <v/>
      </c>
      <c r="L138" s="86"/>
      <c r="M138" s="87"/>
      <c r="N138" s="90"/>
    </row>
    <row r="139" spans="1:14" x14ac:dyDescent="0.2">
      <c r="A139" s="82"/>
      <c r="B139" s="83"/>
      <c r="C139" s="83"/>
      <c r="D139" s="82"/>
      <c r="E139" s="82"/>
      <c r="F139" s="84"/>
      <c r="G139" s="85"/>
      <c r="H139" s="186" t="str">
        <f>IF(L138="Ja", "", IF(G139=0,"",IF(LEN(G139)=0,0,(VLOOKUP($G139,Validatie!$B$18:$C$26,2,FALSE)))))</f>
        <v/>
      </c>
      <c r="I139" s="86"/>
      <c r="J139" s="85"/>
      <c r="K139" s="186" t="str">
        <f>IF(J139=0,"",IF(LEN(J139)=0,0,(VLOOKUP($J139,Validatie!$D$18:$E$35,2,FALSE))))</f>
        <v/>
      </c>
      <c r="L139" s="86"/>
      <c r="M139" s="87"/>
      <c r="N139" s="90"/>
    </row>
    <row r="140" spans="1:14" x14ac:dyDescent="0.2">
      <c r="A140" s="82"/>
      <c r="B140" s="83"/>
      <c r="C140" s="83"/>
      <c r="D140" s="82"/>
      <c r="E140" s="82"/>
      <c r="F140" s="84"/>
      <c r="G140" s="85"/>
      <c r="H140" s="186" t="str">
        <f>IF(L139="Ja", "", IF(G140=0,"",IF(LEN(G140)=0,0,(VLOOKUP($G140,Validatie!$B$18:$C$26,2,FALSE)))))</f>
        <v/>
      </c>
      <c r="I140" s="86"/>
      <c r="J140" s="85"/>
      <c r="K140" s="186" t="str">
        <f>IF(J140=0,"",IF(LEN(J140)=0,0,(VLOOKUP($J140,Validatie!$D$18:$E$35,2,FALSE))))</f>
        <v/>
      </c>
      <c r="L140" s="86"/>
      <c r="M140" s="87"/>
      <c r="N140" s="90"/>
    </row>
    <row r="141" spans="1:14" x14ac:dyDescent="0.2">
      <c r="A141" s="82"/>
      <c r="B141" s="83"/>
      <c r="C141" s="83"/>
      <c r="D141" s="82"/>
      <c r="E141" s="82"/>
      <c r="F141" s="84"/>
      <c r="G141" s="85"/>
      <c r="H141" s="186" t="str">
        <f>IF(L140="Ja", "", IF(G141=0,"",IF(LEN(G141)=0,0,(VLOOKUP($G141,Validatie!$B$18:$C$26,2,FALSE)))))</f>
        <v/>
      </c>
      <c r="I141" s="86"/>
      <c r="J141" s="85"/>
      <c r="K141" s="186" t="str">
        <f>IF(J141=0,"",IF(LEN(J141)=0,0,(VLOOKUP($J141,Validatie!$D$18:$E$35,2,FALSE))))</f>
        <v/>
      </c>
      <c r="L141" s="86"/>
      <c r="M141" s="87"/>
      <c r="N141" s="90"/>
    </row>
    <row r="142" spans="1:14" x14ac:dyDescent="0.2">
      <c r="A142" s="82"/>
      <c r="B142" s="83"/>
      <c r="C142" s="83"/>
      <c r="D142" s="82"/>
      <c r="E142" s="82"/>
      <c r="F142" s="84"/>
      <c r="G142" s="85"/>
      <c r="H142" s="186" t="str">
        <f>IF(L141="Ja", "", IF(G142=0,"",IF(LEN(G142)=0,0,(VLOOKUP($G142,Validatie!$B$18:$C$26,2,FALSE)))))</f>
        <v/>
      </c>
      <c r="I142" s="86"/>
      <c r="J142" s="85"/>
      <c r="K142" s="186" t="str">
        <f>IF(J142=0,"",IF(LEN(J142)=0,0,(VLOOKUP($J142,Validatie!$D$18:$E$35,2,FALSE))))</f>
        <v/>
      </c>
      <c r="L142" s="86"/>
      <c r="M142" s="87"/>
      <c r="N142" s="90"/>
    </row>
    <row r="143" spans="1:14" x14ac:dyDescent="0.2">
      <c r="A143" s="82"/>
      <c r="B143" s="83"/>
      <c r="C143" s="83"/>
      <c r="D143" s="82"/>
      <c r="E143" s="82"/>
      <c r="F143" s="84"/>
      <c r="G143" s="85"/>
      <c r="H143" s="186" t="str">
        <f>IF(L142="Ja", "", IF(G143=0,"",IF(LEN(G143)=0,0,(VLOOKUP($G143,Validatie!$B$18:$C$26,2,FALSE)))))</f>
        <v/>
      </c>
      <c r="I143" s="86"/>
      <c r="J143" s="85"/>
      <c r="K143" s="186" t="str">
        <f>IF(J143=0,"",IF(LEN(J143)=0,0,(VLOOKUP($J143,Validatie!$D$18:$E$35,2,FALSE))))</f>
        <v/>
      </c>
      <c r="L143" s="86"/>
      <c r="M143" s="87"/>
      <c r="N143" s="90"/>
    </row>
    <row r="144" spans="1:14" x14ac:dyDescent="0.2">
      <c r="A144" s="82"/>
      <c r="B144" s="83"/>
      <c r="C144" s="83"/>
      <c r="D144" s="82"/>
      <c r="E144" s="82"/>
      <c r="F144" s="84"/>
      <c r="G144" s="85"/>
      <c r="H144" s="186" t="str">
        <f>IF(L143="Ja", "", IF(G144=0,"",IF(LEN(G144)=0,0,(VLOOKUP($G144,Validatie!$B$18:$C$26,2,FALSE)))))</f>
        <v/>
      </c>
      <c r="I144" s="86"/>
      <c r="J144" s="85"/>
      <c r="K144" s="186" t="str">
        <f>IF(J144=0,"",IF(LEN(J144)=0,0,(VLOOKUP($J144,Validatie!$D$18:$E$35,2,FALSE))))</f>
        <v/>
      </c>
      <c r="L144" s="86"/>
      <c r="M144" s="87"/>
      <c r="N144" s="90"/>
    </row>
    <row r="145" spans="1:14" x14ac:dyDescent="0.2">
      <c r="A145" s="82"/>
      <c r="B145" s="83"/>
      <c r="C145" s="83"/>
      <c r="D145" s="82"/>
      <c r="E145" s="82"/>
      <c r="F145" s="84"/>
      <c r="G145" s="85"/>
      <c r="H145" s="186" t="str">
        <f>IF(L144="Ja", "", IF(G145=0,"",IF(LEN(G145)=0,0,(VLOOKUP($G145,Validatie!$B$18:$C$26,2,FALSE)))))</f>
        <v/>
      </c>
      <c r="I145" s="86"/>
      <c r="J145" s="85"/>
      <c r="K145" s="186" t="str">
        <f>IF(J145=0,"",IF(LEN(J145)=0,0,(VLOOKUP($J145,Validatie!$D$18:$E$35,2,FALSE))))</f>
        <v/>
      </c>
      <c r="L145" s="86"/>
      <c r="M145" s="87"/>
      <c r="N145" s="90"/>
    </row>
    <row r="146" spans="1:14" x14ac:dyDescent="0.2">
      <c r="A146" s="82"/>
      <c r="B146" s="83"/>
      <c r="C146" s="83"/>
      <c r="D146" s="82"/>
      <c r="E146" s="82"/>
      <c r="F146" s="84"/>
      <c r="G146" s="85"/>
      <c r="H146" s="186" t="str">
        <f>IF(L145="Ja", "", IF(G146=0,"",IF(LEN(G146)=0,0,(VLOOKUP($G146,Validatie!$B$18:$C$26,2,FALSE)))))</f>
        <v/>
      </c>
      <c r="I146" s="86"/>
      <c r="J146" s="85"/>
      <c r="K146" s="186" t="str">
        <f>IF(J146=0,"",IF(LEN(J146)=0,0,(VLOOKUP($J146,Validatie!$D$18:$E$35,2,FALSE))))</f>
        <v/>
      </c>
      <c r="L146" s="86"/>
      <c r="M146" s="87"/>
      <c r="N146" s="90"/>
    </row>
    <row r="147" spans="1:14" x14ac:dyDescent="0.2">
      <c r="A147" s="82"/>
      <c r="B147" s="83"/>
      <c r="C147" s="83"/>
      <c r="D147" s="82"/>
      <c r="E147" s="82"/>
      <c r="F147" s="84"/>
      <c r="G147" s="85"/>
      <c r="H147" s="186" t="str">
        <f>IF(L146="Ja", "", IF(G147=0,"",IF(LEN(G147)=0,0,(VLOOKUP($G147,Validatie!$B$18:$C$26,2,FALSE)))))</f>
        <v/>
      </c>
      <c r="I147" s="86"/>
      <c r="J147" s="85"/>
      <c r="K147" s="186" t="str">
        <f>IF(J147=0,"",IF(LEN(J147)=0,0,(VLOOKUP($J147,Validatie!$D$18:$E$35,2,FALSE))))</f>
        <v/>
      </c>
      <c r="L147" s="86"/>
      <c r="M147" s="87"/>
      <c r="N147" s="90"/>
    </row>
    <row r="148" spans="1:14" x14ac:dyDescent="0.2">
      <c r="A148" s="82"/>
      <c r="B148" s="83"/>
      <c r="C148" s="83"/>
      <c r="D148" s="82"/>
      <c r="E148" s="82"/>
      <c r="F148" s="84"/>
      <c r="G148" s="85"/>
      <c r="H148" s="186" t="str">
        <f>IF(L147="Ja", "", IF(G148=0,"",IF(LEN(G148)=0,0,(VLOOKUP($G148,Validatie!$B$18:$C$26,2,FALSE)))))</f>
        <v/>
      </c>
      <c r="I148" s="86"/>
      <c r="J148" s="85"/>
      <c r="K148" s="186" t="str">
        <f>IF(J148=0,"",IF(LEN(J148)=0,0,(VLOOKUP($J148,Validatie!$D$18:$E$35,2,FALSE))))</f>
        <v/>
      </c>
      <c r="L148" s="86"/>
      <c r="M148" s="87"/>
      <c r="N148" s="90"/>
    </row>
    <row r="149" spans="1:14" x14ac:dyDescent="0.2">
      <c r="A149" s="82"/>
      <c r="B149" s="83"/>
      <c r="C149" s="83"/>
      <c r="D149" s="82"/>
      <c r="E149" s="82"/>
      <c r="F149" s="84"/>
      <c r="G149" s="85"/>
      <c r="H149" s="186" t="str">
        <f>IF(L148="Ja", "", IF(G149=0,"",IF(LEN(G149)=0,0,(VLOOKUP($G149,Validatie!$B$18:$C$26,2,FALSE)))))</f>
        <v/>
      </c>
      <c r="I149" s="86"/>
      <c r="J149" s="85"/>
      <c r="K149" s="186" t="str">
        <f>IF(J149=0,"",IF(LEN(J149)=0,0,(VLOOKUP($J149,Validatie!$D$18:$E$35,2,FALSE))))</f>
        <v/>
      </c>
      <c r="L149" s="86"/>
      <c r="M149" s="87"/>
      <c r="N149" s="90"/>
    </row>
    <row r="150" spans="1:14" x14ac:dyDescent="0.2">
      <c r="A150" s="82"/>
      <c r="B150" s="83"/>
      <c r="C150" s="83"/>
      <c r="D150" s="82"/>
      <c r="E150" s="82"/>
      <c r="F150" s="84"/>
      <c r="G150" s="85"/>
      <c r="H150" s="186" t="str">
        <f>IF(L149="Ja", "", IF(G150=0,"",IF(LEN(G150)=0,0,(VLOOKUP($G150,Validatie!$B$18:$C$26,2,FALSE)))))</f>
        <v/>
      </c>
      <c r="I150" s="86"/>
      <c r="J150" s="85"/>
      <c r="K150" s="186" t="str">
        <f>IF(J150=0,"",IF(LEN(J150)=0,0,(VLOOKUP($J150,Validatie!$D$18:$E$35,2,FALSE))))</f>
        <v/>
      </c>
      <c r="L150" s="86"/>
      <c r="M150" s="87"/>
      <c r="N150" s="90"/>
    </row>
    <row r="151" spans="1:14" x14ac:dyDescent="0.2">
      <c r="A151" s="82"/>
      <c r="B151" s="83"/>
      <c r="C151" s="83"/>
      <c r="D151" s="82"/>
      <c r="E151" s="82"/>
      <c r="F151" s="84"/>
      <c r="G151" s="85"/>
      <c r="H151" s="186" t="str">
        <f>IF(L150="Ja", "", IF(G151=0,"",IF(LEN(G151)=0,0,(VLOOKUP($G151,Validatie!$B$18:$C$26,2,FALSE)))))</f>
        <v/>
      </c>
      <c r="I151" s="86"/>
      <c r="J151" s="85"/>
      <c r="K151" s="186" t="str">
        <f>IF(J151=0,"",IF(LEN(J151)=0,0,(VLOOKUP($J151,Validatie!$D$18:$E$35,2,FALSE))))</f>
        <v/>
      </c>
      <c r="L151" s="86"/>
      <c r="M151" s="87"/>
      <c r="N151" s="90"/>
    </row>
    <row r="152" spans="1:14" x14ac:dyDescent="0.2">
      <c r="A152" s="82"/>
      <c r="B152" s="83"/>
      <c r="C152" s="83"/>
      <c r="D152" s="82"/>
      <c r="E152" s="82"/>
      <c r="F152" s="84"/>
      <c r="G152" s="85"/>
      <c r="H152" s="186" t="str">
        <f>IF(L151="Ja", "", IF(G152=0,"",IF(LEN(G152)=0,0,(VLOOKUP($G152,Validatie!$B$18:$C$26,2,FALSE)))))</f>
        <v/>
      </c>
      <c r="I152" s="86"/>
      <c r="J152" s="85"/>
      <c r="K152" s="186" t="str">
        <f>IF(J152=0,"",IF(LEN(J152)=0,0,(VLOOKUP($J152,Validatie!$D$18:$E$35,2,FALSE))))</f>
        <v/>
      </c>
      <c r="L152" s="86"/>
      <c r="M152" s="87"/>
      <c r="N152" s="90"/>
    </row>
    <row r="153" spans="1:14" x14ac:dyDescent="0.2">
      <c r="A153" s="82"/>
      <c r="B153" s="83"/>
      <c r="C153" s="83"/>
      <c r="D153" s="82"/>
      <c r="E153" s="82"/>
      <c r="F153" s="84"/>
      <c r="G153" s="85"/>
      <c r="H153" s="186" t="str">
        <f>IF(L152="Ja", "", IF(G153=0,"",IF(LEN(G153)=0,0,(VLOOKUP($G153,Validatie!$B$18:$C$26,2,FALSE)))))</f>
        <v/>
      </c>
      <c r="I153" s="86"/>
      <c r="J153" s="85"/>
      <c r="K153" s="186" t="str">
        <f>IF(J153=0,"",IF(LEN(J153)=0,0,(VLOOKUP($J153,Validatie!$D$18:$E$35,2,FALSE))))</f>
        <v/>
      </c>
      <c r="L153" s="86"/>
      <c r="M153" s="87"/>
      <c r="N153" s="90"/>
    </row>
    <row r="154" spans="1:14" x14ac:dyDescent="0.2">
      <c r="A154" s="82"/>
      <c r="B154" s="83"/>
      <c r="C154" s="83"/>
      <c r="D154" s="82"/>
      <c r="E154" s="82"/>
      <c r="F154" s="84"/>
      <c r="G154" s="85"/>
      <c r="H154" s="186" t="str">
        <f>IF(L153="Ja", "", IF(G154=0,"",IF(LEN(G154)=0,0,(VLOOKUP($G154,Validatie!$B$18:$C$26,2,FALSE)))))</f>
        <v/>
      </c>
      <c r="I154" s="86"/>
      <c r="J154" s="85"/>
      <c r="K154" s="186" t="str">
        <f>IF(J154=0,"",IF(LEN(J154)=0,0,(VLOOKUP($J154,Validatie!$D$18:$E$35,2,FALSE))))</f>
        <v/>
      </c>
      <c r="L154" s="86"/>
      <c r="M154" s="87"/>
      <c r="N154" s="90"/>
    </row>
    <row r="155" spans="1:14" x14ac:dyDescent="0.2">
      <c r="A155" s="82"/>
      <c r="B155" s="83"/>
      <c r="C155" s="83"/>
      <c r="D155" s="82"/>
      <c r="E155" s="82"/>
      <c r="F155" s="84"/>
      <c r="G155" s="85"/>
      <c r="H155" s="186" t="str">
        <f>IF(L154="Ja", "", IF(G155=0,"",IF(LEN(G155)=0,0,(VLOOKUP($G155,Validatie!$B$18:$C$26,2,FALSE)))))</f>
        <v/>
      </c>
      <c r="I155" s="86"/>
      <c r="J155" s="85"/>
      <c r="K155" s="186" t="str">
        <f>IF(J155=0,"",IF(LEN(J155)=0,0,(VLOOKUP($J155,Validatie!$D$18:$E$35,2,FALSE))))</f>
        <v/>
      </c>
      <c r="L155" s="86"/>
      <c r="M155" s="87"/>
      <c r="N155" s="90"/>
    </row>
    <row r="156" spans="1:14" x14ac:dyDescent="0.2">
      <c r="A156" s="82"/>
      <c r="B156" s="83"/>
      <c r="C156" s="83"/>
      <c r="D156" s="82"/>
      <c r="E156" s="82"/>
      <c r="F156" s="84"/>
      <c r="G156" s="85"/>
      <c r="H156" s="186" t="str">
        <f>IF(L155="Ja", "", IF(G156=0,"",IF(LEN(G156)=0,0,(VLOOKUP($G156,Validatie!$B$18:$C$26,2,FALSE)))))</f>
        <v/>
      </c>
      <c r="I156" s="86"/>
      <c r="J156" s="85"/>
      <c r="K156" s="186" t="str">
        <f>IF(J156=0,"",IF(LEN(J156)=0,0,(VLOOKUP($J156,Validatie!$D$18:$E$35,2,FALSE))))</f>
        <v/>
      </c>
      <c r="L156" s="86"/>
      <c r="M156" s="87"/>
      <c r="N156" s="90"/>
    </row>
    <row r="157" spans="1:14" x14ac:dyDescent="0.2">
      <c r="A157" s="82"/>
      <c r="B157" s="83"/>
      <c r="C157" s="83"/>
      <c r="D157" s="82"/>
      <c r="E157" s="82"/>
      <c r="F157" s="84"/>
      <c r="G157" s="85"/>
      <c r="H157" s="186" t="str">
        <f>IF(L156="Ja", "", IF(G157=0,"",IF(LEN(G157)=0,0,(VLOOKUP($G157,Validatie!$B$18:$C$26,2,FALSE)))))</f>
        <v/>
      </c>
      <c r="I157" s="86"/>
      <c r="J157" s="85"/>
      <c r="K157" s="186" t="str">
        <f>IF(J157=0,"",IF(LEN(J157)=0,0,(VLOOKUP($J157,Validatie!$D$18:$E$35,2,FALSE))))</f>
        <v/>
      </c>
      <c r="L157" s="86"/>
      <c r="M157" s="87"/>
      <c r="N157" s="90"/>
    </row>
    <row r="158" spans="1:14" x14ac:dyDescent="0.2">
      <c r="A158" s="82"/>
      <c r="B158" s="83"/>
      <c r="C158" s="83"/>
      <c r="D158" s="82"/>
      <c r="E158" s="82"/>
      <c r="F158" s="84"/>
      <c r="G158" s="85"/>
      <c r="H158" s="186" t="str">
        <f>IF(L157="Ja", "", IF(G158=0,"",IF(LEN(G158)=0,0,(VLOOKUP($G158,Validatie!$B$18:$C$26,2,FALSE)))))</f>
        <v/>
      </c>
      <c r="I158" s="86"/>
      <c r="J158" s="85"/>
      <c r="K158" s="186" t="str">
        <f>IF(J158=0,"",IF(LEN(J158)=0,0,(VLOOKUP($J158,Validatie!$D$18:$E$35,2,FALSE))))</f>
        <v/>
      </c>
      <c r="L158" s="86"/>
      <c r="M158" s="87"/>
      <c r="N158" s="90"/>
    </row>
    <row r="159" spans="1:14" x14ac:dyDescent="0.2">
      <c r="A159" s="82"/>
      <c r="B159" s="83"/>
      <c r="C159" s="83"/>
      <c r="D159" s="82"/>
      <c r="E159" s="82"/>
      <c r="F159" s="84"/>
      <c r="G159" s="85"/>
      <c r="H159" s="186" t="str">
        <f>IF(L158="Ja", "", IF(G159=0,"",IF(LEN(G159)=0,0,(VLOOKUP($G159,Validatie!$B$18:$C$26,2,FALSE)))))</f>
        <v/>
      </c>
      <c r="I159" s="86"/>
      <c r="J159" s="85"/>
      <c r="K159" s="186" t="str">
        <f>IF(J159=0,"",IF(LEN(J159)=0,0,(VLOOKUP($J159,Validatie!$D$18:$E$35,2,FALSE))))</f>
        <v/>
      </c>
      <c r="L159" s="86"/>
      <c r="M159" s="87"/>
      <c r="N159" s="90"/>
    </row>
    <row r="160" spans="1:14" x14ac:dyDescent="0.2">
      <c r="A160" s="82"/>
      <c r="B160" s="83"/>
      <c r="C160" s="83"/>
      <c r="D160" s="82"/>
      <c r="E160" s="82"/>
      <c r="F160" s="84"/>
      <c r="G160" s="85"/>
      <c r="H160" s="186" t="str">
        <f>IF(L159="Ja", "", IF(G160=0,"",IF(LEN(G160)=0,0,(VLOOKUP($G160,Validatie!$B$18:$C$26,2,FALSE)))))</f>
        <v/>
      </c>
      <c r="I160" s="86"/>
      <c r="J160" s="85"/>
      <c r="K160" s="186" t="str">
        <f>IF(J160=0,"",IF(LEN(J160)=0,0,(VLOOKUP($J160,Validatie!$D$18:$E$35,2,FALSE))))</f>
        <v/>
      </c>
      <c r="L160" s="86"/>
      <c r="M160" s="87"/>
      <c r="N160" s="90"/>
    </row>
    <row r="161" spans="1:14" x14ac:dyDescent="0.2">
      <c r="A161" s="82"/>
      <c r="B161" s="83"/>
      <c r="C161" s="83"/>
      <c r="D161" s="82"/>
      <c r="E161" s="82"/>
      <c r="F161" s="84"/>
      <c r="G161" s="85"/>
      <c r="H161" s="186" t="str">
        <f>IF(L160="Ja", "", IF(G161=0,"",IF(LEN(G161)=0,0,(VLOOKUP($G161,Validatie!$B$18:$C$26,2,FALSE)))))</f>
        <v/>
      </c>
      <c r="I161" s="86"/>
      <c r="J161" s="85"/>
      <c r="K161" s="186" t="str">
        <f>IF(J161=0,"",IF(LEN(J161)=0,0,(VLOOKUP($J161,Validatie!$D$18:$E$35,2,FALSE))))</f>
        <v/>
      </c>
      <c r="L161" s="86"/>
      <c r="M161" s="87"/>
      <c r="N161" s="90"/>
    </row>
    <row r="162" spans="1:14" x14ac:dyDescent="0.2">
      <c r="A162" s="82"/>
      <c r="B162" s="83"/>
      <c r="C162" s="83"/>
      <c r="D162" s="82"/>
      <c r="E162" s="82"/>
      <c r="F162" s="84"/>
      <c r="G162" s="85"/>
      <c r="H162" s="186" t="str">
        <f>IF(L161="Ja", "", IF(G162=0,"",IF(LEN(G162)=0,0,(VLOOKUP($G162,Validatie!$B$18:$C$26,2,FALSE)))))</f>
        <v/>
      </c>
      <c r="I162" s="86"/>
      <c r="J162" s="85"/>
      <c r="K162" s="186" t="str">
        <f>IF(J162=0,"",IF(LEN(J162)=0,0,(VLOOKUP($J162,Validatie!$D$18:$E$35,2,FALSE))))</f>
        <v/>
      </c>
      <c r="L162" s="86"/>
      <c r="M162" s="87"/>
      <c r="N162" s="90"/>
    </row>
    <row r="163" spans="1:14" x14ac:dyDescent="0.2">
      <c r="A163" s="82"/>
      <c r="B163" s="83"/>
      <c r="C163" s="83"/>
      <c r="D163" s="82"/>
      <c r="E163" s="82"/>
      <c r="F163" s="84"/>
      <c r="G163" s="85"/>
      <c r="H163" s="186" t="str">
        <f>IF(L162="Ja", "", IF(G163=0,"",IF(LEN(G163)=0,0,(VLOOKUP($G163,Validatie!$B$18:$C$26,2,FALSE)))))</f>
        <v/>
      </c>
      <c r="I163" s="86"/>
      <c r="J163" s="85"/>
      <c r="K163" s="186" t="str">
        <f>IF(J163=0,"",IF(LEN(J163)=0,0,(VLOOKUP($J163,Validatie!$D$18:$E$35,2,FALSE))))</f>
        <v/>
      </c>
      <c r="L163" s="86"/>
      <c r="M163" s="87"/>
      <c r="N163" s="90"/>
    </row>
    <row r="164" spans="1:14" x14ac:dyDescent="0.2">
      <c r="A164" s="82"/>
      <c r="B164" s="83"/>
      <c r="C164" s="83"/>
      <c r="D164" s="82"/>
      <c r="E164" s="82"/>
      <c r="F164" s="84"/>
      <c r="G164" s="85"/>
      <c r="H164" s="186" t="str">
        <f>IF(L163="Ja", "", IF(G164=0,"",IF(LEN(G164)=0,0,(VLOOKUP($G164,Validatie!$B$18:$C$26,2,FALSE)))))</f>
        <v/>
      </c>
      <c r="I164" s="86"/>
      <c r="J164" s="85"/>
      <c r="K164" s="186" t="str">
        <f>IF(J164=0,"",IF(LEN(J164)=0,0,(VLOOKUP($J164,Validatie!$D$18:$E$35,2,FALSE))))</f>
        <v/>
      </c>
      <c r="L164" s="86"/>
      <c r="M164" s="87"/>
      <c r="N164" s="90"/>
    </row>
    <row r="165" spans="1:14" x14ac:dyDescent="0.2">
      <c r="A165" s="82"/>
      <c r="B165" s="83"/>
      <c r="C165" s="83"/>
      <c r="D165" s="82"/>
      <c r="E165" s="82"/>
      <c r="F165" s="84"/>
      <c r="G165" s="85"/>
      <c r="H165" s="186" t="str">
        <f>IF(L164="Ja", "", IF(G165=0,"",IF(LEN(G165)=0,0,(VLOOKUP($G165,Validatie!$B$18:$C$26,2,FALSE)))))</f>
        <v/>
      </c>
      <c r="I165" s="86"/>
      <c r="J165" s="85"/>
      <c r="K165" s="186" t="str">
        <f>IF(J165=0,"",IF(LEN(J165)=0,0,(VLOOKUP($J165,Validatie!$D$18:$E$35,2,FALSE))))</f>
        <v/>
      </c>
      <c r="L165" s="86"/>
      <c r="M165" s="87"/>
      <c r="N165" s="90"/>
    </row>
    <row r="166" spans="1:14" x14ac:dyDescent="0.2">
      <c r="A166" s="82"/>
      <c r="B166" s="83"/>
      <c r="C166" s="83"/>
      <c r="D166" s="82"/>
      <c r="E166" s="82"/>
      <c r="F166" s="84"/>
      <c r="G166" s="85"/>
      <c r="H166" s="186" t="str">
        <f>IF(L165="Ja", "", IF(G166=0,"",IF(LEN(G166)=0,0,(VLOOKUP($G166,Validatie!$B$18:$C$26,2,FALSE)))))</f>
        <v/>
      </c>
      <c r="I166" s="86"/>
      <c r="J166" s="85"/>
      <c r="K166" s="186" t="str">
        <f>IF(J166=0,"",IF(LEN(J166)=0,0,(VLOOKUP($J166,Validatie!$D$18:$E$35,2,FALSE))))</f>
        <v/>
      </c>
      <c r="L166" s="86"/>
      <c r="M166" s="87"/>
      <c r="N166" s="90"/>
    </row>
    <row r="167" spans="1:14" x14ac:dyDescent="0.2">
      <c r="A167" s="82"/>
      <c r="B167" s="83"/>
      <c r="C167" s="83"/>
      <c r="D167" s="82"/>
      <c r="E167" s="82"/>
      <c r="F167" s="84"/>
      <c r="G167" s="85"/>
      <c r="H167" s="186" t="str">
        <f>IF(L166="Ja", "", IF(G167=0,"",IF(LEN(G167)=0,0,(VLOOKUP($G167,Validatie!$B$18:$C$26,2,FALSE)))))</f>
        <v/>
      </c>
      <c r="I167" s="86"/>
      <c r="J167" s="85"/>
      <c r="K167" s="186" t="str">
        <f>IF(J167=0,"",IF(LEN(J167)=0,0,(VLOOKUP($J167,Validatie!$D$18:$E$35,2,FALSE))))</f>
        <v/>
      </c>
      <c r="L167" s="86"/>
      <c r="M167" s="87"/>
      <c r="N167" s="90"/>
    </row>
    <row r="168" spans="1:14" x14ac:dyDescent="0.2">
      <c r="A168" s="82"/>
      <c r="B168" s="83"/>
      <c r="C168" s="83"/>
      <c r="D168" s="82"/>
      <c r="E168" s="82"/>
      <c r="F168" s="84"/>
      <c r="G168" s="85"/>
      <c r="H168" s="186" t="str">
        <f>IF(L167="Ja", "", IF(G168=0,"",IF(LEN(G168)=0,0,(VLOOKUP($G168,Validatie!$B$18:$C$26,2,FALSE)))))</f>
        <v/>
      </c>
      <c r="I168" s="86"/>
      <c r="J168" s="85"/>
      <c r="K168" s="186" t="str">
        <f>IF(J168=0,"",IF(LEN(J168)=0,0,(VLOOKUP($J168,Validatie!$D$18:$E$35,2,FALSE))))</f>
        <v/>
      </c>
      <c r="L168" s="86"/>
      <c r="M168" s="87"/>
      <c r="N168" s="90"/>
    </row>
    <row r="169" spans="1:14" x14ac:dyDescent="0.2">
      <c r="A169" s="82"/>
      <c r="B169" s="83"/>
      <c r="C169" s="83"/>
      <c r="D169" s="82"/>
      <c r="E169" s="82"/>
      <c r="F169" s="84"/>
      <c r="G169" s="85"/>
      <c r="H169" s="186" t="str">
        <f>IF(L168="Ja", "", IF(G169=0,"",IF(LEN(G169)=0,0,(VLOOKUP($G169,Validatie!$B$18:$C$26,2,FALSE)))))</f>
        <v/>
      </c>
      <c r="I169" s="86"/>
      <c r="J169" s="85"/>
      <c r="K169" s="186" t="str">
        <f>IF(J169=0,"",IF(LEN(J169)=0,0,(VLOOKUP($J169,Validatie!$D$18:$E$35,2,FALSE))))</f>
        <v/>
      </c>
      <c r="L169" s="86"/>
      <c r="M169" s="87"/>
      <c r="N169" s="90"/>
    </row>
    <row r="170" spans="1:14" x14ac:dyDescent="0.2">
      <c r="A170" s="82"/>
      <c r="B170" s="83"/>
      <c r="C170" s="83"/>
      <c r="D170" s="82"/>
      <c r="E170" s="82"/>
      <c r="F170" s="84"/>
      <c r="G170" s="85"/>
      <c r="H170" s="186" t="str">
        <f>IF(L169="Ja", "", IF(G170=0,"",IF(LEN(G170)=0,0,(VLOOKUP($G170,Validatie!$B$18:$C$26,2,FALSE)))))</f>
        <v/>
      </c>
      <c r="I170" s="86"/>
      <c r="J170" s="85"/>
      <c r="K170" s="186" t="str">
        <f>IF(J170=0,"",IF(LEN(J170)=0,0,(VLOOKUP($J170,Validatie!$D$18:$E$35,2,FALSE))))</f>
        <v/>
      </c>
      <c r="L170" s="86"/>
      <c r="M170" s="87"/>
      <c r="N170" s="90"/>
    </row>
    <row r="171" spans="1:14" x14ac:dyDescent="0.2">
      <c r="A171" s="82"/>
      <c r="B171" s="83"/>
      <c r="C171" s="83"/>
      <c r="D171" s="82"/>
      <c r="E171" s="82"/>
      <c r="F171" s="84"/>
      <c r="G171" s="85"/>
      <c r="H171" s="186" t="str">
        <f>IF(L170="Ja", "", IF(G171=0,"",IF(LEN(G171)=0,0,(VLOOKUP($G171,Validatie!$B$18:$C$26,2,FALSE)))))</f>
        <v/>
      </c>
      <c r="I171" s="86"/>
      <c r="J171" s="85"/>
      <c r="K171" s="186" t="str">
        <f>IF(J171=0,"",IF(LEN(J171)=0,0,(VLOOKUP($J171,Validatie!$D$18:$E$35,2,FALSE))))</f>
        <v/>
      </c>
      <c r="L171" s="86"/>
      <c r="M171" s="87"/>
      <c r="N171" s="90"/>
    </row>
    <row r="172" spans="1:14" x14ac:dyDescent="0.2">
      <c r="A172" s="82"/>
      <c r="B172" s="83"/>
      <c r="C172" s="83"/>
      <c r="D172" s="82"/>
      <c r="E172" s="82"/>
      <c r="F172" s="84"/>
      <c r="G172" s="85"/>
      <c r="H172" s="186" t="str">
        <f>IF(L171="Ja", "", IF(G172=0,"",IF(LEN(G172)=0,0,(VLOOKUP($G172,Validatie!$B$18:$C$26,2,FALSE)))))</f>
        <v/>
      </c>
      <c r="I172" s="86"/>
      <c r="J172" s="85"/>
      <c r="K172" s="186" t="str">
        <f>IF(J172=0,"",IF(LEN(J172)=0,0,(VLOOKUP($J172,Validatie!$D$18:$E$35,2,FALSE))))</f>
        <v/>
      </c>
      <c r="L172" s="86"/>
      <c r="M172" s="87"/>
      <c r="N172" s="90"/>
    </row>
    <row r="173" spans="1:14" x14ac:dyDescent="0.2">
      <c r="A173" s="82"/>
      <c r="B173" s="83"/>
      <c r="C173" s="83"/>
      <c r="D173" s="82"/>
      <c r="E173" s="82"/>
      <c r="F173" s="84"/>
      <c r="G173" s="85"/>
      <c r="H173" s="186" t="str">
        <f>IF(L172="Ja", "", IF(G173=0,"",IF(LEN(G173)=0,0,(VLOOKUP($G173,Validatie!$B$18:$C$26,2,FALSE)))))</f>
        <v/>
      </c>
      <c r="I173" s="86"/>
      <c r="J173" s="85"/>
      <c r="K173" s="186" t="str">
        <f>IF(J173=0,"",IF(LEN(J173)=0,0,(VLOOKUP($J173,Validatie!$D$18:$E$35,2,FALSE))))</f>
        <v/>
      </c>
      <c r="L173" s="86"/>
      <c r="M173" s="87"/>
      <c r="N173" s="90"/>
    </row>
    <row r="174" spans="1:14" x14ac:dyDescent="0.2">
      <c r="A174" s="82"/>
      <c r="B174" s="83"/>
      <c r="C174" s="83"/>
      <c r="D174" s="82"/>
      <c r="E174" s="82"/>
      <c r="F174" s="84"/>
      <c r="G174" s="85"/>
      <c r="H174" s="186" t="str">
        <f>IF(L173="Ja", "", IF(G174=0,"",IF(LEN(G174)=0,0,(VLOOKUP($G174,Validatie!$B$18:$C$26,2,FALSE)))))</f>
        <v/>
      </c>
      <c r="I174" s="86"/>
      <c r="J174" s="85"/>
      <c r="K174" s="186" t="str">
        <f>IF(J174=0,"",IF(LEN(J174)=0,0,(VLOOKUP($J174,Validatie!$D$18:$E$35,2,FALSE))))</f>
        <v/>
      </c>
      <c r="L174" s="86"/>
      <c r="M174" s="87"/>
      <c r="N174" s="90"/>
    </row>
    <row r="175" spans="1:14" x14ac:dyDescent="0.2">
      <c r="A175" s="82"/>
      <c r="B175" s="83"/>
      <c r="C175" s="83"/>
      <c r="D175" s="82"/>
      <c r="E175" s="82"/>
      <c r="F175" s="84"/>
      <c r="G175" s="85"/>
      <c r="H175" s="186" t="str">
        <f>IF(L174="Ja", "", IF(G175=0,"",IF(LEN(G175)=0,0,(VLOOKUP($G175,Validatie!$B$18:$C$26,2,FALSE)))))</f>
        <v/>
      </c>
      <c r="I175" s="86"/>
      <c r="J175" s="85"/>
      <c r="K175" s="186" t="str">
        <f>IF(J175=0,"",IF(LEN(J175)=0,0,(VLOOKUP($J175,Validatie!$D$18:$E$35,2,FALSE))))</f>
        <v/>
      </c>
      <c r="L175" s="86"/>
      <c r="M175" s="87"/>
      <c r="N175" s="90"/>
    </row>
    <row r="176" spans="1:14" x14ac:dyDescent="0.2">
      <c r="A176" s="82"/>
      <c r="B176" s="83"/>
      <c r="C176" s="83"/>
      <c r="D176" s="82"/>
      <c r="E176" s="82"/>
      <c r="F176" s="84"/>
      <c r="G176" s="85"/>
      <c r="H176" s="186" t="str">
        <f>IF(L175="Ja", "", IF(G176=0,"",IF(LEN(G176)=0,0,(VLOOKUP($G176,Validatie!$B$18:$C$26,2,FALSE)))))</f>
        <v/>
      </c>
      <c r="I176" s="86"/>
      <c r="J176" s="85"/>
      <c r="K176" s="186" t="str">
        <f>IF(J176=0,"",IF(LEN(J176)=0,0,(VLOOKUP($J176,Validatie!$D$18:$E$35,2,FALSE))))</f>
        <v/>
      </c>
      <c r="L176" s="86"/>
      <c r="M176" s="87"/>
      <c r="N176" s="90"/>
    </row>
    <row r="177" spans="1:14" x14ac:dyDescent="0.2">
      <c r="A177" s="82"/>
      <c r="B177" s="83"/>
      <c r="C177" s="83"/>
      <c r="D177" s="82"/>
      <c r="E177" s="82"/>
      <c r="F177" s="84"/>
      <c r="G177" s="85"/>
      <c r="H177" s="186" t="str">
        <f>IF(L176="Ja", "", IF(G177=0,"",IF(LEN(G177)=0,0,(VLOOKUP($G177,Validatie!$B$18:$C$26,2,FALSE)))))</f>
        <v/>
      </c>
      <c r="I177" s="86"/>
      <c r="J177" s="85"/>
      <c r="K177" s="186" t="str">
        <f>IF(J177=0,"",IF(LEN(J177)=0,0,(VLOOKUP($J177,Validatie!$D$18:$E$35,2,FALSE))))</f>
        <v/>
      </c>
      <c r="L177" s="86"/>
      <c r="M177" s="87"/>
      <c r="N177" s="90"/>
    </row>
    <row r="178" spans="1:14" x14ac:dyDescent="0.2">
      <c r="A178" s="82"/>
      <c r="B178" s="83"/>
      <c r="C178" s="83"/>
      <c r="D178" s="82"/>
      <c r="E178" s="82"/>
      <c r="F178" s="84"/>
      <c r="G178" s="85"/>
      <c r="H178" s="186" t="str">
        <f>IF(L177="Ja", "", IF(G178=0,"",IF(LEN(G178)=0,0,(VLOOKUP($G178,Validatie!$B$18:$C$26,2,FALSE)))))</f>
        <v/>
      </c>
      <c r="I178" s="86"/>
      <c r="J178" s="85"/>
      <c r="K178" s="186" t="str">
        <f>IF(J178=0,"",IF(LEN(J178)=0,0,(VLOOKUP($J178,Validatie!$D$18:$E$35,2,FALSE))))</f>
        <v/>
      </c>
      <c r="L178" s="86"/>
      <c r="M178" s="87"/>
      <c r="N178" s="90"/>
    </row>
    <row r="179" spans="1:14" x14ac:dyDescent="0.2">
      <c r="A179" s="82"/>
      <c r="B179" s="83"/>
      <c r="C179" s="83"/>
      <c r="D179" s="82"/>
      <c r="E179" s="82"/>
      <c r="F179" s="84"/>
      <c r="G179" s="85"/>
      <c r="H179" s="186" t="str">
        <f>IF(L178="Ja", "", IF(G179=0,"",IF(LEN(G179)=0,0,(VLOOKUP($G179,Validatie!$B$18:$C$26,2,FALSE)))))</f>
        <v/>
      </c>
      <c r="I179" s="86"/>
      <c r="J179" s="85"/>
      <c r="K179" s="186" t="str">
        <f>IF(J179=0,"",IF(LEN(J179)=0,0,(VLOOKUP($J179,Validatie!$D$18:$E$35,2,FALSE))))</f>
        <v/>
      </c>
      <c r="L179" s="86"/>
      <c r="M179" s="87"/>
      <c r="N179" s="90"/>
    </row>
    <row r="180" spans="1:14" x14ac:dyDescent="0.2">
      <c r="A180" s="82"/>
      <c r="B180" s="83"/>
      <c r="C180" s="83"/>
      <c r="D180" s="82"/>
      <c r="E180" s="82"/>
      <c r="F180" s="84"/>
      <c r="G180" s="85"/>
      <c r="H180" s="186" t="str">
        <f>IF(L179="Ja", "", IF(G180=0,"",IF(LEN(G180)=0,0,(VLOOKUP($G180,Validatie!$B$18:$C$26,2,FALSE)))))</f>
        <v/>
      </c>
      <c r="I180" s="86"/>
      <c r="J180" s="85"/>
      <c r="K180" s="186" t="str">
        <f>IF(J180=0,"",IF(LEN(J180)=0,0,(VLOOKUP($J180,Validatie!$D$18:$E$35,2,FALSE))))</f>
        <v/>
      </c>
      <c r="L180" s="86"/>
      <c r="M180" s="87"/>
      <c r="N180" s="90"/>
    </row>
    <row r="181" spans="1:14" x14ac:dyDescent="0.2">
      <c r="A181" s="82"/>
      <c r="B181" s="83"/>
      <c r="C181" s="83"/>
      <c r="D181" s="82"/>
      <c r="E181" s="82"/>
      <c r="F181" s="84"/>
      <c r="G181" s="85"/>
      <c r="H181" s="186" t="str">
        <f>IF(L180="Ja", "", IF(G181=0,"",IF(LEN(G181)=0,0,(VLOOKUP($G181,Validatie!$B$18:$C$26,2,FALSE)))))</f>
        <v/>
      </c>
      <c r="I181" s="86"/>
      <c r="J181" s="85"/>
      <c r="K181" s="186" t="str">
        <f>IF(J181=0,"",IF(LEN(J181)=0,0,(VLOOKUP($J181,Validatie!$D$18:$E$35,2,FALSE))))</f>
        <v/>
      </c>
      <c r="L181" s="86"/>
      <c r="M181" s="87"/>
      <c r="N181" s="90"/>
    </row>
    <row r="182" spans="1:14" x14ac:dyDescent="0.2">
      <c r="A182" s="82"/>
      <c r="B182" s="83"/>
      <c r="C182" s="83"/>
      <c r="D182" s="82"/>
      <c r="E182" s="82"/>
      <c r="F182" s="84"/>
      <c r="G182" s="85"/>
      <c r="H182" s="186" t="str">
        <f>IF(L181="Ja", "", IF(G182=0,"",IF(LEN(G182)=0,0,(VLOOKUP($G182,Validatie!$B$18:$C$26,2,FALSE)))))</f>
        <v/>
      </c>
      <c r="I182" s="86"/>
      <c r="J182" s="85"/>
      <c r="K182" s="186" t="str">
        <f>IF(J182=0,"",IF(LEN(J182)=0,0,(VLOOKUP($J182,Validatie!$D$18:$E$35,2,FALSE))))</f>
        <v/>
      </c>
      <c r="L182" s="86"/>
      <c r="M182" s="87"/>
      <c r="N182" s="90"/>
    </row>
    <row r="183" spans="1:14" x14ac:dyDescent="0.2">
      <c r="A183" s="82"/>
      <c r="B183" s="83"/>
      <c r="C183" s="83"/>
      <c r="D183" s="82"/>
      <c r="E183" s="82"/>
      <c r="F183" s="84"/>
      <c r="G183" s="85"/>
      <c r="H183" s="186" t="str">
        <f>IF(L182="Ja", "", IF(G183=0,"",IF(LEN(G183)=0,0,(VLOOKUP($G183,Validatie!$B$18:$C$26,2,FALSE)))))</f>
        <v/>
      </c>
      <c r="I183" s="86"/>
      <c r="J183" s="85"/>
      <c r="K183" s="186" t="str">
        <f>IF(J183=0,"",IF(LEN(J183)=0,0,(VLOOKUP($J183,Validatie!$D$18:$E$35,2,FALSE))))</f>
        <v/>
      </c>
      <c r="L183" s="86"/>
      <c r="M183" s="87"/>
      <c r="N183" s="90"/>
    </row>
    <row r="184" spans="1:14" x14ac:dyDescent="0.2">
      <c r="A184" s="82"/>
      <c r="B184" s="83"/>
      <c r="C184" s="83"/>
      <c r="D184" s="82"/>
      <c r="E184" s="82"/>
      <c r="F184" s="84"/>
      <c r="G184" s="85"/>
      <c r="H184" s="186" t="str">
        <f>IF(L183="Ja", "", IF(G184=0,"",IF(LEN(G184)=0,0,(VLOOKUP($G184,Validatie!$B$18:$C$26,2,FALSE)))))</f>
        <v/>
      </c>
      <c r="I184" s="86"/>
      <c r="J184" s="85"/>
      <c r="K184" s="186" t="str">
        <f>IF(J184=0,"",IF(LEN(J184)=0,0,(VLOOKUP($J184,Validatie!$D$18:$E$35,2,FALSE))))</f>
        <v/>
      </c>
      <c r="L184" s="86"/>
      <c r="M184" s="87"/>
      <c r="N184" s="90"/>
    </row>
    <row r="185" spans="1:14" x14ac:dyDescent="0.2">
      <c r="A185" s="82"/>
      <c r="B185" s="83"/>
      <c r="C185" s="83"/>
      <c r="D185" s="82"/>
      <c r="E185" s="82"/>
      <c r="F185" s="84"/>
      <c r="G185" s="85"/>
      <c r="H185" s="186" t="str">
        <f>IF(L184="Ja", "", IF(G185=0,"",IF(LEN(G185)=0,0,(VLOOKUP($G185,Validatie!$B$18:$C$26,2,FALSE)))))</f>
        <v/>
      </c>
      <c r="I185" s="86"/>
      <c r="J185" s="85"/>
      <c r="K185" s="186" t="str">
        <f>IF(J185=0,"",IF(LEN(J185)=0,0,(VLOOKUP($J185,Validatie!$D$18:$E$35,2,FALSE))))</f>
        <v/>
      </c>
      <c r="L185" s="86"/>
      <c r="M185" s="87"/>
      <c r="N185" s="90"/>
    </row>
    <row r="186" spans="1:14" x14ac:dyDescent="0.2">
      <c r="A186" s="82"/>
      <c r="B186" s="83"/>
      <c r="C186" s="83"/>
      <c r="D186" s="82"/>
      <c r="E186" s="82"/>
      <c r="F186" s="84"/>
      <c r="G186" s="85"/>
      <c r="H186" s="186" t="str">
        <f>IF(L185="Ja", "", IF(G186=0,"",IF(LEN(G186)=0,0,(VLOOKUP($G186,Validatie!$B$18:$C$26,2,FALSE)))))</f>
        <v/>
      </c>
      <c r="I186" s="86"/>
      <c r="J186" s="85"/>
      <c r="K186" s="186" t="str">
        <f>IF(J186=0,"",IF(LEN(J186)=0,0,(VLOOKUP($J186,Validatie!$D$18:$E$35,2,FALSE))))</f>
        <v/>
      </c>
      <c r="L186" s="86"/>
      <c r="M186" s="87"/>
      <c r="N186" s="90"/>
    </row>
    <row r="187" spans="1:14" x14ac:dyDescent="0.2">
      <c r="A187" s="82"/>
      <c r="B187" s="83"/>
      <c r="C187" s="83"/>
      <c r="D187" s="82"/>
      <c r="E187" s="82"/>
      <c r="F187" s="84"/>
      <c r="G187" s="85"/>
      <c r="H187" s="186" t="str">
        <f>IF(L186="Ja", "", IF(G187=0,"",IF(LEN(G187)=0,0,(VLOOKUP($G187,Validatie!$B$18:$C$26,2,FALSE)))))</f>
        <v/>
      </c>
      <c r="I187" s="86"/>
      <c r="J187" s="85"/>
      <c r="K187" s="186" t="str">
        <f>IF(J187=0,"",IF(LEN(J187)=0,0,(VLOOKUP($J187,Validatie!$D$18:$E$35,2,FALSE))))</f>
        <v/>
      </c>
      <c r="L187" s="86"/>
      <c r="M187" s="87"/>
      <c r="N187" s="90"/>
    </row>
    <row r="188" spans="1:14" x14ac:dyDescent="0.2">
      <c r="A188" s="82"/>
      <c r="B188" s="83"/>
      <c r="C188" s="83"/>
      <c r="D188" s="82"/>
      <c r="E188" s="82"/>
      <c r="F188" s="84"/>
      <c r="G188" s="85"/>
      <c r="H188" s="186" t="str">
        <f>IF(L187="Ja", "", IF(G188=0,"",IF(LEN(G188)=0,0,(VLOOKUP($G188,Validatie!$B$18:$C$26,2,FALSE)))))</f>
        <v/>
      </c>
      <c r="I188" s="86"/>
      <c r="J188" s="85"/>
      <c r="K188" s="186" t="str">
        <f>IF(J188=0,"",IF(LEN(J188)=0,0,(VLOOKUP($J188,Validatie!$D$18:$E$35,2,FALSE))))</f>
        <v/>
      </c>
      <c r="L188" s="86"/>
      <c r="M188" s="87"/>
      <c r="N188" s="90"/>
    </row>
    <row r="189" spans="1:14" x14ac:dyDescent="0.2">
      <c r="A189" s="82"/>
      <c r="B189" s="83"/>
      <c r="C189" s="83"/>
      <c r="D189" s="82"/>
      <c r="E189" s="82"/>
      <c r="F189" s="84"/>
      <c r="G189" s="85"/>
      <c r="H189" s="186" t="str">
        <f>IF(L188="Ja", "", IF(G189=0,"",IF(LEN(G189)=0,0,(VLOOKUP($G189,Validatie!$B$18:$C$26,2,FALSE)))))</f>
        <v/>
      </c>
      <c r="I189" s="86"/>
      <c r="J189" s="85"/>
      <c r="K189" s="186" t="str">
        <f>IF(J189=0,"",IF(LEN(J189)=0,0,(VLOOKUP($J189,Validatie!$D$18:$E$35,2,FALSE))))</f>
        <v/>
      </c>
      <c r="L189" s="86"/>
      <c r="M189" s="87"/>
      <c r="N189" s="90"/>
    </row>
    <row r="190" spans="1:14" x14ac:dyDescent="0.2">
      <c r="A190" s="82"/>
      <c r="B190" s="83"/>
      <c r="C190" s="83"/>
      <c r="D190" s="82"/>
      <c r="E190" s="82"/>
      <c r="F190" s="84"/>
      <c r="G190" s="85"/>
      <c r="H190" s="186" t="str">
        <f>IF(L189="Ja", "", IF(G190=0,"",IF(LEN(G190)=0,0,(VLOOKUP($G190,Validatie!$B$18:$C$26,2,FALSE)))))</f>
        <v/>
      </c>
      <c r="I190" s="86"/>
      <c r="J190" s="85"/>
      <c r="K190" s="186" t="str">
        <f>IF(J190=0,"",IF(LEN(J190)=0,0,(VLOOKUP($J190,Validatie!$D$18:$E$35,2,FALSE))))</f>
        <v/>
      </c>
      <c r="L190" s="86"/>
      <c r="M190" s="87"/>
      <c r="N190" s="90"/>
    </row>
    <row r="191" spans="1:14" x14ac:dyDescent="0.2">
      <c r="A191" s="82"/>
      <c r="B191" s="83"/>
      <c r="C191" s="83"/>
      <c r="D191" s="82"/>
      <c r="E191" s="82"/>
      <c r="F191" s="84"/>
      <c r="G191" s="85"/>
      <c r="H191" s="186" t="str">
        <f>IF(L190="Ja", "", IF(G191=0,"",IF(LEN(G191)=0,0,(VLOOKUP($G191,Validatie!$B$18:$C$26,2,FALSE)))))</f>
        <v/>
      </c>
      <c r="I191" s="86"/>
      <c r="J191" s="85"/>
      <c r="K191" s="186" t="str">
        <f>IF(J191=0,"",IF(LEN(J191)=0,0,(VLOOKUP($J191,Validatie!$D$18:$E$35,2,FALSE))))</f>
        <v/>
      </c>
      <c r="L191" s="86"/>
      <c r="M191" s="87"/>
      <c r="N191" s="90"/>
    </row>
    <row r="192" spans="1:14" x14ac:dyDescent="0.2">
      <c r="A192" s="82"/>
      <c r="B192" s="83"/>
      <c r="C192" s="83"/>
      <c r="D192" s="82"/>
      <c r="E192" s="82"/>
      <c r="F192" s="84"/>
      <c r="G192" s="85"/>
      <c r="H192" s="186" t="str">
        <f>IF(L191="Ja", "", IF(G192=0,"",IF(LEN(G192)=0,0,(VLOOKUP($G192,Validatie!$B$18:$C$26,2,FALSE)))))</f>
        <v/>
      </c>
      <c r="I192" s="86"/>
      <c r="J192" s="85"/>
      <c r="K192" s="186" t="str">
        <f>IF(J192=0,"",IF(LEN(J192)=0,0,(VLOOKUP($J192,Validatie!$D$18:$E$35,2,FALSE))))</f>
        <v/>
      </c>
      <c r="L192" s="86"/>
      <c r="M192" s="87"/>
      <c r="N192" s="90"/>
    </row>
    <row r="193" spans="1:14" x14ac:dyDescent="0.2">
      <c r="A193" s="82"/>
      <c r="B193" s="83"/>
      <c r="C193" s="83"/>
      <c r="D193" s="82"/>
      <c r="E193" s="82"/>
      <c r="F193" s="84"/>
      <c r="G193" s="85"/>
      <c r="H193" s="186" t="str">
        <f>IF(L192="Ja", "", IF(G193=0,"",IF(LEN(G193)=0,0,(VLOOKUP($G193,Validatie!$B$18:$C$26,2,FALSE)))))</f>
        <v/>
      </c>
      <c r="I193" s="86"/>
      <c r="J193" s="85"/>
      <c r="K193" s="186" t="str">
        <f>IF(J193=0,"",IF(LEN(J193)=0,0,(VLOOKUP($J193,Validatie!$D$18:$E$35,2,FALSE))))</f>
        <v/>
      </c>
      <c r="L193" s="86"/>
      <c r="M193" s="87"/>
      <c r="N193" s="90"/>
    </row>
    <row r="194" spans="1:14" x14ac:dyDescent="0.2">
      <c r="A194" s="82"/>
      <c r="B194" s="83"/>
      <c r="C194" s="83"/>
      <c r="D194" s="82"/>
      <c r="E194" s="82"/>
      <c r="F194" s="84"/>
      <c r="G194" s="85"/>
      <c r="H194" s="186" t="str">
        <f>IF(L193="Ja", "", IF(G194=0,"",IF(LEN(G194)=0,0,(VLOOKUP($G194,Validatie!$B$18:$C$26,2,FALSE)))))</f>
        <v/>
      </c>
      <c r="I194" s="86"/>
      <c r="J194" s="85"/>
      <c r="K194" s="186" t="str">
        <f>IF(J194=0,"",IF(LEN(J194)=0,0,(VLOOKUP($J194,Validatie!$D$18:$E$35,2,FALSE))))</f>
        <v/>
      </c>
      <c r="L194" s="86"/>
      <c r="M194" s="87"/>
      <c r="N194" s="90"/>
    </row>
    <row r="195" spans="1:14" x14ac:dyDescent="0.2">
      <c r="A195" s="82"/>
      <c r="B195" s="83"/>
      <c r="C195" s="83"/>
      <c r="D195" s="82"/>
      <c r="E195" s="82"/>
      <c r="F195" s="84"/>
      <c r="G195" s="85"/>
      <c r="H195" s="186" t="str">
        <f>IF(L194="Ja", "", IF(G195=0,"",IF(LEN(G195)=0,0,(VLOOKUP($G195,Validatie!$B$18:$C$26,2,FALSE)))))</f>
        <v/>
      </c>
      <c r="I195" s="86"/>
      <c r="J195" s="85"/>
      <c r="K195" s="186" t="str">
        <f>IF(J195=0,"",IF(LEN(J195)=0,0,(VLOOKUP($J195,Validatie!$D$18:$E$35,2,FALSE))))</f>
        <v/>
      </c>
      <c r="L195" s="86"/>
      <c r="M195" s="87"/>
      <c r="N195" s="90"/>
    </row>
    <row r="196" spans="1:14" x14ac:dyDescent="0.2">
      <c r="A196" s="82"/>
      <c r="B196" s="83"/>
      <c r="C196" s="83"/>
      <c r="D196" s="82"/>
      <c r="E196" s="82"/>
      <c r="F196" s="84"/>
      <c r="G196" s="85"/>
      <c r="H196" s="186" t="str">
        <f>IF(L195="Ja", "", IF(G196=0,"",IF(LEN(G196)=0,0,(VLOOKUP($G196,Validatie!$B$18:$C$26,2,FALSE)))))</f>
        <v/>
      </c>
      <c r="I196" s="86"/>
      <c r="J196" s="85"/>
      <c r="K196" s="186" t="str">
        <f>IF(J196=0,"",IF(LEN(J196)=0,0,(VLOOKUP($J196,Validatie!$D$18:$E$35,2,FALSE))))</f>
        <v/>
      </c>
      <c r="L196" s="86"/>
      <c r="M196" s="87"/>
      <c r="N196" s="90"/>
    </row>
    <row r="197" spans="1:14" x14ac:dyDescent="0.2">
      <c r="A197" s="82"/>
      <c r="B197" s="83"/>
      <c r="C197" s="83"/>
      <c r="D197" s="82"/>
      <c r="E197" s="82"/>
      <c r="F197" s="84"/>
      <c r="G197" s="85"/>
      <c r="H197" s="186" t="str">
        <f>IF(L196="Ja", "", IF(G197=0,"",IF(LEN(G197)=0,0,(VLOOKUP($G197,Validatie!$B$18:$C$26,2,FALSE)))))</f>
        <v/>
      </c>
      <c r="I197" s="86"/>
      <c r="J197" s="85"/>
      <c r="K197" s="186" t="str">
        <f>IF(J197=0,"",IF(LEN(J197)=0,0,(VLOOKUP($J197,Validatie!$D$18:$E$35,2,FALSE))))</f>
        <v/>
      </c>
      <c r="L197" s="86"/>
      <c r="M197" s="87"/>
      <c r="N197" s="90"/>
    </row>
    <row r="198" spans="1:14" x14ac:dyDescent="0.2">
      <c r="A198" s="82"/>
      <c r="B198" s="83"/>
      <c r="C198" s="83"/>
      <c r="D198" s="82"/>
      <c r="E198" s="82"/>
      <c r="F198" s="84"/>
      <c r="G198" s="85"/>
      <c r="H198" s="186" t="str">
        <f>IF(L197="Ja", "", IF(G198=0,"",IF(LEN(G198)=0,0,(VLOOKUP($G198,Validatie!$B$18:$C$26,2,FALSE)))))</f>
        <v/>
      </c>
      <c r="I198" s="86"/>
      <c r="J198" s="85"/>
      <c r="K198" s="186" t="str">
        <f>IF(J198=0,"",IF(LEN(J198)=0,0,(VLOOKUP($J198,Validatie!$D$18:$E$35,2,FALSE))))</f>
        <v/>
      </c>
      <c r="L198" s="86"/>
      <c r="M198" s="87"/>
      <c r="N198" s="90"/>
    </row>
    <row r="199" spans="1:14" x14ac:dyDescent="0.2">
      <c r="A199" s="82"/>
      <c r="B199" s="83"/>
      <c r="C199" s="83"/>
      <c r="D199" s="82"/>
      <c r="E199" s="82"/>
      <c r="F199" s="84"/>
      <c r="G199" s="85"/>
      <c r="H199" s="186" t="str">
        <f>IF(L198="Ja", "", IF(G199=0,"",IF(LEN(G199)=0,0,(VLOOKUP($G199,Validatie!$B$18:$C$26,2,FALSE)))))</f>
        <v/>
      </c>
      <c r="I199" s="86"/>
      <c r="J199" s="85"/>
      <c r="K199" s="186" t="str">
        <f>IF(J199=0,"",IF(LEN(J199)=0,0,(VLOOKUP($J199,Validatie!$D$18:$E$35,2,FALSE))))</f>
        <v/>
      </c>
      <c r="L199" s="86"/>
      <c r="M199" s="87"/>
      <c r="N199" s="90"/>
    </row>
    <row r="200" spans="1:14" x14ac:dyDescent="0.2">
      <c r="A200" s="82"/>
      <c r="B200" s="83"/>
      <c r="C200" s="83"/>
      <c r="D200" s="82"/>
      <c r="E200" s="82"/>
      <c r="F200" s="84"/>
      <c r="G200" s="85"/>
      <c r="H200" s="186" t="str">
        <f>IF(L199="Ja", "", IF(G200=0,"",IF(LEN(G200)=0,0,(VLOOKUP($G200,Validatie!$B$18:$C$26,2,FALSE)))))</f>
        <v/>
      </c>
      <c r="I200" s="86"/>
      <c r="J200" s="85"/>
      <c r="K200" s="186" t="str">
        <f>IF(J200=0,"",IF(LEN(J200)=0,0,(VLOOKUP($J200,Validatie!$D$18:$E$35,2,FALSE))))</f>
        <v/>
      </c>
      <c r="L200" s="86"/>
      <c r="M200" s="87"/>
      <c r="N200" s="90"/>
    </row>
    <row r="201" spans="1:14" x14ac:dyDescent="0.2">
      <c r="A201" s="82"/>
      <c r="B201" s="83"/>
      <c r="C201" s="83"/>
      <c r="D201" s="82"/>
      <c r="E201" s="82"/>
      <c r="F201" s="84"/>
      <c r="G201" s="85"/>
      <c r="H201" s="186" t="str">
        <f>IF(L200="Ja", "", IF(G201=0,"",IF(LEN(G201)=0,0,(VLOOKUP($G201,Validatie!$B$18:$C$26,2,FALSE)))))</f>
        <v/>
      </c>
      <c r="I201" s="86"/>
      <c r="J201" s="85"/>
      <c r="K201" s="186" t="str">
        <f>IF(J201=0,"",IF(LEN(J201)=0,0,(VLOOKUP($J201,Validatie!$D$18:$E$35,2,FALSE))))</f>
        <v/>
      </c>
      <c r="L201" s="86"/>
      <c r="M201" s="87"/>
      <c r="N201" s="90"/>
    </row>
    <row r="202" spans="1:14" x14ac:dyDescent="0.2">
      <c r="A202" s="82"/>
      <c r="B202" s="83"/>
      <c r="C202" s="83"/>
      <c r="D202" s="82"/>
      <c r="E202" s="82"/>
      <c r="F202" s="84"/>
      <c r="G202" s="85"/>
      <c r="H202" s="186" t="str">
        <f>IF(L201="Ja", "", IF(G202=0,"",IF(LEN(G202)=0,0,(VLOOKUP($G202,Validatie!$B$18:$C$26,2,FALSE)))))</f>
        <v/>
      </c>
      <c r="I202" s="86"/>
      <c r="J202" s="85"/>
      <c r="K202" s="186" t="str">
        <f>IF(J202=0,"",IF(LEN(J202)=0,0,(VLOOKUP($J202,Validatie!$D$18:$E$35,2,FALSE))))</f>
        <v/>
      </c>
      <c r="L202" s="86"/>
      <c r="M202" s="87"/>
      <c r="N202" s="90"/>
    </row>
    <row r="203" spans="1:14" x14ac:dyDescent="0.2">
      <c r="A203" s="82"/>
      <c r="B203" s="83"/>
      <c r="C203" s="83"/>
      <c r="D203" s="82"/>
      <c r="E203" s="82"/>
      <c r="F203" s="84"/>
      <c r="G203" s="85"/>
      <c r="H203" s="186" t="str">
        <f>IF(L202="Ja", "", IF(G203=0,"",IF(LEN(G203)=0,0,(VLOOKUP($G203,Validatie!$B$18:$C$26,2,FALSE)))))</f>
        <v/>
      </c>
      <c r="I203" s="86"/>
      <c r="J203" s="85"/>
      <c r="K203" s="186" t="str">
        <f>IF(J203=0,"",IF(LEN(J203)=0,0,(VLOOKUP($J203,Validatie!$D$18:$E$35,2,FALSE))))</f>
        <v/>
      </c>
      <c r="L203" s="86"/>
      <c r="M203" s="87"/>
      <c r="N203" s="90"/>
    </row>
    <row r="204" spans="1:14" x14ac:dyDescent="0.2">
      <c r="A204" s="82"/>
      <c r="B204" s="83"/>
      <c r="C204" s="83"/>
      <c r="D204" s="82"/>
      <c r="E204" s="82"/>
      <c r="F204" s="84"/>
      <c r="G204" s="85"/>
      <c r="H204" s="186" t="str">
        <f>IF(L203="Ja", "", IF(G204=0,"",IF(LEN(G204)=0,0,(VLOOKUP($G204,Validatie!$B$18:$C$26,2,FALSE)))))</f>
        <v/>
      </c>
      <c r="I204" s="86"/>
      <c r="J204" s="85"/>
      <c r="K204" s="186" t="str">
        <f>IF(J204=0,"",IF(LEN(J204)=0,0,(VLOOKUP($J204,Validatie!$D$18:$E$35,2,FALSE))))</f>
        <v/>
      </c>
      <c r="L204" s="86"/>
      <c r="M204" s="87"/>
      <c r="N204" s="90"/>
    </row>
    <row r="205" spans="1:14" x14ac:dyDescent="0.2">
      <c r="A205" s="82"/>
      <c r="B205" s="83"/>
      <c r="C205" s="83"/>
      <c r="D205" s="82"/>
      <c r="E205" s="82"/>
      <c r="F205" s="84"/>
      <c r="G205" s="85"/>
      <c r="H205" s="186" t="str">
        <f>IF(L204="Ja", "", IF(G205=0,"",IF(LEN(G205)=0,0,(VLOOKUP($G205,Validatie!$B$18:$C$26,2,FALSE)))))</f>
        <v/>
      </c>
      <c r="I205" s="86"/>
      <c r="J205" s="85"/>
      <c r="K205" s="186" t="str">
        <f>IF(J205=0,"",IF(LEN(J205)=0,0,(VLOOKUP($J205,Validatie!$D$18:$E$35,2,FALSE))))</f>
        <v/>
      </c>
      <c r="L205" s="86"/>
      <c r="M205" s="87"/>
      <c r="N205" s="90"/>
    </row>
    <row r="206" spans="1:14" x14ac:dyDescent="0.2">
      <c r="A206" s="82"/>
      <c r="B206" s="83"/>
      <c r="C206" s="83"/>
      <c r="D206" s="82"/>
      <c r="E206" s="82"/>
      <c r="F206" s="84"/>
      <c r="G206" s="85"/>
      <c r="H206" s="186" t="str">
        <f>IF(L205="Ja", "", IF(G206=0,"",IF(LEN(G206)=0,0,(VLOOKUP($G206,Validatie!$B$18:$C$26,2,FALSE)))))</f>
        <v/>
      </c>
      <c r="I206" s="86"/>
      <c r="J206" s="85"/>
      <c r="K206" s="186" t="str">
        <f>IF(J206=0,"",IF(LEN(J206)=0,0,(VLOOKUP($J206,Validatie!$D$18:$E$35,2,FALSE))))</f>
        <v/>
      </c>
      <c r="L206" s="86"/>
      <c r="M206" s="87"/>
      <c r="N206" s="90"/>
    </row>
    <row r="207" spans="1:14" x14ac:dyDescent="0.2">
      <c r="A207" s="82"/>
      <c r="B207" s="83"/>
      <c r="C207" s="83"/>
      <c r="D207" s="82"/>
      <c r="E207" s="82"/>
      <c r="F207" s="84"/>
      <c r="G207" s="85"/>
      <c r="H207" s="186" t="str">
        <f>IF(L206="Ja", "", IF(G207=0,"",IF(LEN(G207)=0,0,(VLOOKUP($G207,Validatie!$B$18:$C$26,2,FALSE)))))</f>
        <v/>
      </c>
      <c r="I207" s="86"/>
      <c r="J207" s="85"/>
      <c r="K207" s="186" t="str">
        <f>IF(J207=0,"",IF(LEN(J207)=0,0,(VLOOKUP($J207,Validatie!$D$18:$E$35,2,FALSE))))</f>
        <v/>
      </c>
      <c r="L207" s="86"/>
      <c r="M207" s="87"/>
      <c r="N207" s="90"/>
    </row>
    <row r="208" spans="1:14" x14ac:dyDescent="0.2">
      <c r="A208" s="82"/>
      <c r="B208" s="83"/>
      <c r="C208" s="83"/>
      <c r="D208" s="82"/>
      <c r="E208" s="82"/>
      <c r="F208" s="84"/>
      <c r="G208" s="85"/>
      <c r="H208" s="186" t="str">
        <f>IF(L207="Ja", "", IF(G208=0,"",IF(LEN(G208)=0,0,(VLOOKUP($G208,Validatie!$B$18:$C$26,2,FALSE)))))</f>
        <v/>
      </c>
      <c r="I208" s="86"/>
      <c r="J208" s="85"/>
      <c r="K208" s="186" t="str">
        <f>IF(J208=0,"",IF(LEN(J208)=0,0,(VLOOKUP($J208,Validatie!$D$18:$E$35,2,FALSE))))</f>
        <v/>
      </c>
      <c r="L208" s="86"/>
      <c r="M208" s="87"/>
      <c r="N208" s="90"/>
    </row>
    <row r="209" spans="1:14" x14ac:dyDescent="0.2">
      <c r="A209" s="82"/>
      <c r="B209" s="83"/>
      <c r="C209" s="83"/>
      <c r="D209" s="82"/>
      <c r="E209" s="82"/>
      <c r="F209" s="84"/>
      <c r="G209" s="85"/>
      <c r="H209" s="186" t="str">
        <f>IF(L208="Ja", "", IF(G209=0,"",IF(LEN(G209)=0,0,(VLOOKUP($G209,Validatie!$B$18:$C$26,2,FALSE)))))</f>
        <v/>
      </c>
      <c r="I209" s="86"/>
      <c r="J209" s="85"/>
      <c r="K209" s="186" t="str">
        <f>IF(J209=0,"",IF(LEN(J209)=0,0,(VLOOKUP($J209,Validatie!$D$18:$E$35,2,FALSE))))</f>
        <v/>
      </c>
      <c r="L209" s="86"/>
      <c r="M209" s="87"/>
      <c r="N209" s="90"/>
    </row>
    <row r="210" spans="1:14" x14ac:dyDescent="0.2">
      <c r="A210" s="82"/>
      <c r="B210" s="83"/>
      <c r="C210" s="83"/>
      <c r="D210" s="82"/>
      <c r="E210" s="82"/>
      <c r="F210" s="84"/>
      <c r="G210" s="85"/>
      <c r="H210" s="186" t="str">
        <f>IF(L209="Ja", "", IF(G210=0,"",IF(LEN(G210)=0,0,(VLOOKUP($G210,Validatie!$B$18:$C$26,2,FALSE)))))</f>
        <v/>
      </c>
      <c r="I210" s="86"/>
      <c r="J210" s="85"/>
      <c r="K210" s="186" t="str">
        <f>IF(J210=0,"",IF(LEN(J210)=0,0,(VLOOKUP($J210,Validatie!$D$18:$E$35,2,FALSE))))</f>
        <v/>
      </c>
      <c r="L210" s="86"/>
      <c r="M210" s="87"/>
      <c r="N210" s="90"/>
    </row>
    <row r="211" spans="1:14" x14ac:dyDescent="0.2">
      <c r="A211" s="82"/>
      <c r="B211" s="83"/>
      <c r="C211" s="83"/>
      <c r="D211" s="82"/>
      <c r="E211" s="82"/>
      <c r="F211" s="84"/>
      <c r="G211" s="85"/>
      <c r="H211" s="186" t="str">
        <f>IF(L210="Ja", "", IF(G211=0,"",IF(LEN(G211)=0,0,(VLOOKUP($G211,Validatie!$B$18:$C$26,2,FALSE)))))</f>
        <v/>
      </c>
      <c r="I211" s="86"/>
      <c r="J211" s="85"/>
      <c r="K211" s="186" t="str">
        <f>IF(J211=0,"",IF(LEN(J211)=0,0,(VLOOKUP($J211,Validatie!$D$18:$E$35,2,FALSE))))</f>
        <v/>
      </c>
      <c r="L211" s="86"/>
      <c r="M211" s="87"/>
      <c r="N211" s="90"/>
    </row>
    <row r="212" spans="1:14" x14ac:dyDescent="0.2">
      <c r="A212" s="82"/>
      <c r="B212" s="83"/>
      <c r="C212" s="83"/>
      <c r="D212" s="82"/>
      <c r="E212" s="82"/>
      <c r="F212" s="84"/>
      <c r="G212" s="85"/>
      <c r="H212" s="186" t="str">
        <f>IF(L211="Ja", "", IF(G212=0,"",IF(LEN(G212)=0,0,(VLOOKUP($G212,Validatie!$B$18:$C$26,2,FALSE)))))</f>
        <v/>
      </c>
      <c r="I212" s="86"/>
      <c r="J212" s="85"/>
      <c r="K212" s="186" t="str">
        <f>IF(J212=0,"",IF(LEN(J212)=0,0,(VLOOKUP($J212,Validatie!$D$18:$E$35,2,FALSE))))</f>
        <v/>
      </c>
      <c r="L212" s="86"/>
      <c r="M212" s="87"/>
      <c r="N212" s="90"/>
    </row>
    <row r="213" spans="1:14" x14ac:dyDescent="0.2">
      <c r="A213" s="82"/>
      <c r="B213" s="83"/>
      <c r="C213" s="83"/>
      <c r="D213" s="82"/>
      <c r="E213" s="82"/>
      <c r="F213" s="84"/>
      <c r="G213" s="85"/>
      <c r="H213" s="186" t="str">
        <f>IF(L212="Ja", "", IF(G213=0,"",IF(LEN(G213)=0,0,(VLOOKUP($G213,Validatie!$B$18:$C$26,2,FALSE)))))</f>
        <v/>
      </c>
      <c r="I213" s="86"/>
      <c r="J213" s="85"/>
      <c r="K213" s="186" t="str">
        <f>IF(J213=0,"",IF(LEN(J213)=0,0,(VLOOKUP($J213,Validatie!$D$18:$E$35,2,FALSE))))</f>
        <v/>
      </c>
      <c r="L213" s="86"/>
      <c r="M213" s="87"/>
      <c r="N213" s="90"/>
    </row>
    <row r="214" spans="1:14" x14ac:dyDescent="0.2">
      <c r="A214" s="82"/>
      <c r="B214" s="83"/>
      <c r="C214" s="83"/>
      <c r="D214" s="82"/>
      <c r="E214" s="82"/>
      <c r="F214" s="84"/>
      <c r="G214" s="85"/>
      <c r="H214" s="186" t="str">
        <f>IF(L213="Ja", "", IF(G214=0,"",IF(LEN(G214)=0,0,(VLOOKUP($G214,Validatie!$B$18:$C$26,2,FALSE)))))</f>
        <v/>
      </c>
      <c r="I214" s="86"/>
      <c r="J214" s="85"/>
      <c r="K214" s="186" t="str">
        <f>IF(J214=0,"",IF(LEN(J214)=0,0,(VLOOKUP($J214,Validatie!$D$18:$E$35,2,FALSE))))</f>
        <v/>
      </c>
      <c r="L214" s="86"/>
      <c r="M214" s="87"/>
      <c r="N214" s="90"/>
    </row>
    <row r="215" spans="1:14" x14ac:dyDescent="0.2">
      <c r="A215" s="82"/>
      <c r="B215" s="83"/>
      <c r="C215" s="83"/>
      <c r="D215" s="82"/>
      <c r="E215" s="82"/>
      <c r="F215" s="84"/>
      <c r="G215" s="85"/>
      <c r="H215" s="186" t="str">
        <f>IF(L214="Ja", "", IF(G215=0,"",IF(LEN(G215)=0,0,(VLOOKUP($G215,Validatie!$B$18:$C$26,2,FALSE)))))</f>
        <v/>
      </c>
      <c r="I215" s="86"/>
      <c r="J215" s="85"/>
      <c r="K215" s="186" t="str">
        <f>IF(J215=0,"",IF(LEN(J215)=0,0,(VLOOKUP($J215,Validatie!$D$18:$E$35,2,FALSE))))</f>
        <v/>
      </c>
      <c r="L215" s="86"/>
      <c r="M215" s="87"/>
      <c r="N215" s="90"/>
    </row>
    <row r="216" spans="1:14" x14ac:dyDescent="0.2">
      <c r="A216" s="82"/>
      <c r="B216" s="83"/>
      <c r="C216" s="83"/>
      <c r="D216" s="82"/>
      <c r="E216" s="82"/>
      <c r="F216" s="84"/>
      <c r="G216" s="85"/>
      <c r="H216" s="186" t="str">
        <f>IF(L215="Ja", "", IF(G216=0,"",IF(LEN(G216)=0,0,(VLOOKUP($G216,Validatie!$B$18:$C$26,2,FALSE)))))</f>
        <v/>
      </c>
      <c r="I216" s="86"/>
      <c r="J216" s="85"/>
      <c r="K216" s="186" t="str">
        <f>IF(J216=0,"",IF(LEN(J216)=0,0,(VLOOKUP($J216,Validatie!$D$18:$E$35,2,FALSE))))</f>
        <v/>
      </c>
      <c r="L216" s="86"/>
      <c r="M216" s="87"/>
      <c r="N216" s="90"/>
    </row>
    <row r="217" spans="1:14" x14ac:dyDescent="0.2">
      <c r="A217" s="82"/>
      <c r="B217" s="83"/>
      <c r="C217" s="83"/>
      <c r="D217" s="82"/>
      <c r="E217" s="82"/>
      <c r="F217" s="84"/>
      <c r="G217" s="85"/>
      <c r="H217" s="186" t="str">
        <f>IF(L216="Ja", "", IF(G217=0,"",IF(LEN(G217)=0,0,(VLOOKUP($G217,Validatie!$B$18:$C$26,2,FALSE)))))</f>
        <v/>
      </c>
      <c r="I217" s="86"/>
      <c r="J217" s="85"/>
      <c r="K217" s="186" t="str">
        <f>IF(J217=0,"",IF(LEN(J217)=0,0,(VLOOKUP($J217,Validatie!$D$18:$E$35,2,FALSE))))</f>
        <v/>
      </c>
      <c r="L217" s="86"/>
      <c r="M217" s="87"/>
      <c r="N217" s="90"/>
    </row>
    <row r="218" spans="1:14" x14ac:dyDescent="0.2">
      <c r="A218" s="82"/>
      <c r="B218" s="83"/>
      <c r="C218" s="83"/>
      <c r="D218" s="82"/>
      <c r="E218" s="82"/>
      <c r="F218" s="84"/>
      <c r="G218" s="85"/>
      <c r="H218" s="186" t="str">
        <f>IF(L217="Ja", "", IF(G218=0,"",IF(LEN(G218)=0,0,(VLOOKUP($G218,Validatie!$B$18:$C$26,2,FALSE)))))</f>
        <v/>
      </c>
      <c r="I218" s="86"/>
      <c r="J218" s="85"/>
      <c r="K218" s="186" t="str">
        <f>IF(J218=0,"",IF(LEN(J218)=0,0,(VLOOKUP($J218,Validatie!$D$18:$E$35,2,FALSE))))</f>
        <v/>
      </c>
      <c r="L218" s="86"/>
      <c r="M218" s="87"/>
      <c r="N218" s="90"/>
    </row>
    <row r="219" spans="1:14" x14ac:dyDescent="0.2">
      <c r="A219" s="82"/>
      <c r="B219" s="83"/>
      <c r="C219" s="83"/>
      <c r="D219" s="82"/>
      <c r="E219" s="82"/>
      <c r="F219" s="84"/>
      <c r="G219" s="85"/>
      <c r="H219" s="186" t="str">
        <f>IF(L218="Ja", "", IF(G219=0,"",IF(LEN(G219)=0,0,(VLOOKUP($G219,Validatie!$B$18:$C$26,2,FALSE)))))</f>
        <v/>
      </c>
      <c r="I219" s="86"/>
      <c r="J219" s="85"/>
      <c r="K219" s="186" t="str">
        <f>IF(J219=0,"",IF(LEN(J219)=0,0,(VLOOKUP($J219,Validatie!$D$18:$E$35,2,FALSE))))</f>
        <v/>
      </c>
      <c r="L219" s="86"/>
      <c r="M219" s="87"/>
      <c r="N219" s="90"/>
    </row>
    <row r="220" spans="1:14" x14ac:dyDescent="0.2">
      <c r="A220" s="82"/>
      <c r="B220" s="83"/>
      <c r="C220" s="83"/>
      <c r="D220" s="82"/>
      <c r="E220" s="82"/>
      <c r="F220" s="84"/>
      <c r="G220" s="85"/>
      <c r="H220" s="186" t="str">
        <f>IF(L219="Ja", "", IF(G220=0,"",IF(LEN(G220)=0,0,(VLOOKUP($G220,Validatie!$B$18:$C$26,2,FALSE)))))</f>
        <v/>
      </c>
      <c r="I220" s="86"/>
      <c r="J220" s="85"/>
      <c r="K220" s="186" t="str">
        <f>IF(J220=0,"",IF(LEN(J220)=0,0,(VLOOKUP($J220,Validatie!$D$18:$E$35,2,FALSE))))</f>
        <v/>
      </c>
      <c r="L220" s="86"/>
      <c r="M220" s="87"/>
      <c r="N220" s="90"/>
    </row>
    <row r="221" spans="1:14" x14ac:dyDescent="0.2">
      <c r="A221" s="82"/>
      <c r="B221" s="83"/>
      <c r="C221" s="83"/>
      <c r="D221" s="82"/>
      <c r="E221" s="82"/>
      <c r="F221" s="84"/>
      <c r="G221" s="85"/>
      <c r="H221" s="186" t="str">
        <f>IF(L220="Ja", "", IF(G221=0,"",IF(LEN(G221)=0,0,(VLOOKUP($G221,Validatie!$B$18:$C$26,2,FALSE)))))</f>
        <v/>
      </c>
      <c r="I221" s="86"/>
      <c r="J221" s="85"/>
      <c r="K221" s="186" t="str">
        <f>IF(J221=0,"",IF(LEN(J221)=0,0,(VLOOKUP($J221,Validatie!$D$18:$E$35,2,FALSE))))</f>
        <v/>
      </c>
      <c r="L221" s="86"/>
      <c r="M221" s="87"/>
      <c r="N221" s="90"/>
    </row>
    <row r="222" spans="1:14" x14ac:dyDescent="0.2">
      <c r="A222" s="82"/>
      <c r="B222" s="83"/>
      <c r="C222" s="83"/>
      <c r="D222" s="82"/>
      <c r="E222" s="82"/>
      <c r="F222" s="84"/>
      <c r="G222" s="85"/>
      <c r="H222" s="186" t="str">
        <f>IF(L221="Ja", "", IF(G222=0,"",IF(LEN(G222)=0,0,(VLOOKUP($G222,Validatie!$B$18:$C$26,2,FALSE)))))</f>
        <v/>
      </c>
      <c r="I222" s="86"/>
      <c r="J222" s="85"/>
      <c r="K222" s="186" t="str">
        <f>IF(J222=0,"",IF(LEN(J222)=0,0,(VLOOKUP($J222,Validatie!$D$18:$E$35,2,FALSE))))</f>
        <v/>
      </c>
      <c r="L222" s="86"/>
      <c r="M222" s="87"/>
      <c r="N222" s="90"/>
    </row>
    <row r="223" spans="1:14" x14ac:dyDescent="0.2">
      <c r="A223" s="82"/>
      <c r="B223" s="83"/>
      <c r="C223" s="83"/>
      <c r="D223" s="82"/>
      <c r="E223" s="82"/>
      <c r="F223" s="84"/>
      <c r="G223" s="85"/>
      <c r="H223" s="186" t="str">
        <f>IF(L222="Ja", "", IF(G223=0,"",IF(LEN(G223)=0,0,(VLOOKUP($G223,Validatie!$B$18:$C$26,2,FALSE)))))</f>
        <v/>
      </c>
      <c r="I223" s="86"/>
      <c r="J223" s="85"/>
      <c r="K223" s="186" t="str">
        <f>IF(J223=0,"",IF(LEN(J223)=0,0,(VLOOKUP($J223,Validatie!$D$18:$E$35,2,FALSE))))</f>
        <v/>
      </c>
      <c r="L223" s="86"/>
      <c r="M223" s="87"/>
      <c r="N223" s="90"/>
    </row>
    <row r="224" spans="1:14" x14ac:dyDescent="0.2">
      <c r="A224" s="82"/>
      <c r="B224" s="83"/>
      <c r="C224" s="83"/>
      <c r="D224" s="82"/>
      <c r="E224" s="82"/>
      <c r="F224" s="84"/>
      <c r="G224" s="85"/>
      <c r="H224" s="186" t="str">
        <f>IF(L223="Ja", "", IF(G224=0,"",IF(LEN(G224)=0,0,(VLOOKUP($G224,Validatie!$B$18:$C$26,2,FALSE)))))</f>
        <v/>
      </c>
      <c r="I224" s="86"/>
      <c r="J224" s="85"/>
      <c r="K224" s="186" t="str">
        <f>IF(J224=0,"",IF(LEN(J224)=0,0,(VLOOKUP($J224,Validatie!$D$18:$E$35,2,FALSE))))</f>
        <v/>
      </c>
      <c r="L224" s="86"/>
      <c r="M224" s="87"/>
      <c r="N224" s="90"/>
    </row>
    <row r="225" spans="1:14" x14ac:dyDescent="0.2">
      <c r="A225" s="82"/>
      <c r="B225" s="83"/>
      <c r="C225" s="83"/>
      <c r="D225" s="82"/>
      <c r="E225" s="82"/>
      <c r="F225" s="84"/>
      <c r="G225" s="85"/>
      <c r="H225" s="186" t="str">
        <f>IF(L224="Ja", "", IF(G225=0,"",IF(LEN(G225)=0,0,(VLOOKUP($G225,Validatie!$B$18:$C$26,2,FALSE)))))</f>
        <v/>
      </c>
      <c r="I225" s="86"/>
      <c r="J225" s="85"/>
      <c r="K225" s="186" t="str">
        <f>IF(J225=0,"",IF(LEN(J225)=0,0,(VLOOKUP($J225,Validatie!$D$18:$E$35,2,FALSE))))</f>
        <v/>
      </c>
      <c r="L225" s="86"/>
      <c r="M225" s="87"/>
      <c r="N225" s="90"/>
    </row>
    <row r="226" spans="1:14" x14ac:dyDescent="0.2">
      <c r="A226" s="82"/>
      <c r="B226" s="83"/>
      <c r="C226" s="83"/>
      <c r="D226" s="82"/>
      <c r="E226" s="82"/>
      <c r="F226" s="84"/>
      <c r="G226" s="85"/>
      <c r="H226" s="186" t="str">
        <f>IF(L225="Ja", "", IF(G226=0,"",IF(LEN(G226)=0,0,(VLOOKUP($G226,Validatie!$B$18:$C$26,2,FALSE)))))</f>
        <v/>
      </c>
      <c r="I226" s="86"/>
      <c r="J226" s="85"/>
      <c r="K226" s="186" t="str">
        <f>IF(J226=0,"",IF(LEN(J226)=0,0,(VLOOKUP($J226,Validatie!$D$18:$E$35,2,FALSE))))</f>
        <v/>
      </c>
      <c r="L226" s="86"/>
      <c r="M226" s="87"/>
      <c r="N226" s="90"/>
    </row>
    <row r="227" spans="1:14" x14ac:dyDescent="0.2">
      <c r="A227" s="82"/>
      <c r="B227" s="83"/>
      <c r="C227" s="83"/>
      <c r="D227" s="82"/>
      <c r="E227" s="82"/>
      <c r="F227" s="84"/>
      <c r="G227" s="85"/>
      <c r="H227" s="186" t="str">
        <f>IF(L226="Ja", "", IF(G227=0,"",IF(LEN(G227)=0,0,(VLOOKUP($G227,Validatie!$B$18:$C$26,2,FALSE)))))</f>
        <v/>
      </c>
      <c r="I227" s="86"/>
      <c r="J227" s="85"/>
      <c r="K227" s="186" t="str">
        <f>IF(J227=0,"",IF(LEN(J227)=0,0,(VLOOKUP($J227,Validatie!$D$18:$E$35,2,FALSE))))</f>
        <v/>
      </c>
      <c r="L227" s="86"/>
      <c r="M227" s="87"/>
      <c r="N227" s="90"/>
    </row>
    <row r="228" spans="1:14" x14ac:dyDescent="0.2">
      <c r="A228" s="82"/>
      <c r="B228" s="83"/>
      <c r="C228" s="83"/>
      <c r="D228" s="82"/>
      <c r="E228" s="82"/>
      <c r="F228" s="84"/>
      <c r="G228" s="85"/>
      <c r="H228" s="186" t="str">
        <f>IF(L227="Ja", "", IF(G228=0,"",IF(LEN(G228)=0,0,(VLOOKUP($G228,Validatie!$B$18:$C$26,2,FALSE)))))</f>
        <v/>
      </c>
      <c r="I228" s="86"/>
      <c r="J228" s="85"/>
      <c r="K228" s="186" t="str">
        <f>IF(J228=0,"",IF(LEN(J228)=0,0,(VLOOKUP($J228,Validatie!$D$18:$E$35,2,FALSE))))</f>
        <v/>
      </c>
      <c r="L228" s="86"/>
      <c r="M228" s="87"/>
      <c r="N228" s="90"/>
    </row>
    <row r="229" spans="1:14" x14ac:dyDescent="0.2">
      <c r="A229" s="82"/>
      <c r="B229" s="83"/>
      <c r="C229" s="83"/>
      <c r="D229" s="82"/>
      <c r="E229" s="82"/>
      <c r="F229" s="84"/>
      <c r="G229" s="85"/>
      <c r="H229" s="186" t="str">
        <f>IF(L228="Ja", "", IF(G229=0,"",IF(LEN(G229)=0,0,(VLOOKUP($G229,Validatie!$B$18:$C$26,2,FALSE)))))</f>
        <v/>
      </c>
      <c r="I229" s="86"/>
      <c r="J229" s="85"/>
      <c r="K229" s="186" t="str">
        <f>IF(J229=0,"",IF(LEN(J229)=0,0,(VLOOKUP($J229,Validatie!$D$18:$E$35,2,FALSE))))</f>
        <v/>
      </c>
      <c r="L229" s="86"/>
      <c r="M229" s="87"/>
      <c r="N229" s="90"/>
    </row>
    <row r="230" spans="1:14" x14ac:dyDescent="0.2">
      <c r="A230" s="82"/>
      <c r="B230" s="83"/>
      <c r="C230" s="83"/>
      <c r="D230" s="82"/>
      <c r="E230" s="82"/>
      <c r="F230" s="84"/>
      <c r="G230" s="85"/>
      <c r="H230" s="186" t="str">
        <f>IF(L229="Ja", "", IF(G230=0,"",IF(LEN(G230)=0,0,(VLOOKUP($G230,Validatie!$B$18:$C$26,2,FALSE)))))</f>
        <v/>
      </c>
      <c r="I230" s="86"/>
      <c r="J230" s="85"/>
      <c r="K230" s="186" t="str">
        <f>IF(J230=0,"",IF(LEN(J230)=0,0,(VLOOKUP($J230,Validatie!$D$18:$E$35,2,FALSE))))</f>
        <v/>
      </c>
      <c r="L230" s="86"/>
      <c r="M230" s="87"/>
      <c r="N230" s="90"/>
    </row>
    <row r="231" spans="1:14" x14ac:dyDescent="0.2">
      <c r="A231" s="82"/>
      <c r="B231" s="83"/>
      <c r="C231" s="83"/>
      <c r="D231" s="82"/>
      <c r="E231" s="82"/>
      <c r="F231" s="84"/>
      <c r="G231" s="85"/>
      <c r="H231" s="186" t="str">
        <f>IF(L230="Ja", "", IF(G231=0,"",IF(LEN(G231)=0,0,(VLOOKUP($G231,Validatie!$B$18:$C$26,2,FALSE)))))</f>
        <v/>
      </c>
      <c r="I231" s="86"/>
      <c r="J231" s="85"/>
      <c r="K231" s="186" t="str">
        <f>IF(J231=0,"",IF(LEN(J231)=0,0,(VLOOKUP($J231,Validatie!$D$18:$E$35,2,FALSE))))</f>
        <v/>
      </c>
      <c r="L231" s="86"/>
      <c r="M231" s="87"/>
      <c r="N231" s="90"/>
    </row>
    <row r="232" spans="1:14" x14ac:dyDescent="0.2">
      <c r="A232" s="82"/>
      <c r="B232" s="83"/>
      <c r="C232" s="83"/>
      <c r="D232" s="82"/>
      <c r="E232" s="82"/>
      <c r="F232" s="84"/>
      <c r="G232" s="85"/>
      <c r="H232" s="186" t="str">
        <f>IF(L231="Ja", "", IF(G232=0,"",IF(LEN(G232)=0,0,(VLOOKUP($G232,Validatie!$B$18:$C$26,2,FALSE)))))</f>
        <v/>
      </c>
      <c r="I232" s="86"/>
      <c r="J232" s="85"/>
      <c r="K232" s="186" t="str">
        <f>IF(J232=0,"",IF(LEN(J232)=0,0,(VLOOKUP($J232,Validatie!$D$18:$E$35,2,FALSE))))</f>
        <v/>
      </c>
      <c r="L232" s="86"/>
      <c r="M232" s="87"/>
      <c r="N232" s="90"/>
    </row>
    <row r="233" spans="1:14" x14ac:dyDescent="0.2">
      <c r="A233" s="82"/>
      <c r="B233" s="83"/>
      <c r="C233" s="83"/>
      <c r="D233" s="82"/>
      <c r="E233" s="82"/>
      <c r="F233" s="84"/>
      <c r="G233" s="85"/>
      <c r="H233" s="186" t="str">
        <f>IF(L232="Ja", "", IF(G233=0,"",IF(LEN(G233)=0,0,(VLOOKUP($G233,Validatie!$B$18:$C$26,2,FALSE)))))</f>
        <v/>
      </c>
      <c r="I233" s="86"/>
      <c r="J233" s="85"/>
      <c r="K233" s="186" t="str">
        <f>IF(J233=0,"",IF(LEN(J233)=0,0,(VLOOKUP($J233,Validatie!$D$18:$E$35,2,FALSE))))</f>
        <v/>
      </c>
      <c r="L233" s="86"/>
      <c r="M233" s="87"/>
      <c r="N233" s="90"/>
    </row>
    <row r="234" spans="1:14" x14ac:dyDescent="0.2">
      <c r="A234" s="82"/>
      <c r="B234" s="83"/>
      <c r="C234" s="83"/>
      <c r="D234" s="82"/>
      <c r="E234" s="82"/>
      <c r="F234" s="84"/>
      <c r="G234" s="85"/>
      <c r="H234" s="186" t="str">
        <f>IF(L233="Ja", "", IF(G234=0,"",IF(LEN(G234)=0,0,(VLOOKUP($G234,Validatie!$B$18:$C$26,2,FALSE)))))</f>
        <v/>
      </c>
      <c r="I234" s="86"/>
      <c r="J234" s="85"/>
      <c r="K234" s="186" t="str">
        <f>IF(J234=0,"",IF(LEN(J234)=0,0,(VLOOKUP($J234,Validatie!$D$18:$E$35,2,FALSE))))</f>
        <v/>
      </c>
      <c r="L234" s="86"/>
      <c r="M234" s="87"/>
      <c r="N234" s="90"/>
    </row>
    <row r="235" spans="1:14" x14ac:dyDescent="0.2">
      <c r="A235" s="82"/>
      <c r="B235" s="83"/>
      <c r="C235" s="83"/>
      <c r="D235" s="82"/>
      <c r="E235" s="82"/>
      <c r="F235" s="84"/>
      <c r="G235" s="85"/>
      <c r="H235" s="186" t="str">
        <f>IF(L234="Ja", "", IF(G235=0,"",IF(LEN(G235)=0,0,(VLOOKUP($G235,Validatie!$B$18:$C$26,2,FALSE)))))</f>
        <v/>
      </c>
      <c r="I235" s="86"/>
      <c r="J235" s="85"/>
      <c r="K235" s="186" t="str">
        <f>IF(J235=0,"",IF(LEN(J235)=0,0,(VLOOKUP($J235,Validatie!$D$18:$E$35,2,FALSE))))</f>
        <v/>
      </c>
      <c r="L235" s="86"/>
      <c r="M235" s="87"/>
      <c r="N235" s="90"/>
    </row>
    <row r="236" spans="1:14" x14ac:dyDescent="0.2">
      <c r="A236" s="82"/>
      <c r="B236" s="83"/>
      <c r="C236" s="83"/>
      <c r="D236" s="82"/>
      <c r="E236" s="82"/>
      <c r="F236" s="84"/>
      <c r="G236" s="85"/>
      <c r="H236" s="186" t="str">
        <f>IF(L235="Ja", "", IF(G236=0,"",IF(LEN(G236)=0,0,(VLOOKUP($G236,Validatie!$B$18:$C$26,2,FALSE)))))</f>
        <v/>
      </c>
      <c r="I236" s="86"/>
      <c r="J236" s="85"/>
      <c r="K236" s="186" t="str">
        <f>IF(J236=0,"",IF(LEN(J236)=0,0,(VLOOKUP($J236,Validatie!$D$18:$E$35,2,FALSE))))</f>
        <v/>
      </c>
      <c r="L236" s="86"/>
      <c r="M236" s="87"/>
      <c r="N236" s="90"/>
    </row>
    <row r="237" spans="1:14" x14ac:dyDescent="0.2">
      <c r="A237" s="82"/>
      <c r="B237" s="83"/>
      <c r="C237" s="83"/>
      <c r="D237" s="82"/>
      <c r="E237" s="82"/>
      <c r="F237" s="84"/>
      <c r="G237" s="85"/>
      <c r="H237" s="186" t="str">
        <f>IF(L236="Ja", "", IF(G237=0,"",IF(LEN(G237)=0,0,(VLOOKUP($G237,Validatie!$B$18:$C$26,2,FALSE)))))</f>
        <v/>
      </c>
      <c r="I237" s="86"/>
      <c r="J237" s="85"/>
      <c r="K237" s="186" t="str">
        <f>IF(J237=0,"",IF(LEN(J237)=0,0,(VLOOKUP($J237,Validatie!$D$18:$E$35,2,FALSE))))</f>
        <v/>
      </c>
      <c r="L237" s="86"/>
      <c r="M237" s="87"/>
      <c r="N237" s="90"/>
    </row>
    <row r="238" spans="1:14" x14ac:dyDescent="0.2">
      <c r="A238" s="82"/>
      <c r="B238" s="83"/>
      <c r="C238" s="83"/>
      <c r="D238" s="82"/>
      <c r="E238" s="82"/>
      <c r="F238" s="84"/>
      <c r="G238" s="85"/>
      <c r="H238" s="186" t="str">
        <f>IF(L237="Ja", "", IF(G238=0,"",IF(LEN(G238)=0,0,(VLOOKUP($G238,Validatie!$B$18:$C$26,2,FALSE)))))</f>
        <v/>
      </c>
      <c r="I238" s="86"/>
      <c r="J238" s="85"/>
      <c r="K238" s="186" t="str">
        <f>IF(J238=0,"",IF(LEN(J238)=0,0,(VLOOKUP($J238,Validatie!$D$18:$E$35,2,FALSE))))</f>
        <v/>
      </c>
      <c r="L238" s="86"/>
      <c r="M238" s="87"/>
      <c r="N238" s="90"/>
    </row>
    <row r="239" spans="1:14" x14ac:dyDescent="0.2">
      <c r="A239" s="82"/>
      <c r="B239" s="83"/>
      <c r="C239" s="83"/>
      <c r="D239" s="82"/>
      <c r="E239" s="82"/>
      <c r="F239" s="84"/>
      <c r="G239" s="85"/>
      <c r="H239" s="186" t="str">
        <f>IF(L238="Ja", "", IF(G239=0,"",IF(LEN(G239)=0,0,(VLOOKUP($G239,Validatie!$B$18:$C$26,2,FALSE)))))</f>
        <v/>
      </c>
      <c r="I239" s="86"/>
      <c r="J239" s="85"/>
      <c r="K239" s="186" t="str">
        <f>IF(J239=0,"",IF(LEN(J239)=0,0,(VLOOKUP($J239,Validatie!$D$18:$E$35,2,FALSE))))</f>
        <v/>
      </c>
      <c r="L239" s="86"/>
      <c r="M239" s="87"/>
      <c r="N239" s="90"/>
    </row>
    <row r="240" spans="1:14" x14ac:dyDescent="0.2">
      <c r="A240" s="82"/>
      <c r="B240" s="83"/>
      <c r="C240" s="83"/>
      <c r="D240" s="82"/>
      <c r="E240" s="82"/>
      <c r="F240" s="84"/>
      <c r="G240" s="85"/>
      <c r="H240" s="186" t="str">
        <f>IF(L239="Ja", "", IF(G240=0,"",IF(LEN(G240)=0,0,(VLOOKUP($G240,Validatie!$B$18:$C$26,2,FALSE)))))</f>
        <v/>
      </c>
      <c r="I240" s="86"/>
      <c r="J240" s="85"/>
      <c r="K240" s="186" t="str">
        <f>IF(J240=0,"",IF(LEN(J240)=0,0,(VLOOKUP($J240,Validatie!$D$18:$E$35,2,FALSE))))</f>
        <v/>
      </c>
      <c r="L240" s="86"/>
      <c r="M240" s="87"/>
      <c r="N240" s="90"/>
    </row>
    <row r="241" spans="1:14" x14ac:dyDescent="0.2">
      <c r="A241" s="82"/>
      <c r="B241" s="83"/>
      <c r="C241" s="83"/>
      <c r="D241" s="82"/>
      <c r="E241" s="82"/>
      <c r="F241" s="84"/>
      <c r="G241" s="85"/>
      <c r="H241" s="186" t="str">
        <f>IF(L240="Ja", "", IF(G241=0,"",IF(LEN(G241)=0,0,(VLOOKUP($G241,Validatie!$B$18:$C$26,2,FALSE)))))</f>
        <v/>
      </c>
      <c r="I241" s="86"/>
      <c r="J241" s="85"/>
      <c r="K241" s="186" t="str">
        <f>IF(J241=0,"",IF(LEN(J241)=0,0,(VLOOKUP($J241,Validatie!$D$18:$E$35,2,FALSE))))</f>
        <v/>
      </c>
      <c r="L241" s="86"/>
      <c r="M241" s="87"/>
      <c r="N241" s="90"/>
    </row>
    <row r="242" spans="1:14" x14ac:dyDescent="0.2">
      <c r="A242" s="82"/>
      <c r="B242" s="83"/>
      <c r="C242" s="83"/>
      <c r="D242" s="82"/>
      <c r="E242" s="82"/>
      <c r="F242" s="84"/>
      <c r="G242" s="85"/>
      <c r="H242" s="186" t="str">
        <f>IF(L241="Ja", "", IF(G242=0,"",IF(LEN(G242)=0,0,(VLOOKUP($G242,Validatie!$B$18:$C$26,2,FALSE)))))</f>
        <v/>
      </c>
      <c r="I242" s="86"/>
      <c r="J242" s="85"/>
      <c r="K242" s="186" t="str">
        <f>IF(J242=0,"",IF(LEN(J242)=0,0,(VLOOKUP($J242,Validatie!$D$18:$E$35,2,FALSE))))</f>
        <v/>
      </c>
      <c r="L242" s="86"/>
      <c r="M242" s="87"/>
      <c r="N242" s="90"/>
    </row>
    <row r="243" spans="1:14" x14ac:dyDescent="0.2">
      <c r="A243" s="82"/>
      <c r="B243" s="83"/>
      <c r="C243" s="83"/>
      <c r="D243" s="82"/>
      <c r="E243" s="82"/>
      <c r="F243" s="84"/>
      <c r="G243" s="85"/>
      <c r="H243" s="186" t="str">
        <f>IF(L242="Ja", "", IF(G243=0,"",IF(LEN(G243)=0,0,(VLOOKUP($G243,Validatie!$B$18:$C$26,2,FALSE)))))</f>
        <v/>
      </c>
      <c r="I243" s="86"/>
      <c r="J243" s="85"/>
      <c r="K243" s="186" t="str">
        <f>IF(J243=0,"",IF(LEN(J243)=0,0,(VLOOKUP($J243,Validatie!$D$18:$E$35,2,FALSE))))</f>
        <v/>
      </c>
      <c r="L243" s="86"/>
      <c r="M243" s="87"/>
      <c r="N243" s="90"/>
    </row>
    <row r="244" spans="1:14" x14ac:dyDescent="0.2">
      <c r="A244" s="82"/>
      <c r="B244" s="83"/>
      <c r="C244" s="83"/>
      <c r="D244" s="82"/>
      <c r="E244" s="82"/>
      <c r="F244" s="84"/>
      <c r="G244" s="85"/>
      <c r="H244" s="186" t="str">
        <f>IF(L243="Ja", "", IF(G244=0,"",IF(LEN(G244)=0,0,(VLOOKUP($G244,Validatie!$B$18:$C$26,2,FALSE)))))</f>
        <v/>
      </c>
      <c r="I244" s="86"/>
      <c r="J244" s="85"/>
      <c r="K244" s="186" t="str">
        <f>IF(J244=0,"",IF(LEN(J244)=0,0,(VLOOKUP($J244,Validatie!$D$18:$E$35,2,FALSE))))</f>
        <v/>
      </c>
      <c r="L244" s="86"/>
      <c r="M244" s="87"/>
      <c r="N244" s="90"/>
    </row>
    <row r="245" spans="1:14" x14ac:dyDescent="0.2">
      <c r="A245" s="82"/>
      <c r="B245" s="83"/>
      <c r="C245" s="83"/>
      <c r="D245" s="82"/>
      <c r="E245" s="82"/>
      <c r="F245" s="84"/>
      <c r="G245" s="85"/>
      <c r="H245" s="186" t="str">
        <f>IF(L244="Ja", "", IF(G245=0,"",IF(LEN(G245)=0,0,(VLOOKUP($G245,Validatie!$B$18:$C$26,2,FALSE)))))</f>
        <v/>
      </c>
      <c r="I245" s="86"/>
      <c r="J245" s="85"/>
      <c r="K245" s="186" t="str">
        <f>IF(J245=0,"",IF(LEN(J245)=0,0,(VLOOKUP($J245,Validatie!$D$18:$E$35,2,FALSE))))</f>
        <v/>
      </c>
      <c r="L245" s="86"/>
      <c r="M245" s="87"/>
      <c r="N245" s="90"/>
    </row>
    <row r="246" spans="1:14" x14ac:dyDescent="0.2">
      <c r="A246" s="82"/>
      <c r="B246" s="83"/>
      <c r="C246" s="83"/>
      <c r="D246" s="82"/>
      <c r="E246" s="82"/>
      <c r="F246" s="84"/>
      <c r="G246" s="85"/>
      <c r="H246" s="186" t="str">
        <f>IF(L245="Ja", "", IF(G246=0,"",IF(LEN(G246)=0,0,(VLOOKUP($G246,Validatie!$B$18:$C$26,2,FALSE)))))</f>
        <v/>
      </c>
      <c r="I246" s="86"/>
      <c r="J246" s="85"/>
      <c r="K246" s="186" t="str">
        <f>IF(J246=0,"",IF(LEN(J246)=0,0,(VLOOKUP($J246,Validatie!$D$18:$E$35,2,FALSE))))</f>
        <v/>
      </c>
      <c r="L246" s="86"/>
      <c r="M246" s="87"/>
      <c r="N246" s="90"/>
    </row>
    <row r="247" spans="1:14" x14ac:dyDescent="0.2">
      <c r="A247" s="82"/>
      <c r="B247" s="83"/>
      <c r="C247" s="83"/>
      <c r="D247" s="82"/>
      <c r="E247" s="82"/>
      <c r="F247" s="84"/>
      <c r="G247" s="85"/>
      <c r="H247" s="186" t="str">
        <f>IF(L246="Ja", "", IF(G247=0,"",IF(LEN(G247)=0,0,(VLOOKUP($G247,Validatie!$B$18:$C$26,2,FALSE)))))</f>
        <v/>
      </c>
      <c r="I247" s="86"/>
      <c r="J247" s="85"/>
      <c r="K247" s="186" t="str">
        <f>IF(J247=0,"",IF(LEN(J247)=0,0,(VLOOKUP($J247,Validatie!$D$18:$E$35,2,FALSE))))</f>
        <v/>
      </c>
      <c r="L247" s="86"/>
      <c r="M247" s="87"/>
      <c r="N247" s="90"/>
    </row>
    <row r="248" spans="1:14" x14ac:dyDescent="0.2">
      <c r="A248" s="82"/>
      <c r="B248" s="83"/>
      <c r="C248" s="83"/>
      <c r="D248" s="82"/>
      <c r="E248" s="82"/>
      <c r="F248" s="84"/>
      <c r="G248" s="85"/>
      <c r="H248" s="186" t="str">
        <f>IF(L247="Ja", "", IF(G248=0,"",IF(LEN(G248)=0,0,(VLOOKUP($G248,Validatie!$B$18:$C$26,2,FALSE)))))</f>
        <v/>
      </c>
      <c r="I248" s="86"/>
      <c r="J248" s="85"/>
      <c r="K248" s="186" t="str">
        <f>IF(J248=0,"",IF(LEN(J248)=0,0,(VLOOKUP($J248,Validatie!$D$18:$E$35,2,FALSE))))</f>
        <v/>
      </c>
      <c r="L248" s="86"/>
      <c r="M248" s="87"/>
      <c r="N248" s="90"/>
    </row>
    <row r="249" spans="1:14" x14ac:dyDescent="0.2">
      <c r="A249" s="82"/>
      <c r="B249" s="83"/>
      <c r="C249" s="83"/>
      <c r="D249" s="82"/>
      <c r="E249" s="82"/>
      <c r="F249" s="84"/>
      <c r="G249" s="85"/>
      <c r="H249" s="186" t="str">
        <f>IF(L248="Ja", "", IF(G249=0,"",IF(LEN(G249)=0,0,(VLOOKUP($G249,Validatie!$B$18:$C$26,2,FALSE)))))</f>
        <v/>
      </c>
      <c r="I249" s="86"/>
      <c r="J249" s="85"/>
      <c r="K249" s="186" t="str">
        <f>IF(J249=0,"",IF(LEN(J249)=0,0,(VLOOKUP($J249,Validatie!$D$18:$E$35,2,FALSE))))</f>
        <v/>
      </c>
      <c r="L249" s="86"/>
      <c r="M249" s="87"/>
      <c r="N249" s="90"/>
    </row>
    <row r="250" spans="1:14" x14ac:dyDescent="0.2">
      <c r="A250" s="82"/>
      <c r="B250" s="83"/>
      <c r="C250" s="83"/>
      <c r="D250" s="82"/>
      <c r="E250" s="82"/>
      <c r="F250" s="84"/>
      <c r="G250" s="85"/>
      <c r="H250" s="186" t="str">
        <f>IF(L249="Ja", "", IF(G250=0,"",IF(LEN(G250)=0,0,(VLOOKUP($G250,Validatie!$B$18:$C$26,2,FALSE)))))</f>
        <v/>
      </c>
      <c r="I250" s="86"/>
      <c r="J250" s="85"/>
      <c r="K250" s="186" t="str">
        <f>IF(J250=0,"",IF(LEN(J250)=0,0,(VLOOKUP($J250,Validatie!$D$18:$E$35,2,FALSE))))</f>
        <v/>
      </c>
      <c r="L250" s="86"/>
      <c r="M250" s="87"/>
      <c r="N250" s="90"/>
    </row>
    <row r="251" spans="1:14" x14ac:dyDescent="0.2">
      <c r="A251" s="82"/>
      <c r="B251" s="83"/>
      <c r="C251" s="83"/>
      <c r="D251" s="82"/>
      <c r="E251" s="82"/>
      <c r="F251" s="84"/>
      <c r="G251" s="85"/>
      <c r="H251" s="186" t="str">
        <f>IF(L250="Ja", "", IF(G251=0,"",IF(LEN(G251)=0,0,(VLOOKUP($G251,Validatie!$B$18:$C$26,2,FALSE)))))</f>
        <v/>
      </c>
      <c r="I251" s="86"/>
      <c r="J251" s="85"/>
      <c r="K251" s="186" t="str">
        <f>IF(J251=0,"",IF(LEN(J251)=0,0,(VLOOKUP($J251,Validatie!$D$18:$E$35,2,FALSE))))</f>
        <v/>
      </c>
      <c r="L251" s="86"/>
      <c r="M251" s="87"/>
      <c r="N251" s="90"/>
    </row>
    <row r="252" spans="1:14" x14ac:dyDescent="0.2">
      <c r="A252" s="82"/>
      <c r="B252" s="83"/>
      <c r="C252" s="83"/>
      <c r="D252" s="82"/>
      <c r="E252" s="82"/>
      <c r="F252" s="84"/>
      <c r="G252" s="85"/>
      <c r="H252" s="186" t="str">
        <f>IF(L251="Ja", "", IF(G252=0,"",IF(LEN(G252)=0,0,(VLOOKUP($G252,Validatie!$B$18:$C$26,2,FALSE)))))</f>
        <v/>
      </c>
      <c r="I252" s="86"/>
      <c r="J252" s="85"/>
      <c r="K252" s="186" t="str">
        <f>IF(J252=0,"",IF(LEN(J252)=0,0,(VLOOKUP($J252,Validatie!$D$18:$E$35,2,FALSE))))</f>
        <v/>
      </c>
      <c r="L252" s="86"/>
      <c r="M252" s="87"/>
      <c r="N252" s="90"/>
    </row>
    <row r="253" spans="1:14" x14ac:dyDescent="0.2">
      <c r="A253" s="82"/>
      <c r="B253" s="83"/>
      <c r="C253" s="83"/>
      <c r="D253" s="82"/>
      <c r="E253" s="82"/>
      <c r="F253" s="84"/>
      <c r="G253" s="85"/>
      <c r="H253" s="186" t="str">
        <f>IF(L252="Ja", "", IF(G253=0,"",IF(LEN(G253)=0,0,(VLOOKUP($G253,Validatie!$B$18:$C$26,2,FALSE)))))</f>
        <v/>
      </c>
      <c r="I253" s="86"/>
      <c r="J253" s="85"/>
      <c r="K253" s="186" t="str">
        <f>IF(J253=0,"",IF(LEN(J253)=0,0,(VLOOKUP($J253,Validatie!$D$18:$E$35,2,FALSE))))</f>
        <v/>
      </c>
      <c r="L253" s="86"/>
      <c r="M253" s="87"/>
      <c r="N253" s="90"/>
    </row>
    <row r="254" spans="1:14" x14ac:dyDescent="0.2">
      <c r="A254" s="82"/>
      <c r="B254" s="83"/>
      <c r="C254" s="83"/>
      <c r="D254" s="82"/>
      <c r="E254" s="82"/>
      <c r="F254" s="84"/>
      <c r="G254" s="85"/>
      <c r="H254" s="186" t="str">
        <f>IF(L253="Ja", "", IF(G254=0,"",IF(LEN(G254)=0,0,(VLOOKUP($G254,Validatie!$B$18:$C$26,2,FALSE)))))</f>
        <v/>
      </c>
      <c r="I254" s="86"/>
      <c r="J254" s="85"/>
      <c r="K254" s="186" t="str">
        <f>IF(J254=0,"",IF(LEN(J254)=0,0,(VLOOKUP($J254,Validatie!$D$18:$E$35,2,FALSE))))</f>
        <v/>
      </c>
      <c r="L254" s="86"/>
      <c r="M254" s="87"/>
      <c r="N254" s="90"/>
    </row>
    <row r="255" spans="1:14" x14ac:dyDescent="0.2">
      <c r="A255" s="82"/>
      <c r="B255" s="83"/>
      <c r="C255" s="83"/>
      <c r="D255" s="82"/>
      <c r="E255" s="82"/>
      <c r="F255" s="84"/>
      <c r="G255" s="85"/>
      <c r="H255" s="186" t="str">
        <f>IF(L254="Ja", "", IF(G255=0,"",IF(LEN(G255)=0,0,(VLOOKUP($G255,Validatie!$B$18:$C$26,2,FALSE)))))</f>
        <v/>
      </c>
      <c r="I255" s="86"/>
      <c r="J255" s="85"/>
      <c r="K255" s="186" t="str">
        <f>IF(J255=0,"",IF(LEN(J255)=0,0,(VLOOKUP($J255,Validatie!$D$18:$E$35,2,FALSE))))</f>
        <v/>
      </c>
      <c r="L255" s="86"/>
      <c r="M255" s="87"/>
      <c r="N255" s="90"/>
    </row>
    <row r="256" spans="1:14" x14ac:dyDescent="0.2">
      <c r="A256" s="82"/>
      <c r="B256" s="83"/>
      <c r="C256" s="83"/>
      <c r="D256" s="82"/>
      <c r="E256" s="82"/>
      <c r="F256" s="84"/>
      <c r="G256" s="85"/>
      <c r="H256" s="186" t="str">
        <f>IF(L255="Ja", "", IF(G256=0,"",IF(LEN(G256)=0,0,(VLOOKUP($G256,Validatie!$B$18:$C$26,2,FALSE)))))</f>
        <v/>
      </c>
      <c r="I256" s="86"/>
      <c r="J256" s="85"/>
      <c r="K256" s="186" t="str">
        <f>IF(J256=0,"",IF(LEN(J256)=0,0,(VLOOKUP($J256,Validatie!$D$18:$E$35,2,FALSE))))</f>
        <v/>
      </c>
      <c r="L256" s="86"/>
      <c r="M256" s="87"/>
      <c r="N256" s="90"/>
    </row>
    <row r="257" spans="1:14" x14ac:dyDescent="0.2">
      <c r="A257" s="82"/>
      <c r="B257" s="83"/>
      <c r="C257" s="83"/>
      <c r="D257" s="82"/>
      <c r="E257" s="82"/>
      <c r="F257" s="84"/>
      <c r="G257" s="85"/>
      <c r="H257" s="186" t="str">
        <f>IF(L256="Ja", "", IF(G257=0,"",IF(LEN(G257)=0,0,(VLOOKUP($G257,Validatie!$B$18:$C$26,2,FALSE)))))</f>
        <v/>
      </c>
      <c r="I257" s="86"/>
      <c r="J257" s="85"/>
      <c r="K257" s="186" t="str">
        <f>IF(J257=0,"",IF(LEN(J257)=0,0,(VLOOKUP($J257,Validatie!$D$18:$E$35,2,FALSE))))</f>
        <v/>
      </c>
      <c r="L257" s="86"/>
      <c r="M257" s="87"/>
      <c r="N257" s="90"/>
    </row>
    <row r="258" spans="1:14" x14ac:dyDescent="0.2">
      <c r="A258" s="82"/>
      <c r="B258" s="83"/>
      <c r="C258" s="83"/>
      <c r="D258" s="82"/>
      <c r="E258" s="82"/>
      <c r="F258" s="84"/>
      <c r="G258" s="85"/>
      <c r="H258" s="186" t="str">
        <f>IF(L257="Ja", "", IF(G258=0,"",IF(LEN(G258)=0,0,(VLOOKUP($G258,Validatie!$B$18:$C$26,2,FALSE)))))</f>
        <v/>
      </c>
      <c r="I258" s="86"/>
      <c r="J258" s="85"/>
      <c r="K258" s="186" t="str">
        <f>IF(J258=0,"",IF(LEN(J258)=0,0,(VLOOKUP($J258,Validatie!$D$18:$E$35,2,FALSE))))</f>
        <v/>
      </c>
      <c r="L258" s="86"/>
      <c r="M258" s="87"/>
      <c r="N258" s="90"/>
    </row>
    <row r="259" spans="1:14" x14ac:dyDescent="0.2">
      <c r="A259" s="82"/>
      <c r="B259" s="83"/>
      <c r="C259" s="83"/>
      <c r="D259" s="82"/>
      <c r="E259" s="82"/>
      <c r="F259" s="84"/>
      <c r="G259" s="85"/>
      <c r="H259" s="186" t="str">
        <f>IF(L258="Ja", "", IF(G259=0,"",IF(LEN(G259)=0,0,(VLOOKUP($G259,Validatie!$B$18:$C$26,2,FALSE)))))</f>
        <v/>
      </c>
      <c r="I259" s="86"/>
      <c r="J259" s="85"/>
      <c r="K259" s="186" t="str">
        <f>IF(J259=0,"",IF(LEN(J259)=0,0,(VLOOKUP($J259,Validatie!$D$18:$E$35,2,FALSE))))</f>
        <v/>
      </c>
      <c r="L259" s="86"/>
      <c r="M259" s="87"/>
      <c r="N259" s="90"/>
    </row>
    <row r="260" spans="1:14" x14ac:dyDescent="0.2">
      <c r="A260" s="82"/>
      <c r="B260" s="83"/>
      <c r="C260" s="83"/>
      <c r="D260" s="82"/>
      <c r="E260" s="82"/>
      <c r="F260" s="84"/>
      <c r="G260" s="85"/>
      <c r="H260" s="186" t="str">
        <f>IF(L259="Ja", "", IF(G260=0,"",IF(LEN(G260)=0,0,(VLOOKUP($G260,Validatie!$B$18:$C$26,2,FALSE)))))</f>
        <v/>
      </c>
      <c r="I260" s="86"/>
      <c r="J260" s="85"/>
      <c r="K260" s="186" t="str">
        <f>IF(J260=0,"",IF(LEN(J260)=0,0,(VLOOKUP($J260,Validatie!$D$18:$E$35,2,FALSE))))</f>
        <v/>
      </c>
      <c r="L260" s="86"/>
      <c r="M260" s="87"/>
      <c r="N260" s="90"/>
    </row>
    <row r="261" spans="1:14" x14ac:dyDescent="0.2">
      <c r="A261" s="82"/>
      <c r="B261" s="83"/>
      <c r="C261" s="83"/>
      <c r="D261" s="82"/>
      <c r="E261" s="82"/>
      <c r="F261" s="84"/>
      <c r="G261" s="85"/>
      <c r="H261" s="186" t="str">
        <f>IF(L260="Ja", "", IF(G261=0,"",IF(LEN(G261)=0,0,(VLOOKUP($G261,Validatie!$B$18:$C$26,2,FALSE)))))</f>
        <v/>
      </c>
      <c r="I261" s="86"/>
      <c r="J261" s="85"/>
      <c r="K261" s="186" t="str">
        <f>IF(J261=0,"",IF(LEN(J261)=0,0,(VLOOKUP($J261,Validatie!$D$18:$E$35,2,FALSE))))</f>
        <v/>
      </c>
      <c r="L261" s="86"/>
      <c r="M261" s="87"/>
      <c r="N261" s="90"/>
    </row>
    <row r="262" spans="1:14" x14ac:dyDescent="0.2">
      <c r="A262" s="82"/>
      <c r="B262" s="83"/>
      <c r="C262" s="83"/>
      <c r="D262" s="82"/>
      <c r="E262" s="82"/>
      <c r="F262" s="84"/>
      <c r="G262" s="85"/>
      <c r="H262" s="186" t="str">
        <f>IF(L261="Ja", "", IF(G262=0,"",IF(LEN(G262)=0,0,(VLOOKUP($G262,Validatie!$B$18:$C$26,2,FALSE)))))</f>
        <v/>
      </c>
      <c r="I262" s="86"/>
      <c r="J262" s="85"/>
      <c r="K262" s="186" t="str">
        <f>IF(J262=0,"",IF(LEN(J262)=0,0,(VLOOKUP($J262,Validatie!$D$18:$E$35,2,FALSE))))</f>
        <v/>
      </c>
      <c r="L262" s="86"/>
      <c r="M262" s="87"/>
      <c r="N262" s="90"/>
    </row>
    <row r="263" spans="1:14" x14ac:dyDescent="0.2">
      <c r="A263" s="82"/>
      <c r="B263" s="83"/>
      <c r="C263" s="83"/>
      <c r="D263" s="82"/>
      <c r="E263" s="82"/>
      <c r="F263" s="84"/>
      <c r="G263" s="85"/>
      <c r="H263" s="186" t="str">
        <f>IF(L262="Ja", "", IF(G263=0,"",IF(LEN(G263)=0,0,(VLOOKUP($G263,Validatie!$B$18:$C$26,2,FALSE)))))</f>
        <v/>
      </c>
      <c r="I263" s="86"/>
      <c r="J263" s="85"/>
      <c r="K263" s="186" t="str">
        <f>IF(J263=0,"",IF(LEN(J263)=0,0,(VLOOKUP($J263,Validatie!$D$18:$E$35,2,FALSE))))</f>
        <v/>
      </c>
      <c r="L263" s="86"/>
      <c r="M263" s="87"/>
      <c r="N263" s="90"/>
    </row>
    <row r="264" spans="1:14" x14ac:dyDescent="0.2">
      <c r="A264" s="82"/>
      <c r="B264" s="83"/>
      <c r="C264" s="83"/>
      <c r="D264" s="82"/>
      <c r="E264" s="82"/>
      <c r="F264" s="84"/>
      <c r="G264" s="85"/>
      <c r="H264" s="186" t="str">
        <f>IF(L263="Ja", "", IF(G264=0,"",IF(LEN(G264)=0,0,(VLOOKUP($G264,Validatie!$B$18:$C$26,2,FALSE)))))</f>
        <v/>
      </c>
      <c r="I264" s="86"/>
      <c r="J264" s="85"/>
      <c r="K264" s="186" t="str">
        <f>IF(J264=0,"",IF(LEN(J264)=0,0,(VLOOKUP($J264,Validatie!$D$18:$E$35,2,FALSE))))</f>
        <v/>
      </c>
      <c r="L264" s="86"/>
      <c r="M264" s="87"/>
      <c r="N264" s="90"/>
    </row>
    <row r="265" spans="1:14" x14ac:dyDescent="0.2">
      <c r="A265" s="82"/>
      <c r="B265" s="83"/>
      <c r="C265" s="83"/>
      <c r="D265" s="82"/>
      <c r="E265" s="82"/>
      <c r="F265" s="84"/>
      <c r="G265" s="85"/>
      <c r="H265" s="186" t="str">
        <f>IF(L264="Ja", "", IF(G265=0,"",IF(LEN(G265)=0,0,(VLOOKUP($G265,Validatie!$B$18:$C$26,2,FALSE)))))</f>
        <v/>
      </c>
      <c r="I265" s="86"/>
      <c r="J265" s="85"/>
      <c r="K265" s="186" t="str">
        <f>IF(J265=0,"",IF(LEN(J265)=0,0,(VLOOKUP($J265,Validatie!$D$18:$E$35,2,FALSE))))</f>
        <v/>
      </c>
      <c r="L265" s="86"/>
      <c r="M265" s="87"/>
      <c r="N265" s="90"/>
    </row>
    <row r="266" spans="1:14" x14ac:dyDescent="0.2">
      <c r="A266" s="82"/>
      <c r="B266" s="83"/>
      <c r="C266" s="83"/>
      <c r="D266" s="82"/>
      <c r="E266" s="82"/>
      <c r="F266" s="84"/>
      <c r="G266" s="85"/>
      <c r="H266" s="186" t="str">
        <f>IF(L265="Ja", "", IF(G266=0,"",IF(LEN(G266)=0,0,(VLOOKUP($G266,Validatie!$B$18:$C$26,2,FALSE)))))</f>
        <v/>
      </c>
      <c r="I266" s="86"/>
      <c r="J266" s="85"/>
      <c r="K266" s="186" t="str">
        <f>IF(J266=0,"",IF(LEN(J266)=0,0,(VLOOKUP($J266,Validatie!$D$18:$E$35,2,FALSE))))</f>
        <v/>
      </c>
      <c r="L266" s="86"/>
      <c r="M266" s="87"/>
      <c r="N266" s="90"/>
    </row>
    <row r="267" spans="1:14" x14ac:dyDescent="0.2">
      <c r="A267" s="82"/>
      <c r="B267" s="83"/>
      <c r="C267" s="83"/>
      <c r="D267" s="82"/>
      <c r="E267" s="82"/>
      <c r="F267" s="84"/>
      <c r="G267" s="85"/>
      <c r="H267" s="186" t="str">
        <f>IF(L266="Ja", "", IF(G267=0,"",IF(LEN(G267)=0,0,(VLOOKUP($G267,Validatie!$B$18:$C$26,2,FALSE)))))</f>
        <v/>
      </c>
      <c r="I267" s="86"/>
      <c r="J267" s="85"/>
      <c r="K267" s="186" t="str">
        <f>IF(J267=0,"",IF(LEN(J267)=0,0,(VLOOKUP($J267,Validatie!$D$18:$E$35,2,FALSE))))</f>
        <v/>
      </c>
      <c r="L267" s="86"/>
      <c r="M267" s="87"/>
      <c r="N267" s="90"/>
    </row>
    <row r="268" spans="1:14" x14ac:dyDescent="0.2">
      <c r="A268" s="82"/>
      <c r="B268" s="83"/>
      <c r="C268" s="83"/>
      <c r="D268" s="82"/>
      <c r="E268" s="82"/>
      <c r="F268" s="84"/>
      <c r="G268" s="85"/>
      <c r="H268" s="186" t="str">
        <f>IF(L267="Ja", "", IF(G268=0,"",IF(LEN(G268)=0,0,(VLOOKUP($G268,Validatie!$B$18:$C$26,2,FALSE)))))</f>
        <v/>
      </c>
      <c r="I268" s="86"/>
      <c r="J268" s="85"/>
      <c r="K268" s="186" t="str">
        <f>IF(J268=0,"",IF(LEN(J268)=0,0,(VLOOKUP($J268,Validatie!$D$18:$E$35,2,FALSE))))</f>
        <v/>
      </c>
      <c r="L268" s="86"/>
      <c r="M268" s="87"/>
      <c r="N268" s="90"/>
    </row>
    <row r="269" spans="1:14" x14ac:dyDescent="0.2">
      <c r="A269" s="82"/>
      <c r="B269" s="83"/>
      <c r="C269" s="83"/>
      <c r="D269" s="82"/>
      <c r="E269" s="82"/>
      <c r="F269" s="84"/>
      <c r="G269" s="85"/>
      <c r="H269" s="186" t="str">
        <f>IF(L268="Ja", "", IF(G269=0,"",IF(LEN(G269)=0,0,(VLOOKUP($G269,Validatie!$B$18:$C$26,2,FALSE)))))</f>
        <v/>
      </c>
      <c r="I269" s="86"/>
      <c r="J269" s="85"/>
      <c r="K269" s="186" t="str">
        <f>IF(J269=0,"",IF(LEN(J269)=0,0,(VLOOKUP($J269,Validatie!$D$18:$E$35,2,FALSE))))</f>
        <v/>
      </c>
      <c r="L269" s="86"/>
      <c r="M269" s="87"/>
      <c r="N269" s="90"/>
    </row>
    <row r="270" spans="1:14" x14ac:dyDescent="0.2">
      <c r="A270" s="82"/>
      <c r="B270" s="83"/>
      <c r="C270" s="83"/>
      <c r="D270" s="82"/>
      <c r="E270" s="82"/>
      <c r="F270" s="84"/>
      <c r="G270" s="85"/>
      <c r="H270" s="186" t="str">
        <f>IF(L269="Ja", "", IF(G270=0,"",IF(LEN(G270)=0,0,(VLOOKUP($G270,Validatie!$B$18:$C$26,2,FALSE)))))</f>
        <v/>
      </c>
      <c r="I270" s="86"/>
      <c r="J270" s="85"/>
      <c r="K270" s="186" t="str">
        <f>IF(J270=0,"",IF(LEN(J270)=0,0,(VLOOKUP($J270,Validatie!$D$18:$E$35,2,FALSE))))</f>
        <v/>
      </c>
      <c r="L270" s="86"/>
      <c r="M270" s="87"/>
      <c r="N270" s="90"/>
    </row>
    <row r="271" spans="1:14" x14ac:dyDescent="0.2">
      <c r="A271" s="82"/>
      <c r="B271" s="83"/>
      <c r="C271" s="83"/>
      <c r="D271" s="82"/>
      <c r="E271" s="82"/>
      <c r="F271" s="84"/>
      <c r="G271" s="85"/>
      <c r="H271" s="186" t="str">
        <f>IF(L270="Ja", "", IF(G271=0,"",IF(LEN(G271)=0,0,(VLOOKUP($G271,Validatie!$B$18:$C$26,2,FALSE)))))</f>
        <v/>
      </c>
      <c r="I271" s="86"/>
      <c r="J271" s="85"/>
      <c r="K271" s="186" t="str">
        <f>IF(J271=0,"",IF(LEN(J271)=0,0,(VLOOKUP($J271,Validatie!$D$18:$E$35,2,FALSE))))</f>
        <v/>
      </c>
      <c r="L271" s="86"/>
      <c r="M271" s="87"/>
      <c r="N271" s="90"/>
    </row>
    <row r="272" spans="1:14" x14ac:dyDescent="0.2">
      <c r="A272" s="82"/>
      <c r="B272" s="83"/>
      <c r="C272" s="83"/>
      <c r="D272" s="82"/>
      <c r="E272" s="82"/>
      <c r="F272" s="84"/>
      <c r="G272" s="85"/>
      <c r="H272" s="186" t="str">
        <f>IF(L271="Ja", "", IF(G272=0,"",IF(LEN(G272)=0,0,(VLOOKUP($G272,Validatie!$B$18:$C$26,2,FALSE)))))</f>
        <v/>
      </c>
      <c r="I272" s="86"/>
      <c r="J272" s="85"/>
      <c r="K272" s="186" t="str">
        <f>IF(J272=0,"",IF(LEN(J272)=0,0,(VLOOKUP($J272,Validatie!$D$18:$E$35,2,FALSE))))</f>
        <v/>
      </c>
      <c r="L272" s="86"/>
      <c r="M272" s="87"/>
      <c r="N272" s="90"/>
    </row>
    <row r="273" spans="1:14" x14ac:dyDescent="0.2">
      <c r="A273" s="82"/>
      <c r="B273" s="83"/>
      <c r="C273" s="83"/>
      <c r="D273" s="82"/>
      <c r="E273" s="82"/>
      <c r="F273" s="84"/>
      <c r="G273" s="85"/>
      <c r="H273" s="186" t="str">
        <f>IF(L272="Ja", "", IF(G273=0,"",IF(LEN(G273)=0,0,(VLOOKUP($G273,Validatie!$B$18:$C$26,2,FALSE)))))</f>
        <v/>
      </c>
      <c r="I273" s="86"/>
      <c r="J273" s="85"/>
      <c r="K273" s="186" t="str">
        <f>IF(J273=0,"",IF(LEN(J273)=0,0,(VLOOKUP($J273,Validatie!$D$18:$E$35,2,FALSE))))</f>
        <v/>
      </c>
      <c r="L273" s="86"/>
      <c r="M273" s="87"/>
      <c r="N273" s="90"/>
    </row>
    <row r="274" spans="1:14" x14ac:dyDescent="0.2">
      <c r="A274" s="82"/>
      <c r="B274" s="83"/>
      <c r="C274" s="83"/>
      <c r="D274" s="82"/>
      <c r="E274" s="82"/>
      <c r="F274" s="84"/>
      <c r="G274" s="85"/>
      <c r="H274" s="186" t="str">
        <f>IF(L273="Ja", "", IF(G274=0,"",IF(LEN(G274)=0,0,(VLOOKUP($G274,Validatie!$B$18:$C$26,2,FALSE)))))</f>
        <v/>
      </c>
      <c r="I274" s="86"/>
      <c r="J274" s="85"/>
      <c r="K274" s="186" t="str">
        <f>IF(J274=0,"",IF(LEN(J274)=0,0,(VLOOKUP($J274,Validatie!$D$18:$E$35,2,FALSE))))</f>
        <v/>
      </c>
      <c r="L274" s="86"/>
      <c r="M274" s="87"/>
      <c r="N274" s="90"/>
    </row>
    <row r="275" spans="1:14" x14ac:dyDescent="0.2">
      <c r="A275" s="82"/>
      <c r="B275" s="83"/>
      <c r="C275" s="83"/>
      <c r="D275" s="82"/>
      <c r="E275" s="82"/>
      <c r="F275" s="84"/>
      <c r="G275" s="85"/>
      <c r="H275" s="186" t="str">
        <f>IF(L274="Ja", "", IF(G275=0,"",IF(LEN(G275)=0,0,(VLOOKUP($G275,Validatie!$B$18:$C$26,2,FALSE)))))</f>
        <v/>
      </c>
      <c r="I275" s="86"/>
      <c r="J275" s="85"/>
      <c r="K275" s="186" t="str">
        <f>IF(J275=0,"",IF(LEN(J275)=0,0,(VLOOKUP($J275,Validatie!$D$18:$E$35,2,FALSE))))</f>
        <v/>
      </c>
      <c r="L275" s="86"/>
      <c r="M275" s="87"/>
      <c r="N275" s="90"/>
    </row>
    <row r="276" spans="1:14" x14ac:dyDescent="0.2">
      <c r="A276" s="82"/>
      <c r="B276" s="83"/>
      <c r="C276" s="83"/>
      <c r="D276" s="82"/>
      <c r="E276" s="82"/>
      <c r="F276" s="84"/>
      <c r="G276" s="85"/>
      <c r="H276" s="186" t="str">
        <f>IF(L275="Ja", "", IF(G276=0,"",IF(LEN(G276)=0,0,(VLOOKUP($G276,Validatie!$B$18:$C$26,2,FALSE)))))</f>
        <v/>
      </c>
      <c r="I276" s="86"/>
      <c r="J276" s="85"/>
      <c r="K276" s="186" t="str">
        <f>IF(J276=0,"",IF(LEN(J276)=0,0,(VLOOKUP($J276,Validatie!$D$18:$E$35,2,FALSE))))</f>
        <v/>
      </c>
      <c r="L276" s="86"/>
      <c r="M276" s="87"/>
      <c r="N276" s="90"/>
    </row>
    <row r="277" spans="1:14" x14ac:dyDescent="0.2">
      <c r="A277" s="82"/>
      <c r="B277" s="83"/>
      <c r="C277" s="83"/>
      <c r="D277" s="82"/>
      <c r="E277" s="82"/>
      <c r="F277" s="84"/>
      <c r="G277" s="85"/>
      <c r="H277" s="186" t="str">
        <f>IF(L276="Ja", "", IF(G277=0,"",IF(LEN(G277)=0,0,(VLOOKUP($G277,Validatie!$B$18:$C$26,2,FALSE)))))</f>
        <v/>
      </c>
      <c r="I277" s="86"/>
      <c r="J277" s="85"/>
      <c r="K277" s="186" t="str">
        <f>IF(J277=0,"",IF(LEN(J277)=0,0,(VLOOKUP($J277,Validatie!$D$18:$E$35,2,FALSE))))</f>
        <v/>
      </c>
      <c r="L277" s="86"/>
      <c r="M277" s="87"/>
      <c r="N277" s="90"/>
    </row>
    <row r="278" spans="1:14" x14ac:dyDescent="0.2">
      <c r="A278" s="82"/>
      <c r="B278" s="83"/>
      <c r="C278" s="83"/>
      <c r="D278" s="82"/>
      <c r="E278" s="82"/>
      <c r="F278" s="84"/>
      <c r="G278" s="85"/>
      <c r="H278" s="186" t="str">
        <f>IF(L277="Ja", "", IF(G278=0,"",IF(LEN(G278)=0,0,(VLOOKUP($G278,Validatie!$B$18:$C$26,2,FALSE)))))</f>
        <v/>
      </c>
      <c r="I278" s="86"/>
      <c r="J278" s="85"/>
      <c r="K278" s="186" t="str">
        <f>IF(J278=0,"",IF(LEN(J278)=0,0,(VLOOKUP($J278,Validatie!$D$18:$E$35,2,FALSE))))</f>
        <v/>
      </c>
      <c r="L278" s="86"/>
      <c r="M278" s="87"/>
      <c r="N278" s="90"/>
    </row>
    <row r="279" spans="1:14" x14ac:dyDescent="0.2">
      <c r="A279" s="82"/>
      <c r="B279" s="83"/>
      <c r="C279" s="83"/>
      <c r="D279" s="82"/>
      <c r="E279" s="82"/>
      <c r="F279" s="84"/>
      <c r="G279" s="85"/>
      <c r="H279" s="186" t="str">
        <f>IF(L278="Ja", "", IF(G279=0,"",IF(LEN(G279)=0,0,(VLOOKUP($G279,Validatie!$B$18:$C$26,2,FALSE)))))</f>
        <v/>
      </c>
      <c r="I279" s="86"/>
      <c r="J279" s="85"/>
      <c r="K279" s="186" t="str">
        <f>IF(J279=0,"",IF(LEN(J279)=0,0,(VLOOKUP($J279,Validatie!$D$18:$E$35,2,FALSE))))</f>
        <v/>
      </c>
      <c r="L279" s="86"/>
      <c r="M279" s="87"/>
      <c r="N279" s="90"/>
    </row>
    <row r="280" spans="1:14" x14ac:dyDescent="0.2">
      <c r="A280" s="82"/>
      <c r="B280" s="83"/>
      <c r="C280" s="83"/>
      <c r="D280" s="82"/>
      <c r="E280" s="82"/>
      <c r="F280" s="84"/>
      <c r="G280" s="85"/>
      <c r="H280" s="186" t="str">
        <f>IF(L279="Ja", "", IF(G280=0,"",IF(LEN(G280)=0,0,(VLOOKUP($G280,Validatie!$B$18:$C$26,2,FALSE)))))</f>
        <v/>
      </c>
      <c r="I280" s="86"/>
      <c r="J280" s="85"/>
      <c r="K280" s="186" t="str">
        <f>IF(J280=0,"",IF(LEN(J280)=0,0,(VLOOKUP($J280,Validatie!$D$18:$E$35,2,FALSE))))</f>
        <v/>
      </c>
      <c r="L280" s="86"/>
      <c r="M280" s="87"/>
      <c r="N280" s="90"/>
    </row>
    <row r="281" spans="1:14" x14ac:dyDescent="0.2">
      <c r="A281" s="82"/>
      <c r="B281" s="83"/>
      <c r="C281" s="83"/>
      <c r="D281" s="82"/>
      <c r="E281" s="82"/>
      <c r="F281" s="84"/>
      <c r="G281" s="85"/>
      <c r="H281" s="186" t="str">
        <f>IF(L280="Ja", "", IF(G281=0,"",IF(LEN(G281)=0,0,(VLOOKUP($G281,Validatie!$B$18:$C$26,2,FALSE)))))</f>
        <v/>
      </c>
      <c r="I281" s="86"/>
      <c r="J281" s="85"/>
      <c r="K281" s="186" t="str">
        <f>IF(J281=0,"",IF(LEN(J281)=0,0,(VLOOKUP($J281,Validatie!$D$18:$E$35,2,FALSE))))</f>
        <v/>
      </c>
      <c r="L281" s="86"/>
      <c r="M281" s="87"/>
      <c r="N281" s="90"/>
    </row>
    <row r="282" spans="1:14" x14ac:dyDescent="0.2">
      <c r="A282" s="82"/>
      <c r="B282" s="83"/>
      <c r="C282" s="83"/>
      <c r="D282" s="82"/>
      <c r="E282" s="82"/>
      <c r="F282" s="84"/>
      <c r="G282" s="85"/>
      <c r="H282" s="186" t="str">
        <f>IF(L281="Ja", "", IF(G282=0,"",IF(LEN(G282)=0,0,(VLOOKUP($G282,Validatie!$B$18:$C$26,2,FALSE)))))</f>
        <v/>
      </c>
      <c r="I282" s="86"/>
      <c r="J282" s="85"/>
      <c r="K282" s="186" t="str">
        <f>IF(J282=0,"",IF(LEN(J282)=0,0,(VLOOKUP($J282,Validatie!$D$18:$E$35,2,FALSE))))</f>
        <v/>
      </c>
      <c r="L282" s="86"/>
      <c r="M282" s="87"/>
      <c r="N282" s="90"/>
    </row>
    <row r="283" spans="1:14" x14ac:dyDescent="0.2">
      <c r="A283" s="82"/>
      <c r="B283" s="83"/>
      <c r="C283" s="83"/>
      <c r="D283" s="82"/>
      <c r="E283" s="82"/>
      <c r="F283" s="84"/>
      <c r="G283" s="85"/>
      <c r="H283" s="186" t="str">
        <f>IF(L282="Ja", "", IF(G283=0,"",IF(LEN(G283)=0,0,(VLOOKUP($G283,Validatie!$B$18:$C$26,2,FALSE)))))</f>
        <v/>
      </c>
      <c r="I283" s="86"/>
      <c r="J283" s="85"/>
      <c r="K283" s="186" t="str">
        <f>IF(J283=0,"",IF(LEN(J283)=0,0,(VLOOKUP($J283,Validatie!$D$18:$E$35,2,FALSE))))</f>
        <v/>
      </c>
      <c r="L283" s="86"/>
      <c r="M283" s="87"/>
      <c r="N283" s="90"/>
    </row>
    <row r="284" spans="1:14" x14ac:dyDescent="0.2">
      <c r="A284" s="82"/>
      <c r="B284" s="83"/>
      <c r="C284" s="83"/>
      <c r="D284" s="82"/>
      <c r="E284" s="82"/>
      <c r="F284" s="84"/>
      <c r="G284" s="85"/>
      <c r="H284" s="186" t="str">
        <f>IF(L283="Ja", "", IF(G284=0,"",IF(LEN(G284)=0,0,(VLOOKUP($G284,Validatie!$B$18:$C$26,2,FALSE)))))</f>
        <v/>
      </c>
      <c r="I284" s="86"/>
      <c r="J284" s="85"/>
      <c r="K284" s="186" t="str">
        <f>IF(J284=0,"",IF(LEN(J284)=0,0,(VLOOKUP($J284,Validatie!$D$18:$E$35,2,FALSE))))</f>
        <v/>
      </c>
      <c r="L284" s="86"/>
      <c r="M284" s="87"/>
      <c r="N284" s="90"/>
    </row>
    <row r="285" spans="1:14" x14ac:dyDescent="0.2">
      <c r="A285" s="82"/>
      <c r="B285" s="83"/>
      <c r="C285" s="83"/>
      <c r="D285" s="82"/>
      <c r="E285" s="82"/>
      <c r="F285" s="84"/>
      <c r="G285" s="85"/>
      <c r="H285" s="186" t="str">
        <f>IF(L284="Ja", "", IF(G285=0,"",IF(LEN(G285)=0,0,(VLOOKUP($G285,Validatie!$B$18:$C$26,2,FALSE)))))</f>
        <v/>
      </c>
      <c r="I285" s="86"/>
      <c r="J285" s="85"/>
      <c r="K285" s="186" t="str">
        <f>IF(J285=0,"",IF(LEN(J285)=0,0,(VLOOKUP($J285,Validatie!$D$18:$E$35,2,FALSE))))</f>
        <v/>
      </c>
      <c r="L285" s="86"/>
      <c r="M285" s="87"/>
      <c r="N285" s="90"/>
    </row>
    <row r="286" spans="1:14" x14ac:dyDescent="0.2">
      <c r="A286" s="82"/>
      <c r="B286" s="83"/>
      <c r="C286" s="83"/>
      <c r="D286" s="82"/>
      <c r="E286" s="82"/>
      <c r="F286" s="84"/>
      <c r="G286" s="85"/>
      <c r="H286" s="186" t="str">
        <f>IF(L285="Ja", "", IF(G286=0,"",IF(LEN(G286)=0,0,(VLOOKUP($G286,Validatie!$B$18:$C$26,2,FALSE)))))</f>
        <v/>
      </c>
      <c r="I286" s="86"/>
      <c r="J286" s="85"/>
      <c r="K286" s="186" t="str">
        <f>IF(J286=0,"",IF(LEN(J286)=0,0,(VLOOKUP($J286,Validatie!$D$18:$E$35,2,FALSE))))</f>
        <v/>
      </c>
      <c r="L286" s="86"/>
      <c r="M286" s="87"/>
      <c r="N286" s="90"/>
    </row>
    <row r="287" spans="1:14" x14ac:dyDescent="0.2">
      <c r="A287" s="82"/>
      <c r="B287" s="83"/>
      <c r="C287" s="83"/>
      <c r="D287" s="82"/>
      <c r="E287" s="82"/>
      <c r="F287" s="84"/>
      <c r="G287" s="85"/>
      <c r="H287" s="186" t="str">
        <f>IF(L286="Ja", "", IF(G287=0,"",IF(LEN(G287)=0,0,(VLOOKUP($G287,Validatie!$B$18:$C$26,2,FALSE)))))</f>
        <v/>
      </c>
      <c r="I287" s="86"/>
      <c r="J287" s="85"/>
      <c r="K287" s="186" t="str">
        <f>IF(J287=0,"",IF(LEN(J287)=0,0,(VLOOKUP($J287,Validatie!$D$18:$E$35,2,FALSE))))</f>
        <v/>
      </c>
      <c r="L287" s="86"/>
      <c r="M287" s="87"/>
      <c r="N287" s="90"/>
    </row>
    <row r="288" spans="1:14" x14ac:dyDescent="0.2">
      <c r="A288" s="82"/>
      <c r="B288" s="83"/>
      <c r="C288" s="83"/>
      <c r="D288" s="82"/>
      <c r="E288" s="82"/>
      <c r="F288" s="84"/>
      <c r="G288" s="85"/>
      <c r="H288" s="186" t="str">
        <f>IF(L287="Ja", "", IF(G288=0,"",IF(LEN(G288)=0,0,(VLOOKUP($G288,Validatie!$B$18:$C$26,2,FALSE)))))</f>
        <v/>
      </c>
      <c r="I288" s="86"/>
      <c r="J288" s="85"/>
      <c r="K288" s="186" t="str">
        <f>IF(J288=0,"",IF(LEN(J288)=0,0,(VLOOKUP($J288,Validatie!$D$18:$E$35,2,FALSE))))</f>
        <v/>
      </c>
      <c r="L288" s="86"/>
      <c r="M288" s="87"/>
      <c r="N288" s="90"/>
    </row>
    <row r="289" spans="1:14" x14ac:dyDescent="0.2">
      <c r="A289" s="82"/>
      <c r="B289" s="83"/>
      <c r="C289" s="83"/>
      <c r="D289" s="82"/>
      <c r="E289" s="82"/>
      <c r="F289" s="84"/>
      <c r="G289" s="85"/>
      <c r="H289" s="186" t="str">
        <f>IF(L288="Ja", "", IF(G289=0,"",IF(LEN(G289)=0,0,(VLOOKUP($G289,Validatie!$B$18:$C$26,2,FALSE)))))</f>
        <v/>
      </c>
      <c r="I289" s="86"/>
      <c r="J289" s="85"/>
      <c r="K289" s="186" t="str">
        <f>IF(J289=0,"",IF(LEN(J289)=0,0,(VLOOKUP($J289,Validatie!$D$18:$E$35,2,FALSE))))</f>
        <v/>
      </c>
      <c r="L289" s="86"/>
      <c r="M289" s="87"/>
      <c r="N289" s="90"/>
    </row>
    <row r="290" spans="1:14" x14ac:dyDescent="0.2">
      <c r="A290" s="82"/>
      <c r="B290" s="83"/>
      <c r="C290" s="83"/>
      <c r="D290" s="82"/>
      <c r="E290" s="82"/>
      <c r="F290" s="84"/>
      <c r="G290" s="85"/>
      <c r="H290" s="186" t="str">
        <f>IF(L289="Ja", "", IF(G290=0,"",IF(LEN(G290)=0,0,(VLOOKUP($G290,Validatie!$B$18:$C$26,2,FALSE)))))</f>
        <v/>
      </c>
      <c r="I290" s="86"/>
      <c r="J290" s="85"/>
      <c r="K290" s="186" t="str">
        <f>IF(J290=0,"",IF(LEN(J290)=0,0,(VLOOKUP($J290,Validatie!$D$18:$E$35,2,FALSE))))</f>
        <v/>
      </c>
      <c r="L290" s="86"/>
      <c r="M290" s="87"/>
      <c r="N290" s="90"/>
    </row>
    <row r="291" spans="1:14" x14ac:dyDescent="0.2">
      <c r="A291" s="82"/>
      <c r="B291" s="83"/>
      <c r="C291" s="83"/>
      <c r="D291" s="82"/>
      <c r="E291" s="82"/>
      <c r="F291" s="84"/>
      <c r="G291" s="85"/>
      <c r="H291" s="186" t="str">
        <f>IF(L290="Ja", "", IF(G291=0,"",IF(LEN(G291)=0,0,(VLOOKUP($G291,Validatie!$B$18:$C$26,2,FALSE)))))</f>
        <v/>
      </c>
      <c r="I291" s="86"/>
      <c r="J291" s="85"/>
      <c r="K291" s="186" t="str">
        <f>IF(J291=0,"",IF(LEN(J291)=0,0,(VLOOKUP($J291,Validatie!$D$18:$E$35,2,FALSE))))</f>
        <v/>
      </c>
      <c r="L291" s="86"/>
      <c r="M291" s="87"/>
      <c r="N291" s="90"/>
    </row>
    <row r="292" spans="1:14" x14ac:dyDescent="0.2">
      <c r="A292" s="82"/>
      <c r="B292" s="83"/>
      <c r="C292" s="83"/>
      <c r="D292" s="82"/>
      <c r="E292" s="82"/>
      <c r="F292" s="84"/>
      <c r="G292" s="85"/>
      <c r="H292" s="186" t="str">
        <f>IF(L291="Ja", "", IF(G292=0,"",IF(LEN(G292)=0,0,(VLOOKUP($G292,Validatie!$B$18:$C$26,2,FALSE)))))</f>
        <v/>
      </c>
      <c r="I292" s="86"/>
      <c r="J292" s="85"/>
      <c r="K292" s="186" t="str">
        <f>IF(J292=0,"",IF(LEN(J292)=0,0,(VLOOKUP($J292,Validatie!$D$18:$E$35,2,FALSE))))</f>
        <v/>
      </c>
      <c r="L292" s="86"/>
      <c r="M292" s="87"/>
      <c r="N292" s="90"/>
    </row>
    <row r="293" spans="1:14" x14ac:dyDescent="0.2">
      <c r="A293" s="82"/>
      <c r="B293" s="83"/>
      <c r="C293" s="83"/>
      <c r="D293" s="82"/>
      <c r="E293" s="82"/>
      <c r="F293" s="84"/>
      <c r="G293" s="85"/>
      <c r="H293" s="186" t="str">
        <f>IF(L292="Ja", "", IF(G293=0,"",IF(LEN(G293)=0,0,(VLOOKUP($G293,Validatie!$B$18:$C$26,2,FALSE)))))</f>
        <v/>
      </c>
      <c r="I293" s="86"/>
      <c r="J293" s="85"/>
      <c r="K293" s="186" t="str">
        <f>IF(J293=0,"",IF(LEN(J293)=0,0,(VLOOKUP($J293,Validatie!$D$18:$E$35,2,FALSE))))</f>
        <v/>
      </c>
      <c r="L293" s="86"/>
      <c r="M293" s="87"/>
      <c r="N293" s="90"/>
    </row>
    <row r="294" spans="1:14" x14ac:dyDescent="0.2">
      <c r="A294" s="82"/>
      <c r="B294" s="83"/>
      <c r="C294" s="83"/>
      <c r="D294" s="82"/>
      <c r="E294" s="82"/>
      <c r="F294" s="84"/>
      <c r="G294" s="85"/>
      <c r="H294" s="186" t="str">
        <f>IF(L293="Ja", "", IF(G294=0,"",IF(LEN(G294)=0,0,(VLOOKUP($G294,Validatie!$B$18:$C$26,2,FALSE)))))</f>
        <v/>
      </c>
      <c r="I294" s="86"/>
      <c r="J294" s="85"/>
      <c r="K294" s="186" t="str">
        <f>IF(J294=0,"",IF(LEN(J294)=0,0,(VLOOKUP($J294,Validatie!$D$18:$E$35,2,FALSE))))</f>
        <v/>
      </c>
      <c r="L294" s="86"/>
      <c r="M294" s="87"/>
      <c r="N294" s="90"/>
    </row>
    <row r="295" spans="1:14" x14ac:dyDescent="0.2">
      <c r="A295" s="82"/>
      <c r="B295" s="83"/>
      <c r="C295" s="83"/>
      <c r="D295" s="82"/>
      <c r="E295" s="82"/>
      <c r="F295" s="84"/>
      <c r="G295" s="85"/>
      <c r="H295" s="186" t="str">
        <f>IF(L294="Ja", "", IF(G295=0,"",IF(LEN(G295)=0,0,(VLOOKUP($G295,Validatie!$B$18:$C$26,2,FALSE)))))</f>
        <v/>
      </c>
      <c r="I295" s="86"/>
      <c r="J295" s="85"/>
      <c r="K295" s="186" t="str">
        <f>IF(J295=0,"",IF(LEN(J295)=0,0,(VLOOKUP($J295,Validatie!$D$18:$E$35,2,FALSE))))</f>
        <v/>
      </c>
      <c r="L295" s="86"/>
      <c r="M295" s="87"/>
      <c r="N295" s="90"/>
    </row>
    <row r="296" spans="1:14" x14ac:dyDescent="0.2">
      <c r="A296" s="82"/>
      <c r="B296" s="83"/>
      <c r="C296" s="83"/>
      <c r="D296" s="82"/>
      <c r="E296" s="82"/>
      <c r="F296" s="84"/>
      <c r="G296" s="85"/>
      <c r="H296" s="186" t="str">
        <f>IF(L295="Ja", "", IF(G296=0,"",IF(LEN(G296)=0,0,(VLOOKUP($G296,Validatie!$B$18:$C$26,2,FALSE)))))</f>
        <v/>
      </c>
      <c r="I296" s="86"/>
      <c r="J296" s="85"/>
      <c r="K296" s="186" t="str">
        <f>IF(J296=0,"",IF(LEN(J296)=0,0,(VLOOKUP($J296,Validatie!$D$18:$E$35,2,FALSE))))</f>
        <v/>
      </c>
      <c r="L296" s="86"/>
      <c r="M296" s="87"/>
      <c r="N296" s="90"/>
    </row>
    <row r="297" spans="1:14" x14ac:dyDescent="0.2">
      <c r="A297" s="82"/>
      <c r="B297" s="83"/>
      <c r="C297" s="83"/>
      <c r="D297" s="82"/>
      <c r="E297" s="82"/>
      <c r="F297" s="84"/>
      <c r="G297" s="85"/>
      <c r="H297" s="186" t="str">
        <f>IF(L296="Ja", "", IF(G297=0,"",IF(LEN(G297)=0,0,(VLOOKUP($G297,Validatie!$B$18:$C$26,2,FALSE)))))</f>
        <v/>
      </c>
      <c r="I297" s="86"/>
      <c r="J297" s="85"/>
      <c r="K297" s="186" t="str">
        <f>IF(J297=0,"",IF(LEN(J297)=0,0,(VLOOKUP($J297,Validatie!$D$18:$E$35,2,FALSE))))</f>
        <v/>
      </c>
      <c r="L297" s="86"/>
      <c r="M297" s="87"/>
      <c r="N297" s="90"/>
    </row>
    <row r="298" spans="1:14" x14ac:dyDescent="0.2">
      <c r="A298" s="82"/>
      <c r="B298" s="83"/>
      <c r="C298" s="83"/>
      <c r="D298" s="82"/>
      <c r="E298" s="82"/>
      <c r="F298" s="84"/>
      <c r="G298" s="85"/>
      <c r="H298" s="186" t="str">
        <f>IF(L297="Ja", "", IF(G298=0,"",IF(LEN(G298)=0,0,(VLOOKUP($G298,Validatie!$B$18:$C$26,2,FALSE)))))</f>
        <v/>
      </c>
      <c r="I298" s="86"/>
      <c r="J298" s="85"/>
      <c r="K298" s="186" t="str">
        <f>IF(J298=0,"",IF(LEN(J298)=0,0,(VLOOKUP($J298,Validatie!$D$18:$E$35,2,FALSE))))</f>
        <v/>
      </c>
      <c r="L298" s="86"/>
      <c r="M298" s="87"/>
      <c r="N298" s="90"/>
    </row>
    <row r="299" spans="1:14" x14ac:dyDescent="0.2">
      <c r="A299" s="82"/>
      <c r="B299" s="83"/>
      <c r="C299" s="83"/>
      <c r="D299" s="82"/>
      <c r="E299" s="82"/>
      <c r="F299" s="84"/>
      <c r="G299" s="85"/>
      <c r="H299" s="186" t="str">
        <f>IF(L298="Ja", "", IF(G299=0,"",IF(LEN(G299)=0,0,(VLOOKUP($G299,Validatie!$B$18:$C$26,2,FALSE)))))</f>
        <v/>
      </c>
      <c r="I299" s="86"/>
      <c r="J299" s="85"/>
      <c r="K299" s="186" t="str">
        <f>IF(J299=0,"",IF(LEN(J299)=0,0,(VLOOKUP($J299,Validatie!$D$18:$E$35,2,FALSE))))</f>
        <v/>
      </c>
      <c r="L299" s="86"/>
      <c r="M299" s="87"/>
      <c r="N299" s="90"/>
    </row>
    <row r="300" spans="1:14" x14ac:dyDescent="0.2">
      <c r="A300" s="82"/>
      <c r="B300" s="83"/>
      <c r="C300" s="83"/>
      <c r="D300" s="82"/>
      <c r="E300" s="82"/>
      <c r="F300" s="84"/>
      <c r="G300" s="85"/>
      <c r="H300" s="186" t="str">
        <f>IF(L299="Ja", "", IF(G300=0,"",IF(LEN(G300)=0,0,(VLOOKUP($G300,Validatie!$B$18:$C$26,2,FALSE)))))</f>
        <v/>
      </c>
      <c r="I300" s="86"/>
      <c r="J300" s="85"/>
      <c r="K300" s="186" t="str">
        <f>IF(J300=0,"",IF(LEN(J300)=0,0,(VLOOKUP($J300,Validatie!$D$18:$E$35,2,FALSE))))</f>
        <v/>
      </c>
      <c r="L300" s="86"/>
      <c r="M300" s="87"/>
      <c r="N300" s="90"/>
    </row>
    <row r="301" spans="1:14" x14ac:dyDescent="0.2">
      <c r="A301" s="82"/>
      <c r="B301" s="83"/>
      <c r="C301" s="83"/>
      <c r="D301" s="82"/>
      <c r="E301" s="82"/>
      <c r="F301" s="84"/>
      <c r="G301" s="85"/>
      <c r="H301" s="186" t="str">
        <f>IF(L300="Ja", "", IF(G301=0,"",IF(LEN(G301)=0,0,(VLOOKUP($G301,Validatie!$B$18:$C$26,2,FALSE)))))</f>
        <v/>
      </c>
      <c r="I301" s="86"/>
      <c r="J301" s="85"/>
      <c r="K301" s="186" t="str">
        <f>IF(J301=0,"",IF(LEN(J301)=0,0,(VLOOKUP($J301,Validatie!$D$18:$E$35,2,FALSE))))</f>
        <v/>
      </c>
      <c r="L301" s="86"/>
      <c r="M301" s="87"/>
      <c r="N301" s="90"/>
    </row>
    <row r="302" spans="1:14" x14ac:dyDescent="0.2">
      <c r="A302" s="82"/>
      <c r="B302" s="83"/>
      <c r="C302" s="83"/>
      <c r="D302" s="82"/>
      <c r="E302" s="82"/>
      <c r="F302" s="84"/>
      <c r="G302" s="85"/>
      <c r="H302" s="186" t="str">
        <f>IF(L301="Ja", "", IF(G302=0,"",IF(LEN(G302)=0,0,(VLOOKUP($G302,Validatie!$B$18:$C$26,2,FALSE)))))</f>
        <v/>
      </c>
      <c r="I302" s="86"/>
      <c r="J302" s="85"/>
      <c r="K302" s="186" t="str">
        <f>IF(J302=0,"",IF(LEN(J302)=0,0,(VLOOKUP($J302,Validatie!$D$18:$E$35,2,FALSE))))</f>
        <v/>
      </c>
      <c r="L302" s="86"/>
      <c r="M302" s="87"/>
      <c r="N302" s="90"/>
    </row>
    <row r="303" spans="1:14" x14ac:dyDescent="0.2">
      <c r="A303" s="82"/>
      <c r="B303" s="83"/>
      <c r="C303" s="83"/>
      <c r="D303" s="82"/>
      <c r="E303" s="82"/>
      <c r="F303" s="84"/>
      <c r="G303" s="85"/>
      <c r="H303" s="186" t="str">
        <f>IF(L302="Ja", "", IF(G303=0,"",IF(LEN(G303)=0,0,(VLOOKUP($G303,Validatie!$B$18:$C$26,2,FALSE)))))</f>
        <v/>
      </c>
      <c r="I303" s="86"/>
      <c r="J303" s="85"/>
      <c r="K303" s="186" t="str">
        <f>IF(J303=0,"",IF(LEN(J303)=0,0,(VLOOKUP($J303,Validatie!$D$18:$E$35,2,FALSE))))</f>
        <v/>
      </c>
      <c r="L303" s="86"/>
      <c r="M303" s="87"/>
      <c r="N303" s="90"/>
    </row>
    <row r="304" spans="1:14" x14ac:dyDescent="0.2">
      <c r="A304" s="82"/>
      <c r="B304" s="83"/>
      <c r="C304" s="83"/>
      <c r="D304" s="82"/>
      <c r="E304" s="82"/>
      <c r="F304" s="84"/>
      <c r="G304" s="85"/>
      <c r="H304" s="186" t="str">
        <f>IF(L303="Ja", "", IF(G304=0,"",IF(LEN(G304)=0,0,(VLOOKUP($G304,Validatie!$B$18:$C$26,2,FALSE)))))</f>
        <v/>
      </c>
      <c r="I304" s="86"/>
      <c r="J304" s="85"/>
      <c r="K304" s="186" t="str">
        <f>IF(J304=0,"",IF(LEN(J304)=0,0,(VLOOKUP($J304,Validatie!$D$18:$E$35,2,FALSE))))</f>
        <v/>
      </c>
      <c r="L304" s="86"/>
      <c r="M304" s="87"/>
      <c r="N304" s="90"/>
    </row>
    <row r="305" spans="1:14" x14ac:dyDescent="0.2">
      <c r="A305" s="82"/>
      <c r="B305" s="83"/>
      <c r="C305" s="83"/>
      <c r="D305" s="82"/>
      <c r="E305" s="82"/>
      <c r="F305" s="84"/>
      <c r="G305" s="85"/>
      <c r="H305" s="186" t="str">
        <f>IF(L304="Ja", "", IF(G305=0,"",IF(LEN(G305)=0,0,(VLOOKUP($G305,Validatie!$B$18:$C$26,2,FALSE)))))</f>
        <v/>
      </c>
      <c r="I305" s="86"/>
      <c r="J305" s="85"/>
      <c r="K305" s="186" t="str">
        <f>IF(J305=0,"",IF(LEN(J305)=0,0,(VLOOKUP($J305,Validatie!$D$18:$E$35,2,FALSE))))</f>
        <v/>
      </c>
      <c r="L305" s="86"/>
      <c r="M305" s="87"/>
      <c r="N305" s="90"/>
    </row>
    <row r="306" spans="1:14" x14ac:dyDescent="0.2">
      <c r="A306" s="82"/>
      <c r="B306" s="83"/>
      <c r="C306" s="83"/>
      <c r="D306" s="82"/>
      <c r="E306" s="82"/>
      <c r="F306" s="84"/>
      <c r="G306" s="85"/>
      <c r="H306" s="186" t="str">
        <f>IF(L305="Ja", "", IF(G306=0,"",IF(LEN(G306)=0,0,(VLOOKUP($G306,Validatie!$B$18:$C$26,2,FALSE)))))</f>
        <v/>
      </c>
      <c r="I306" s="86"/>
      <c r="J306" s="85"/>
      <c r="K306" s="186" t="str">
        <f>IF(J306=0,"",IF(LEN(J306)=0,0,(VLOOKUP($J306,Validatie!$D$18:$E$35,2,FALSE))))</f>
        <v/>
      </c>
      <c r="L306" s="86"/>
      <c r="M306" s="87"/>
      <c r="N306" s="90"/>
    </row>
    <row r="307" spans="1:14" x14ac:dyDescent="0.2">
      <c r="A307" s="82"/>
      <c r="B307" s="83"/>
      <c r="C307" s="83"/>
      <c r="D307" s="82"/>
      <c r="E307" s="82"/>
      <c r="F307" s="84"/>
      <c r="G307" s="85"/>
      <c r="H307" s="186" t="str">
        <f>IF(L306="Ja", "", IF(G307=0,"",IF(LEN(G307)=0,0,(VLOOKUP($G307,Validatie!$B$18:$C$26,2,FALSE)))))</f>
        <v/>
      </c>
      <c r="I307" s="86"/>
      <c r="J307" s="85"/>
      <c r="K307" s="186" t="str">
        <f>IF(J307=0,"",IF(LEN(J307)=0,0,(VLOOKUP($J307,Validatie!$D$18:$E$35,2,FALSE))))</f>
        <v/>
      </c>
      <c r="L307" s="86"/>
      <c r="M307" s="87"/>
      <c r="N307" s="90"/>
    </row>
    <row r="308" spans="1:14" x14ac:dyDescent="0.2">
      <c r="A308" s="82"/>
      <c r="B308" s="83"/>
      <c r="C308" s="83"/>
      <c r="D308" s="82"/>
      <c r="E308" s="82"/>
      <c r="F308" s="84"/>
      <c r="G308" s="85"/>
      <c r="H308" s="186" t="str">
        <f>IF(L307="Ja", "", IF(G308=0,"",IF(LEN(G308)=0,0,(VLOOKUP($G308,Validatie!$B$18:$C$26,2,FALSE)))))</f>
        <v/>
      </c>
      <c r="I308" s="86"/>
      <c r="J308" s="85"/>
      <c r="K308" s="186" t="str">
        <f>IF(J308=0,"",IF(LEN(J308)=0,0,(VLOOKUP($J308,Validatie!$D$18:$E$35,2,FALSE))))</f>
        <v/>
      </c>
      <c r="L308" s="86"/>
      <c r="M308" s="87"/>
      <c r="N308" s="90"/>
    </row>
    <row r="309" spans="1:14" x14ac:dyDescent="0.2">
      <c r="A309" s="82"/>
      <c r="B309" s="83"/>
      <c r="C309" s="83"/>
      <c r="D309" s="82"/>
      <c r="E309" s="82"/>
      <c r="F309" s="84"/>
      <c r="G309" s="85"/>
      <c r="H309" s="186" t="str">
        <f>IF(L308="Ja", "", IF(G309=0,"",IF(LEN(G309)=0,0,(VLOOKUP($G309,Validatie!$B$18:$C$26,2,FALSE)))))</f>
        <v/>
      </c>
      <c r="I309" s="86"/>
      <c r="J309" s="85"/>
      <c r="K309" s="186" t="str">
        <f>IF(J309=0,"",IF(LEN(J309)=0,0,(VLOOKUP($J309,Validatie!$D$18:$E$35,2,FALSE))))</f>
        <v/>
      </c>
      <c r="L309" s="86"/>
      <c r="M309" s="87"/>
      <c r="N309" s="90"/>
    </row>
    <row r="310" spans="1:14" x14ac:dyDescent="0.2">
      <c r="A310" s="82"/>
      <c r="B310" s="83"/>
      <c r="C310" s="83"/>
      <c r="D310" s="82"/>
      <c r="E310" s="82"/>
      <c r="F310" s="84"/>
      <c r="G310" s="85"/>
      <c r="H310" s="186" t="str">
        <f>IF(L309="Ja", "", IF(G310=0,"",IF(LEN(G310)=0,0,(VLOOKUP($G310,Validatie!$B$18:$C$26,2,FALSE)))))</f>
        <v/>
      </c>
      <c r="I310" s="86"/>
      <c r="J310" s="85"/>
      <c r="K310" s="186" t="str">
        <f>IF(J310=0,"",IF(LEN(J310)=0,0,(VLOOKUP($J310,Validatie!$D$18:$E$35,2,FALSE))))</f>
        <v/>
      </c>
      <c r="L310" s="86"/>
      <c r="M310" s="87"/>
      <c r="N310" s="90"/>
    </row>
    <row r="311" spans="1:14" x14ac:dyDescent="0.2">
      <c r="A311" s="82"/>
      <c r="B311" s="83"/>
      <c r="C311" s="83"/>
      <c r="D311" s="82"/>
      <c r="E311" s="82"/>
      <c r="F311" s="84"/>
      <c r="G311" s="85"/>
      <c r="H311" s="186" t="str">
        <f>IF(L310="Ja", "", IF(G311=0,"",IF(LEN(G311)=0,0,(VLOOKUP($G311,Validatie!$B$18:$C$26,2,FALSE)))))</f>
        <v/>
      </c>
      <c r="I311" s="86"/>
      <c r="J311" s="85"/>
      <c r="K311" s="186" t="str">
        <f>IF(J311=0,"",IF(LEN(J311)=0,0,(VLOOKUP($J311,Validatie!$D$18:$E$35,2,FALSE))))</f>
        <v/>
      </c>
      <c r="L311" s="86"/>
      <c r="M311" s="87"/>
      <c r="N311" s="90"/>
    </row>
    <row r="312" spans="1:14" x14ac:dyDescent="0.2">
      <c r="A312" s="82"/>
      <c r="B312" s="83"/>
      <c r="C312" s="83"/>
      <c r="D312" s="82"/>
      <c r="E312" s="82"/>
      <c r="F312" s="84"/>
      <c r="G312" s="85"/>
      <c r="H312" s="186" t="str">
        <f>IF(L311="Ja", "", IF(G312=0,"",IF(LEN(G312)=0,0,(VLOOKUP($G312,Validatie!$B$18:$C$26,2,FALSE)))))</f>
        <v/>
      </c>
      <c r="I312" s="86"/>
      <c r="J312" s="85"/>
      <c r="K312" s="186" t="str">
        <f>IF(J312=0,"",IF(LEN(J312)=0,0,(VLOOKUP($J312,Validatie!$D$18:$E$35,2,FALSE))))</f>
        <v/>
      </c>
      <c r="L312" s="86"/>
      <c r="M312" s="87"/>
      <c r="N312" s="90"/>
    </row>
    <row r="313" spans="1:14" x14ac:dyDescent="0.2">
      <c r="A313" s="82"/>
      <c r="B313" s="83"/>
      <c r="C313" s="83"/>
      <c r="D313" s="82"/>
      <c r="E313" s="82"/>
      <c r="F313" s="84"/>
      <c r="G313" s="85"/>
      <c r="H313" s="186" t="str">
        <f>IF(L312="Ja", "", IF(G313=0,"",IF(LEN(G313)=0,0,(VLOOKUP($G313,Validatie!$B$18:$C$26,2,FALSE)))))</f>
        <v/>
      </c>
      <c r="I313" s="86"/>
      <c r="J313" s="85"/>
      <c r="K313" s="186" t="str">
        <f>IF(J313=0,"",IF(LEN(J313)=0,0,(VLOOKUP($J313,Validatie!$D$18:$E$35,2,FALSE))))</f>
        <v/>
      </c>
      <c r="L313" s="86"/>
      <c r="M313" s="87"/>
      <c r="N313" s="90"/>
    </row>
    <row r="314" spans="1:14" x14ac:dyDescent="0.2">
      <c r="A314" s="82"/>
      <c r="B314" s="83"/>
      <c r="C314" s="83"/>
      <c r="D314" s="82"/>
      <c r="E314" s="82"/>
      <c r="F314" s="84"/>
      <c r="G314" s="85"/>
      <c r="H314" s="186" t="str">
        <f>IF(L313="Ja", "", IF(G314=0,"",IF(LEN(G314)=0,0,(VLOOKUP($G314,Validatie!$B$18:$C$26,2,FALSE)))))</f>
        <v/>
      </c>
      <c r="I314" s="86"/>
      <c r="J314" s="85"/>
      <c r="K314" s="186" t="str">
        <f>IF(J314=0,"",IF(LEN(J314)=0,0,(VLOOKUP($J314,Validatie!$D$18:$E$35,2,FALSE))))</f>
        <v/>
      </c>
      <c r="L314" s="86"/>
      <c r="M314" s="87"/>
      <c r="N314" s="90"/>
    </row>
    <row r="315" spans="1:14" x14ac:dyDescent="0.2">
      <c r="A315" s="82"/>
      <c r="B315" s="83"/>
      <c r="C315" s="83"/>
      <c r="D315" s="82"/>
      <c r="E315" s="82"/>
      <c r="F315" s="84"/>
      <c r="G315" s="85"/>
      <c r="H315" s="186" t="str">
        <f>IF(L314="Ja", "", IF(G315=0,"",IF(LEN(G315)=0,0,(VLOOKUP($G315,Validatie!$B$18:$C$26,2,FALSE)))))</f>
        <v/>
      </c>
      <c r="I315" s="86"/>
      <c r="J315" s="85"/>
      <c r="K315" s="186" t="str">
        <f>IF(J315=0,"",IF(LEN(J315)=0,0,(VLOOKUP($J315,Validatie!$D$18:$E$35,2,FALSE))))</f>
        <v/>
      </c>
      <c r="L315" s="86"/>
      <c r="M315" s="87"/>
      <c r="N315" s="90"/>
    </row>
    <row r="316" spans="1:14" x14ac:dyDescent="0.2">
      <c r="A316" s="82"/>
      <c r="B316" s="83"/>
      <c r="C316" s="83"/>
      <c r="D316" s="82"/>
      <c r="E316" s="82"/>
      <c r="F316" s="84"/>
      <c r="G316" s="85"/>
      <c r="H316" s="186" t="str">
        <f>IF(L315="Ja", "", IF(G316=0,"",IF(LEN(G316)=0,0,(VLOOKUP($G316,Validatie!$B$18:$C$26,2,FALSE)))))</f>
        <v/>
      </c>
      <c r="I316" s="86"/>
      <c r="J316" s="85"/>
      <c r="K316" s="186" t="str">
        <f>IF(J316=0,"",IF(LEN(J316)=0,0,(VLOOKUP($J316,Validatie!$D$18:$E$35,2,FALSE))))</f>
        <v/>
      </c>
      <c r="L316" s="86"/>
      <c r="M316" s="87"/>
      <c r="N316" s="90"/>
    </row>
    <row r="317" spans="1:14" x14ac:dyDescent="0.2">
      <c r="A317" s="82"/>
      <c r="B317" s="83"/>
      <c r="C317" s="83"/>
      <c r="D317" s="82"/>
      <c r="E317" s="82"/>
      <c r="F317" s="84"/>
      <c r="G317" s="85"/>
      <c r="H317" s="186" t="str">
        <f>IF(L316="Ja", "", IF(G317=0,"",IF(LEN(G317)=0,0,(VLOOKUP($G317,Validatie!$B$18:$C$26,2,FALSE)))))</f>
        <v/>
      </c>
      <c r="I317" s="86"/>
      <c r="J317" s="85"/>
      <c r="K317" s="186" t="str">
        <f>IF(J317=0,"",IF(LEN(J317)=0,0,(VLOOKUP($J317,Validatie!$D$18:$E$35,2,FALSE))))</f>
        <v/>
      </c>
      <c r="L317" s="86"/>
      <c r="M317" s="87"/>
      <c r="N317" s="90"/>
    </row>
    <row r="318" spans="1:14" x14ac:dyDescent="0.2">
      <c r="A318" s="82"/>
      <c r="B318" s="83"/>
      <c r="C318" s="83"/>
      <c r="D318" s="82"/>
      <c r="E318" s="82"/>
      <c r="F318" s="84"/>
      <c r="G318" s="85"/>
      <c r="H318" s="186" t="str">
        <f>IF(L317="Ja", "", IF(G318=0,"",IF(LEN(G318)=0,0,(VLOOKUP($G318,Validatie!$B$18:$C$26,2,FALSE)))))</f>
        <v/>
      </c>
      <c r="I318" s="86"/>
      <c r="J318" s="85"/>
      <c r="K318" s="186" t="str">
        <f>IF(J318=0,"",IF(LEN(J318)=0,0,(VLOOKUP($J318,Validatie!$D$18:$E$35,2,FALSE))))</f>
        <v/>
      </c>
      <c r="L318" s="86"/>
      <c r="M318" s="87"/>
      <c r="N318" s="90"/>
    </row>
    <row r="319" spans="1:14" x14ac:dyDescent="0.2">
      <c r="A319" s="82"/>
      <c r="B319" s="83"/>
      <c r="C319" s="83"/>
      <c r="D319" s="82"/>
      <c r="E319" s="82"/>
      <c r="F319" s="84"/>
      <c r="G319" s="85"/>
      <c r="H319" s="186" t="str">
        <f>IF(L318="Ja", "", IF(G319=0,"",IF(LEN(G319)=0,0,(VLOOKUP($G319,Validatie!$B$18:$C$26,2,FALSE)))))</f>
        <v/>
      </c>
      <c r="I319" s="86"/>
      <c r="J319" s="85"/>
      <c r="K319" s="186" t="str">
        <f>IF(J319=0,"",IF(LEN(J319)=0,0,(VLOOKUP($J319,Validatie!$D$18:$E$35,2,FALSE))))</f>
        <v/>
      </c>
      <c r="L319" s="86"/>
      <c r="M319" s="87"/>
      <c r="N319" s="90"/>
    </row>
    <row r="320" spans="1:14" x14ac:dyDescent="0.2">
      <c r="A320" s="82"/>
      <c r="B320" s="83"/>
      <c r="C320" s="83"/>
      <c r="D320" s="82"/>
      <c r="E320" s="82"/>
      <c r="F320" s="84"/>
      <c r="G320" s="85"/>
      <c r="H320" s="186" t="str">
        <f>IF(L319="Ja", "", IF(G320=0,"",IF(LEN(G320)=0,0,(VLOOKUP($G320,Validatie!$B$18:$C$26,2,FALSE)))))</f>
        <v/>
      </c>
      <c r="I320" s="86"/>
      <c r="J320" s="85"/>
      <c r="K320" s="186" t="str">
        <f>IF(J320=0,"",IF(LEN(J320)=0,0,(VLOOKUP($J320,Validatie!$D$18:$E$35,2,FALSE))))</f>
        <v/>
      </c>
      <c r="L320" s="86"/>
      <c r="M320" s="87"/>
      <c r="N320" s="90"/>
    </row>
    <row r="321" spans="1:14" x14ac:dyDescent="0.2">
      <c r="A321" s="82"/>
      <c r="B321" s="83"/>
      <c r="C321" s="83"/>
      <c r="D321" s="82"/>
      <c r="E321" s="82"/>
      <c r="F321" s="84"/>
      <c r="G321" s="85"/>
      <c r="H321" s="186" t="str">
        <f>IF(L320="Ja", "", IF(G321=0,"",IF(LEN(G321)=0,0,(VLOOKUP($G321,Validatie!$B$18:$C$26,2,FALSE)))))</f>
        <v/>
      </c>
      <c r="I321" s="86"/>
      <c r="J321" s="85"/>
      <c r="K321" s="186" t="str">
        <f>IF(J321=0,"",IF(LEN(J321)=0,0,(VLOOKUP($J321,Validatie!$D$18:$E$35,2,FALSE))))</f>
        <v/>
      </c>
      <c r="L321" s="86"/>
      <c r="M321" s="87"/>
      <c r="N321" s="90"/>
    </row>
    <row r="322" spans="1:14" x14ac:dyDescent="0.2">
      <c r="A322" s="82"/>
      <c r="B322" s="83"/>
      <c r="C322" s="83"/>
      <c r="D322" s="82"/>
      <c r="E322" s="82"/>
      <c r="F322" s="84"/>
      <c r="G322" s="85"/>
      <c r="H322" s="186" t="str">
        <f>IF(L321="Ja", "", IF(G322=0,"",IF(LEN(G322)=0,0,(VLOOKUP($G322,Validatie!$B$18:$C$26,2,FALSE)))))</f>
        <v/>
      </c>
      <c r="I322" s="86"/>
      <c r="J322" s="85"/>
      <c r="K322" s="186" t="str">
        <f>IF(J322=0,"",IF(LEN(J322)=0,0,(VLOOKUP($J322,Validatie!$D$18:$E$35,2,FALSE))))</f>
        <v/>
      </c>
      <c r="L322" s="86"/>
      <c r="M322" s="87"/>
      <c r="N322" s="90"/>
    </row>
    <row r="323" spans="1:14" x14ac:dyDescent="0.2">
      <c r="A323" s="82"/>
      <c r="B323" s="83"/>
      <c r="C323" s="83"/>
      <c r="D323" s="82"/>
      <c r="E323" s="82"/>
      <c r="F323" s="84"/>
      <c r="G323" s="85"/>
      <c r="H323" s="186" t="str">
        <f>IF(L322="Ja", "", IF(G323=0,"",IF(LEN(G323)=0,0,(VLOOKUP($G323,Validatie!$B$18:$C$26,2,FALSE)))))</f>
        <v/>
      </c>
      <c r="I323" s="86"/>
      <c r="J323" s="85"/>
      <c r="K323" s="186" t="str">
        <f>IF(J323=0,"",IF(LEN(J323)=0,0,(VLOOKUP($J323,Validatie!$D$18:$E$35,2,FALSE))))</f>
        <v/>
      </c>
      <c r="L323" s="86"/>
      <c r="M323" s="87"/>
      <c r="N323" s="90"/>
    </row>
    <row r="324" spans="1:14" x14ac:dyDescent="0.2">
      <c r="A324" s="82"/>
      <c r="B324" s="83"/>
      <c r="C324" s="83"/>
      <c r="D324" s="82"/>
      <c r="E324" s="82"/>
      <c r="F324" s="84"/>
      <c r="G324" s="85"/>
      <c r="H324" s="186" t="str">
        <f>IF(L323="Ja", "", IF(G324=0,"",IF(LEN(G324)=0,0,(VLOOKUP($G324,Validatie!$B$18:$C$26,2,FALSE)))))</f>
        <v/>
      </c>
      <c r="I324" s="86"/>
      <c r="J324" s="85"/>
      <c r="K324" s="186" t="str">
        <f>IF(J324=0,"",IF(LEN(J324)=0,0,(VLOOKUP($J324,Validatie!$D$18:$E$35,2,FALSE))))</f>
        <v/>
      </c>
      <c r="L324" s="86"/>
      <c r="M324" s="87"/>
      <c r="N324" s="90"/>
    </row>
    <row r="325" spans="1:14" x14ac:dyDescent="0.2">
      <c r="A325" s="82"/>
      <c r="B325" s="83"/>
      <c r="C325" s="83"/>
      <c r="D325" s="82"/>
      <c r="E325" s="82"/>
      <c r="F325" s="84"/>
      <c r="G325" s="85"/>
      <c r="H325" s="186" t="str">
        <f>IF(L324="Ja", "", IF(G325=0,"",IF(LEN(G325)=0,0,(VLOOKUP($G325,Validatie!$B$18:$C$26,2,FALSE)))))</f>
        <v/>
      </c>
      <c r="I325" s="86"/>
      <c r="J325" s="85"/>
      <c r="K325" s="186" t="str">
        <f>IF(J325=0,"",IF(LEN(J325)=0,0,(VLOOKUP($J325,Validatie!$D$18:$E$35,2,FALSE))))</f>
        <v/>
      </c>
      <c r="L325" s="86"/>
      <c r="M325" s="87"/>
      <c r="N325" s="90"/>
    </row>
    <row r="326" spans="1:14" x14ac:dyDescent="0.2">
      <c r="A326" s="82"/>
      <c r="B326" s="83"/>
      <c r="C326" s="83"/>
      <c r="D326" s="82"/>
      <c r="E326" s="82"/>
      <c r="F326" s="84"/>
      <c r="G326" s="85"/>
      <c r="H326" s="186" t="str">
        <f>IF(L325="Ja", "", IF(G326=0,"",IF(LEN(G326)=0,0,(VLOOKUP($G326,Validatie!$B$18:$C$26,2,FALSE)))))</f>
        <v/>
      </c>
      <c r="I326" s="86"/>
      <c r="J326" s="85"/>
      <c r="K326" s="186" t="str">
        <f>IF(J326=0,"",IF(LEN(J326)=0,0,(VLOOKUP($J326,Validatie!$D$18:$E$35,2,FALSE))))</f>
        <v/>
      </c>
      <c r="L326" s="86"/>
      <c r="M326" s="87"/>
      <c r="N326" s="90"/>
    </row>
    <row r="327" spans="1:14" x14ac:dyDescent="0.2">
      <c r="A327" s="82"/>
      <c r="B327" s="83"/>
      <c r="C327" s="83"/>
      <c r="D327" s="82"/>
      <c r="E327" s="82"/>
      <c r="F327" s="84"/>
      <c r="G327" s="85"/>
      <c r="H327" s="186" t="str">
        <f>IF(L326="Ja", "", IF(G327=0,"",IF(LEN(G327)=0,0,(VLOOKUP($G327,Validatie!$B$18:$C$26,2,FALSE)))))</f>
        <v/>
      </c>
      <c r="I327" s="86"/>
      <c r="J327" s="85"/>
      <c r="K327" s="186" t="str">
        <f>IF(J327=0,"",IF(LEN(J327)=0,0,(VLOOKUP($J327,Validatie!$D$18:$E$35,2,FALSE))))</f>
        <v/>
      </c>
      <c r="L327" s="86"/>
      <c r="M327" s="87"/>
      <c r="N327" s="90"/>
    </row>
    <row r="328" spans="1:14" x14ac:dyDescent="0.2">
      <c r="A328" s="82"/>
      <c r="B328" s="83"/>
      <c r="C328" s="83"/>
      <c r="D328" s="82"/>
      <c r="E328" s="82"/>
      <c r="F328" s="84"/>
      <c r="G328" s="85"/>
      <c r="H328" s="186" t="str">
        <f>IF(L327="Ja", "", IF(G328=0,"",IF(LEN(G328)=0,0,(VLOOKUP($G328,Validatie!$B$18:$C$26,2,FALSE)))))</f>
        <v/>
      </c>
      <c r="I328" s="86"/>
      <c r="J328" s="85"/>
      <c r="K328" s="186" t="str">
        <f>IF(J328=0,"",IF(LEN(J328)=0,0,(VLOOKUP($J328,Validatie!$D$18:$E$35,2,FALSE))))</f>
        <v/>
      </c>
      <c r="L328" s="86"/>
      <c r="M328" s="87"/>
      <c r="N328" s="90"/>
    </row>
    <row r="329" spans="1:14" x14ac:dyDescent="0.2">
      <c r="A329" s="82"/>
      <c r="B329" s="83"/>
      <c r="C329" s="83"/>
      <c r="D329" s="82"/>
      <c r="E329" s="82"/>
      <c r="F329" s="84"/>
      <c r="G329" s="85"/>
      <c r="H329" s="186" t="str">
        <f>IF(L328="Ja", "", IF(G329=0,"",IF(LEN(G329)=0,0,(VLOOKUP($G329,Validatie!$B$18:$C$26,2,FALSE)))))</f>
        <v/>
      </c>
      <c r="I329" s="86"/>
      <c r="J329" s="85"/>
      <c r="K329" s="186" t="str">
        <f>IF(J329=0,"",IF(LEN(J329)=0,0,(VLOOKUP($J329,Validatie!$D$18:$E$35,2,FALSE))))</f>
        <v/>
      </c>
      <c r="L329" s="86"/>
      <c r="M329" s="87"/>
      <c r="N329" s="90"/>
    </row>
    <row r="330" spans="1:14" x14ac:dyDescent="0.2">
      <c r="A330" s="82"/>
      <c r="B330" s="83"/>
      <c r="C330" s="83"/>
      <c r="D330" s="82"/>
      <c r="E330" s="82"/>
      <c r="F330" s="84"/>
      <c r="G330" s="85"/>
      <c r="H330" s="186" t="str">
        <f>IF(L329="Ja", "", IF(G330=0,"",IF(LEN(G330)=0,0,(VLOOKUP($G330,Validatie!$B$18:$C$26,2,FALSE)))))</f>
        <v/>
      </c>
      <c r="I330" s="86"/>
      <c r="J330" s="85"/>
      <c r="K330" s="186" t="str">
        <f>IF(J330=0,"",IF(LEN(J330)=0,0,(VLOOKUP($J330,Validatie!$D$18:$E$35,2,FALSE))))</f>
        <v/>
      </c>
      <c r="L330" s="86"/>
      <c r="M330" s="87"/>
      <c r="N330" s="90"/>
    </row>
    <row r="331" spans="1:14" x14ac:dyDescent="0.2">
      <c r="A331" s="82"/>
      <c r="B331" s="83"/>
      <c r="C331" s="83"/>
      <c r="D331" s="82"/>
      <c r="E331" s="82"/>
      <c r="F331" s="84"/>
      <c r="G331" s="85"/>
      <c r="H331" s="186" t="str">
        <f>IF(L330="Ja", "", IF(G331=0,"",IF(LEN(G331)=0,0,(VLOOKUP($G331,Validatie!$B$18:$C$26,2,FALSE)))))</f>
        <v/>
      </c>
      <c r="I331" s="86"/>
      <c r="J331" s="85"/>
      <c r="K331" s="186" t="str">
        <f>IF(J331=0,"",IF(LEN(J331)=0,0,(VLOOKUP($J331,Validatie!$D$18:$E$35,2,FALSE))))</f>
        <v/>
      </c>
      <c r="L331" s="86"/>
      <c r="M331" s="87"/>
      <c r="N331" s="90"/>
    </row>
    <row r="332" spans="1:14" x14ac:dyDescent="0.2">
      <c r="A332" s="82"/>
      <c r="B332" s="83"/>
      <c r="C332" s="83"/>
      <c r="D332" s="82"/>
      <c r="E332" s="82"/>
      <c r="F332" s="84"/>
      <c r="G332" s="85"/>
      <c r="H332" s="186" t="str">
        <f>IF(L331="Ja", "", IF(G332=0,"",IF(LEN(G332)=0,0,(VLOOKUP($G332,Validatie!$B$18:$C$26,2,FALSE)))))</f>
        <v/>
      </c>
      <c r="I332" s="86"/>
      <c r="J332" s="85"/>
      <c r="K332" s="186" t="str">
        <f>IF(J332=0,"",IF(LEN(J332)=0,0,(VLOOKUP($J332,Validatie!$D$18:$E$35,2,FALSE))))</f>
        <v/>
      </c>
      <c r="L332" s="86"/>
      <c r="M332" s="87"/>
      <c r="N332" s="90"/>
    </row>
    <row r="333" spans="1:14" x14ac:dyDescent="0.2">
      <c r="A333" s="82"/>
      <c r="B333" s="83"/>
      <c r="C333" s="83"/>
      <c r="D333" s="82"/>
      <c r="E333" s="82"/>
      <c r="F333" s="84"/>
      <c r="G333" s="85"/>
      <c r="H333" s="186" t="str">
        <f>IF(L332="Ja", "", IF(G333=0,"",IF(LEN(G333)=0,0,(VLOOKUP($G333,Validatie!$B$18:$C$26,2,FALSE)))))</f>
        <v/>
      </c>
      <c r="I333" s="86"/>
      <c r="J333" s="85"/>
      <c r="K333" s="186" t="str">
        <f>IF(J333=0,"",IF(LEN(J333)=0,0,(VLOOKUP($J333,Validatie!$D$18:$E$35,2,FALSE))))</f>
        <v/>
      </c>
      <c r="L333" s="86"/>
      <c r="M333" s="87"/>
      <c r="N333" s="90"/>
    </row>
    <row r="334" spans="1:14" x14ac:dyDescent="0.2">
      <c r="A334" s="82"/>
      <c r="B334" s="83"/>
      <c r="C334" s="83"/>
      <c r="D334" s="82"/>
      <c r="E334" s="82"/>
      <c r="F334" s="84"/>
      <c r="G334" s="85"/>
      <c r="H334" s="186" t="str">
        <f>IF(L333="Ja", "", IF(G334=0,"",IF(LEN(G334)=0,0,(VLOOKUP($G334,Validatie!$B$18:$C$26,2,FALSE)))))</f>
        <v/>
      </c>
      <c r="I334" s="86"/>
      <c r="J334" s="85"/>
      <c r="K334" s="186" t="str">
        <f>IF(J334=0,"",IF(LEN(J334)=0,0,(VLOOKUP($J334,Validatie!$D$18:$E$35,2,FALSE))))</f>
        <v/>
      </c>
      <c r="L334" s="86"/>
      <c r="M334" s="87"/>
      <c r="N334" s="90"/>
    </row>
    <row r="335" spans="1:14" x14ac:dyDescent="0.2">
      <c r="A335" s="82"/>
      <c r="B335" s="83"/>
      <c r="C335" s="83"/>
      <c r="D335" s="82"/>
      <c r="E335" s="82"/>
      <c r="F335" s="84"/>
      <c r="G335" s="85"/>
      <c r="H335" s="186" t="str">
        <f>IF(L334="Ja", "", IF(G335=0,"",IF(LEN(G335)=0,0,(VLOOKUP($G335,Validatie!$B$18:$C$26,2,FALSE)))))</f>
        <v/>
      </c>
      <c r="I335" s="86"/>
      <c r="J335" s="85"/>
      <c r="K335" s="186" t="str">
        <f>IF(J335=0,"",IF(LEN(J335)=0,0,(VLOOKUP($J335,Validatie!$D$18:$E$35,2,FALSE))))</f>
        <v/>
      </c>
      <c r="L335" s="86"/>
      <c r="M335" s="87"/>
      <c r="N335" s="90"/>
    </row>
    <row r="336" spans="1:14" x14ac:dyDescent="0.2">
      <c r="A336" s="82"/>
      <c r="B336" s="83"/>
      <c r="C336" s="83"/>
      <c r="D336" s="82"/>
      <c r="E336" s="82"/>
      <c r="F336" s="84"/>
      <c r="G336" s="85"/>
      <c r="H336" s="186" t="str">
        <f>IF(L335="Ja", "", IF(G336=0,"",IF(LEN(G336)=0,0,(VLOOKUP($G336,Validatie!$B$18:$C$26,2,FALSE)))))</f>
        <v/>
      </c>
      <c r="I336" s="86"/>
      <c r="J336" s="85"/>
      <c r="K336" s="186" t="str">
        <f>IF(J336=0,"",IF(LEN(J336)=0,0,(VLOOKUP($J336,Validatie!$D$18:$E$35,2,FALSE))))</f>
        <v/>
      </c>
      <c r="L336" s="86"/>
      <c r="M336" s="87"/>
      <c r="N336" s="90"/>
    </row>
    <row r="337" spans="1:14" x14ac:dyDescent="0.2">
      <c r="A337" s="82"/>
      <c r="B337" s="83"/>
      <c r="C337" s="83"/>
      <c r="D337" s="82"/>
      <c r="E337" s="82"/>
      <c r="F337" s="84"/>
      <c r="G337" s="85"/>
      <c r="H337" s="186" t="str">
        <f>IF(L336="Ja", "", IF(G337=0,"",IF(LEN(G337)=0,0,(VLOOKUP($G337,Validatie!$B$18:$C$26,2,FALSE)))))</f>
        <v/>
      </c>
      <c r="I337" s="86"/>
      <c r="J337" s="85"/>
      <c r="K337" s="186" t="str">
        <f>IF(J337=0,"",IF(LEN(J337)=0,0,(VLOOKUP($J337,Validatie!$D$18:$E$35,2,FALSE))))</f>
        <v/>
      </c>
      <c r="L337" s="86"/>
      <c r="M337" s="87"/>
      <c r="N337" s="90"/>
    </row>
    <row r="338" spans="1:14" x14ac:dyDescent="0.2">
      <c r="A338" s="82"/>
      <c r="B338" s="83"/>
      <c r="C338" s="83"/>
      <c r="D338" s="82"/>
      <c r="E338" s="82"/>
      <c r="F338" s="84"/>
      <c r="G338" s="85"/>
      <c r="H338" s="186" t="str">
        <f>IF(L337="Ja", "", IF(G338=0,"",IF(LEN(G338)=0,0,(VLOOKUP($G338,Validatie!$B$18:$C$26,2,FALSE)))))</f>
        <v/>
      </c>
      <c r="I338" s="86"/>
      <c r="J338" s="85"/>
      <c r="K338" s="186" t="str">
        <f>IF(J338=0,"",IF(LEN(J338)=0,0,(VLOOKUP($J338,Validatie!$D$18:$E$35,2,FALSE))))</f>
        <v/>
      </c>
      <c r="L338" s="86"/>
      <c r="M338" s="87"/>
      <c r="N338" s="90"/>
    </row>
    <row r="339" spans="1:14" x14ac:dyDescent="0.2">
      <c r="A339" s="82"/>
      <c r="B339" s="83"/>
      <c r="C339" s="83"/>
      <c r="D339" s="82"/>
      <c r="E339" s="82"/>
      <c r="F339" s="84"/>
      <c r="G339" s="85"/>
      <c r="H339" s="186" t="str">
        <f>IF(L338="Ja", "", IF(G339=0,"",IF(LEN(G339)=0,0,(VLOOKUP($G339,Validatie!$B$18:$C$26,2,FALSE)))))</f>
        <v/>
      </c>
      <c r="I339" s="86"/>
      <c r="J339" s="85"/>
      <c r="K339" s="186" t="str">
        <f>IF(J339=0,"",IF(LEN(J339)=0,0,(VLOOKUP($J339,Validatie!$D$18:$E$35,2,FALSE))))</f>
        <v/>
      </c>
      <c r="L339" s="86"/>
      <c r="M339" s="87"/>
      <c r="N339" s="90"/>
    </row>
    <row r="340" spans="1:14" x14ac:dyDescent="0.2">
      <c r="A340" s="82"/>
      <c r="B340" s="83"/>
      <c r="C340" s="83"/>
      <c r="D340" s="82"/>
      <c r="E340" s="82"/>
      <c r="F340" s="84"/>
      <c r="G340" s="85"/>
      <c r="H340" s="186" t="str">
        <f>IF(L339="Ja", "", IF(G340=0,"",IF(LEN(G340)=0,0,(VLOOKUP($G340,Validatie!$B$18:$C$26,2,FALSE)))))</f>
        <v/>
      </c>
      <c r="I340" s="86"/>
      <c r="J340" s="85"/>
      <c r="K340" s="186" t="str">
        <f>IF(J340=0,"",IF(LEN(J340)=0,0,(VLOOKUP($J340,Validatie!$D$18:$E$35,2,FALSE))))</f>
        <v/>
      </c>
      <c r="L340" s="86"/>
      <c r="M340" s="87"/>
      <c r="N340" s="90"/>
    </row>
    <row r="341" spans="1:14" x14ac:dyDescent="0.2">
      <c r="A341" s="82"/>
      <c r="B341" s="83"/>
      <c r="C341" s="83"/>
      <c r="D341" s="82"/>
      <c r="E341" s="82"/>
      <c r="F341" s="84"/>
      <c r="G341" s="85"/>
      <c r="H341" s="186" t="str">
        <f>IF(L340="Ja", "", IF(G341=0,"",IF(LEN(G341)=0,0,(VLOOKUP($G341,Validatie!$B$18:$C$26,2,FALSE)))))</f>
        <v/>
      </c>
      <c r="I341" s="86"/>
      <c r="J341" s="85"/>
      <c r="K341" s="186" t="str">
        <f>IF(J341=0,"",IF(LEN(J341)=0,0,(VLOOKUP($J341,Validatie!$D$18:$E$35,2,FALSE))))</f>
        <v/>
      </c>
      <c r="L341" s="86"/>
      <c r="M341" s="87"/>
      <c r="N341" s="90"/>
    </row>
    <row r="342" spans="1:14" x14ac:dyDescent="0.2">
      <c r="A342" s="82"/>
      <c r="B342" s="83"/>
      <c r="C342" s="83"/>
      <c r="D342" s="82"/>
      <c r="E342" s="82"/>
      <c r="F342" s="84"/>
      <c r="G342" s="85"/>
      <c r="H342" s="186" t="str">
        <f>IF(L341="Ja", "", IF(G342=0,"",IF(LEN(G342)=0,0,(VLOOKUP($G342,Validatie!$B$18:$C$26,2,FALSE)))))</f>
        <v/>
      </c>
      <c r="I342" s="86"/>
      <c r="J342" s="85"/>
      <c r="K342" s="186" t="str">
        <f>IF(J342=0,"",IF(LEN(J342)=0,0,(VLOOKUP($J342,Validatie!$D$18:$E$35,2,FALSE))))</f>
        <v/>
      </c>
      <c r="L342" s="86"/>
      <c r="M342" s="87"/>
      <c r="N342" s="90"/>
    </row>
    <row r="343" spans="1:14" x14ac:dyDescent="0.2">
      <c r="A343" s="82"/>
      <c r="B343" s="83"/>
      <c r="C343" s="83"/>
      <c r="D343" s="82"/>
      <c r="E343" s="82"/>
      <c r="F343" s="84"/>
      <c r="G343" s="85"/>
      <c r="H343" s="186" t="str">
        <f>IF(L342="Ja", "", IF(G343=0,"",IF(LEN(G343)=0,0,(VLOOKUP($G343,Validatie!$B$18:$C$26,2,FALSE)))))</f>
        <v/>
      </c>
      <c r="I343" s="86"/>
      <c r="J343" s="85"/>
      <c r="K343" s="186" t="str">
        <f>IF(J343=0,"",IF(LEN(J343)=0,0,(VLOOKUP($J343,Validatie!$D$18:$E$35,2,FALSE))))</f>
        <v/>
      </c>
      <c r="L343" s="86"/>
      <c r="M343" s="87"/>
      <c r="N343" s="90"/>
    </row>
    <row r="344" spans="1:14" x14ac:dyDescent="0.2">
      <c r="A344" s="82"/>
      <c r="B344" s="83"/>
      <c r="C344" s="83"/>
      <c r="D344" s="82"/>
      <c r="E344" s="82"/>
      <c r="F344" s="84"/>
      <c r="G344" s="85"/>
      <c r="H344" s="186" t="str">
        <f>IF(L343="Ja", "", IF(G344=0,"",IF(LEN(G344)=0,0,(VLOOKUP($G344,Validatie!$B$18:$C$26,2,FALSE)))))</f>
        <v/>
      </c>
      <c r="I344" s="86"/>
      <c r="J344" s="85"/>
      <c r="K344" s="186" t="str">
        <f>IF(J344=0,"",IF(LEN(J344)=0,0,(VLOOKUP($J344,Validatie!$D$18:$E$35,2,FALSE))))</f>
        <v/>
      </c>
      <c r="L344" s="86"/>
      <c r="M344" s="87"/>
      <c r="N344" s="90"/>
    </row>
    <row r="345" spans="1:14" x14ac:dyDescent="0.2">
      <c r="A345" s="82"/>
      <c r="B345" s="83"/>
      <c r="C345" s="83"/>
      <c r="D345" s="82"/>
      <c r="E345" s="82"/>
      <c r="F345" s="84"/>
      <c r="G345" s="85"/>
      <c r="H345" s="186" t="str">
        <f>IF(L344="Ja", "", IF(G345=0,"",IF(LEN(G345)=0,0,(VLOOKUP($G345,Validatie!$B$18:$C$26,2,FALSE)))))</f>
        <v/>
      </c>
      <c r="I345" s="86"/>
      <c r="J345" s="85"/>
      <c r="K345" s="186" t="str">
        <f>IF(J345=0,"",IF(LEN(J345)=0,0,(VLOOKUP($J345,Validatie!$D$18:$E$35,2,FALSE))))</f>
        <v/>
      </c>
      <c r="L345" s="86"/>
      <c r="M345" s="87"/>
      <c r="N345" s="90"/>
    </row>
    <row r="346" spans="1:14" x14ac:dyDescent="0.2">
      <c r="A346" s="82"/>
      <c r="B346" s="83"/>
      <c r="C346" s="83"/>
      <c r="D346" s="82"/>
      <c r="E346" s="82"/>
      <c r="F346" s="84"/>
      <c r="G346" s="85"/>
      <c r="H346" s="186" t="str">
        <f>IF(L345="Ja", "", IF(G346=0,"",IF(LEN(G346)=0,0,(VLOOKUP($G346,Validatie!$B$18:$C$26,2,FALSE)))))</f>
        <v/>
      </c>
      <c r="I346" s="86"/>
      <c r="J346" s="85"/>
      <c r="K346" s="186" t="str">
        <f>IF(J346=0,"",IF(LEN(J346)=0,0,(VLOOKUP($J346,Validatie!$D$18:$E$35,2,FALSE))))</f>
        <v/>
      </c>
      <c r="L346" s="86"/>
      <c r="M346" s="87"/>
      <c r="N346" s="90"/>
    </row>
    <row r="347" spans="1:14" x14ac:dyDescent="0.2">
      <c r="A347" s="82"/>
      <c r="B347" s="83"/>
      <c r="C347" s="83"/>
      <c r="D347" s="82"/>
      <c r="E347" s="82"/>
      <c r="F347" s="84"/>
      <c r="G347" s="85"/>
      <c r="H347" s="186" t="str">
        <f>IF(L346="Ja", "", IF(G347=0,"",IF(LEN(G347)=0,0,(VLOOKUP($G347,Validatie!$B$18:$C$26,2,FALSE)))))</f>
        <v/>
      </c>
      <c r="I347" s="86"/>
      <c r="J347" s="85"/>
      <c r="K347" s="186" t="str">
        <f>IF(J347=0,"",IF(LEN(J347)=0,0,(VLOOKUP($J347,Validatie!$D$18:$E$35,2,FALSE))))</f>
        <v/>
      </c>
      <c r="L347" s="86"/>
      <c r="M347" s="87"/>
      <c r="N347" s="90"/>
    </row>
    <row r="348" spans="1:14" x14ac:dyDescent="0.2">
      <c r="A348" s="82"/>
      <c r="B348" s="83"/>
      <c r="C348" s="83"/>
      <c r="D348" s="82"/>
      <c r="E348" s="82"/>
      <c r="F348" s="84"/>
      <c r="G348" s="85"/>
      <c r="H348" s="186" t="str">
        <f>IF(L347="Ja", "", IF(G348=0,"",IF(LEN(G348)=0,0,(VLOOKUP($G348,Validatie!$B$18:$C$26,2,FALSE)))))</f>
        <v/>
      </c>
      <c r="I348" s="86"/>
      <c r="J348" s="85"/>
      <c r="K348" s="186" t="str">
        <f>IF(J348=0,"",IF(LEN(J348)=0,0,(VLOOKUP($J348,Validatie!$D$18:$E$35,2,FALSE))))</f>
        <v/>
      </c>
      <c r="L348" s="86"/>
      <c r="M348" s="87"/>
      <c r="N348" s="90"/>
    </row>
    <row r="349" spans="1:14" x14ac:dyDescent="0.2">
      <c r="A349" s="82"/>
      <c r="B349" s="83"/>
      <c r="C349" s="83"/>
      <c r="D349" s="82"/>
      <c r="E349" s="82"/>
      <c r="F349" s="84"/>
      <c r="G349" s="85"/>
      <c r="H349" s="186" t="str">
        <f>IF(L348="Ja", "", IF(G349=0,"",IF(LEN(G349)=0,0,(VLOOKUP($G349,Validatie!$B$18:$C$26,2,FALSE)))))</f>
        <v/>
      </c>
      <c r="I349" s="86"/>
      <c r="J349" s="85"/>
      <c r="K349" s="186" t="str">
        <f>IF(J349=0,"",IF(LEN(J349)=0,0,(VLOOKUP($J349,Validatie!$D$18:$E$35,2,FALSE))))</f>
        <v/>
      </c>
      <c r="L349" s="86"/>
      <c r="M349" s="87"/>
      <c r="N349" s="90"/>
    </row>
    <row r="350" spans="1:14" x14ac:dyDescent="0.2">
      <c r="A350" s="82"/>
      <c r="B350" s="83"/>
      <c r="C350" s="83"/>
      <c r="D350" s="82"/>
      <c r="E350" s="82"/>
      <c r="F350" s="84"/>
      <c r="G350" s="85"/>
      <c r="H350" s="186" t="str">
        <f>IF(L349="Ja", "", IF(G350=0,"",IF(LEN(G350)=0,0,(VLOOKUP($G350,Validatie!$B$18:$C$26,2,FALSE)))))</f>
        <v/>
      </c>
      <c r="I350" s="86"/>
      <c r="J350" s="85"/>
      <c r="K350" s="186" t="str">
        <f>IF(J350=0,"",IF(LEN(J350)=0,0,(VLOOKUP($J350,Validatie!$D$18:$E$35,2,FALSE))))</f>
        <v/>
      </c>
      <c r="L350" s="86"/>
      <c r="M350" s="87"/>
      <c r="N350" s="90"/>
    </row>
    <row r="351" spans="1:14" x14ac:dyDescent="0.2">
      <c r="A351" s="82"/>
      <c r="B351" s="83"/>
      <c r="C351" s="83"/>
      <c r="D351" s="82"/>
      <c r="E351" s="82"/>
      <c r="F351" s="84"/>
      <c r="G351" s="85"/>
      <c r="H351" s="186" t="str">
        <f>IF(L350="Ja", "", IF(G351=0,"",IF(LEN(G351)=0,0,(VLOOKUP($G351,Validatie!$B$18:$C$26,2,FALSE)))))</f>
        <v/>
      </c>
      <c r="I351" s="86"/>
      <c r="J351" s="85"/>
      <c r="K351" s="186" t="str">
        <f>IF(J351=0,"",IF(LEN(J351)=0,0,(VLOOKUP($J351,Validatie!$D$18:$E$35,2,FALSE))))</f>
        <v/>
      </c>
      <c r="L351" s="86"/>
      <c r="M351" s="87"/>
      <c r="N351" s="90"/>
    </row>
    <row r="352" spans="1:14" x14ac:dyDescent="0.2">
      <c r="A352" s="82"/>
      <c r="B352" s="83"/>
      <c r="C352" s="83"/>
      <c r="D352" s="82"/>
      <c r="E352" s="82"/>
      <c r="F352" s="84"/>
      <c r="G352" s="85"/>
      <c r="H352" s="186" t="str">
        <f>IF(L351="Ja", "", IF(G352=0,"",IF(LEN(G352)=0,0,(VLOOKUP($G352,Validatie!$B$18:$C$26,2,FALSE)))))</f>
        <v/>
      </c>
      <c r="I352" s="86"/>
      <c r="J352" s="85"/>
      <c r="K352" s="186" t="str">
        <f>IF(J352=0,"",IF(LEN(J352)=0,0,(VLOOKUP($J352,Validatie!$D$18:$E$35,2,FALSE))))</f>
        <v/>
      </c>
      <c r="L352" s="86"/>
      <c r="M352" s="87"/>
      <c r="N352" s="90"/>
    </row>
    <row r="353" spans="1:14" x14ac:dyDescent="0.2">
      <c r="A353" s="82"/>
      <c r="B353" s="83"/>
      <c r="C353" s="83"/>
      <c r="D353" s="82"/>
      <c r="E353" s="82"/>
      <c r="F353" s="84"/>
      <c r="G353" s="85"/>
      <c r="H353" s="186" t="str">
        <f>IF(L352="Ja", "", IF(G353=0,"",IF(LEN(G353)=0,0,(VLOOKUP($G353,Validatie!$B$18:$C$26,2,FALSE)))))</f>
        <v/>
      </c>
      <c r="I353" s="86"/>
      <c r="J353" s="85"/>
      <c r="K353" s="186" t="str">
        <f>IF(J353=0,"",IF(LEN(J353)=0,0,(VLOOKUP($J353,Validatie!$D$18:$E$35,2,FALSE))))</f>
        <v/>
      </c>
      <c r="L353" s="86"/>
      <c r="M353" s="87"/>
      <c r="N353" s="90"/>
    </row>
    <row r="354" spans="1:14" x14ac:dyDescent="0.2">
      <c r="A354" s="82"/>
      <c r="B354" s="83"/>
      <c r="C354" s="83"/>
      <c r="D354" s="82"/>
      <c r="E354" s="82"/>
      <c r="F354" s="84"/>
      <c r="G354" s="85"/>
      <c r="H354" s="186" t="str">
        <f>IF(L353="Ja", "", IF(G354=0,"",IF(LEN(G354)=0,0,(VLOOKUP($G354,Validatie!$B$18:$C$26,2,FALSE)))))</f>
        <v/>
      </c>
      <c r="I354" s="86"/>
      <c r="J354" s="85"/>
      <c r="K354" s="186" t="str">
        <f>IF(J354=0,"",IF(LEN(J354)=0,0,(VLOOKUP($J354,Validatie!$D$18:$E$35,2,FALSE))))</f>
        <v/>
      </c>
      <c r="L354" s="86"/>
      <c r="M354" s="87"/>
      <c r="N354" s="90"/>
    </row>
    <row r="355" spans="1:14" x14ac:dyDescent="0.2">
      <c r="A355" s="82"/>
      <c r="B355" s="83"/>
      <c r="C355" s="83"/>
      <c r="D355" s="82"/>
      <c r="E355" s="82"/>
      <c r="F355" s="84"/>
      <c r="G355" s="85"/>
      <c r="H355" s="186" t="str">
        <f>IF(L354="Ja", "", IF(G355=0,"",IF(LEN(G355)=0,0,(VLOOKUP($G355,Validatie!$B$18:$C$26,2,FALSE)))))</f>
        <v/>
      </c>
      <c r="I355" s="86"/>
      <c r="J355" s="85"/>
      <c r="K355" s="186" t="str">
        <f>IF(J355=0,"",IF(LEN(J355)=0,0,(VLOOKUP($J355,Validatie!$D$18:$E$35,2,FALSE))))</f>
        <v/>
      </c>
      <c r="L355" s="86"/>
      <c r="M355" s="87"/>
      <c r="N355" s="90"/>
    </row>
    <row r="356" spans="1:14" x14ac:dyDescent="0.2">
      <c r="A356" s="82"/>
      <c r="B356" s="83"/>
      <c r="C356" s="83"/>
      <c r="D356" s="82"/>
      <c r="E356" s="82"/>
      <c r="F356" s="84"/>
      <c r="G356" s="85"/>
      <c r="H356" s="186" t="str">
        <f>IF(L355="Ja", "", IF(G356=0,"",IF(LEN(G356)=0,0,(VLOOKUP($G356,Validatie!$B$18:$C$26,2,FALSE)))))</f>
        <v/>
      </c>
      <c r="I356" s="86"/>
      <c r="J356" s="85"/>
      <c r="K356" s="186" t="str">
        <f>IF(J356=0,"",IF(LEN(J356)=0,0,(VLOOKUP($J356,Validatie!$D$18:$E$35,2,FALSE))))</f>
        <v/>
      </c>
      <c r="L356" s="86"/>
      <c r="M356" s="87"/>
      <c r="N356" s="90"/>
    </row>
    <row r="357" spans="1:14" x14ac:dyDescent="0.2">
      <c r="A357" s="82"/>
      <c r="B357" s="83"/>
      <c r="C357" s="83"/>
      <c r="D357" s="82"/>
      <c r="E357" s="82"/>
      <c r="F357" s="84"/>
      <c r="G357" s="85"/>
      <c r="H357" s="186" t="str">
        <f>IF(L356="Ja", "", IF(G357=0,"",IF(LEN(G357)=0,0,(VLOOKUP($G357,Validatie!$B$18:$C$26,2,FALSE)))))</f>
        <v/>
      </c>
      <c r="I357" s="86"/>
      <c r="J357" s="85"/>
      <c r="K357" s="186" t="str">
        <f>IF(J357=0,"",IF(LEN(J357)=0,0,(VLOOKUP($J357,Validatie!$D$18:$E$35,2,FALSE))))</f>
        <v/>
      </c>
      <c r="L357" s="86"/>
      <c r="M357" s="87"/>
      <c r="N357" s="90"/>
    </row>
    <row r="358" spans="1:14" x14ac:dyDescent="0.2">
      <c r="A358" s="82"/>
      <c r="B358" s="83"/>
      <c r="C358" s="83"/>
      <c r="D358" s="82"/>
      <c r="E358" s="82"/>
      <c r="F358" s="84"/>
      <c r="G358" s="85"/>
      <c r="H358" s="186" t="str">
        <f>IF(L357="Ja", "", IF(G358=0,"",IF(LEN(G358)=0,0,(VLOOKUP($G358,Validatie!$B$18:$C$26,2,FALSE)))))</f>
        <v/>
      </c>
      <c r="I358" s="86"/>
      <c r="J358" s="85"/>
      <c r="K358" s="186" t="str">
        <f>IF(J358=0,"",IF(LEN(J358)=0,0,(VLOOKUP($J358,Validatie!$D$18:$E$35,2,FALSE))))</f>
        <v/>
      </c>
      <c r="L358" s="86"/>
      <c r="M358" s="87"/>
      <c r="N358" s="90"/>
    </row>
    <row r="359" spans="1:14" x14ac:dyDescent="0.2">
      <c r="A359" s="82"/>
      <c r="B359" s="83"/>
      <c r="C359" s="83"/>
      <c r="D359" s="82"/>
      <c r="E359" s="82"/>
      <c r="F359" s="84"/>
      <c r="G359" s="85"/>
      <c r="H359" s="186" t="str">
        <f>IF(L358="Ja", "", IF(G359=0,"",IF(LEN(G359)=0,0,(VLOOKUP($G359,Validatie!$B$18:$C$26,2,FALSE)))))</f>
        <v/>
      </c>
      <c r="I359" s="86"/>
      <c r="J359" s="85"/>
      <c r="K359" s="186" t="str">
        <f>IF(J359=0,"",IF(LEN(J359)=0,0,(VLOOKUP($J359,Validatie!$D$18:$E$35,2,FALSE))))</f>
        <v/>
      </c>
      <c r="L359" s="86"/>
      <c r="M359" s="87"/>
      <c r="N359" s="90"/>
    </row>
    <row r="360" spans="1:14" x14ac:dyDescent="0.2">
      <c r="A360" s="82"/>
      <c r="B360" s="83"/>
      <c r="C360" s="83"/>
      <c r="D360" s="82"/>
      <c r="E360" s="82"/>
      <c r="F360" s="84"/>
      <c r="G360" s="85"/>
      <c r="H360" s="186" t="str">
        <f>IF(L359="Ja", "", IF(G360=0,"",IF(LEN(G360)=0,0,(VLOOKUP($G360,Validatie!$B$18:$C$26,2,FALSE)))))</f>
        <v/>
      </c>
      <c r="I360" s="86"/>
      <c r="J360" s="85"/>
      <c r="K360" s="186" t="str">
        <f>IF(J360=0,"",IF(LEN(J360)=0,0,(VLOOKUP($J360,Validatie!$D$18:$E$35,2,FALSE))))</f>
        <v/>
      </c>
      <c r="L360" s="86"/>
      <c r="M360" s="87"/>
      <c r="N360" s="90"/>
    </row>
    <row r="361" spans="1:14" x14ac:dyDescent="0.2">
      <c r="A361" s="82"/>
      <c r="B361" s="83"/>
      <c r="C361" s="83"/>
      <c r="D361" s="82"/>
      <c r="E361" s="82"/>
      <c r="F361" s="84"/>
      <c r="G361" s="85"/>
      <c r="H361" s="186" t="str">
        <f>IF(L360="Ja", "", IF(G361=0,"",IF(LEN(G361)=0,0,(VLOOKUP($G361,Validatie!$B$18:$C$26,2,FALSE)))))</f>
        <v/>
      </c>
      <c r="I361" s="86"/>
      <c r="J361" s="85"/>
      <c r="K361" s="186" t="str">
        <f>IF(J361=0,"",IF(LEN(J361)=0,0,(VLOOKUP($J361,Validatie!$D$18:$E$35,2,FALSE))))</f>
        <v/>
      </c>
      <c r="L361" s="86"/>
      <c r="M361" s="87"/>
      <c r="N361" s="90"/>
    </row>
    <row r="362" spans="1:14" x14ac:dyDescent="0.2">
      <c r="A362" s="82"/>
      <c r="B362" s="83"/>
      <c r="C362" s="83"/>
      <c r="D362" s="82"/>
      <c r="E362" s="82"/>
      <c r="F362" s="84"/>
      <c r="G362" s="85"/>
      <c r="H362" s="186" t="str">
        <f>IF(L361="Ja", "", IF(G362=0,"",IF(LEN(G362)=0,0,(VLOOKUP($G362,Validatie!$B$18:$C$26,2,FALSE)))))</f>
        <v/>
      </c>
      <c r="I362" s="86"/>
      <c r="J362" s="85"/>
      <c r="K362" s="186" t="str">
        <f>IF(J362=0,"",IF(LEN(J362)=0,0,(VLOOKUP($J362,Validatie!$D$18:$E$35,2,FALSE))))</f>
        <v/>
      </c>
      <c r="L362" s="86"/>
      <c r="M362" s="87"/>
      <c r="N362" s="90"/>
    </row>
    <row r="363" spans="1:14" x14ac:dyDescent="0.2">
      <c r="A363" s="82"/>
      <c r="B363" s="83"/>
      <c r="C363" s="83"/>
      <c r="D363" s="82"/>
      <c r="E363" s="82"/>
      <c r="F363" s="84"/>
      <c r="G363" s="85"/>
      <c r="H363" s="186" t="str">
        <f>IF(L362="Ja", "", IF(G363=0,"",IF(LEN(G363)=0,0,(VLOOKUP($G363,Validatie!$B$18:$C$26,2,FALSE)))))</f>
        <v/>
      </c>
      <c r="I363" s="86"/>
      <c r="J363" s="85"/>
      <c r="K363" s="186" t="str">
        <f>IF(J363=0,"",IF(LEN(J363)=0,0,(VLOOKUP($J363,Validatie!$D$18:$E$35,2,FALSE))))</f>
        <v/>
      </c>
      <c r="L363" s="86"/>
      <c r="M363" s="87"/>
      <c r="N363" s="90"/>
    </row>
    <row r="364" spans="1:14" x14ac:dyDescent="0.2">
      <c r="A364" s="82"/>
      <c r="B364" s="83"/>
      <c r="C364" s="83"/>
      <c r="D364" s="82"/>
      <c r="E364" s="82"/>
      <c r="F364" s="84"/>
      <c r="G364" s="85"/>
      <c r="H364" s="186" t="str">
        <f>IF(L363="Ja", "", IF(G364=0,"",IF(LEN(G364)=0,0,(VLOOKUP($G364,Validatie!$B$18:$C$26,2,FALSE)))))</f>
        <v/>
      </c>
      <c r="I364" s="86"/>
      <c r="J364" s="85"/>
      <c r="K364" s="186" t="str">
        <f>IF(J364=0,"",IF(LEN(J364)=0,0,(VLOOKUP($J364,Validatie!$D$18:$E$35,2,FALSE))))</f>
        <v/>
      </c>
      <c r="L364" s="86"/>
      <c r="M364" s="87"/>
      <c r="N364" s="90"/>
    </row>
    <row r="365" spans="1:14" x14ac:dyDescent="0.2">
      <c r="A365" s="82"/>
      <c r="B365" s="83"/>
      <c r="C365" s="83"/>
      <c r="D365" s="82"/>
      <c r="E365" s="82"/>
      <c r="F365" s="84"/>
      <c r="G365" s="85"/>
      <c r="H365" s="186" t="str">
        <f>IF(L364="Ja", "", IF(G365=0,"",IF(LEN(G365)=0,0,(VLOOKUP($G365,Validatie!$B$18:$C$26,2,FALSE)))))</f>
        <v/>
      </c>
      <c r="I365" s="86"/>
      <c r="J365" s="85"/>
      <c r="K365" s="186" t="str">
        <f>IF(J365=0,"",IF(LEN(J365)=0,0,(VLOOKUP($J365,Validatie!$D$18:$E$35,2,FALSE))))</f>
        <v/>
      </c>
      <c r="L365" s="86"/>
      <c r="M365" s="87"/>
      <c r="N365" s="90"/>
    </row>
    <row r="366" spans="1:14" x14ac:dyDescent="0.2">
      <c r="A366" s="82"/>
      <c r="B366" s="83"/>
      <c r="C366" s="83"/>
      <c r="D366" s="82"/>
      <c r="E366" s="82"/>
      <c r="F366" s="84"/>
      <c r="G366" s="85"/>
      <c r="H366" s="186" t="str">
        <f>IF(L365="Ja", "", IF(G366=0,"",IF(LEN(G366)=0,0,(VLOOKUP($G366,Validatie!$B$18:$C$26,2,FALSE)))))</f>
        <v/>
      </c>
      <c r="I366" s="86"/>
      <c r="J366" s="85"/>
      <c r="K366" s="186" t="str">
        <f>IF(J366=0,"",IF(LEN(J366)=0,0,(VLOOKUP($J366,Validatie!$D$18:$E$35,2,FALSE))))</f>
        <v/>
      </c>
      <c r="L366" s="86"/>
      <c r="M366" s="87"/>
      <c r="N366" s="90"/>
    </row>
    <row r="367" spans="1:14" x14ac:dyDescent="0.2">
      <c r="A367" s="82"/>
      <c r="B367" s="83"/>
      <c r="C367" s="83"/>
      <c r="D367" s="82"/>
      <c r="E367" s="82"/>
      <c r="F367" s="84"/>
      <c r="G367" s="85"/>
      <c r="H367" s="186" t="str">
        <f>IF(L366="Ja", "", IF(G367=0,"",IF(LEN(G367)=0,0,(VLOOKUP($G367,Validatie!$B$18:$C$26,2,FALSE)))))</f>
        <v/>
      </c>
      <c r="I367" s="86"/>
      <c r="J367" s="85"/>
      <c r="K367" s="186" t="str">
        <f>IF(J367=0,"",IF(LEN(J367)=0,0,(VLOOKUP($J367,Validatie!$D$18:$E$35,2,FALSE))))</f>
        <v/>
      </c>
      <c r="L367" s="86"/>
      <c r="M367" s="87"/>
      <c r="N367" s="90"/>
    </row>
    <row r="368" spans="1:14" x14ac:dyDescent="0.2">
      <c r="A368" s="82"/>
      <c r="B368" s="83"/>
      <c r="C368" s="83"/>
      <c r="D368" s="82"/>
      <c r="E368" s="82"/>
      <c r="F368" s="84"/>
      <c r="G368" s="85"/>
      <c r="H368" s="186" t="str">
        <f>IF(L367="Ja", "", IF(G368=0,"",IF(LEN(G368)=0,0,(VLOOKUP($G368,Validatie!$B$18:$C$26,2,FALSE)))))</f>
        <v/>
      </c>
      <c r="I368" s="86"/>
      <c r="J368" s="85"/>
      <c r="K368" s="186" t="str">
        <f>IF(J368=0,"",IF(LEN(J368)=0,0,(VLOOKUP($J368,Validatie!$D$18:$E$35,2,FALSE))))</f>
        <v/>
      </c>
      <c r="L368" s="86"/>
      <c r="M368" s="87"/>
      <c r="N368" s="90"/>
    </row>
    <row r="369" spans="1:14" x14ac:dyDescent="0.2">
      <c r="A369" s="82"/>
      <c r="B369" s="83"/>
      <c r="C369" s="83"/>
      <c r="D369" s="82"/>
      <c r="E369" s="82"/>
      <c r="F369" s="84"/>
      <c r="G369" s="85"/>
      <c r="H369" s="186" t="str">
        <f>IF(L368="Ja", "", IF(G369=0,"",IF(LEN(G369)=0,0,(VLOOKUP($G369,Validatie!$B$18:$C$26,2,FALSE)))))</f>
        <v/>
      </c>
      <c r="I369" s="86"/>
      <c r="J369" s="85"/>
      <c r="K369" s="186" t="str">
        <f>IF(J369=0,"",IF(LEN(J369)=0,0,(VLOOKUP($J369,Validatie!$D$18:$E$35,2,FALSE))))</f>
        <v/>
      </c>
      <c r="L369" s="86"/>
      <c r="M369" s="87"/>
      <c r="N369" s="90"/>
    </row>
    <row r="370" spans="1:14" x14ac:dyDescent="0.2">
      <c r="A370" s="82"/>
      <c r="B370" s="83"/>
      <c r="C370" s="83"/>
      <c r="D370" s="82"/>
      <c r="E370" s="82"/>
      <c r="F370" s="84"/>
      <c r="G370" s="85"/>
      <c r="H370" s="186" t="str">
        <f>IF(L369="Ja", "", IF(G370=0,"",IF(LEN(G370)=0,0,(VLOOKUP($G370,Validatie!$B$18:$C$26,2,FALSE)))))</f>
        <v/>
      </c>
      <c r="I370" s="86"/>
      <c r="J370" s="85"/>
      <c r="K370" s="186" t="str">
        <f>IF(J370=0,"",IF(LEN(J370)=0,0,(VLOOKUP($J370,Validatie!$D$18:$E$35,2,FALSE))))</f>
        <v/>
      </c>
      <c r="L370" s="86"/>
      <c r="M370" s="87"/>
      <c r="N370" s="90"/>
    </row>
    <row r="371" spans="1:14" x14ac:dyDescent="0.2">
      <c r="A371" s="82"/>
      <c r="B371" s="83"/>
      <c r="C371" s="83"/>
      <c r="D371" s="82"/>
      <c r="E371" s="82"/>
      <c r="F371" s="84"/>
      <c r="G371" s="85"/>
      <c r="H371" s="186" t="str">
        <f>IF(L370="Ja", "", IF(G371=0,"",IF(LEN(G371)=0,0,(VLOOKUP($G371,Validatie!$B$18:$C$26,2,FALSE)))))</f>
        <v/>
      </c>
      <c r="I371" s="86"/>
      <c r="J371" s="85"/>
      <c r="K371" s="186" t="str">
        <f>IF(J371=0,"",IF(LEN(J371)=0,0,(VLOOKUP($J371,Validatie!$D$18:$E$35,2,FALSE))))</f>
        <v/>
      </c>
      <c r="L371" s="86"/>
      <c r="M371" s="87"/>
      <c r="N371" s="90"/>
    </row>
    <row r="372" spans="1:14" x14ac:dyDescent="0.2">
      <c r="A372" s="82"/>
      <c r="B372" s="83"/>
      <c r="C372" s="83"/>
      <c r="D372" s="82"/>
      <c r="E372" s="82"/>
      <c r="F372" s="84"/>
      <c r="G372" s="85"/>
      <c r="H372" s="186" t="str">
        <f>IF(L371="Ja", "", IF(G372=0,"",IF(LEN(G372)=0,0,(VLOOKUP($G372,Validatie!$B$18:$C$26,2,FALSE)))))</f>
        <v/>
      </c>
      <c r="I372" s="86"/>
      <c r="J372" s="85"/>
      <c r="K372" s="186" t="str">
        <f>IF(J372=0,"",IF(LEN(J372)=0,0,(VLOOKUP($J372,Validatie!$D$18:$E$35,2,FALSE))))</f>
        <v/>
      </c>
      <c r="L372" s="86"/>
      <c r="M372" s="87"/>
      <c r="N372" s="90"/>
    </row>
    <row r="373" spans="1:14" x14ac:dyDescent="0.2">
      <c r="A373" s="82"/>
      <c r="B373" s="83"/>
      <c r="C373" s="83"/>
      <c r="D373" s="82"/>
      <c r="E373" s="82"/>
      <c r="F373" s="84"/>
      <c r="G373" s="85"/>
      <c r="H373" s="186" t="str">
        <f>IF(L372="Ja", "", IF(G373=0,"",IF(LEN(G373)=0,0,(VLOOKUP($G373,Validatie!$B$18:$C$26,2,FALSE)))))</f>
        <v/>
      </c>
      <c r="I373" s="86"/>
      <c r="J373" s="85"/>
      <c r="K373" s="186" t="str">
        <f>IF(J373=0,"",IF(LEN(J373)=0,0,(VLOOKUP($J373,Validatie!$D$18:$E$35,2,FALSE))))</f>
        <v/>
      </c>
      <c r="L373" s="86"/>
      <c r="M373" s="87"/>
      <c r="N373" s="90"/>
    </row>
    <row r="374" spans="1:14" x14ac:dyDescent="0.2">
      <c r="A374" s="82"/>
      <c r="B374" s="83"/>
      <c r="C374" s="83"/>
      <c r="D374" s="82"/>
      <c r="E374" s="82"/>
      <c r="F374" s="84"/>
      <c r="G374" s="85"/>
      <c r="H374" s="186" t="str">
        <f>IF(L373="Ja", "", IF(G374=0,"",IF(LEN(G374)=0,0,(VLOOKUP($G374,Validatie!$B$18:$C$26,2,FALSE)))))</f>
        <v/>
      </c>
      <c r="I374" s="86"/>
      <c r="J374" s="85"/>
      <c r="K374" s="186" t="str">
        <f>IF(J374=0,"",IF(LEN(J374)=0,0,(VLOOKUP($J374,Validatie!$D$18:$E$35,2,FALSE))))</f>
        <v/>
      </c>
      <c r="L374" s="86"/>
      <c r="M374" s="87"/>
      <c r="N374" s="90"/>
    </row>
    <row r="375" spans="1:14" x14ac:dyDescent="0.2">
      <c r="A375" s="82"/>
      <c r="B375" s="83"/>
      <c r="C375" s="83"/>
      <c r="D375" s="82"/>
      <c r="E375" s="82"/>
      <c r="F375" s="84"/>
      <c r="G375" s="85"/>
      <c r="H375" s="186" t="str">
        <f>IF(L374="Ja", "", IF(G375=0,"",IF(LEN(G375)=0,0,(VLOOKUP($G375,Validatie!$B$18:$C$26,2,FALSE)))))</f>
        <v/>
      </c>
      <c r="I375" s="86"/>
      <c r="J375" s="85"/>
      <c r="K375" s="186" t="str">
        <f>IF(J375=0,"",IF(LEN(J375)=0,0,(VLOOKUP($J375,Validatie!$D$18:$E$35,2,FALSE))))</f>
        <v/>
      </c>
      <c r="L375" s="86"/>
      <c r="M375" s="87"/>
      <c r="N375" s="90"/>
    </row>
    <row r="376" spans="1:14" x14ac:dyDescent="0.2">
      <c r="A376" s="82"/>
      <c r="B376" s="83"/>
      <c r="C376" s="83"/>
      <c r="D376" s="82"/>
      <c r="E376" s="82"/>
      <c r="F376" s="84"/>
      <c r="G376" s="85"/>
      <c r="H376" s="186" t="str">
        <f>IF(L375="Ja", "", IF(G376=0,"",IF(LEN(G376)=0,0,(VLOOKUP($G376,Validatie!$B$18:$C$26,2,FALSE)))))</f>
        <v/>
      </c>
      <c r="I376" s="86"/>
      <c r="J376" s="85"/>
      <c r="K376" s="186" t="str">
        <f>IF(J376=0,"",IF(LEN(J376)=0,0,(VLOOKUP($J376,Validatie!$D$18:$E$35,2,FALSE))))</f>
        <v/>
      </c>
      <c r="L376" s="86"/>
      <c r="M376" s="87"/>
      <c r="N376" s="90"/>
    </row>
    <row r="377" spans="1:14" x14ac:dyDescent="0.2">
      <c r="A377" s="82"/>
      <c r="B377" s="83"/>
      <c r="C377" s="83"/>
      <c r="D377" s="82"/>
      <c r="E377" s="82"/>
      <c r="F377" s="84"/>
      <c r="G377" s="85"/>
      <c r="H377" s="186" t="str">
        <f>IF(L376="Ja", "", IF(G377=0,"",IF(LEN(G377)=0,0,(VLOOKUP($G377,Validatie!$B$18:$C$26,2,FALSE)))))</f>
        <v/>
      </c>
      <c r="I377" s="86"/>
      <c r="J377" s="85"/>
      <c r="K377" s="186" t="str">
        <f>IF(J377=0,"",IF(LEN(J377)=0,0,(VLOOKUP($J377,Validatie!$D$18:$E$35,2,FALSE))))</f>
        <v/>
      </c>
      <c r="L377" s="86"/>
      <c r="M377" s="87"/>
      <c r="N377" s="90"/>
    </row>
    <row r="378" spans="1:14" x14ac:dyDescent="0.2">
      <c r="A378" s="82"/>
      <c r="B378" s="83"/>
      <c r="C378" s="83"/>
      <c r="D378" s="82"/>
      <c r="E378" s="82"/>
      <c r="F378" s="84"/>
      <c r="G378" s="85"/>
      <c r="H378" s="186" t="str">
        <f>IF(L377="Ja", "", IF(G378=0,"",IF(LEN(G378)=0,0,(VLOOKUP($G378,Validatie!$B$18:$C$26,2,FALSE)))))</f>
        <v/>
      </c>
      <c r="I378" s="86"/>
      <c r="J378" s="85"/>
      <c r="K378" s="186" t="str">
        <f>IF(J378=0,"",IF(LEN(J378)=0,0,(VLOOKUP($J378,Validatie!$D$18:$E$35,2,FALSE))))</f>
        <v/>
      </c>
      <c r="L378" s="86"/>
      <c r="M378" s="87"/>
      <c r="N378" s="90"/>
    </row>
    <row r="379" spans="1:14" x14ac:dyDescent="0.2">
      <c r="A379" s="82"/>
      <c r="B379" s="83"/>
      <c r="C379" s="83"/>
      <c r="D379" s="82"/>
      <c r="E379" s="82"/>
      <c r="F379" s="84"/>
      <c r="G379" s="85"/>
      <c r="H379" s="186" t="str">
        <f>IF(L378="Ja", "", IF(G379=0,"",IF(LEN(G379)=0,0,(VLOOKUP($G379,Validatie!$B$18:$C$26,2,FALSE)))))</f>
        <v/>
      </c>
      <c r="I379" s="86"/>
      <c r="J379" s="85"/>
      <c r="K379" s="186" t="str">
        <f>IF(J379=0,"",IF(LEN(J379)=0,0,(VLOOKUP($J379,Validatie!$D$18:$E$35,2,FALSE))))</f>
        <v/>
      </c>
      <c r="L379" s="86"/>
      <c r="M379" s="87"/>
      <c r="N379" s="90"/>
    </row>
    <row r="380" spans="1:14" x14ac:dyDescent="0.2">
      <c r="A380" s="82"/>
      <c r="B380" s="83"/>
      <c r="C380" s="83"/>
      <c r="D380" s="82"/>
      <c r="E380" s="82"/>
      <c r="F380" s="84"/>
      <c r="G380" s="85"/>
      <c r="H380" s="186" t="str">
        <f>IF(L379="Ja", "", IF(G380=0,"",IF(LEN(G380)=0,0,(VLOOKUP($G380,Validatie!$B$18:$C$26,2,FALSE)))))</f>
        <v/>
      </c>
      <c r="I380" s="86"/>
      <c r="J380" s="85"/>
      <c r="K380" s="186" t="str">
        <f>IF(J380=0,"",IF(LEN(J380)=0,0,(VLOOKUP($J380,Validatie!$D$18:$E$35,2,FALSE))))</f>
        <v/>
      </c>
      <c r="L380" s="86"/>
      <c r="M380" s="87"/>
      <c r="N380" s="90"/>
    </row>
    <row r="381" spans="1:14" x14ac:dyDescent="0.2">
      <c r="A381" s="82"/>
      <c r="B381" s="83"/>
      <c r="C381" s="83"/>
      <c r="D381" s="82"/>
      <c r="E381" s="82"/>
      <c r="F381" s="84"/>
      <c r="G381" s="85"/>
      <c r="H381" s="186" t="str">
        <f>IF(L380="Ja", "", IF(G381=0,"",IF(LEN(G381)=0,0,(VLOOKUP($G381,Validatie!$B$18:$C$26,2,FALSE)))))</f>
        <v/>
      </c>
      <c r="I381" s="86"/>
      <c r="J381" s="85"/>
      <c r="K381" s="186" t="str">
        <f>IF(J381=0,"",IF(LEN(J381)=0,0,(VLOOKUP($J381,Validatie!$D$18:$E$35,2,FALSE))))</f>
        <v/>
      </c>
      <c r="L381" s="86"/>
      <c r="M381" s="87"/>
      <c r="N381" s="90"/>
    </row>
    <row r="382" spans="1:14" x14ac:dyDescent="0.2">
      <c r="A382" s="82"/>
      <c r="B382" s="83"/>
      <c r="C382" s="83"/>
      <c r="D382" s="82"/>
      <c r="E382" s="82"/>
      <c r="F382" s="84"/>
      <c r="G382" s="85"/>
      <c r="H382" s="186" t="str">
        <f>IF(L381="Ja", "", IF(G382=0,"",IF(LEN(G382)=0,0,(VLOOKUP($G382,Validatie!$B$18:$C$26,2,FALSE)))))</f>
        <v/>
      </c>
      <c r="I382" s="86"/>
      <c r="J382" s="85"/>
      <c r="K382" s="186" t="str">
        <f>IF(J382=0,"",IF(LEN(J382)=0,0,(VLOOKUP($J382,Validatie!$D$18:$E$35,2,FALSE))))</f>
        <v/>
      </c>
      <c r="L382" s="86"/>
      <c r="M382" s="87"/>
      <c r="N382" s="90"/>
    </row>
    <row r="383" spans="1:14" x14ac:dyDescent="0.2">
      <c r="A383" s="82"/>
      <c r="B383" s="83"/>
      <c r="C383" s="83"/>
      <c r="D383" s="82"/>
      <c r="E383" s="82"/>
      <c r="F383" s="84"/>
      <c r="G383" s="85"/>
      <c r="H383" s="186" t="str">
        <f>IF(L382="Ja", "", IF(G383=0,"",IF(LEN(G383)=0,0,(VLOOKUP($G383,Validatie!$B$18:$C$26,2,FALSE)))))</f>
        <v/>
      </c>
      <c r="I383" s="86"/>
      <c r="J383" s="85"/>
      <c r="K383" s="186" t="str">
        <f>IF(J383=0,"",IF(LEN(J383)=0,0,(VLOOKUP($J383,Validatie!$D$18:$E$35,2,FALSE))))</f>
        <v/>
      </c>
      <c r="L383" s="86"/>
      <c r="M383" s="87"/>
      <c r="N383" s="90"/>
    </row>
    <row r="384" spans="1:14" x14ac:dyDescent="0.2">
      <c r="A384" s="82"/>
      <c r="B384" s="83"/>
      <c r="C384" s="83"/>
      <c r="D384" s="82"/>
      <c r="E384" s="82"/>
      <c r="F384" s="84"/>
      <c r="G384" s="85"/>
      <c r="H384" s="186" t="str">
        <f>IF(L383="Ja", "", IF(G384=0,"",IF(LEN(G384)=0,0,(VLOOKUP($G384,Validatie!$B$18:$C$26,2,FALSE)))))</f>
        <v/>
      </c>
      <c r="I384" s="86"/>
      <c r="J384" s="85"/>
      <c r="K384" s="186" t="str">
        <f>IF(J384=0,"",IF(LEN(J384)=0,0,(VLOOKUP($J384,Validatie!$D$18:$E$35,2,FALSE))))</f>
        <v/>
      </c>
      <c r="L384" s="86"/>
      <c r="M384" s="87"/>
      <c r="N384" s="90"/>
    </row>
    <row r="385" spans="1:14" x14ac:dyDescent="0.2">
      <c r="A385" s="82"/>
      <c r="B385" s="83"/>
      <c r="C385" s="83"/>
      <c r="D385" s="82"/>
      <c r="E385" s="82"/>
      <c r="F385" s="84"/>
      <c r="G385" s="85"/>
      <c r="H385" s="186" t="str">
        <f>IF(L384="Ja", "", IF(G385=0,"",IF(LEN(G385)=0,0,(VLOOKUP($G385,Validatie!$B$18:$C$26,2,FALSE)))))</f>
        <v/>
      </c>
      <c r="I385" s="86"/>
      <c r="J385" s="85"/>
      <c r="K385" s="186" t="str">
        <f>IF(J385=0,"",IF(LEN(J385)=0,0,(VLOOKUP($J385,Validatie!$D$18:$E$35,2,FALSE))))</f>
        <v/>
      </c>
      <c r="L385" s="86"/>
      <c r="M385" s="87"/>
      <c r="N385" s="90"/>
    </row>
    <row r="386" spans="1:14" x14ac:dyDescent="0.2">
      <c r="A386" s="82"/>
      <c r="B386" s="83"/>
      <c r="C386" s="83"/>
      <c r="D386" s="82"/>
      <c r="E386" s="82"/>
      <c r="F386" s="84"/>
      <c r="G386" s="85"/>
      <c r="H386" s="186" t="str">
        <f>IF(L385="Ja", "", IF(G386=0,"",IF(LEN(G386)=0,0,(VLOOKUP($G386,Validatie!$B$18:$C$26,2,FALSE)))))</f>
        <v/>
      </c>
      <c r="I386" s="86"/>
      <c r="J386" s="85"/>
      <c r="K386" s="186" t="str">
        <f>IF(J386=0,"",IF(LEN(J386)=0,0,(VLOOKUP($J386,Validatie!$D$18:$E$35,2,FALSE))))</f>
        <v/>
      </c>
      <c r="L386" s="86"/>
      <c r="M386" s="87"/>
      <c r="N386" s="90"/>
    </row>
    <row r="387" spans="1:14" x14ac:dyDescent="0.2">
      <c r="A387" s="82"/>
      <c r="B387" s="83"/>
      <c r="C387" s="83"/>
      <c r="D387" s="82"/>
      <c r="E387" s="82"/>
      <c r="F387" s="84"/>
      <c r="G387" s="85"/>
      <c r="H387" s="186" t="str">
        <f>IF(L386="Ja", "", IF(G387=0,"",IF(LEN(G387)=0,0,(VLOOKUP($G387,Validatie!$B$18:$C$26,2,FALSE)))))</f>
        <v/>
      </c>
      <c r="I387" s="86"/>
      <c r="J387" s="85"/>
      <c r="K387" s="186" t="str">
        <f>IF(J387=0,"",IF(LEN(J387)=0,0,(VLOOKUP($J387,Validatie!$D$18:$E$35,2,FALSE))))</f>
        <v/>
      </c>
      <c r="L387" s="86"/>
      <c r="M387" s="87"/>
      <c r="N387" s="90"/>
    </row>
    <row r="388" spans="1:14" x14ac:dyDescent="0.2">
      <c r="A388" s="82"/>
      <c r="B388" s="83"/>
      <c r="C388" s="83"/>
      <c r="D388" s="82"/>
      <c r="E388" s="82"/>
      <c r="F388" s="84"/>
      <c r="G388" s="85"/>
      <c r="H388" s="186" t="str">
        <f>IF(L387="Ja", "", IF(G388=0,"",IF(LEN(G388)=0,0,(VLOOKUP($G388,Validatie!$B$18:$C$26,2,FALSE)))))</f>
        <v/>
      </c>
      <c r="I388" s="86"/>
      <c r="J388" s="85"/>
      <c r="K388" s="186" t="str">
        <f>IF(J388=0,"",IF(LEN(J388)=0,0,(VLOOKUP($J388,Validatie!$D$18:$E$35,2,FALSE))))</f>
        <v/>
      </c>
      <c r="L388" s="86"/>
      <c r="M388" s="87"/>
      <c r="N388" s="90"/>
    </row>
    <row r="389" spans="1:14" x14ac:dyDescent="0.2">
      <c r="A389" s="82"/>
      <c r="B389" s="83"/>
      <c r="C389" s="83"/>
      <c r="D389" s="82"/>
      <c r="E389" s="82"/>
      <c r="F389" s="84"/>
      <c r="G389" s="85"/>
      <c r="H389" s="186" t="str">
        <f>IF(L388="Ja", "", IF(G389=0,"",IF(LEN(G389)=0,0,(VLOOKUP($G389,Validatie!$B$18:$C$26,2,FALSE)))))</f>
        <v/>
      </c>
      <c r="I389" s="86"/>
      <c r="J389" s="85"/>
      <c r="K389" s="186" t="str">
        <f>IF(J389=0,"",IF(LEN(J389)=0,0,(VLOOKUP($J389,Validatie!$D$18:$E$35,2,FALSE))))</f>
        <v/>
      </c>
      <c r="L389" s="86"/>
      <c r="M389" s="87"/>
      <c r="N389" s="90"/>
    </row>
    <row r="390" spans="1:14" x14ac:dyDescent="0.2">
      <c r="A390" s="82"/>
      <c r="B390" s="83"/>
      <c r="C390" s="83"/>
      <c r="D390" s="82"/>
      <c r="E390" s="82"/>
      <c r="F390" s="84"/>
      <c r="G390" s="85"/>
      <c r="H390" s="186" t="str">
        <f>IF(L389="Ja", "", IF(G390=0,"",IF(LEN(G390)=0,0,(VLOOKUP($G390,Validatie!$B$18:$C$26,2,FALSE)))))</f>
        <v/>
      </c>
      <c r="I390" s="86"/>
      <c r="J390" s="85"/>
      <c r="K390" s="186" t="str">
        <f>IF(J390=0,"",IF(LEN(J390)=0,0,(VLOOKUP($J390,Validatie!$D$18:$E$35,2,FALSE))))</f>
        <v/>
      </c>
      <c r="L390" s="86"/>
      <c r="M390" s="87"/>
      <c r="N390" s="90"/>
    </row>
    <row r="391" spans="1:14" x14ac:dyDescent="0.2">
      <c r="A391" s="82"/>
      <c r="B391" s="83"/>
      <c r="C391" s="83"/>
      <c r="D391" s="82"/>
      <c r="E391" s="82"/>
      <c r="F391" s="84"/>
      <c r="G391" s="85"/>
      <c r="H391" s="186" t="str">
        <f>IF(L390="Ja", "", IF(G391=0,"",IF(LEN(G391)=0,0,(VLOOKUP($G391,Validatie!$B$18:$C$26,2,FALSE)))))</f>
        <v/>
      </c>
      <c r="I391" s="86"/>
      <c r="J391" s="85"/>
      <c r="K391" s="186" t="str">
        <f>IF(J391=0,"",IF(LEN(J391)=0,0,(VLOOKUP($J391,Validatie!$D$18:$E$35,2,FALSE))))</f>
        <v/>
      </c>
      <c r="L391" s="86"/>
      <c r="M391" s="87"/>
      <c r="N391" s="90"/>
    </row>
    <row r="392" spans="1:14" x14ac:dyDescent="0.2">
      <c r="A392" s="82"/>
      <c r="B392" s="83"/>
      <c r="C392" s="83"/>
      <c r="D392" s="82"/>
      <c r="E392" s="82"/>
      <c r="F392" s="84"/>
      <c r="G392" s="85"/>
      <c r="H392" s="186" t="str">
        <f>IF(L391="Ja", "", IF(G392=0,"",IF(LEN(G392)=0,0,(VLOOKUP($G392,Validatie!$B$18:$C$26,2,FALSE)))))</f>
        <v/>
      </c>
      <c r="I392" s="86"/>
      <c r="J392" s="85"/>
      <c r="K392" s="186" t="str">
        <f>IF(J392=0,"",IF(LEN(J392)=0,0,(VLOOKUP($J392,Validatie!$D$18:$E$35,2,FALSE))))</f>
        <v/>
      </c>
      <c r="L392" s="86"/>
      <c r="M392" s="87"/>
      <c r="N392" s="90"/>
    </row>
    <row r="393" spans="1:14" x14ac:dyDescent="0.2">
      <c r="A393" s="82"/>
      <c r="B393" s="83"/>
      <c r="C393" s="83"/>
      <c r="D393" s="82"/>
      <c r="E393" s="82"/>
      <c r="F393" s="84"/>
      <c r="G393" s="85"/>
      <c r="H393" s="186" t="str">
        <f>IF(L392="Ja", "", IF(G393=0,"",IF(LEN(G393)=0,0,(VLOOKUP($G393,Validatie!$B$18:$C$26,2,FALSE)))))</f>
        <v/>
      </c>
      <c r="I393" s="86"/>
      <c r="J393" s="85"/>
      <c r="K393" s="186" t="str">
        <f>IF(J393=0,"",IF(LEN(J393)=0,0,(VLOOKUP($J393,Validatie!$D$18:$E$35,2,FALSE))))</f>
        <v/>
      </c>
      <c r="L393" s="86"/>
      <c r="M393" s="87"/>
      <c r="N393" s="90"/>
    </row>
    <row r="394" spans="1:14" x14ac:dyDescent="0.2">
      <c r="A394" s="82"/>
      <c r="B394" s="83"/>
      <c r="C394" s="83"/>
      <c r="D394" s="82"/>
      <c r="E394" s="82"/>
      <c r="F394" s="84"/>
      <c r="G394" s="85"/>
      <c r="H394" s="186" t="str">
        <f>IF(L393="Ja", "", IF(G394=0,"",IF(LEN(G394)=0,0,(VLOOKUP($G394,Validatie!$B$18:$C$26,2,FALSE)))))</f>
        <v/>
      </c>
      <c r="I394" s="86"/>
      <c r="J394" s="85"/>
      <c r="K394" s="186" t="str">
        <f>IF(J394=0,"",IF(LEN(J394)=0,0,(VLOOKUP($J394,Validatie!$D$18:$E$35,2,FALSE))))</f>
        <v/>
      </c>
      <c r="L394" s="86"/>
      <c r="M394" s="87"/>
      <c r="N394" s="90"/>
    </row>
    <row r="395" spans="1:14" x14ac:dyDescent="0.2">
      <c r="A395" s="82"/>
      <c r="B395" s="83"/>
      <c r="C395" s="83"/>
      <c r="D395" s="82"/>
      <c r="E395" s="82"/>
      <c r="F395" s="84"/>
      <c r="G395" s="85"/>
      <c r="H395" s="186" t="str">
        <f>IF(L394="Ja", "", IF(G395=0,"",IF(LEN(G395)=0,0,(VLOOKUP($G395,Validatie!$B$18:$C$26,2,FALSE)))))</f>
        <v/>
      </c>
      <c r="I395" s="86"/>
      <c r="J395" s="85"/>
      <c r="K395" s="186" t="str">
        <f>IF(J395=0,"",IF(LEN(J395)=0,0,(VLOOKUP($J395,Validatie!$D$18:$E$35,2,FALSE))))</f>
        <v/>
      </c>
      <c r="L395" s="86"/>
      <c r="M395" s="87"/>
      <c r="N395" s="90"/>
    </row>
    <row r="396" spans="1:14" x14ac:dyDescent="0.2">
      <c r="A396" s="82"/>
      <c r="B396" s="83"/>
      <c r="C396" s="83"/>
      <c r="D396" s="82"/>
      <c r="E396" s="82"/>
      <c r="F396" s="84"/>
      <c r="G396" s="85"/>
      <c r="H396" s="186" t="str">
        <f>IF(L395="Ja", "", IF(G396=0,"",IF(LEN(G396)=0,0,(VLOOKUP($G396,Validatie!$B$18:$C$26,2,FALSE)))))</f>
        <v/>
      </c>
      <c r="I396" s="86"/>
      <c r="J396" s="85"/>
      <c r="K396" s="186" t="str">
        <f>IF(J396=0,"",IF(LEN(J396)=0,0,(VLOOKUP($J396,Validatie!$D$18:$E$35,2,FALSE))))</f>
        <v/>
      </c>
      <c r="L396" s="86"/>
      <c r="M396" s="87"/>
      <c r="N396" s="90"/>
    </row>
    <row r="397" spans="1:14" x14ac:dyDescent="0.2">
      <c r="A397" s="82"/>
      <c r="B397" s="83"/>
      <c r="C397" s="83"/>
      <c r="D397" s="82"/>
      <c r="E397" s="82"/>
      <c r="F397" s="84"/>
      <c r="G397" s="85"/>
      <c r="H397" s="186" t="str">
        <f>IF(L396="Ja", "", IF(G397=0,"",IF(LEN(G397)=0,0,(VLOOKUP($G397,Validatie!$B$18:$C$26,2,FALSE)))))</f>
        <v/>
      </c>
      <c r="I397" s="86"/>
      <c r="J397" s="85"/>
      <c r="K397" s="186" t="str">
        <f>IF(J397=0,"",IF(LEN(J397)=0,0,(VLOOKUP($J397,Validatie!$D$18:$E$35,2,FALSE))))</f>
        <v/>
      </c>
      <c r="L397" s="86"/>
      <c r="M397" s="87"/>
      <c r="N397" s="90"/>
    </row>
    <row r="398" spans="1:14" x14ac:dyDescent="0.2">
      <c r="A398" s="82"/>
      <c r="B398" s="83"/>
      <c r="C398" s="83"/>
      <c r="D398" s="82"/>
      <c r="E398" s="82"/>
      <c r="F398" s="84"/>
      <c r="G398" s="85"/>
      <c r="H398" s="186" t="str">
        <f>IF(L397="Ja", "", IF(G398=0,"",IF(LEN(G398)=0,0,(VLOOKUP($G398,Validatie!$B$18:$C$26,2,FALSE)))))</f>
        <v/>
      </c>
      <c r="I398" s="86"/>
      <c r="J398" s="85"/>
      <c r="K398" s="186" t="str">
        <f>IF(J398=0,"",IF(LEN(J398)=0,0,(VLOOKUP($J398,Validatie!$D$18:$E$35,2,FALSE))))</f>
        <v/>
      </c>
      <c r="L398" s="86"/>
      <c r="M398" s="87"/>
      <c r="N398" s="90"/>
    </row>
    <row r="399" spans="1:14" x14ac:dyDescent="0.2">
      <c r="A399" s="82"/>
      <c r="B399" s="83"/>
      <c r="C399" s="83"/>
      <c r="D399" s="82"/>
      <c r="E399" s="82"/>
      <c r="F399" s="84"/>
      <c r="G399" s="85"/>
      <c r="H399" s="186" t="str">
        <f>IF(L398="Ja", "", IF(G399=0,"",IF(LEN(G399)=0,0,(VLOOKUP($G399,Validatie!$B$18:$C$26,2,FALSE)))))</f>
        <v/>
      </c>
      <c r="I399" s="86"/>
      <c r="J399" s="85"/>
      <c r="K399" s="186" t="str">
        <f>IF(J399=0,"",IF(LEN(J399)=0,0,(VLOOKUP($J399,Validatie!$D$18:$E$35,2,FALSE))))</f>
        <v/>
      </c>
      <c r="L399" s="86"/>
      <c r="M399" s="87"/>
      <c r="N399" s="90"/>
    </row>
    <row r="400" spans="1:14" x14ac:dyDescent="0.2">
      <c r="A400" s="82"/>
      <c r="B400" s="83"/>
      <c r="C400" s="83"/>
      <c r="D400" s="82"/>
      <c r="E400" s="82"/>
      <c r="F400" s="84"/>
      <c r="G400" s="85"/>
      <c r="H400" s="186" t="str">
        <f>IF(L399="Ja", "", IF(G400=0,"",IF(LEN(G400)=0,0,(VLOOKUP($G400,Validatie!$B$18:$C$26,2,FALSE)))))</f>
        <v/>
      </c>
      <c r="I400" s="86"/>
      <c r="J400" s="85"/>
      <c r="K400" s="186" t="str">
        <f>IF(J400=0,"",IF(LEN(J400)=0,0,(VLOOKUP($J400,Validatie!$D$18:$E$35,2,FALSE))))</f>
        <v/>
      </c>
      <c r="L400" s="86"/>
      <c r="M400" s="87"/>
      <c r="N400" s="90"/>
    </row>
    <row r="401" spans="1:14" x14ac:dyDescent="0.2">
      <c r="A401" s="82"/>
      <c r="B401" s="83"/>
      <c r="C401" s="83"/>
      <c r="D401" s="82"/>
      <c r="E401" s="82"/>
      <c r="F401" s="84"/>
      <c r="G401" s="85"/>
      <c r="H401" s="186" t="str">
        <f>IF(L400="Ja", "", IF(G401=0,"",IF(LEN(G401)=0,0,(VLOOKUP($G401,Validatie!$B$18:$C$26,2,FALSE)))))</f>
        <v/>
      </c>
      <c r="I401" s="86"/>
      <c r="J401" s="85"/>
      <c r="K401" s="186" t="str">
        <f>IF(J401=0,"",IF(LEN(J401)=0,0,(VLOOKUP($J401,Validatie!$D$18:$E$35,2,FALSE))))</f>
        <v/>
      </c>
      <c r="L401" s="86"/>
      <c r="M401" s="87"/>
      <c r="N401" s="90"/>
    </row>
    <row r="402" spans="1:14" x14ac:dyDescent="0.2">
      <c r="A402" s="82"/>
      <c r="B402" s="83"/>
      <c r="C402" s="83"/>
      <c r="D402" s="82"/>
      <c r="E402" s="82"/>
      <c r="F402" s="84"/>
      <c r="G402" s="85"/>
      <c r="H402" s="186" t="str">
        <f>IF(L401="Ja", "", IF(G402=0,"",IF(LEN(G402)=0,0,(VLOOKUP($G402,Validatie!$B$18:$C$26,2,FALSE)))))</f>
        <v/>
      </c>
      <c r="I402" s="86"/>
      <c r="J402" s="85"/>
      <c r="K402" s="186" t="str">
        <f>IF(J402=0,"",IF(LEN(J402)=0,0,(VLOOKUP($J402,Validatie!$D$18:$E$35,2,FALSE))))</f>
        <v/>
      </c>
      <c r="L402" s="86"/>
      <c r="M402" s="87"/>
      <c r="N402" s="90"/>
    </row>
    <row r="403" spans="1:14" x14ac:dyDescent="0.2">
      <c r="A403" s="82"/>
      <c r="B403" s="83"/>
      <c r="C403" s="83"/>
      <c r="D403" s="82"/>
      <c r="E403" s="82"/>
      <c r="F403" s="84"/>
      <c r="G403" s="85"/>
      <c r="H403" s="186" t="str">
        <f>IF(L402="Ja", "", IF(G403=0,"",IF(LEN(G403)=0,0,(VLOOKUP($G403,Validatie!$B$18:$C$26,2,FALSE)))))</f>
        <v/>
      </c>
      <c r="I403" s="86"/>
      <c r="J403" s="85"/>
      <c r="K403" s="186" t="str">
        <f>IF(J403=0,"",IF(LEN(J403)=0,0,(VLOOKUP($J403,Validatie!$D$18:$E$35,2,FALSE))))</f>
        <v/>
      </c>
      <c r="L403" s="86"/>
      <c r="M403" s="87"/>
      <c r="N403" s="90"/>
    </row>
    <row r="404" spans="1:14" x14ac:dyDescent="0.2">
      <c r="A404" s="82"/>
      <c r="B404" s="83"/>
      <c r="C404" s="83"/>
      <c r="D404" s="82"/>
      <c r="E404" s="82"/>
      <c r="F404" s="84"/>
      <c r="G404" s="85"/>
      <c r="H404" s="186" t="str">
        <f>IF(L403="Ja", "", IF(G404=0,"",IF(LEN(G404)=0,0,(VLOOKUP($G404,Validatie!$B$18:$C$26,2,FALSE)))))</f>
        <v/>
      </c>
      <c r="I404" s="86"/>
      <c r="J404" s="85"/>
      <c r="K404" s="186" t="str">
        <f>IF(J404=0,"",IF(LEN(J404)=0,0,(VLOOKUP($J404,Validatie!$D$18:$E$35,2,FALSE))))</f>
        <v/>
      </c>
      <c r="L404" s="86"/>
      <c r="M404" s="87"/>
      <c r="N404" s="90"/>
    </row>
    <row r="405" spans="1:14" x14ac:dyDescent="0.2">
      <c r="A405" s="82"/>
      <c r="B405" s="83"/>
      <c r="C405" s="83"/>
      <c r="D405" s="82"/>
      <c r="E405" s="82"/>
      <c r="F405" s="84"/>
      <c r="G405" s="85"/>
      <c r="H405" s="186" t="str">
        <f>IF(L404="Ja", "", IF(G405=0,"",IF(LEN(G405)=0,0,(VLOOKUP($G405,Validatie!$B$18:$C$26,2,FALSE)))))</f>
        <v/>
      </c>
      <c r="I405" s="86"/>
      <c r="J405" s="85"/>
      <c r="K405" s="186" t="str">
        <f>IF(J405=0,"",IF(LEN(J405)=0,0,(VLOOKUP($J405,Validatie!$D$18:$E$35,2,FALSE))))</f>
        <v/>
      </c>
      <c r="L405" s="86"/>
      <c r="M405" s="87"/>
      <c r="N405" s="90"/>
    </row>
    <row r="406" spans="1:14" x14ac:dyDescent="0.2">
      <c r="A406" s="82"/>
      <c r="B406" s="83"/>
      <c r="C406" s="83"/>
      <c r="D406" s="82"/>
      <c r="E406" s="82"/>
      <c r="F406" s="84"/>
      <c r="G406" s="85"/>
      <c r="H406" s="186" t="str">
        <f>IF(L405="Ja", "", IF(G406=0,"",IF(LEN(G406)=0,0,(VLOOKUP($G406,Validatie!$B$18:$C$26,2,FALSE)))))</f>
        <v/>
      </c>
      <c r="I406" s="86"/>
      <c r="J406" s="85"/>
      <c r="K406" s="186" t="str">
        <f>IF(J406=0,"",IF(LEN(J406)=0,0,(VLOOKUP($J406,Validatie!$D$18:$E$35,2,FALSE))))</f>
        <v/>
      </c>
      <c r="L406" s="86"/>
      <c r="M406" s="87"/>
      <c r="N406" s="90"/>
    </row>
    <row r="407" spans="1:14" x14ac:dyDescent="0.2">
      <c r="A407" s="82"/>
      <c r="B407" s="83"/>
      <c r="C407" s="83"/>
      <c r="D407" s="82"/>
      <c r="E407" s="82"/>
      <c r="F407" s="84"/>
      <c r="G407" s="85"/>
      <c r="H407" s="186" t="str">
        <f>IF(L406="Ja", "", IF(G407=0,"",IF(LEN(G407)=0,0,(VLOOKUP($G407,Validatie!$B$18:$C$26,2,FALSE)))))</f>
        <v/>
      </c>
      <c r="I407" s="86"/>
      <c r="J407" s="85"/>
      <c r="K407" s="186" t="str">
        <f>IF(J407=0,"",IF(LEN(J407)=0,0,(VLOOKUP($J407,Validatie!$D$18:$E$35,2,FALSE))))</f>
        <v/>
      </c>
      <c r="L407" s="86"/>
      <c r="M407" s="87"/>
      <c r="N407" s="90"/>
    </row>
    <row r="408" spans="1:14" x14ac:dyDescent="0.2">
      <c r="A408" s="82"/>
      <c r="B408" s="83"/>
      <c r="C408" s="83"/>
      <c r="D408" s="82"/>
      <c r="E408" s="82"/>
      <c r="F408" s="84"/>
      <c r="G408" s="85"/>
      <c r="H408" s="186" t="str">
        <f>IF(L407="Ja", "", IF(G408=0,"",IF(LEN(G408)=0,0,(VLOOKUP($G408,Validatie!$B$18:$C$26,2,FALSE)))))</f>
        <v/>
      </c>
      <c r="I408" s="86"/>
      <c r="J408" s="85"/>
      <c r="K408" s="186" t="str">
        <f>IF(J408=0,"",IF(LEN(J408)=0,0,(VLOOKUP($J408,Validatie!$D$18:$E$35,2,FALSE))))</f>
        <v/>
      </c>
      <c r="L408" s="86"/>
      <c r="M408" s="87"/>
      <c r="N408" s="90"/>
    </row>
    <row r="409" spans="1:14" x14ac:dyDescent="0.2">
      <c r="A409" s="82"/>
      <c r="B409" s="83"/>
      <c r="C409" s="83"/>
      <c r="D409" s="82"/>
      <c r="E409" s="82"/>
      <c r="F409" s="84"/>
      <c r="G409" s="85"/>
      <c r="H409" s="186" t="str">
        <f>IF(L408="Ja", "", IF(G409=0,"",IF(LEN(G409)=0,0,(VLOOKUP($G409,Validatie!$B$18:$C$26,2,FALSE)))))</f>
        <v/>
      </c>
      <c r="I409" s="86"/>
      <c r="J409" s="85"/>
      <c r="K409" s="186" t="str">
        <f>IF(J409=0,"",IF(LEN(J409)=0,0,(VLOOKUP($J409,Validatie!$D$18:$E$35,2,FALSE))))</f>
        <v/>
      </c>
      <c r="L409" s="86"/>
      <c r="M409" s="87"/>
      <c r="N409" s="90"/>
    </row>
    <row r="410" spans="1:14" x14ac:dyDescent="0.2">
      <c r="A410" s="82"/>
      <c r="B410" s="83"/>
      <c r="C410" s="83"/>
      <c r="D410" s="82"/>
      <c r="E410" s="82"/>
      <c r="F410" s="84"/>
      <c r="G410" s="85"/>
      <c r="H410" s="186" t="str">
        <f>IF(L409="Ja", "", IF(G410=0,"",IF(LEN(G410)=0,0,(VLOOKUP($G410,Validatie!$B$18:$C$26,2,FALSE)))))</f>
        <v/>
      </c>
      <c r="I410" s="86"/>
      <c r="J410" s="85"/>
      <c r="K410" s="186" t="str">
        <f>IF(J410=0,"",IF(LEN(J410)=0,0,(VLOOKUP($J410,Validatie!$D$18:$E$35,2,FALSE))))</f>
        <v/>
      </c>
      <c r="L410" s="86"/>
      <c r="M410" s="87"/>
      <c r="N410" s="90"/>
    </row>
    <row r="411" spans="1:14" x14ac:dyDescent="0.2">
      <c r="A411" s="82"/>
      <c r="B411" s="83"/>
      <c r="C411" s="83"/>
      <c r="D411" s="82"/>
      <c r="E411" s="82"/>
      <c r="F411" s="84"/>
      <c r="G411" s="85"/>
      <c r="H411" s="186" t="str">
        <f>IF(L410="Ja", "", IF(G411=0,"",IF(LEN(G411)=0,0,(VLOOKUP($G411,Validatie!$B$18:$C$26,2,FALSE)))))</f>
        <v/>
      </c>
      <c r="I411" s="86"/>
      <c r="J411" s="85"/>
      <c r="K411" s="186" t="str">
        <f>IF(J411=0,"",IF(LEN(J411)=0,0,(VLOOKUP($J411,Validatie!$D$18:$E$35,2,FALSE))))</f>
        <v/>
      </c>
      <c r="L411" s="86"/>
      <c r="M411" s="87"/>
      <c r="N411" s="90"/>
    </row>
    <row r="412" spans="1:14" x14ac:dyDescent="0.2">
      <c r="A412" s="82"/>
      <c r="B412" s="83"/>
      <c r="C412" s="83"/>
      <c r="D412" s="82"/>
      <c r="E412" s="82"/>
      <c r="F412" s="84"/>
      <c r="G412" s="85"/>
      <c r="H412" s="186" t="str">
        <f>IF(L411="Ja", "", IF(G412=0,"",IF(LEN(G412)=0,0,(VLOOKUP($G412,Validatie!$B$18:$C$26,2,FALSE)))))</f>
        <v/>
      </c>
      <c r="I412" s="86"/>
      <c r="J412" s="85"/>
      <c r="K412" s="186" t="str">
        <f>IF(J412=0,"",IF(LEN(J412)=0,0,(VLOOKUP($J412,Validatie!$D$18:$E$35,2,FALSE))))</f>
        <v/>
      </c>
      <c r="L412" s="86"/>
      <c r="M412" s="87"/>
      <c r="N412" s="90"/>
    </row>
    <row r="413" spans="1:14" x14ac:dyDescent="0.2">
      <c r="A413" s="82"/>
      <c r="B413" s="83"/>
      <c r="C413" s="83"/>
      <c r="D413" s="82"/>
      <c r="E413" s="82"/>
      <c r="F413" s="84"/>
      <c r="G413" s="85"/>
      <c r="H413" s="186" t="str">
        <f>IF(L412="Ja", "", IF(G413=0,"",IF(LEN(G413)=0,0,(VLOOKUP($G413,Validatie!$B$18:$C$26,2,FALSE)))))</f>
        <v/>
      </c>
      <c r="I413" s="86"/>
      <c r="J413" s="85"/>
      <c r="K413" s="186" t="str">
        <f>IF(J413=0,"",IF(LEN(J413)=0,0,(VLOOKUP($J413,Validatie!$D$18:$E$35,2,FALSE))))</f>
        <v/>
      </c>
      <c r="L413" s="86"/>
      <c r="M413" s="87"/>
      <c r="N413" s="90"/>
    </row>
    <row r="414" spans="1:14" x14ac:dyDescent="0.2">
      <c r="A414" s="82"/>
      <c r="B414" s="83"/>
      <c r="C414" s="83"/>
      <c r="D414" s="82"/>
      <c r="E414" s="82"/>
      <c r="F414" s="84"/>
      <c r="G414" s="85"/>
      <c r="H414" s="186" t="str">
        <f>IF(L413="Ja", "", IF(G414=0,"",IF(LEN(G414)=0,0,(VLOOKUP($G414,Validatie!$B$18:$C$26,2,FALSE)))))</f>
        <v/>
      </c>
      <c r="I414" s="86"/>
      <c r="J414" s="85"/>
      <c r="K414" s="186" t="str">
        <f>IF(J414=0,"",IF(LEN(J414)=0,0,(VLOOKUP($J414,Validatie!$D$18:$E$35,2,FALSE))))</f>
        <v/>
      </c>
      <c r="L414" s="86"/>
      <c r="M414" s="87"/>
      <c r="N414" s="90"/>
    </row>
    <row r="415" spans="1:14" x14ac:dyDescent="0.2">
      <c r="A415" s="82"/>
      <c r="B415" s="83"/>
      <c r="C415" s="83"/>
      <c r="D415" s="82"/>
      <c r="E415" s="82"/>
      <c r="F415" s="84"/>
      <c r="G415" s="85"/>
      <c r="H415" s="186" t="str">
        <f>IF(L414="Ja", "", IF(G415=0,"",IF(LEN(G415)=0,0,(VLOOKUP($G415,Validatie!$B$18:$C$26,2,FALSE)))))</f>
        <v/>
      </c>
      <c r="I415" s="86"/>
      <c r="J415" s="85"/>
      <c r="K415" s="186" t="str">
        <f>IF(J415=0,"",IF(LEN(J415)=0,0,(VLOOKUP($J415,Validatie!$D$18:$E$35,2,FALSE))))</f>
        <v/>
      </c>
      <c r="L415" s="86"/>
      <c r="M415" s="87"/>
      <c r="N415" s="90"/>
    </row>
    <row r="416" spans="1:14" x14ac:dyDescent="0.2">
      <c r="A416" s="82"/>
      <c r="B416" s="83"/>
      <c r="C416" s="83"/>
      <c r="D416" s="82"/>
      <c r="E416" s="82"/>
      <c r="F416" s="84"/>
      <c r="G416" s="85"/>
      <c r="H416" s="186" t="str">
        <f>IF(L415="Ja", "", IF(G416=0,"",IF(LEN(G416)=0,0,(VLOOKUP($G416,Validatie!$B$18:$C$26,2,FALSE)))))</f>
        <v/>
      </c>
      <c r="I416" s="86"/>
      <c r="J416" s="85"/>
      <c r="K416" s="186" t="str">
        <f>IF(J416=0,"",IF(LEN(J416)=0,0,(VLOOKUP($J416,Validatie!$D$18:$E$35,2,FALSE))))</f>
        <v/>
      </c>
      <c r="L416" s="86"/>
      <c r="M416" s="87"/>
      <c r="N416" s="90"/>
    </row>
    <row r="417" spans="1:14" x14ac:dyDescent="0.2">
      <c r="A417" s="82"/>
      <c r="B417" s="83"/>
      <c r="C417" s="83"/>
      <c r="D417" s="82"/>
      <c r="E417" s="82"/>
      <c r="F417" s="84"/>
      <c r="G417" s="85"/>
      <c r="H417" s="186" t="str">
        <f>IF(L416="Ja", "", IF(G417=0,"",IF(LEN(G417)=0,0,(VLOOKUP($G417,Validatie!$B$18:$C$26,2,FALSE)))))</f>
        <v/>
      </c>
      <c r="I417" s="86"/>
      <c r="J417" s="85"/>
      <c r="K417" s="186" t="str">
        <f>IF(J417=0,"",IF(LEN(J417)=0,0,(VLOOKUP($J417,Validatie!$D$18:$E$35,2,FALSE))))</f>
        <v/>
      </c>
      <c r="L417" s="86"/>
      <c r="M417" s="87"/>
      <c r="N417" s="90"/>
    </row>
    <row r="418" spans="1:14" x14ac:dyDescent="0.2">
      <c r="A418" s="82"/>
      <c r="B418" s="83"/>
      <c r="C418" s="83"/>
      <c r="D418" s="82"/>
      <c r="E418" s="82"/>
      <c r="F418" s="84"/>
      <c r="G418" s="85"/>
      <c r="H418" s="186" t="str">
        <f>IF(L417="Ja", "", IF(G418=0,"",IF(LEN(G418)=0,0,(VLOOKUP($G418,Validatie!$B$18:$C$26,2,FALSE)))))</f>
        <v/>
      </c>
      <c r="I418" s="86"/>
      <c r="J418" s="85"/>
      <c r="K418" s="186" t="str">
        <f>IF(J418=0,"",IF(LEN(J418)=0,0,(VLOOKUP($J418,Validatie!$D$18:$E$35,2,FALSE))))</f>
        <v/>
      </c>
      <c r="L418" s="86"/>
      <c r="M418" s="87"/>
      <c r="N418" s="90"/>
    </row>
    <row r="419" spans="1:14" x14ac:dyDescent="0.2">
      <c r="A419" s="82"/>
      <c r="B419" s="83"/>
      <c r="C419" s="83"/>
      <c r="D419" s="82"/>
      <c r="E419" s="82"/>
      <c r="F419" s="84"/>
      <c r="G419" s="85"/>
      <c r="H419" s="186" t="str">
        <f>IF(L418="Ja", "", IF(G419=0,"",IF(LEN(G419)=0,0,(VLOOKUP($G419,Validatie!$B$18:$C$26,2,FALSE)))))</f>
        <v/>
      </c>
      <c r="I419" s="86"/>
      <c r="J419" s="85"/>
      <c r="K419" s="186" t="str">
        <f>IF(J419=0,"",IF(LEN(J419)=0,0,(VLOOKUP($J419,Validatie!$D$18:$E$35,2,FALSE))))</f>
        <v/>
      </c>
      <c r="L419" s="86"/>
      <c r="M419" s="87"/>
      <c r="N419" s="90"/>
    </row>
    <row r="420" spans="1:14" x14ac:dyDescent="0.2">
      <c r="A420" s="82"/>
      <c r="B420" s="83"/>
      <c r="C420" s="83"/>
      <c r="D420" s="82"/>
      <c r="E420" s="82"/>
      <c r="F420" s="84"/>
      <c r="G420" s="85"/>
      <c r="H420" s="186" t="str">
        <f>IF(L419="Ja", "", IF(G420=0,"",IF(LEN(G420)=0,0,(VLOOKUP($G420,Validatie!$B$18:$C$26,2,FALSE)))))</f>
        <v/>
      </c>
      <c r="I420" s="86"/>
      <c r="J420" s="85"/>
      <c r="K420" s="186" t="str">
        <f>IF(J420=0,"",IF(LEN(J420)=0,0,(VLOOKUP($J420,Validatie!$D$18:$E$35,2,FALSE))))</f>
        <v/>
      </c>
      <c r="L420" s="86"/>
      <c r="M420" s="87"/>
      <c r="N420" s="90"/>
    </row>
    <row r="421" spans="1:14" x14ac:dyDescent="0.2">
      <c r="A421" s="82"/>
      <c r="B421" s="83"/>
      <c r="C421" s="83"/>
      <c r="D421" s="82"/>
      <c r="E421" s="82"/>
      <c r="F421" s="84"/>
      <c r="G421" s="85"/>
      <c r="H421" s="186" t="str">
        <f>IF(L420="Ja", "", IF(G421=0,"",IF(LEN(G421)=0,0,(VLOOKUP($G421,Validatie!$B$18:$C$26,2,FALSE)))))</f>
        <v/>
      </c>
      <c r="I421" s="86"/>
      <c r="J421" s="85"/>
      <c r="K421" s="186" t="str">
        <f>IF(J421=0,"",IF(LEN(J421)=0,0,(VLOOKUP($J421,Validatie!$D$18:$E$35,2,FALSE))))</f>
        <v/>
      </c>
      <c r="L421" s="86"/>
      <c r="M421" s="87"/>
      <c r="N421" s="90"/>
    </row>
    <row r="422" spans="1:14" x14ac:dyDescent="0.2">
      <c r="A422" s="82"/>
      <c r="B422" s="83"/>
      <c r="C422" s="83"/>
      <c r="D422" s="82"/>
      <c r="E422" s="82"/>
      <c r="F422" s="84"/>
      <c r="G422" s="85"/>
      <c r="H422" s="186" t="str">
        <f>IF(L421="Ja", "", IF(G422=0,"",IF(LEN(G422)=0,0,(VLOOKUP($G422,Validatie!$B$18:$C$26,2,FALSE)))))</f>
        <v/>
      </c>
      <c r="I422" s="86"/>
      <c r="J422" s="85"/>
      <c r="K422" s="186" t="str">
        <f>IF(J422=0,"",IF(LEN(J422)=0,0,(VLOOKUP($J422,Validatie!$D$18:$E$35,2,FALSE))))</f>
        <v/>
      </c>
      <c r="L422" s="86"/>
      <c r="M422" s="87"/>
      <c r="N422" s="90"/>
    </row>
    <row r="423" spans="1:14" x14ac:dyDescent="0.2">
      <c r="A423" s="82"/>
      <c r="B423" s="83"/>
      <c r="C423" s="83"/>
      <c r="D423" s="82"/>
      <c r="E423" s="82"/>
      <c r="F423" s="84"/>
      <c r="G423" s="85"/>
      <c r="H423" s="186" t="str">
        <f>IF(L422="Ja", "", IF(G423=0,"",IF(LEN(G423)=0,0,(VLOOKUP($G423,Validatie!$B$18:$C$26,2,FALSE)))))</f>
        <v/>
      </c>
      <c r="I423" s="86"/>
      <c r="J423" s="85"/>
      <c r="K423" s="186" t="str">
        <f>IF(J423=0,"",IF(LEN(J423)=0,0,(VLOOKUP($J423,Validatie!$D$18:$E$35,2,FALSE))))</f>
        <v/>
      </c>
      <c r="L423" s="86"/>
      <c r="M423" s="87"/>
      <c r="N423" s="90"/>
    </row>
    <row r="424" spans="1:14" x14ac:dyDescent="0.2">
      <c r="A424" s="82"/>
      <c r="B424" s="83"/>
      <c r="C424" s="83"/>
      <c r="D424" s="82"/>
      <c r="E424" s="82"/>
      <c r="F424" s="84"/>
      <c r="G424" s="85"/>
      <c r="H424" s="186" t="str">
        <f>IF(L423="Ja", "", IF(G424=0,"",IF(LEN(G424)=0,0,(VLOOKUP($G424,Validatie!$B$18:$C$26,2,FALSE)))))</f>
        <v/>
      </c>
      <c r="I424" s="86"/>
      <c r="J424" s="85"/>
      <c r="K424" s="186" t="str">
        <f>IF(J424=0,"",IF(LEN(J424)=0,0,(VLOOKUP($J424,Validatie!$D$18:$E$35,2,FALSE))))</f>
        <v/>
      </c>
      <c r="L424" s="86"/>
      <c r="M424" s="87"/>
      <c r="N424" s="90"/>
    </row>
    <row r="425" spans="1:14" x14ac:dyDescent="0.2">
      <c r="A425" s="82"/>
      <c r="B425" s="83"/>
      <c r="C425" s="83"/>
      <c r="D425" s="82"/>
      <c r="E425" s="82"/>
      <c r="F425" s="84"/>
      <c r="G425" s="85"/>
      <c r="H425" s="186" t="str">
        <f>IF(L424="Ja", "", IF(G425=0,"",IF(LEN(G425)=0,0,(VLOOKUP($G425,Validatie!$B$18:$C$26,2,FALSE)))))</f>
        <v/>
      </c>
      <c r="I425" s="86"/>
      <c r="J425" s="85"/>
      <c r="K425" s="186" t="str">
        <f>IF(J425=0,"",IF(LEN(J425)=0,0,(VLOOKUP($J425,Validatie!$D$18:$E$35,2,FALSE))))</f>
        <v/>
      </c>
      <c r="L425" s="86"/>
      <c r="M425" s="87"/>
      <c r="N425" s="90"/>
    </row>
    <row r="426" spans="1:14" x14ac:dyDescent="0.2">
      <c r="A426" s="82"/>
      <c r="B426" s="83"/>
      <c r="C426" s="83"/>
      <c r="D426" s="82"/>
      <c r="E426" s="82"/>
      <c r="F426" s="84"/>
      <c r="G426" s="85"/>
      <c r="H426" s="186" t="str">
        <f>IF(L425="Ja", "", IF(G426=0,"",IF(LEN(G426)=0,0,(VLOOKUP($G426,Validatie!$B$18:$C$26,2,FALSE)))))</f>
        <v/>
      </c>
      <c r="I426" s="86"/>
      <c r="J426" s="85"/>
      <c r="K426" s="186" t="str">
        <f>IF(J426=0,"",IF(LEN(J426)=0,0,(VLOOKUP($J426,Validatie!$D$18:$E$35,2,FALSE))))</f>
        <v/>
      </c>
      <c r="L426" s="86"/>
      <c r="M426" s="87"/>
      <c r="N426" s="90"/>
    </row>
    <row r="427" spans="1:14" x14ac:dyDescent="0.2">
      <c r="A427" s="82"/>
      <c r="B427" s="83"/>
      <c r="C427" s="83"/>
      <c r="D427" s="82"/>
      <c r="E427" s="82"/>
      <c r="F427" s="84"/>
      <c r="G427" s="85"/>
      <c r="H427" s="186" t="str">
        <f>IF(L426="Ja", "", IF(G427=0,"",IF(LEN(G427)=0,0,(VLOOKUP($G427,Validatie!$B$18:$C$26,2,FALSE)))))</f>
        <v/>
      </c>
      <c r="I427" s="86"/>
      <c r="J427" s="85"/>
      <c r="K427" s="186" t="str">
        <f>IF(J427=0,"",IF(LEN(J427)=0,0,(VLOOKUP($J427,Validatie!$D$18:$E$35,2,FALSE))))</f>
        <v/>
      </c>
      <c r="L427" s="86"/>
      <c r="M427" s="87"/>
      <c r="N427" s="90"/>
    </row>
    <row r="428" spans="1:14" x14ac:dyDescent="0.2">
      <c r="A428" s="82"/>
      <c r="B428" s="83"/>
      <c r="C428" s="83"/>
      <c r="D428" s="82"/>
      <c r="E428" s="82"/>
      <c r="F428" s="84"/>
      <c r="G428" s="85"/>
      <c r="H428" s="186" t="str">
        <f>IF(L427="Ja", "", IF(G428=0,"",IF(LEN(G428)=0,0,(VLOOKUP($G428,Validatie!$B$18:$C$26,2,FALSE)))))</f>
        <v/>
      </c>
      <c r="I428" s="86"/>
      <c r="J428" s="85"/>
      <c r="K428" s="186" t="str">
        <f>IF(J428=0,"",IF(LEN(J428)=0,0,(VLOOKUP($J428,Validatie!$D$18:$E$35,2,FALSE))))</f>
        <v/>
      </c>
      <c r="L428" s="86"/>
      <c r="M428" s="87"/>
      <c r="N428" s="90"/>
    </row>
    <row r="429" spans="1:14" x14ac:dyDescent="0.2">
      <c r="A429" s="82"/>
      <c r="B429" s="83"/>
      <c r="C429" s="83"/>
      <c r="D429" s="82"/>
      <c r="E429" s="82"/>
      <c r="F429" s="84"/>
      <c r="G429" s="85"/>
      <c r="H429" s="186" t="str">
        <f>IF(L428="Ja", "", IF(G429=0,"",IF(LEN(G429)=0,0,(VLOOKUP($G429,Validatie!$B$18:$C$26,2,FALSE)))))</f>
        <v/>
      </c>
      <c r="I429" s="86"/>
      <c r="J429" s="85"/>
      <c r="K429" s="186" t="str">
        <f>IF(J429=0,"",IF(LEN(J429)=0,0,(VLOOKUP($J429,Validatie!$D$18:$E$35,2,FALSE))))</f>
        <v/>
      </c>
      <c r="L429" s="86"/>
      <c r="M429" s="87"/>
      <c r="N429" s="90"/>
    </row>
    <row r="430" spans="1:14" x14ac:dyDescent="0.2">
      <c r="A430" s="82"/>
      <c r="B430" s="83"/>
      <c r="C430" s="83"/>
      <c r="D430" s="82"/>
      <c r="E430" s="82"/>
      <c r="F430" s="84"/>
      <c r="G430" s="85"/>
      <c r="H430" s="186" t="str">
        <f>IF(L429="Ja", "", IF(G430=0,"",IF(LEN(G430)=0,0,(VLOOKUP($G430,Validatie!$B$18:$C$26,2,FALSE)))))</f>
        <v/>
      </c>
      <c r="I430" s="86"/>
      <c r="J430" s="85"/>
      <c r="K430" s="186" t="str">
        <f>IF(J430=0,"",IF(LEN(J430)=0,0,(VLOOKUP($J430,Validatie!$D$18:$E$35,2,FALSE))))</f>
        <v/>
      </c>
      <c r="L430" s="86"/>
      <c r="M430" s="87"/>
      <c r="N430" s="90"/>
    </row>
    <row r="431" spans="1:14" x14ac:dyDescent="0.2">
      <c r="A431" s="82"/>
      <c r="B431" s="83"/>
      <c r="C431" s="83"/>
      <c r="D431" s="82"/>
      <c r="E431" s="82"/>
      <c r="F431" s="84"/>
      <c r="G431" s="85"/>
      <c r="H431" s="186" t="str">
        <f>IF(L430="Ja", "", IF(G431=0,"",IF(LEN(G431)=0,0,(VLOOKUP($G431,Validatie!$B$18:$C$26,2,FALSE)))))</f>
        <v/>
      </c>
      <c r="I431" s="86"/>
      <c r="J431" s="85"/>
      <c r="K431" s="186" t="str">
        <f>IF(J431=0,"",IF(LEN(J431)=0,0,(VLOOKUP($J431,Validatie!$D$18:$E$35,2,FALSE))))</f>
        <v/>
      </c>
      <c r="L431" s="86"/>
      <c r="M431" s="87"/>
      <c r="N431" s="90"/>
    </row>
    <row r="432" spans="1:14" x14ac:dyDescent="0.2">
      <c r="A432" s="82"/>
      <c r="B432" s="83"/>
      <c r="C432" s="83"/>
      <c r="D432" s="82"/>
      <c r="E432" s="82"/>
      <c r="F432" s="84"/>
      <c r="G432" s="85"/>
      <c r="H432" s="186" t="str">
        <f>IF(L431="Ja", "", IF(G432=0,"",IF(LEN(G432)=0,0,(VLOOKUP($G432,Validatie!$B$18:$C$26,2,FALSE)))))</f>
        <v/>
      </c>
      <c r="I432" s="86"/>
      <c r="J432" s="85"/>
      <c r="K432" s="186" t="str">
        <f>IF(J432=0,"",IF(LEN(J432)=0,0,(VLOOKUP($J432,Validatie!$D$18:$E$35,2,FALSE))))</f>
        <v/>
      </c>
      <c r="L432" s="86"/>
      <c r="M432" s="87"/>
      <c r="N432" s="90"/>
    </row>
    <row r="433" spans="1:14" x14ac:dyDescent="0.2">
      <c r="A433" s="82"/>
      <c r="B433" s="83"/>
      <c r="C433" s="83"/>
      <c r="D433" s="82"/>
      <c r="E433" s="82"/>
      <c r="F433" s="84"/>
      <c r="G433" s="85"/>
      <c r="H433" s="186" t="str">
        <f>IF(L432="Ja", "", IF(G433=0,"",IF(LEN(G433)=0,0,(VLOOKUP($G433,Validatie!$B$18:$C$26,2,FALSE)))))</f>
        <v/>
      </c>
      <c r="I433" s="86"/>
      <c r="J433" s="85"/>
      <c r="K433" s="186" t="str">
        <f>IF(J433=0,"",IF(LEN(J433)=0,0,(VLOOKUP($J433,Validatie!$D$18:$E$35,2,FALSE))))</f>
        <v/>
      </c>
      <c r="L433" s="86"/>
      <c r="M433" s="87"/>
      <c r="N433" s="90"/>
    </row>
    <row r="434" spans="1:14" x14ac:dyDescent="0.2">
      <c r="A434" s="82"/>
      <c r="B434" s="83"/>
      <c r="C434" s="83"/>
      <c r="D434" s="82"/>
      <c r="E434" s="82"/>
      <c r="F434" s="84"/>
      <c r="G434" s="85"/>
      <c r="H434" s="186" t="str">
        <f>IF(L433="Ja", "", IF(G434=0,"",IF(LEN(G434)=0,0,(VLOOKUP($G434,Validatie!$B$18:$C$26,2,FALSE)))))</f>
        <v/>
      </c>
      <c r="I434" s="86"/>
      <c r="J434" s="85"/>
      <c r="K434" s="186" t="str">
        <f>IF(J434=0,"",IF(LEN(J434)=0,0,(VLOOKUP($J434,Validatie!$D$18:$E$35,2,FALSE))))</f>
        <v/>
      </c>
      <c r="L434" s="86"/>
      <c r="M434" s="87"/>
      <c r="N434" s="90"/>
    </row>
    <row r="435" spans="1:14" x14ac:dyDescent="0.2">
      <c r="A435" s="82"/>
      <c r="B435" s="83"/>
      <c r="C435" s="83"/>
      <c r="D435" s="82"/>
      <c r="E435" s="82"/>
      <c r="F435" s="84"/>
      <c r="G435" s="85"/>
      <c r="H435" s="186" t="str">
        <f>IF(L434="Ja", "", IF(G435=0,"",IF(LEN(G435)=0,0,(VLOOKUP($G435,Validatie!$B$18:$C$26,2,FALSE)))))</f>
        <v/>
      </c>
      <c r="I435" s="86"/>
      <c r="J435" s="85"/>
      <c r="K435" s="186" t="str">
        <f>IF(J435=0,"",IF(LEN(J435)=0,0,(VLOOKUP($J435,Validatie!$D$18:$E$35,2,FALSE))))</f>
        <v/>
      </c>
      <c r="L435" s="86"/>
      <c r="M435" s="87"/>
      <c r="N435" s="90"/>
    </row>
    <row r="436" spans="1:14" x14ac:dyDescent="0.2">
      <c r="A436" s="82"/>
      <c r="B436" s="83"/>
      <c r="C436" s="83"/>
      <c r="D436" s="82"/>
      <c r="E436" s="82"/>
      <c r="F436" s="84"/>
      <c r="G436" s="85"/>
      <c r="H436" s="186" t="str">
        <f>IF(L435="Ja", "", IF(G436=0,"",IF(LEN(G436)=0,0,(VLOOKUP($G436,Validatie!$B$18:$C$26,2,FALSE)))))</f>
        <v/>
      </c>
      <c r="I436" s="86"/>
      <c r="J436" s="85"/>
      <c r="K436" s="186" t="str">
        <f>IF(J436=0,"",IF(LEN(J436)=0,0,(VLOOKUP($J436,Validatie!$D$18:$E$35,2,FALSE))))</f>
        <v/>
      </c>
      <c r="L436" s="86"/>
      <c r="M436" s="87"/>
      <c r="N436" s="90"/>
    </row>
    <row r="437" spans="1:14" x14ac:dyDescent="0.2">
      <c r="A437" s="82"/>
      <c r="B437" s="83"/>
      <c r="C437" s="83"/>
      <c r="D437" s="82"/>
      <c r="E437" s="82"/>
      <c r="F437" s="84"/>
      <c r="G437" s="85"/>
      <c r="H437" s="186" t="str">
        <f>IF(L436="Ja", "", IF(G437=0,"",IF(LEN(G437)=0,0,(VLOOKUP($G437,Validatie!$B$18:$C$26,2,FALSE)))))</f>
        <v/>
      </c>
      <c r="I437" s="86"/>
      <c r="J437" s="85"/>
      <c r="K437" s="186" t="str">
        <f>IF(J437=0,"",IF(LEN(J437)=0,0,(VLOOKUP($J437,Validatie!$D$18:$E$35,2,FALSE))))</f>
        <v/>
      </c>
      <c r="L437" s="86"/>
      <c r="M437" s="87"/>
      <c r="N437" s="90"/>
    </row>
    <row r="438" spans="1:14" x14ac:dyDescent="0.2">
      <c r="A438" s="82"/>
      <c r="B438" s="83"/>
      <c r="C438" s="83"/>
      <c r="D438" s="82"/>
      <c r="E438" s="82"/>
      <c r="F438" s="84"/>
      <c r="G438" s="85"/>
      <c r="H438" s="186" t="str">
        <f>IF(L437="Ja", "", IF(G438=0,"",IF(LEN(G438)=0,0,(VLOOKUP($G438,Validatie!$B$18:$C$26,2,FALSE)))))</f>
        <v/>
      </c>
      <c r="I438" s="86"/>
      <c r="J438" s="85"/>
      <c r="K438" s="186" t="str">
        <f>IF(J438=0,"",IF(LEN(J438)=0,0,(VLOOKUP($J438,Validatie!$D$18:$E$35,2,FALSE))))</f>
        <v/>
      </c>
      <c r="L438" s="86"/>
      <c r="M438" s="87"/>
      <c r="N438" s="90"/>
    </row>
    <row r="439" spans="1:14" x14ac:dyDescent="0.2">
      <c r="A439" s="82"/>
      <c r="B439" s="83"/>
      <c r="C439" s="83"/>
      <c r="D439" s="82"/>
      <c r="E439" s="82"/>
      <c r="F439" s="84"/>
      <c r="G439" s="85"/>
      <c r="H439" s="186" t="str">
        <f>IF(L438="Ja", "", IF(G439=0,"",IF(LEN(G439)=0,0,(VLOOKUP($G439,Validatie!$B$18:$C$26,2,FALSE)))))</f>
        <v/>
      </c>
      <c r="I439" s="86"/>
      <c r="J439" s="85"/>
      <c r="K439" s="186" t="str">
        <f>IF(J439=0,"",IF(LEN(J439)=0,0,(VLOOKUP($J439,Validatie!$D$18:$E$35,2,FALSE))))</f>
        <v/>
      </c>
      <c r="L439" s="86"/>
      <c r="M439" s="87"/>
      <c r="N439" s="90"/>
    </row>
    <row r="440" spans="1:14" x14ac:dyDescent="0.2">
      <c r="A440" s="82"/>
      <c r="B440" s="83"/>
      <c r="C440" s="83"/>
      <c r="D440" s="82"/>
      <c r="E440" s="82"/>
      <c r="F440" s="84"/>
      <c r="G440" s="85"/>
      <c r="H440" s="186" t="str">
        <f>IF(L439="Ja", "", IF(G440=0,"",IF(LEN(G440)=0,0,(VLOOKUP($G440,Validatie!$B$18:$C$26,2,FALSE)))))</f>
        <v/>
      </c>
      <c r="I440" s="86"/>
      <c r="J440" s="85"/>
      <c r="K440" s="186" t="str">
        <f>IF(J440=0,"",IF(LEN(J440)=0,0,(VLOOKUP($J440,Validatie!$D$18:$E$35,2,FALSE))))</f>
        <v/>
      </c>
      <c r="L440" s="86"/>
      <c r="M440" s="87"/>
      <c r="N440" s="90"/>
    </row>
    <row r="441" spans="1:14" x14ac:dyDescent="0.2">
      <c r="A441" s="82"/>
      <c r="B441" s="83"/>
      <c r="C441" s="83"/>
      <c r="D441" s="82"/>
      <c r="E441" s="82"/>
      <c r="F441" s="84"/>
      <c r="G441" s="85"/>
      <c r="H441" s="186" t="str">
        <f>IF(L440="Ja", "", IF(G441=0,"",IF(LEN(G441)=0,0,(VLOOKUP($G441,Validatie!$B$18:$C$26,2,FALSE)))))</f>
        <v/>
      </c>
      <c r="I441" s="86"/>
      <c r="J441" s="85"/>
      <c r="K441" s="186" t="str">
        <f>IF(J441=0,"",IF(LEN(J441)=0,0,(VLOOKUP($J441,Validatie!$D$18:$E$35,2,FALSE))))</f>
        <v/>
      </c>
      <c r="L441" s="86"/>
      <c r="M441" s="87"/>
      <c r="N441" s="90"/>
    </row>
    <row r="442" spans="1:14" x14ac:dyDescent="0.2">
      <c r="A442" s="82"/>
      <c r="B442" s="83"/>
      <c r="C442" s="83"/>
      <c r="D442" s="82"/>
      <c r="E442" s="82"/>
      <c r="F442" s="84"/>
      <c r="G442" s="85"/>
      <c r="H442" s="186" t="str">
        <f>IF(L441="Ja", "", IF(G442=0,"",IF(LEN(G442)=0,0,(VLOOKUP($G442,Validatie!$B$18:$C$26,2,FALSE)))))</f>
        <v/>
      </c>
      <c r="I442" s="86"/>
      <c r="J442" s="85"/>
      <c r="K442" s="186" t="str">
        <f>IF(J442=0,"",IF(LEN(J442)=0,0,(VLOOKUP($J442,Validatie!$D$18:$E$35,2,FALSE))))</f>
        <v/>
      </c>
      <c r="L442" s="86"/>
      <c r="M442" s="87"/>
      <c r="N442" s="90"/>
    </row>
    <row r="443" spans="1:14" x14ac:dyDescent="0.2">
      <c r="A443" s="82"/>
      <c r="B443" s="83"/>
      <c r="C443" s="83"/>
      <c r="D443" s="82"/>
      <c r="E443" s="82"/>
      <c r="F443" s="84"/>
      <c r="G443" s="85"/>
      <c r="H443" s="186" t="str">
        <f>IF(L442="Ja", "", IF(G443=0,"",IF(LEN(G443)=0,0,(VLOOKUP($G443,Validatie!$B$18:$C$26,2,FALSE)))))</f>
        <v/>
      </c>
      <c r="I443" s="86"/>
      <c r="J443" s="85"/>
      <c r="K443" s="186" t="str">
        <f>IF(J443=0,"",IF(LEN(J443)=0,0,(VLOOKUP($J443,Validatie!$D$18:$E$35,2,FALSE))))</f>
        <v/>
      </c>
      <c r="L443" s="86"/>
      <c r="M443" s="87"/>
      <c r="N443" s="90"/>
    </row>
    <row r="444" spans="1:14" x14ac:dyDescent="0.2">
      <c r="A444" s="82"/>
      <c r="B444" s="83"/>
      <c r="C444" s="83"/>
      <c r="D444" s="82"/>
      <c r="E444" s="82"/>
      <c r="F444" s="84"/>
      <c r="G444" s="85"/>
      <c r="H444" s="186" t="str">
        <f>IF(L443="Ja", "", IF(G444=0,"",IF(LEN(G444)=0,0,(VLOOKUP($G444,Validatie!$B$18:$C$26,2,FALSE)))))</f>
        <v/>
      </c>
      <c r="I444" s="86"/>
      <c r="J444" s="85"/>
      <c r="K444" s="186" t="str">
        <f>IF(J444=0,"",IF(LEN(J444)=0,0,(VLOOKUP($J444,Validatie!$D$18:$E$35,2,FALSE))))</f>
        <v/>
      </c>
      <c r="L444" s="86"/>
      <c r="M444" s="87"/>
      <c r="N444" s="90"/>
    </row>
    <row r="445" spans="1:14" x14ac:dyDescent="0.2">
      <c r="A445" s="82"/>
      <c r="B445" s="83"/>
      <c r="C445" s="83"/>
      <c r="D445" s="82"/>
      <c r="E445" s="82"/>
      <c r="F445" s="84"/>
      <c r="G445" s="85"/>
      <c r="H445" s="186" t="str">
        <f>IF(L444="Ja", "", IF(G445=0,"",IF(LEN(G445)=0,0,(VLOOKUP($G445,Validatie!$B$18:$C$26,2,FALSE)))))</f>
        <v/>
      </c>
      <c r="I445" s="86"/>
      <c r="J445" s="85"/>
      <c r="K445" s="186" t="str">
        <f>IF(J445=0,"",IF(LEN(J445)=0,0,(VLOOKUP($J445,Validatie!$D$18:$E$35,2,FALSE))))</f>
        <v/>
      </c>
      <c r="L445" s="86"/>
      <c r="M445" s="87"/>
      <c r="N445" s="90"/>
    </row>
    <row r="446" spans="1:14" x14ac:dyDescent="0.2">
      <c r="A446" s="82"/>
      <c r="B446" s="83"/>
      <c r="C446" s="83"/>
      <c r="D446" s="82"/>
      <c r="E446" s="82"/>
      <c r="F446" s="84"/>
      <c r="G446" s="85"/>
      <c r="H446" s="186" t="str">
        <f>IF(L445="Ja", "", IF(G446=0,"",IF(LEN(G446)=0,0,(VLOOKUP($G446,Validatie!$B$18:$C$26,2,FALSE)))))</f>
        <v/>
      </c>
      <c r="I446" s="86"/>
      <c r="J446" s="85"/>
      <c r="K446" s="186" t="str">
        <f>IF(J446=0,"",IF(LEN(J446)=0,0,(VLOOKUP($J446,Validatie!$D$18:$E$35,2,FALSE))))</f>
        <v/>
      </c>
      <c r="L446" s="86"/>
      <c r="M446" s="87"/>
      <c r="N446" s="90"/>
    </row>
    <row r="447" spans="1:14" x14ac:dyDescent="0.2">
      <c r="A447" s="82"/>
      <c r="B447" s="83"/>
      <c r="C447" s="83"/>
      <c r="D447" s="82"/>
      <c r="E447" s="82"/>
      <c r="F447" s="84"/>
      <c r="G447" s="85"/>
      <c r="H447" s="186" t="str">
        <f>IF(L446="Ja", "", IF(G447=0,"",IF(LEN(G447)=0,0,(VLOOKUP($G447,Validatie!$B$18:$C$26,2,FALSE)))))</f>
        <v/>
      </c>
      <c r="I447" s="86"/>
      <c r="J447" s="85"/>
      <c r="K447" s="186" t="str">
        <f>IF(J447=0,"",IF(LEN(J447)=0,0,(VLOOKUP($J447,Validatie!$D$18:$E$35,2,FALSE))))</f>
        <v/>
      </c>
      <c r="L447" s="86"/>
      <c r="M447" s="87"/>
      <c r="N447" s="90"/>
    </row>
    <row r="448" spans="1:14" x14ac:dyDescent="0.2">
      <c r="A448" s="82"/>
      <c r="B448" s="83"/>
      <c r="C448" s="83"/>
      <c r="D448" s="82"/>
      <c r="E448" s="82"/>
      <c r="F448" s="84"/>
      <c r="G448" s="85"/>
      <c r="H448" s="186" t="str">
        <f>IF(L447="Ja", "", IF(G448=0,"",IF(LEN(G448)=0,0,(VLOOKUP($G448,Validatie!$B$18:$C$26,2,FALSE)))))</f>
        <v/>
      </c>
      <c r="I448" s="86"/>
      <c r="J448" s="85"/>
      <c r="K448" s="186" t="str">
        <f>IF(J448=0,"",IF(LEN(J448)=0,0,(VLOOKUP($J448,Validatie!$D$18:$E$35,2,FALSE))))</f>
        <v/>
      </c>
      <c r="L448" s="86"/>
      <c r="M448" s="87"/>
      <c r="N448" s="90"/>
    </row>
    <row r="449" spans="1:14" x14ac:dyDescent="0.2">
      <c r="A449" s="82"/>
      <c r="B449" s="83"/>
      <c r="C449" s="83"/>
      <c r="D449" s="82"/>
      <c r="E449" s="82"/>
      <c r="F449" s="84"/>
      <c r="G449" s="85"/>
      <c r="H449" s="186" t="str">
        <f>IF(L448="Ja", "", IF(G449=0,"",IF(LEN(G449)=0,0,(VLOOKUP($G449,Validatie!$B$18:$C$26,2,FALSE)))))</f>
        <v/>
      </c>
      <c r="I449" s="86"/>
      <c r="J449" s="85"/>
      <c r="K449" s="186" t="str">
        <f>IF(J449=0,"",IF(LEN(J449)=0,0,(VLOOKUP($J449,Validatie!$D$18:$E$35,2,FALSE))))</f>
        <v/>
      </c>
      <c r="L449" s="86"/>
      <c r="M449" s="87"/>
      <c r="N449" s="90"/>
    </row>
    <row r="450" spans="1:14" x14ac:dyDescent="0.2">
      <c r="A450" s="82"/>
      <c r="B450" s="83"/>
      <c r="C450" s="83"/>
      <c r="D450" s="82"/>
      <c r="E450" s="82"/>
      <c r="F450" s="84"/>
      <c r="G450" s="85"/>
      <c r="H450" s="186" t="str">
        <f>IF(L449="Ja", "", IF(G450=0,"",IF(LEN(G450)=0,0,(VLOOKUP($G450,Validatie!$B$18:$C$26,2,FALSE)))))</f>
        <v/>
      </c>
      <c r="I450" s="86"/>
      <c r="J450" s="85"/>
      <c r="K450" s="186" t="str">
        <f>IF(J450=0,"",IF(LEN(J450)=0,0,(VLOOKUP($J450,Validatie!$D$18:$E$35,2,FALSE))))</f>
        <v/>
      </c>
      <c r="L450" s="86"/>
      <c r="M450" s="87"/>
      <c r="N450" s="90"/>
    </row>
    <row r="451" spans="1:14" x14ac:dyDescent="0.2">
      <c r="A451" s="82"/>
      <c r="B451" s="83"/>
      <c r="C451" s="83"/>
      <c r="D451" s="82"/>
      <c r="E451" s="82"/>
      <c r="F451" s="84"/>
      <c r="G451" s="85"/>
      <c r="H451" s="186" t="str">
        <f>IF(L450="Ja", "", IF(G451=0,"",IF(LEN(G451)=0,0,(VLOOKUP($G451,Validatie!$B$18:$C$26,2,FALSE)))))</f>
        <v/>
      </c>
      <c r="I451" s="86"/>
      <c r="J451" s="85"/>
      <c r="K451" s="186" t="str">
        <f>IF(J451=0,"",IF(LEN(J451)=0,0,(VLOOKUP($J451,Validatie!$D$18:$E$35,2,FALSE))))</f>
        <v/>
      </c>
      <c r="L451" s="86"/>
      <c r="M451" s="87"/>
      <c r="N451" s="90"/>
    </row>
    <row r="452" spans="1:14" x14ac:dyDescent="0.2">
      <c r="A452" s="82"/>
      <c r="B452" s="83"/>
      <c r="C452" s="83"/>
      <c r="D452" s="82"/>
      <c r="E452" s="82"/>
      <c r="F452" s="84"/>
      <c r="G452" s="85"/>
      <c r="H452" s="186" t="str">
        <f>IF(L451="Ja", "", IF(G452=0,"",IF(LEN(G452)=0,0,(VLOOKUP($G452,Validatie!$B$18:$C$26,2,FALSE)))))</f>
        <v/>
      </c>
      <c r="I452" s="86"/>
      <c r="J452" s="85"/>
      <c r="K452" s="186" t="str">
        <f>IF(J452=0,"",IF(LEN(J452)=0,0,(VLOOKUP($J452,Validatie!$D$18:$E$35,2,FALSE))))</f>
        <v/>
      </c>
      <c r="L452" s="86"/>
      <c r="M452" s="87"/>
      <c r="N452" s="90"/>
    </row>
    <row r="453" spans="1:14" x14ac:dyDescent="0.2">
      <c r="A453" s="82"/>
      <c r="B453" s="83"/>
      <c r="C453" s="83"/>
      <c r="D453" s="82"/>
      <c r="E453" s="82"/>
      <c r="F453" s="84"/>
      <c r="G453" s="85"/>
      <c r="H453" s="186" t="str">
        <f>IF(L452="Ja", "", IF(G453=0,"",IF(LEN(G453)=0,0,(VLOOKUP($G453,Validatie!$B$18:$C$26,2,FALSE)))))</f>
        <v/>
      </c>
      <c r="I453" s="86"/>
      <c r="J453" s="85"/>
      <c r="K453" s="186" t="str">
        <f>IF(J453=0,"",IF(LEN(J453)=0,0,(VLOOKUP($J453,Validatie!$D$18:$E$35,2,FALSE))))</f>
        <v/>
      </c>
      <c r="L453" s="86"/>
      <c r="M453" s="87"/>
      <c r="N453" s="90"/>
    </row>
    <row r="454" spans="1:14" x14ac:dyDescent="0.2">
      <c r="A454" s="82"/>
      <c r="B454" s="83"/>
      <c r="C454" s="83"/>
      <c r="D454" s="82"/>
      <c r="E454" s="82"/>
      <c r="F454" s="84"/>
      <c r="G454" s="85"/>
      <c r="H454" s="186" t="str">
        <f>IF(L453="Ja", "", IF(G454=0,"",IF(LEN(G454)=0,0,(VLOOKUP($G454,Validatie!$B$18:$C$26,2,FALSE)))))</f>
        <v/>
      </c>
      <c r="I454" s="86"/>
      <c r="J454" s="85"/>
      <c r="K454" s="186" t="str">
        <f>IF(J454=0,"",IF(LEN(J454)=0,0,(VLOOKUP($J454,Validatie!$D$18:$E$35,2,FALSE))))</f>
        <v/>
      </c>
      <c r="L454" s="86"/>
      <c r="M454" s="87"/>
      <c r="N454" s="90"/>
    </row>
    <row r="455" spans="1:14" x14ac:dyDescent="0.2">
      <c r="A455" s="82"/>
      <c r="B455" s="83"/>
      <c r="C455" s="83"/>
      <c r="D455" s="82"/>
      <c r="E455" s="82"/>
      <c r="F455" s="84"/>
      <c r="G455" s="85"/>
      <c r="H455" s="186" t="str">
        <f>IF(L454="Ja", "", IF(G455=0,"",IF(LEN(G455)=0,0,(VLOOKUP($G455,Validatie!$B$18:$C$26,2,FALSE)))))</f>
        <v/>
      </c>
      <c r="I455" s="86"/>
      <c r="J455" s="85"/>
      <c r="K455" s="186" t="str">
        <f>IF(J455=0,"",IF(LEN(J455)=0,0,(VLOOKUP($J455,Validatie!$D$18:$E$35,2,FALSE))))</f>
        <v/>
      </c>
      <c r="L455" s="86"/>
      <c r="M455" s="87"/>
      <c r="N455" s="90"/>
    </row>
    <row r="456" spans="1:14" x14ac:dyDescent="0.2">
      <c r="A456" s="82"/>
      <c r="B456" s="83"/>
      <c r="C456" s="83"/>
      <c r="D456" s="82"/>
      <c r="E456" s="82"/>
      <c r="F456" s="84"/>
      <c r="G456" s="85"/>
      <c r="H456" s="186" t="str">
        <f>IF(L455="Ja", "", IF(G456=0,"",IF(LEN(G456)=0,0,(VLOOKUP($G456,Validatie!$B$18:$C$26,2,FALSE)))))</f>
        <v/>
      </c>
      <c r="I456" s="86"/>
      <c r="J456" s="85"/>
      <c r="K456" s="186" t="str">
        <f>IF(J456=0,"",IF(LEN(J456)=0,0,(VLOOKUP($J456,Validatie!$D$18:$E$35,2,FALSE))))</f>
        <v/>
      </c>
      <c r="L456" s="86"/>
      <c r="M456" s="87"/>
      <c r="N456" s="90"/>
    </row>
    <row r="457" spans="1:14" x14ac:dyDescent="0.2">
      <c r="A457" s="82"/>
      <c r="B457" s="83"/>
      <c r="C457" s="83"/>
      <c r="D457" s="82"/>
      <c r="E457" s="82"/>
      <c r="F457" s="84"/>
      <c r="G457" s="85"/>
      <c r="H457" s="186" t="str">
        <f>IF(L456="Ja", "", IF(G457=0,"",IF(LEN(G457)=0,0,(VLOOKUP($G457,Validatie!$B$18:$C$26,2,FALSE)))))</f>
        <v/>
      </c>
      <c r="I457" s="86"/>
      <c r="J457" s="85"/>
      <c r="K457" s="186" t="str">
        <f>IF(J457=0,"",IF(LEN(J457)=0,0,(VLOOKUP($J457,Validatie!$D$18:$E$35,2,FALSE))))</f>
        <v/>
      </c>
      <c r="L457" s="86"/>
      <c r="M457" s="87"/>
      <c r="N457" s="90"/>
    </row>
    <row r="458" spans="1:14" x14ac:dyDescent="0.2">
      <c r="A458" s="82"/>
      <c r="B458" s="83"/>
      <c r="C458" s="83"/>
      <c r="D458" s="82"/>
      <c r="E458" s="82"/>
      <c r="F458" s="84"/>
      <c r="G458" s="85"/>
      <c r="H458" s="186" t="str">
        <f>IF(L457="Ja", "", IF(G458=0,"",IF(LEN(G458)=0,0,(VLOOKUP($G458,Validatie!$B$18:$C$26,2,FALSE)))))</f>
        <v/>
      </c>
      <c r="I458" s="86"/>
      <c r="J458" s="85"/>
      <c r="K458" s="186" t="str">
        <f>IF(J458=0,"",IF(LEN(J458)=0,0,(VLOOKUP($J458,Validatie!$D$18:$E$35,2,FALSE))))</f>
        <v/>
      </c>
      <c r="L458" s="86"/>
      <c r="M458" s="87"/>
      <c r="N458" s="90"/>
    </row>
    <row r="459" spans="1:14" x14ac:dyDescent="0.2">
      <c r="A459" s="82"/>
      <c r="B459" s="83"/>
      <c r="C459" s="83"/>
      <c r="D459" s="82"/>
      <c r="E459" s="82"/>
      <c r="F459" s="84"/>
      <c r="G459" s="85"/>
      <c r="H459" s="186" t="str">
        <f>IF(L458="Ja", "", IF(G459=0,"",IF(LEN(G459)=0,0,(VLOOKUP($G459,Validatie!$B$18:$C$26,2,FALSE)))))</f>
        <v/>
      </c>
      <c r="I459" s="86"/>
      <c r="J459" s="85"/>
      <c r="K459" s="186" t="str">
        <f>IF(J459=0,"",IF(LEN(J459)=0,0,(VLOOKUP($J459,Validatie!$D$18:$E$35,2,FALSE))))</f>
        <v/>
      </c>
      <c r="L459" s="86"/>
      <c r="M459" s="87"/>
      <c r="N459" s="90"/>
    </row>
    <row r="460" spans="1:14" x14ac:dyDescent="0.2">
      <c r="A460" s="82"/>
      <c r="B460" s="83"/>
      <c r="C460" s="83"/>
      <c r="D460" s="82"/>
      <c r="E460" s="82"/>
      <c r="F460" s="84"/>
      <c r="G460" s="85"/>
      <c r="H460" s="186" t="str">
        <f>IF(L459="Ja", "", IF(G460=0,"",IF(LEN(G460)=0,0,(VLOOKUP($G460,Validatie!$B$18:$C$26,2,FALSE)))))</f>
        <v/>
      </c>
      <c r="I460" s="86"/>
      <c r="J460" s="85"/>
      <c r="K460" s="186" t="str">
        <f>IF(J460=0,"",IF(LEN(J460)=0,0,(VLOOKUP($J460,Validatie!$D$18:$E$35,2,FALSE))))</f>
        <v/>
      </c>
      <c r="L460" s="86"/>
      <c r="M460" s="87"/>
      <c r="N460" s="90"/>
    </row>
    <row r="461" spans="1:14" x14ac:dyDescent="0.2">
      <c r="A461" s="82"/>
      <c r="B461" s="83"/>
      <c r="C461" s="83"/>
      <c r="D461" s="82"/>
      <c r="E461" s="82"/>
      <c r="F461" s="84"/>
      <c r="G461" s="85"/>
      <c r="H461" s="186" t="str">
        <f>IF(L460="Ja", "", IF(G461=0,"",IF(LEN(G461)=0,0,(VLOOKUP($G461,Validatie!$B$18:$C$26,2,FALSE)))))</f>
        <v/>
      </c>
      <c r="I461" s="86"/>
      <c r="J461" s="85"/>
      <c r="K461" s="186" t="str">
        <f>IF(J461=0,"",IF(LEN(J461)=0,0,(VLOOKUP($J461,Validatie!$D$18:$E$35,2,FALSE))))</f>
        <v/>
      </c>
      <c r="L461" s="86"/>
      <c r="M461" s="87"/>
      <c r="N461" s="90"/>
    </row>
    <row r="462" spans="1:14" x14ac:dyDescent="0.2">
      <c r="A462" s="82"/>
      <c r="B462" s="83"/>
      <c r="C462" s="83"/>
      <c r="D462" s="82"/>
      <c r="E462" s="82"/>
      <c r="F462" s="84"/>
      <c r="G462" s="85"/>
      <c r="H462" s="186" t="str">
        <f>IF(L461="Ja", "", IF(G462=0,"",IF(LEN(G462)=0,0,(VLOOKUP($G462,Validatie!$B$18:$C$26,2,FALSE)))))</f>
        <v/>
      </c>
      <c r="I462" s="86"/>
      <c r="J462" s="85"/>
      <c r="K462" s="186" t="str">
        <f>IF(J462=0,"",IF(LEN(J462)=0,0,(VLOOKUP($J462,Validatie!$D$18:$E$35,2,FALSE))))</f>
        <v/>
      </c>
      <c r="L462" s="86"/>
      <c r="M462" s="87"/>
      <c r="N462" s="90"/>
    </row>
    <row r="463" spans="1:14" x14ac:dyDescent="0.2">
      <c r="A463" s="82"/>
      <c r="B463" s="83"/>
      <c r="C463" s="83"/>
      <c r="D463" s="82"/>
      <c r="E463" s="82"/>
      <c r="F463" s="84"/>
      <c r="G463" s="85"/>
      <c r="H463" s="186" t="str">
        <f>IF(L462="Ja", "", IF(G463=0,"",IF(LEN(G463)=0,0,(VLOOKUP($G463,Validatie!$B$18:$C$26,2,FALSE)))))</f>
        <v/>
      </c>
      <c r="I463" s="86"/>
      <c r="J463" s="85"/>
      <c r="K463" s="186" t="str">
        <f>IF(J463=0,"",IF(LEN(J463)=0,0,(VLOOKUP($J463,Validatie!$D$18:$E$35,2,FALSE))))</f>
        <v/>
      </c>
      <c r="L463" s="86"/>
      <c r="M463" s="87"/>
      <c r="N463" s="90"/>
    </row>
    <row r="464" spans="1:14" x14ac:dyDescent="0.2">
      <c r="A464" s="82"/>
      <c r="B464" s="83"/>
      <c r="C464" s="83"/>
      <c r="D464" s="82"/>
      <c r="E464" s="82"/>
      <c r="F464" s="84"/>
      <c r="G464" s="85"/>
      <c r="H464" s="186" t="str">
        <f>IF(L463="Ja", "", IF(G464=0,"",IF(LEN(G464)=0,0,(VLOOKUP($G464,Validatie!$B$18:$C$26,2,FALSE)))))</f>
        <v/>
      </c>
      <c r="I464" s="86"/>
      <c r="J464" s="85"/>
      <c r="K464" s="186" t="str">
        <f>IF(J464=0,"",IF(LEN(J464)=0,0,(VLOOKUP($J464,Validatie!$D$18:$E$35,2,FALSE))))</f>
        <v/>
      </c>
      <c r="L464" s="86"/>
      <c r="M464" s="87"/>
      <c r="N464" s="90"/>
    </row>
    <row r="465" spans="1:14" x14ac:dyDescent="0.2">
      <c r="A465" s="82"/>
      <c r="B465" s="83"/>
      <c r="C465" s="83"/>
      <c r="D465" s="82"/>
      <c r="E465" s="82"/>
      <c r="F465" s="84"/>
      <c r="G465" s="85"/>
      <c r="H465" s="186" t="str">
        <f>IF(L464="Ja", "", IF(G465=0,"",IF(LEN(G465)=0,0,(VLOOKUP($G465,Validatie!$B$18:$C$26,2,FALSE)))))</f>
        <v/>
      </c>
      <c r="I465" s="86"/>
      <c r="J465" s="85"/>
      <c r="K465" s="186" t="str">
        <f>IF(J465=0,"",IF(LEN(J465)=0,0,(VLOOKUP($J465,Validatie!$D$18:$E$35,2,FALSE))))</f>
        <v/>
      </c>
      <c r="L465" s="86"/>
      <c r="M465" s="87"/>
      <c r="N465" s="90"/>
    </row>
    <row r="466" spans="1:14" x14ac:dyDescent="0.2">
      <c r="A466" s="82"/>
      <c r="B466" s="83"/>
      <c r="C466" s="83"/>
      <c r="D466" s="82"/>
      <c r="E466" s="82"/>
      <c r="F466" s="84"/>
      <c r="G466" s="85"/>
      <c r="H466" s="186" t="str">
        <f>IF(L465="Ja", "", IF(G466=0,"",IF(LEN(G466)=0,0,(VLOOKUP($G466,Validatie!$B$18:$C$26,2,FALSE)))))</f>
        <v/>
      </c>
      <c r="I466" s="86"/>
      <c r="J466" s="85"/>
      <c r="K466" s="186" t="str">
        <f>IF(J466=0,"",IF(LEN(J466)=0,0,(VLOOKUP($J466,Validatie!$D$18:$E$35,2,FALSE))))</f>
        <v/>
      </c>
      <c r="L466" s="86"/>
      <c r="M466" s="87"/>
      <c r="N466" s="90"/>
    </row>
    <row r="467" spans="1:14" x14ac:dyDescent="0.2">
      <c r="A467" s="82"/>
      <c r="B467" s="83"/>
      <c r="C467" s="83"/>
      <c r="D467" s="82"/>
      <c r="E467" s="82"/>
      <c r="F467" s="84"/>
      <c r="G467" s="85"/>
      <c r="H467" s="186" t="str">
        <f>IF(L466="Ja", "", IF(G467=0,"",IF(LEN(G467)=0,0,(VLOOKUP($G467,Validatie!$B$18:$C$26,2,FALSE)))))</f>
        <v/>
      </c>
      <c r="I467" s="86"/>
      <c r="J467" s="85"/>
      <c r="K467" s="186" t="str">
        <f>IF(J467=0,"",IF(LEN(J467)=0,0,(VLOOKUP($J467,Validatie!$D$18:$E$35,2,FALSE))))</f>
        <v/>
      </c>
      <c r="L467" s="86"/>
      <c r="M467" s="87"/>
      <c r="N467" s="90"/>
    </row>
    <row r="468" spans="1:14" x14ac:dyDescent="0.2">
      <c r="A468" s="82"/>
      <c r="B468" s="83"/>
      <c r="C468" s="83"/>
      <c r="D468" s="82"/>
      <c r="E468" s="82"/>
      <c r="F468" s="84"/>
      <c r="G468" s="85"/>
      <c r="H468" s="186" t="str">
        <f>IF(L467="Ja", "", IF(G468=0,"",IF(LEN(G468)=0,0,(VLOOKUP($G468,Validatie!$B$18:$C$26,2,FALSE)))))</f>
        <v/>
      </c>
      <c r="I468" s="86"/>
      <c r="J468" s="85"/>
      <c r="K468" s="186" t="str">
        <f>IF(J468=0,"",IF(LEN(J468)=0,0,(VLOOKUP($J468,Validatie!$D$18:$E$35,2,FALSE))))</f>
        <v/>
      </c>
      <c r="L468" s="86"/>
      <c r="M468" s="87"/>
      <c r="N468" s="90"/>
    </row>
    <row r="469" spans="1:14" x14ac:dyDescent="0.2">
      <c r="A469" s="82"/>
      <c r="B469" s="83"/>
      <c r="C469" s="83"/>
      <c r="D469" s="82"/>
      <c r="E469" s="82"/>
      <c r="F469" s="84"/>
      <c r="G469" s="85"/>
      <c r="H469" s="186" t="str">
        <f>IF(L468="Ja", "", IF(G469=0,"",IF(LEN(G469)=0,0,(VLOOKUP($G469,Validatie!$B$18:$C$26,2,FALSE)))))</f>
        <v/>
      </c>
      <c r="I469" s="86"/>
      <c r="J469" s="85"/>
      <c r="K469" s="186" t="str">
        <f>IF(J469=0,"",IF(LEN(J469)=0,0,(VLOOKUP($J469,Validatie!$D$18:$E$35,2,FALSE))))</f>
        <v/>
      </c>
      <c r="L469" s="86"/>
      <c r="M469" s="87"/>
      <c r="N469" s="90"/>
    </row>
    <row r="470" spans="1:14" x14ac:dyDescent="0.2">
      <c r="A470" s="82"/>
      <c r="B470" s="83"/>
      <c r="C470" s="83"/>
      <c r="D470" s="82"/>
      <c r="E470" s="82"/>
      <c r="F470" s="84"/>
      <c r="G470" s="85"/>
      <c r="H470" s="186" t="str">
        <f>IF(L469="Ja", "", IF(G470=0,"",IF(LEN(G470)=0,0,(VLOOKUP($G470,Validatie!$B$18:$C$26,2,FALSE)))))</f>
        <v/>
      </c>
      <c r="I470" s="86"/>
      <c r="J470" s="85"/>
      <c r="K470" s="186" t="str">
        <f>IF(J470=0,"",IF(LEN(J470)=0,0,(VLOOKUP($J470,Validatie!$D$18:$E$35,2,FALSE))))</f>
        <v/>
      </c>
      <c r="L470" s="86"/>
      <c r="M470" s="87"/>
      <c r="N470" s="90"/>
    </row>
    <row r="471" spans="1:14" x14ac:dyDescent="0.2">
      <c r="A471" s="82"/>
      <c r="B471" s="83"/>
      <c r="C471" s="83"/>
      <c r="D471" s="82"/>
      <c r="E471" s="82"/>
      <c r="F471" s="84"/>
      <c r="G471" s="85"/>
      <c r="H471" s="186" t="str">
        <f>IF(L470="Ja", "", IF(G471=0,"",IF(LEN(G471)=0,0,(VLOOKUP($G471,Validatie!$B$18:$C$26,2,FALSE)))))</f>
        <v/>
      </c>
      <c r="I471" s="86"/>
      <c r="J471" s="85"/>
      <c r="K471" s="186" t="str">
        <f>IF(J471=0,"",IF(LEN(J471)=0,0,(VLOOKUP($J471,Validatie!$D$18:$E$35,2,FALSE))))</f>
        <v/>
      </c>
      <c r="L471" s="86"/>
      <c r="M471" s="87"/>
      <c r="N471" s="90"/>
    </row>
    <row r="472" spans="1:14" x14ac:dyDescent="0.2">
      <c r="A472" s="82"/>
      <c r="B472" s="83"/>
      <c r="C472" s="83"/>
      <c r="D472" s="82"/>
      <c r="E472" s="82"/>
      <c r="F472" s="84"/>
      <c r="G472" s="85"/>
      <c r="H472" s="186" t="str">
        <f>IF(L471="Ja", "", IF(G472=0,"",IF(LEN(G472)=0,0,(VLOOKUP($G472,Validatie!$B$18:$C$26,2,FALSE)))))</f>
        <v/>
      </c>
      <c r="I472" s="86"/>
      <c r="J472" s="85"/>
      <c r="K472" s="186" t="str">
        <f>IF(J472=0,"",IF(LEN(J472)=0,0,(VLOOKUP($J472,Validatie!$D$18:$E$35,2,FALSE))))</f>
        <v/>
      </c>
      <c r="L472" s="86"/>
      <c r="M472" s="87"/>
      <c r="N472" s="90"/>
    </row>
    <row r="473" spans="1:14" x14ac:dyDescent="0.2">
      <c r="A473" s="82"/>
      <c r="B473" s="83"/>
      <c r="C473" s="83"/>
      <c r="D473" s="82"/>
      <c r="E473" s="82"/>
      <c r="F473" s="84"/>
      <c r="G473" s="85"/>
      <c r="H473" s="186" t="str">
        <f>IF(L472="Ja", "", IF(G473=0,"",IF(LEN(G473)=0,0,(VLOOKUP($G473,Validatie!$B$18:$C$26,2,FALSE)))))</f>
        <v/>
      </c>
      <c r="I473" s="86"/>
      <c r="J473" s="85"/>
      <c r="K473" s="186" t="str">
        <f>IF(J473=0,"",IF(LEN(J473)=0,0,(VLOOKUP($J473,Validatie!$D$18:$E$35,2,FALSE))))</f>
        <v/>
      </c>
      <c r="L473" s="86"/>
      <c r="M473" s="87"/>
      <c r="N473" s="90"/>
    </row>
    <row r="474" spans="1:14" x14ac:dyDescent="0.2">
      <c r="A474" s="82"/>
      <c r="B474" s="83"/>
      <c r="C474" s="83"/>
      <c r="D474" s="82"/>
      <c r="E474" s="82"/>
      <c r="F474" s="84"/>
      <c r="G474" s="85"/>
      <c r="H474" s="186" t="str">
        <f>IF(L473="Ja", "", IF(G474=0,"",IF(LEN(G474)=0,0,(VLOOKUP($G474,Validatie!$B$18:$C$26,2,FALSE)))))</f>
        <v/>
      </c>
      <c r="I474" s="86"/>
      <c r="J474" s="85"/>
      <c r="K474" s="186" t="str">
        <f>IF(J474=0,"",IF(LEN(J474)=0,0,(VLOOKUP($J474,Validatie!$D$18:$E$35,2,FALSE))))</f>
        <v/>
      </c>
      <c r="L474" s="86"/>
      <c r="M474" s="87"/>
      <c r="N474" s="90"/>
    </row>
    <row r="475" spans="1:14" x14ac:dyDescent="0.2">
      <c r="A475" s="82"/>
      <c r="B475" s="83"/>
      <c r="C475" s="83"/>
      <c r="D475" s="82"/>
      <c r="E475" s="82"/>
      <c r="F475" s="84"/>
      <c r="G475" s="85"/>
      <c r="H475" s="186" t="str">
        <f>IF(L474="Ja", "", IF(G475=0,"",IF(LEN(G475)=0,0,(VLOOKUP($G475,Validatie!$B$18:$C$26,2,FALSE)))))</f>
        <v/>
      </c>
      <c r="I475" s="86"/>
      <c r="J475" s="85"/>
      <c r="K475" s="186" t="str">
        <f>IF(J475=0,"",IF(LEN(J475)=0,0,(VLOOKUP($J475,Validatie!$D$18:$E$35,2,FALSE))))</f>
        <v/>
      </c>
      <c r="L475" s="86"/>
      <c r="M475" s="87"/>
      <c r="N475" s="90"/>
    </row>
    <row r="476" spans="1:14" x14ac:dyDescent="0.2">
      <c r="A476" s="82"/>
      <c r="B476" s="83"/>
      <c r="C476" s="83"/>
      <c r="D476" s="82"/>
      <c r="E476" s="82"/>
      <c r="F476" s="84"/>
      <c r="G476" s="85"/>
      <c r="H476" s="186" t="str">
        <f>IF(L475="Ja", "", IF(G476=0,"",IF(LEN(G476)=0,0,(VLOOKUP($G476,Validatie!$B$18:$C$26,2,FALSE)))))</f>
        <v/>
      </c>
      <c r="I476" s="86"/>
      <c r="J476" s="85"/>
      <c r="K476" s="186" t="str">
        <f>IF(J476=0,"",IF(LEN(J476)=0,0,(VLOOKUP($J476,Validatie!$D$18:$E$35,2,FALSE))))</f>
        <v/>
      </c>
      <c r="L476" s="86"/>
      <c r="M476" s="87"/>
      <c r="N476" s="90"/>
    </row>
    <row r="477" spans="1:14" x14ac:dyDescent="0.2">
      <c r="A477" s="82"/>
      <c r="B477" s="83"/>
      <c r="C477" s="83"/>
      <c r="D477" s="82"/>
      <c r="E477" s="82"/>
      <c r="F477" s="84"/>
      <c r="G477" s="85"/>
      <c r="H477" s="186" t="str">
        <f>IF(L476="Ja", "", IF(G477=0,"",IF(LEN(G477)=0,0,(VLOOKUP($G477,Validatie!$B$18:$C$26,2,FALSE)))))</f>
        <v/>
      </c>
      <c r="I477" s="86"/>
      <c r="J477" s="85"/>
      <c r="K477" s="186" t="str">
        <f>IF(J477=0,"",IF(LEN(J477)=0,0,(VLOOKUP($J477,Validatie!$D$18:$E$35,2,FALSE))))</f>
        <v/>
      </c>
      <c r="L477" s="86"/>
      <c r="M477" s="87"/>
      <c r="N477" s="90"/>
    </row>
    <row r="478" spans="1:14" x14ac:dyDescent="0.2">
      <c r="A478" s="82"/>
      <c r="B478" s="83"/>
      <c r="C478" s="83"/>
      <c r="D478" s="82"/>
      <c r="E478" s="82"/>
      <c r="F478" s="84"/>
      <c r="G478" s="85"/>
      <c r="H478" s="186" t="str">
        <f>IF(L477="Ja", "", IF(G478=0,"",IF(LEN(G478)=0,0,(VLOOKUP($G478,Validatie!$B$18:$C$26,2,FALSE)))))</f>
        <v/>
      </c>
      <c r="I478" s="86"/>
      <c r="J478" s="85"/>
      <c r="K478" s="186" t="str">
        <f>IF(J478=0,"",IF(LEN(J478)=0,0,(VLOOKUP($J478,Validatie!$D$18:$E$35,2,FALSE))))</f>
        <v/>
      </c>
      <c r="L478" s="86"/>
      <c r="M478" s="87"/>
      <c r="N478" s="90"/>
    </row>
    <row r="479" spans="1:14" x14ac:dyDescent="0.2">
      <c r="A479" s="82"/>
      <c r="B479" s="83"/>
      <c r="C479" s="83"/>
      <c r="D479" s="82"/>
      <c r="E479" s="82"/>
      <c r="F479" s="84"/>
      <c r="G479" s="85"/>
      <c r="H479" s="186" t="str">
        <f>IF(L478="Ja", "", IF(G479=0,"",IF(LEN(G479)=0,0,(VLOOKUP($G479,Validatie!$B$18:$C$26,2,FALSE)))))</f>
        <v/>
      </c>
      <c r="I479" s="86"/>
      <c r="J479" s="85"/>
      <c r="K479" s="186" t="str">
        <f>IF(J479=0,"",IF(LEN(J479)=0,0,(VLOOKUP($J479,Validatie!$D$18:$E$35,2,FALSE))))</f>
        <v/>
      </c>
      <c r="L479" s="86"/>
      <c r="M479" s="87"/>
      <c r="N479" s="90"/>
    </row>
    <row r="480" spans="1:14" x14ac:dyDescent="0.2">
      <c r="A480" s="82"/>
      <c r="B480" s="83"/>
      <c r="C480" s="83"/>
      <c r="D480" s="82"/>
      <c r="E480" s="82"/>
      <c r="F480" s="84"/>
      <c r="G480" s="85"/>
      <c r="H480" s="186" t="str">
        <f>IF(L479="Ja", "", IF(G480=0,"",IF(LEN(G480)=0,0,(VLOOKUP($G480,Validatie!$B$18:$C$26,2,FALSE)))))</f>
        <v/>
      </c>
      <c r="I480" s="86"/>
      <c r="J480" s="85"/>
      <c r="K480" s="186" t="str">
        <f>IF(J480=0,"",IF(LEN(J480)=0,0,(VLOOKUP($J480,Validatie!$D$18:$E$35,2,FALSE))))</f>
        <v/>
      </c>
      <c r="L480" s="86"/>
      <c r="M480" s="87"/>
      <c r="N480" s="90"/>
    </row>
    <row r="481" spans="1:14" x14ac:dyDescent="0.2">
      <c r="A481" s="82"/>
      <c r="B481" s="83"/>
      <c r="C481" s="83"/>
      <c r="D481" s="82"/>
      <c r="E481" s="82"/>
      <c r="F481" s="84"/>
      <c r="G481" s="85"/>
      <c r="H481" s="186" t="str">
        <f>IF(L480="Ja", "", IF(G481=0,"",IF(LEN(G481)=0,0,(VLOOKUP($G481,Validatie!$B$18:$C$26,2,FALSE)))))</f>
        <v/>
      </c>
      <c r="I481" s="86"/>
      <c r="J481" s="85"/>
      <c r="K481" s="186" t="str">
        <f>IF(J481=0,"",IF(LEN(J481)=0,0,(VLOOKUP($J481,Validatie!$D$18:$E$35,2,FALSE))))</f>
        <v/>
      </c>
      <c r="L481" s="86"/>
      <c r="M481" s="87"/>
      <c r="N481" s="90"/>
    </row>
    <row r="482" spans="1:14" x14ac:dyDescent="0.2">
      <c r="A482" s="82"/>
      <c r="B482" s="83"/>
      <c r="C482" s="83"/>
      <c r="D482" s="82"/>
      <c r="E482" s="82"/>
      <c r="F482" s="84"/>
      <c r="G482" s="85"/>
      <c r="H482" s="186" t="str">
        <f>IF(L481="Ja", "", IF(G482=0,"",IF(LEN(G482)=0,0,(VLOOKUP($G482,Validatie!$B$18:$C$26,2,FALSE)))))</f>
        <v/>
      </c>
      <c r="I482" s="86"/>
      <c r="J482" s="85"/>
      <c r="K482" s="186" t="str">
        <f>IF(J482=0,"",IF(LEN(J482)=0,0,(VLOOKUP($J482,Validatie!$D$18:$E$35,2,FALSE))))</f>
        <v/>
      </c>
      <c r="L482" s="86"/>
      <c r="M482" s="87"/>
      <c r="N482" s="90"/>
    </row>
    <row r="483" spans="1:14" x14ac:dyDescent="0.2">
      <c r="A483" s="82"/>
      <c r="B483" s="83"/>
      <c r="C483" s="83"/>
      <c r="D483" s="82"/>
      <c r="E483" s="82"/>
      <c r="F483" s="84"/>
      <c r="G483" s="85"/>
      <c r="H483" s="186" t="str">
        <f>IF(L482="Ja", "", IF(G483=0,"",IF(LEN(G483)=0,0,(VLOOKUP($G483,Validatie!$B$18:$C$26,2,FALSE)))))</f>
        <v/>
      </c>
      <c r="I483" s="86"/>
      <c r="J483" s="85"/>
      <c r="K483" s="186" t="str">
        <f>IF(J483=0,"",IF(LEN(J483)=0,0,(VLOOKUP($J483,Validatie!$D$18:$E$35,2,FALSE))))</f>
        <v/>
      </c>
      <c r="L483" s="86"/>
      <c r="M483" s="87"/>
      <c r="N483" s="90"/>
    </row>
    <row r="484" spans="1:14" x14ac:dyDescent="0.2">
      <c r="A484" s="82"/>
      <c r="B484" s="83"/>
      <c r="C484" s="83"/>
      <c r="D484" s="82"/>
      <c r="E484" s="82"/>
      <c r="F484" s="84"/>
      <c r="G484" s="85"/>
      <c r="H484" s="186" t="str">
        <f>IF(L483="Ja", "", IF(G484=0,"",IF(LEN(G484)=0,0,(VLOOKUP($G484,Validatie!$B$18:$C$26,2,FALSE)))))</f>
        <v/>
      </c>
      <c r="I484" s="86"/>
      <c r="J484" s="85"/>
      <c r="K484" s="186" t="str">
        <f>IF(J484=0,"",IF(LEN(J484)=0,0,(VLOOKUP($J484,Validatie!$D$18:$E$35,2,FALSE))))</f>
        <v/>
      </c>
      <c r="L484" s="86"/>
      <c r="M484" s="87"/>
      <c r="N484" s="90"/>
    </row>
    <row r="485" spans="1:14" x14ac:dyDescent="0.2">
      <c r="A485" s="82"/>
      <c r="B485" s="83"/>
      <c r="C485" s="83"/>
      <c r="D485" s="82"/>
      <c r="E485" s="82"/>
      <c r="F485" s="84"/>
      <c r="G485" s="85"/>
      <c r="H485" s="186" t="str">
        <f>IF(L484="Ja", "", IF(G485=0,"",IF(LEN(G485)=0,0,(VLOOKUP($G485,Validatie!$B$18:$C$26,2,FALSE)))))</f>
        <v/>
      </c>
      <c r="I485" s="86"/>
      <c r="J485" s="85"/>
      <c r="K485" s="186" t="str">
        <f>IF(J485=0,"",IF(LEN(J485)=0,0,(VLOOKUP($J485,Validatie!$D$18:$E$35,2,FALSE))))</f>
        <v/>
      </c>
      <c r="L485" s="86"/>
      <c r="M485" s="87"/>
      <c r="N485" s="90"/>
    </row>
    <row r="486" spans="1:14" x14ac:dyDescent="0.2">
      <c r="A486" s="82"/>
      <c r="B486" s="83"/>
      <c r="C486" s="83"/>
      <c r="D486" s="82"/>
      <c r="E486" s="82"/>
      <c r="F486" s="84"/>
      <c r="G486" s="85"/>
      <c r="H486" s="186" t="str">
        <f>IF(L485="Ja", "", IF(G486=0,"",IF(LEN(G486)=0,0,(VLOOKUP($G486,Validatie!$B$18:$C$26,2,FALSE)))))</f>
        <v/>
      </c>
      <c r="I486" s="86"/>
      <c r="J486" s="85"/>
      <c r="K486" s="186" t="str">
        <f>IF(J486=0,"",IF(LEN(J486)=0,0,(VLOOKUP($J486,Validatie!$D$18:$E$35,2,FALSE))))</f>
        <v/>
      </c>
      <c r="L486" s="86"/>
      <c r="M486" s="87"/>
      <c r="N486" s="90"/>
    </row>
    <row r="487" spans="1:14" x14ac:dyDescent="0.2">
      <c r="A487" s="82"/>
      <c r="B487" s="83"/>
      <c r="C487" s="83"/>
      <c r="D487" s="82"/>
      <c r="E487" s="82"/>
      <c r="F487" s="84"/>
      <c r="G487" s="85"/>
      <c r="H487" s="186" t="str">
        <f>IF(L486="Ja", "", IF(G487=0,"",IF(LEN(G487)=0,0,(VLOOKUP($G487,Validatie!$B$18:$C$26,2,FALSE)))))</f>
        <v/>
      </c>
      <c r="I487" s="86"/>
      <c r="J487" s="85"/>
      <c r="K487" s="186" t="str">
        <f>IF(J487=0,"",IF(LEN(J487)=0,0,(VLOOKUP($J487,Validatie!$D$18:$E$35,2,FALSE))))</f>
        <v/>
      </c>
      <c r="L487" s="86"/>
      <c r="M487" s="87"/>
      <c r="N487" s="90"/>
    </row>
    <row r="488" spans="1:14" x14ac:dyDescent="0.2">
      <c r="A488" s="82"/>
      <c r="B488" s="83"/>
      <c r="C488" s="83"/>
      <c r="D488" s="82"/>
      <c r="E488" s="82"/>
      <c r="F488" s="84"/>
      <c r="G488" s="85"/>
      <c r="H488" s="186" t="str">
        <f>IF(L487="Ja", "", IF(G488=0,"",IF(LEN(G488)=0,0,(VLOOKUP($G488,Validatie!$B$18:$C$26,2,FALSE)))))</f>
        <v/>
      </c>
      <c r="I488" s="86"/>
      <c r="J488" s="85"/>
      <c r="K488" s="186" t="str">
        <f>IF(J488=0,"",IF(LEN(J488)=0,0,(VLOOKUP($J488,Validatie!$D$18:$E$35,2,FALSE))))</f>
        <v/>
      </c>
      <c r="L488" s="86"/>
      <c r="M488" s="87"/>
      <c r="N488" s="90"/>
    </row>
    <row r="489" spans="1:14" x14ac:dyDescent="0.2">
      <c r="A489" s="82"/>
      <c r="B489" s="83"/>
      <c r="C489" s="83"/>
      <c r="D489" s="82"/>
      <c r="E489" s="82"/>
      <c r="F489" s="84"/>
      <c r="G489" s="85"/>
      <c r="H489" s="186" t="str">
        <f>IF(L488="Ja", "", IF(G489=0,"",IF(LEN(G489)=0,0,(VLOOKUP($G489,Validatie!$B$18:$C$26,2,FALSE)))))</f>
        <v/>
      </c>
      <c r="I489" s="86"/>
      <c r="J489" s="85"/>
      <c r="K489" s="186" t="str">
        <f>IF(J489=0,"",IF(LEN(J489)=0,0,(VLOOKUP($J489,Validatie!$D$18:$E$35,2,FALSE))))</f>
        <v/>
      </c>
      <c r="L489" s="86"/>
      <c r="M489" s="87"/>
      <c r="N489" s="90"/>
    </row>
    <row r="490" spans="1:14" x14ac:dyDescent="0.2">
      <c r="A490" s="82"/>
      <c r="B490" s="83"/>
      <c r="C490" s="83"/>
      <c r="D490" s="82"/>
      <c r="E490" s="82"/>
      <c r="F490" s="84"/>
      <c r="G490" s="85"/>
      <c r="H490" s="186" t="str">
        <f>IF(L489="Ja", "", IF(G490=0,"",IF(LEN(G490)=0,0,(VLOOKUP($G490,Validatie!$B$18:$C$26,2,FALSE)))))</f>
        <v/>
      </c>
      <c r="I490" s="86"/>
      <c r="J490" s="85"/>
      <c r="K490" s="186" t="str">
        <f>IF(J490=0,"",IF(LEN(J490)=0,0,(VLOOKUP($J490,Validatie!$D$18:$E$35,2,FALSE))))</f>
        <v/>
      </c>
      <c r="L490" s="86"/>
      <c r="M490" s="87"/>
      <c r="N490" s="90"/>
    </row>
    <row r="491" spans="1:14" x14ac:dyDescent="0.2">
      <c r="A491" s="82"/>
      <c r="B491" s="83"/>
      <c r="C491" s="83"/>
      <c r="D491" s="82"/>
      <c r="E491" s="82"/>
      <c r="F491" s="84"/>
      <c r="G491" s="85"/>
      <c r="H491" s="186" t="str">
        <f>IF(L490="Ja", "", IF(G491=0,"",IF(LEN(G491)=0,0,(VLOOKUP($G491,Validatie!$B$18:$C$26,2,FALSE)))))</f>
        <v/>
      </c>
      <c r="I491" s="86"/>
      <c r="J491" s="85"/>
      <c r="K491" s="186" t="str">
        <f>IF(J491=0,"",IF(LEN(J491)=0,0,(VLOOKUP($J491,Validatie!$D$18:$E$35,2,FALSE))))</f>
        <v/>
      </c>
      <c r="L491" s="86"/>
      <c r="M491" s="87"/>
      <c r="N491" s="90"/>
    </row>
    <row r="492" spans="1:14" x14ac:dyDescent="0.2">
      <c r="A492" s="82"/>
      <c r="B492" s="83"/>
      <c r="C492" s="83"/>
      <c r="D492" s="82"/>
      <c r="E492" s="82"/>
      <c r="F492" s="84"/>
      <c r="G492" s="85"/>
      <c r="H492" s="186" t="str">
        <f>IF(L491="Ja", "", IF(G492=0,"",IF(LEN(G492)=0,0,(VLOOKUP($G492,Validatie!$B$18:$C$26,2,FALSE)))))</f>
        <v/>
      </c>
      <c r="I492" s="86"/>
      <c r="J492" s="85"/>
      <c r="K492" s="186" t="str">
        <f>IF(J492=0,"",IF(LEN(J492)=0,0,(VLOOKUP($J492,Validatie!$D$18:$E$35,2,FALSE))))</f>
        <v/>
      </c>
      <c r="L492" s="86"/>
      <c r="M492" s="87"/>
      <c r="N492" s="90"/>
    </row>
    <row r="493" spans="1:14" x14ac:dyDescent="0.2">
      <c r="A493" s="82"/>
      <c r="B493" s="83"/>
      <c r="C493" s="83"/>
      <c r="D493" s="82"/>
      <c r="E493" s="82"/>
      <c r="F493" s="84"/>
      <c r="G493" s="85"/>
      <c r="H493" s="186" t="str">
        <f>IF(L492="Ja", "", IF(G493=0,"",IF(LEN(G493)=0,0,(VLOOKUP($G493,Validatie!$B$18:$C$26,2,FALSE)))))</f>
        <v/>
      </c>
      <c r="I493" s="86"/>
      <c r="J493" s="85"/>
      <c r="K493" s="186" t="str">
        <f>IF(J493=0,"",IF(LEN(J493)=0,0,(VLOOKUP($J493,Validatie!$D$18:$E$35,2,FALSE))))</f>
        <v/>
      </c>
      <c r="L493" s="86"/>
      <c r="M493" s="87"/>
      <c r="N493" s="90"/>
    </row>
    <row r="494" spans="1:14" x14ac:dyDescent="0.2">
      <c r="A494" s="82"/>
      <c r="B494" s="83"/>
      <c r="C494" s="83"/>
      <c r="D494" s="82"/>
      <c r="E494" s="82"/>
      <c r="F494" s="84"/>
      <c r="G494" s="85"/>
      <c r="H494" s="186" t="str">
        <f>IF(L493="Ja", "", IF(G494=0,"",IF(LEN(G494)=0,0,(VLOOKUP($G494,Validatie!$B$18:$C$26,2,FALSE)))))</f>
        <v/>
      </c>
      <c r="I494" s="86"/>
      <c r="J494" s="85"/>
      <c r="K494" s="186" t="str">
        <f>IF(J494=0,"",IF(LEN(J494)=0,0,(VLOOKUP($J494,Validatie!$D$18:$E$35,2,FALSE))))</f>
        <v/>
      </c>
      <c r="L494" s="86"/>
      <c r="M494" s="87"/>
      <c r="N494" s="90"/>
    </row>
    <row r="495" spans="1:14" x14ac:dyDescent="0.2">
      <c r="A495" s="82"/>
      <c r="B495" s="83"/>
      <c r="C495" s="83"/>
      <c r="D495" s="82"/>
      <c r="E495" s="82"/>
      <c r="F495" s="84"/>
      <c r="G495" s="85"/>
      <c r="H495" s="186" t="str">
        <f>IF(L494="Ja", "", IF(G495=0,"",IF(LEN(G495)=0,0,(VLOOKUP($G495,Validatie!$B$18:$C$26,2,FALSE)))))</f>
        <v/>
      </c>
      <c r="I495" s="86"/>
      <c r="J495" s="85"/>
      <c r="K495" s="186" t="str">
        <f>IF(J495=0,"",IF(LEN(J495)=0,0,(VLOOKUP($J495,Validatie!$D$18:$E$35,2,FALSE))))</f>
        <v/>
      </c>
      <c r="L495" s="86"/>
      <c r="M495" s="87"/>
      <c r="N495" s="90"/>
    </row>
    <row r="496" spans="1:14" x14ac:dyDescent="0.2">
      <c r="A496" s="82"/>
      <c r="B496" s="83"/>
      <c r="C496" s="83"/>
      <c r="D496" s="82"/>
      <c r="E496" s="82"/>
      <c r="F496" s="84"/>
      <c r="G496" s="85"/>
      <c r="H496" s="186" t="str">
        <f>IF(L495="Ja", "", IF(G496=0,"",IF(LEN(G496)=0,0,(VLOOKUP($G496,Validatie!$B$18:$C$26,2,FALSE)))))</f>
        <v/>
      </c>
      <c r="I496" s="86"/>
      <c r="J496" s="85"/>
      <c r="K496" s="186" t="str">
        <f>IF(J496=0,"",IF(LEN(J496)=0,0,(VLOOKUP($J496,Validatie!$D$18:$E$35,2,FALSE))))</f>
        <v/>
      </c>
      <c r="L496" s="86"/>
      <c r="M496" s="87"/>
      <c r="N496" s="90"/>
    </row>
    <row r="497" spans="1:14" x14ac:dyDescent="0.2">
      <c r="A497" s="82"/>
      <c r="B497" s="83"/>
      <c r="C497" s="83"/>
      <c r="D497" s="82"/>
      <c r="E497" s="82"/>
      <c r="F497" s="84"/>
      <c r="G497" s="85"/>
      <c r="H497" s="186" t="str">
        <f>IF(L496="Ja", "", IF(G497=0,"",IF(LEN(G497)=0,0,(VLOOKUP($G497,Validatie!$B$18:$C$26,2,FALSE)))))</f>
        <v/>
      </c>
      <c r="I497" s="86"/>
      <c r="J497" s="85"/>
      <c r="K497" s="186" t="str">
        <f>IF(J497=0,"",IF(LEN(J497)=0,0,(VLOOKUP($J497,Validatie!$D$18:$E$35,2,FALSE))))</f>
        <v/>
      </c>
      <c r="L497" s="86"/>
      <c r="M497" s="87"/>
      <c r="N497" s="90"/>
    </row>
    <row r="498" spans="1:14" x14ac:dyDescent="0.2">
      <c r="A498" s="82"/>
      <c r="B498" s="83"/>
      <c r="C498" s="83"/>
      <c r="D498" s="82"/>
      <c r="E498" s="82"/>
      <c r="F498" s="84"/>
      <c r="G498" s="85"/>
      <c r="H498" s="186" t="str">
        <f>IF(L497="Ja", "", IF(G498=0,"",IF(LEN(G498)=0,0,(VLOOKUP($G498,Validatie!$B$18:$C$26,2,FALSE)))))</f>
        <v/>
      </c>
      <c r="I498" s="86"/>
      <c r="J498" s="85"/>
      <c r="K498" s="186" t="str">
        <f>IF(J498=0,"",IF(LEN(J498)=0,0,(VLOOKUP($J498,Validatie!$D$18:$E$35,2,FALSE))))</f>
        <v/>
      </c>
      <c r="L498" s="86"/>
      <c r="M498" s="87"/>
      <c r="N498" s="90"/>
    </row>
    <row r="499" spans="1:14" x14ac:dyDescent="0.2">
      <c r="A499" s="82"/>
      <c r="B499" s="83"/>
      <c r="C499" s="83"/>
      <c r="D499" s="82"/>
      <c r="E499" s="82"/>
      <c r="F499" s="84"/>
      <c r="G499" s="85"/>
      <c r="H499" s="186" t="str">
        <f>IF(L498="Ja", "", IF(G499=0,"",IF(LEN(G499)=0,0,(VLOOKUP($G499,Validatie!$B$18:$C$26,2,FALSE)))))</f>
        <v/>
      </c>
      <c r="I499" s="86"/>
      <c r="J499" s="85"/>
      <c r="K499" s="186" t="str">
        <f>IF(J499=0,"",IF(LEN(J499)=0,0,(VLOOKUP($J499,Validatie!$D$18:$E$35,2,FALSE))))</f>
        <v/>
      </c>
      <c r="L499" s="86"/>
      <c r="M499" s="87"/>
      <c r="N499" s="90"/>
    </row>
    <row r="500" spans="1:14" x14ac:dyDescent="0.2">
      <c r="A500" s="82"/>
      <c r="B500" s="83"/>
      <c r="C500" s="83"/>
      <c r="D500" s="82"/>
      <c r="E500" s="82"/>
      <c r="F500" s="84"/>
      <c r="G500" s="85"/>
      <c r="H500" s="186" t="str">
        <f>IF(L499="Ja", "", IF(G500=0,"",IF(LEN(G500)=0,0,(VLOOKUP($G500,Validatie!$B$18:$C$26,2,FALSE)))))</f>
        <v/>
      </c>
      <c r="I500" s="86"/>
      <c r="J500" s="85"/>
      <c r="K500" s="186" t="str">
        <f>IF(J500=0,"",IF(LEN(J500)=0,0,(VLOOKUP($J500,Validatie!$D$18:$E$35,2,FALSE))))</f>
        <v/>
      </c>
      <c r="L500" s="86"/>
      <c r="M500" s="87"/>
      <c r="N500" s="90"/>
    </row>
    <row r="501" spans="1:14" x14ac:dyDescent="0.2">
      <c r="A501" s="82"/>
      <c r="B501" s="83"/>
      <c r="C501" s="83"/>
      <c r="D501" s="82"/>
      <c r="E501" s="82"/>
      <c r="F501" s="84"/>
      <c r="G501" s="85"/>
      <c r="H501" s="186" t="str">
        <f>IF(L500="Ja", "", IF(G501=0,"",IF(LEN(G501)=0,0,(VLOOKUP($G501,Validatie!$B$18:$C$26,2,FALSE)))))</f>
        <v/>
      </c>
      <c r="I501" s="86"/>
      <c r="J501" s="85"/>
      <c r="K501" s="186" t="str">
        <f>IF(J501=0,"",IF(LEN(J501)=0,0,(VLOOKUP($J501,Validatie!$D$18:$E$35,2,FALSE))))</f>
        <v/>
      </c>
      <c r="L501" s="86"/>
      <c r="M501" s="87"/>
      <c r="N501" s="90"/>
    </row>
    <row r="502" spans="1:14" x14ac:dyDescent="0.2">
      <c r="A502" s="82"/>
      <c r="B502" s="83"/>
      <c r="C502" s="83"/>
      <c r="D502" s="82"/>
      <c r="E502" s="82"/>
      <c r="F502" s="84"/>
      <c r="G502" s="85"/>
      <c r="H502" s="186" t="str">
        <f>IF(L501="Ja", "", IF(G502=0,"",IF(LEN(G502)=0,0,(VLOOKUP($G502,Validatie!$B$18:$C$26,2,FALSE)))))</f>
        <v/>
      </c>
      <c r="I502" s="86"/>
      <c r="J502" s="85"/>
      <c r="K502" s="186" t="str">
        <f>IF(J502=0,"",IF(LEN(J502)=0,0,(VLOOKUP($J502,Validatie!$D$18:$E$35,2,FALSE))))</f>
        <v/>
      </c>
      <c r="L502" s="86"/>
      <c r="M502" s="87"/>
      <c r="N502" s="90"/>
    </row>
    <row r="503" spans="1:14" x14ac:dyDescent="0.2">
      <c r="A503" s="82"/>
      <c r="B503" s="83"/>
      <c r="C503" s="83"/>
      <c r="D503" s="82"/>
      <c r="E503" s="82"/>
      <c r="F503" s="84"/>
      <c r="G503" s="85"/>
      <c r="H503" s="186" t="str">
        <f>IF(L502="Ja", "", IF(G503=0,"",IF(LEN(G503)=0,0,(VLOOKUP($G503,Validatie!$B$18:$C$26,2,FALSE)))))</f>
        <v/>
      </c>
      <c r="I503" s="86"/>
      <c r="J503" s="85"/>
      <c r="K503" s="186" t="str">
        <f>IF(J503=0,"",IF(LEN(J503)=0,0,(VLOOKUP($J503,Validatie!$D$18:$E$35,2,FALSE))))</f>
        <v/>
      </c>
      <c r="L503" s="86"/>
      <c r="M503" s="87"/>
      <c r="N503" s="90"/>
    </row>
    <row r="504" spans="1:14" x14ac:dyDescent="0.2">
      <c r="A504" s="82"/>
      <c r="B504" s="83"/>
      <c r="C504" s="83"/>
      <c r="D504" s="82"/>
      <c r="E504" s="82"/>
      <c r="F504" s="84"/>
      <c r="G504" s="85"/>
      <c r="H504" s="186" t="str">
        <f>IF(L503="Ja", "", IF(G504=0,"",IF(LEN(G504)=0,0,(VLOOKUP($G504,Validatie!$B$18:$C$26,2,FALSE)))))</f>
        <v/>
      </c>
      <c r="I504" s="86"/>
      <c r="J504" s="85"/>
      <c r="K504" s="186" t="str">
        <f>IF(J504=0,"",IF(LEN(J504)=0,0,(VLOOKUP($J504,Validatie!$D$18:$E$35,2,FALSE))))</f>
        <v/>
      </c>
      <c r="L504" s="86"/>
      <c r="M504" s="87"/>
      <c r="N504" s="90"/>
    </row>
    <row r="505" spans="1:14" x14ac:dyDescent="0.2">
      <c r="A505" s="82"/>
      <c r="B505" s="83"/>
      <c r="C505" s="83"/>
      <c r="D505" s="82"/>
      <c r="E505" s="82"/>
      <c r="F505" s="84"/>
      <c r="G505" s="85"/>
      <c r="H505" s="186" t="str">
        <f>IF(L504="Ja", "", IF(G505=0,"",IF(LEN(G505)=0,0,(VLOOKUP($G505,Validatie!$B$18:$C$26,2,FALSE)))))</f>
        <v/>
      </c>
      <c r="I505" s="86"/>
      <c r="J505" s="85"/>
      <c r="K505" s="186" t="str">
        <f>IF(J505=0,"",IF(LEN(J505)=0,0,(VLOOKUP($J505,Validatie!$D$18:$E$35,2,FALSE))))</f>
        <v/>
      </c>
      <c r="L505" s="86"/>
      <c r="M505" s="87"/>
      <c r="N505" s="90"/>
    </row>
    <row r="506" spans="1:14" x14ac:dyDescent="0.2">
      <c r="A506" s="82"/>
      <c r="B506" s="83"/>
      <c r="C506" s="83"/>
      <c r="D506" s="82"/>
      <c r="E506" s="82"/>
      <c r="F506" s="84"/>
      <c r="G506" s="85"/>
      <c r="H506" s="186" t="str">
        <f>IF(L505="Ja", "", IF(G506=0,"",IF(LEN(G506)=0,0,(VLOOKUP($G506,Validatie!$B$18:$C$26,2,FALSE)))))</f>
        <v/>
      </c>
      <c r="I506" s="86"/>
      <c r="J506" s="85"/>
      <c r="K506" s="186" t="str">
        <f>IF(J506=0,"",IF(LEN(J506)=0,0,(VLOOKUP($J506,Validatie!$D$18:$E$35,2,FALSE))))</f>
        <v/>
      </c>
      <c r="L506" s="86"/>
      <c r="M506" s="87"/>
      <c r="N506" s="90"/>
    </row>
    <row r="507" spans="1:14" x14ac:dyDescent="0.2">
      <c r="A507" s="82"/>
      <c r="B507" s="83"/>
      <c r="C507" s="83"/>
      <c r="D507" s="82"/>
      <c r="E507" s="82"/>
      <c r="F507" s="84"/>
      <c r="G507" s="85"/>
      <c r="H507" s="186" t="str">
        <f>IF(L506="Ja", "", IF(G507=0,"",IF(LEN(G507)=0,0,(VLOOKUP($G507,Validatie!$B$18:$C$26,2,FALSE)))))</f>
        <v/>
      </c>
      <c r="I507" s="86"/>
      <c r="J507" s="85"/>
      <c r="K507" s="186" t="str">
        <f>IF(J507=0,"",IF(LEN(J507)=0,0,(VLOOKUP($J507,Validatie!$D$18:$E$35,2,FALSE))))</f>
        <v/>
      </c>
      <c r="L507" s="86"/>
      <c r="M507" s="87"/>
      <c r="N507" s="90"/>
    </row>
    <row r="508" spans="1:14" x14ac:dyDescent="0.2">
      <c r="A508" s="82"/>
      <c r="B508" s="83"/>
      <c r="C508" s="83"/>
      <c r="D508" s="82"/>
      <c r="E508" s="82"/>
      <c r="F508" s="84"/>
      <c r="G508" s="85"/>
      <c r="H508" s="186" t="str">
        <f>IF(L507="Ja", "", IF(G508=0,"",IF(LEN(G508)=0,0,(VLOOKUP($G508,Validatie!$B$18:$C$26,2,FALSE)))))</f>
        <v/>
      </c>
      <c r="I508" s="86"/>
      <c r="J508" s="85"/>
      <c r="K508" s="186" t="str">
        <f>IF(J508=0,"",IF(LEN(J508)=0,0,(VLOOKUP($J508,Validatie!$D$18:$E$35,2,FALSE))))</f>
        <v/>
      </c>
      <c r="L508" s="86"/>
      <c r="M508" s="87"/>
      <c r="N508" s="90"/>
    </row>
    <row r="509" spans="1:14" x14ac:dyDescent="0.2">
      <c r="A509" s="82"/>
      <c r="B509" s="83"/>
      <c r="C509" s="83"/>
      <c r="D509" s="82"/>
      <c r="E509" s="82"/>
      <c r="F509" s="84"/>
      <c r="G509" s="85"/>
      <c r="H509" s="186" t="str">
        <f>IF(L508="Ja", "", IF(G509=0,"",IF(LEN(G509)=0,0,(VLOOKUP($G509,Validatie!$B$18:$C$26,2,FALSE)))))</f>
        <v/>
      </c>
      <c r="I509" s="86"/>
      <c r="J509" s="85"/>
      <c r="K509" s="186" t="str">
        <f>IF(J509=0,"",IF(LEN(J509)=0,0,(VLOOKUP($J509,Validatie!$D$18:$E$35,2,FALSE))))</f>
        <v/>
      </c>
      <c r="L509" s="86"/>
      <c r="M509" s="87"/>
      <c r="N509" s="90"/>
    </row>
    <row r="510" spans="1:14" x14ac:dyDescent="0.2">
      <c r="A510" s="82"/>
      <c r="B510" s="83"/>
      <c r="C510" s="83"/>
      <c r="D510" s="82"/>
      <c r="E510" s="82"/>
      <c r="F510" s="84"/>
      <c r="G510" s="85"/>
      <c r="H510" s="186" t="str">
        <f>IF(L509="Ja", "", IF(G510=0,"",IF(LEN(G510)=0,0,(VLOOKUP($G510,Validatie!$B$18:$C$26,2,FALSE)))))</f>
        <v/>
      </c>
      <c r="I510" s="86"/>
      <c r="J510" s="85"/>
      <c r="K510" s="186" t="str">
        <f>IF(J510=0,"",IF(LEN(J510)=0,0,(VLOOKUP($J510,Validatie!$D$18:$E$35,2,FALSE))))</f>
        <v/>
      </c>
      <c r="L510" s="86"/>
      <c r="M510" s="87"/>
      <c r="N510" s="90"/>
    </row>
    <row r="511" spans="1:14" x14ac:dyDescent="0.2">
      <c r="A511" s="82"/>
      <c r="B511" s="83"/>
      <c r="C511" s="83"/>
      <c r="D511" s="82"/>
      <c r="E511" s="82"/>
      <c r="F511" s="84"/>
      <c r="G511" s="85"/>
      <c r="H511" s="186" t="str">
        <f>IF(L510="Ja", "", IF(G511=0,"",IF(LEN(G511)=0,0,(VLOOKUP($G511,Validatie!$B$18:$C$26,2,FALSE)))))</f>
        <v/>
      </c>
      <c r="I511" s="86"/>
      <c r="J511" s="85"/>
      <c r="K511" s="186" t="str">
        <f>IF(J511=0,"",IF(LEN(J511)=0,0,(VLOOKUP($J511,Validatie!$D$18:$E$35,2,FALSE))))</f>
        <v/>
      </c>
      <c r="L511" s="86"/>
      <c r="M511" s="87"/>
      <c r="N511" s="90"/>
    </row>
    <row r="512" spans="1:14" x14ac:dyDescent="0.2">
      <c r="A512" s="82"/>
      <c r="B512" s="83"/>
      <c r="C512" s="83"/>
      <c r="D512" s="82"/>
      <c r="E512" s="82"/>
      <c r="F512" s="84"/>
      <c r="G512" s="85"/>
      <c r="H512" s="186" t="str">
        <f>IF(L511="Ja", "", IF(G512=0,"",IF(LEN(G512)=0,0,(VLOOKUP($G512,Validatie!$B$18:$C$26,2,FALSE)))))</f>
        <v/>
      </c>
      <c r="I512" s="86"/>
      <c r="J512" s="85"/>
      <c r="K512" s="186" t="str">
        <f>IF(J512=0,"",IF(LEN(J512)=0,0,(VLOOKUP($J512,Validatie!$D$18:$E$35,2,FALSE))))</f>
        <v/>
      </c>
      <c r="L512" s="86"/>
      <c r="M512" s="87"/>
      <c r="N512" s="90"/>
    </row>
    <row r="513" spans="1:14" x14ac:dyDescent="0.2">
      <c r="A513" s="82"/>
      <c r="B513" s="83"/>
      <c r="C513" s="83"/>
      <c r="D513" s="82"/>
      <c r="E513" s="82"/>
      <c r="F513" s="84"/>
      <c r="G513" s="85"/>
      <c r="H513" s="186" t="str">
        <f>IF(L512="Ja", "", IF(G513=0,"",IF(LEN(G513)=0,0,(VLOOKUP($G513,Validatie!$B$18:$C$26,2,FALSE)))))</f>
        <v/>
      </c>
      <c r="I513" s="86"/>
      <c r="J513" s="85"/>
      <c r="K513" s="186" t="str">
        <f>IF(J513=0,"",IF(LEN(J513)=0,0,(VLOOKUP($J513,Validatie!$D$18:$E$35,2,FALSE))))</f>
        <v/>
      </c>
      <c r="L513" s="86"/>
      <c r="M513" s="87"/>
      <c r="N513" s="90"/>
    </row>
    <row r="514" spans="1:14" x14ac:dyDescent="0.2">
      <c r="A514" s="82"/>
      <c r="B514" s="83"/>
      <c r="C514" s="83"/>
      <c r="D514" s="82"/>
      <c r="E514" s="82"/>
      <c r="F514" s="84"/>
      <c r="G514" s="85"/>
      <c r="H514" s="186" t="str">
        <f>IF(L513="Ja", "", IF(G514=0,"",IF(LEN(G514)=0,0,(VLOOKUP($G514,Validatie!$B$18:$C$26,2,FALSE)))))</f>
        <v/>
      </c>
      <c r="I514" s="86"/>
      <c r="J514" s="85"/>
      <c r="K514" s="186" t="str">
        <f>IF(J514=0,"",IF(LEN(J514)=0,0,(VLOOKUP($J514,Validatie!$D$18:$E$35,2,FALSE))))</f>
        <v/>
      </c>
      <c r="L514" s="86"/>
      <c r="M514" s="87"/>
      <c r="N514" s="90"/>
    </row>
    <row r="515" spans="1:14" x14ac:dyDescent="0.2">
      <c r="A515" s="82"/>
      <c r="B515" s="83"/>
      <c r="C515" s="83"/>
      <c r="D515" s="82"/>
      <c r="E515" s="82"/>
      <c r="F515" s="84"/>
      <c r="G515" s="85"/>
      <c r="H515" s="186" t="str">
        <f>IF(L514="Ja", "", IF(G515=0,"",IF(LEN(G515)=0,0,(VLOOKUP($G515,Validatie!$B$18:$C$26,2,FALSE)))))</f>
        <v/>
      </c>
      <c r="I515" s="86"/>
      <c r="J515" s="85"/>
      <c r="K515" s="186" t="str">
        <f>IF(J515=0,"",IF(LEN(J515)=0,0,(VLOOKUP($J515,Validatie!$D$18:$E$35,2,FALSE))))</f>
        <v/>
      </c>
      <c r="L515" s="86"/>
      <c r="M515" s="87"/>
      <c r="N515" s="90"/>
    </row>
    <row r="516" spans="1:14" x14ac:dyDescent="0.2">
      <c r="A516" s="82"/>
      <c r="B516" s="83"/>
      <c r="C516" s="83"/>
      <c r="D516" s="82"/>
      <c r="E516" s="82"/>
      <c r="F516" s="84"/>
      <c r="G516" s="85"/>
      <c r="H516" s="186" t="str">
        <f>IF(L515="Ja", "", IF(G516=0,"",IF(LEN(G516)=0,0,(VLOOKUP($G516,Validatie!$B$18:$C$26,2,FALSE)))))</f>
        <v/>
      </c>
      <c r="I516" s="86"/>
      <c r="J516" s="85"/>
      <c r="K516" s="186" t="str">
        <f>IF(J516=0,"",IF(LEN(J516)=0,0,(VLOOKUP($J516,Validatie!$D$18:$E$35,2,FALSE))))</f>
        <v/>
      </c>
      <c r="L516" s="86"/>
      <c r="M516" s="87"/>
      <c r="N516" s="90"/>
    </row>
    <row r="517" spans="1:14" x14ac:dyDescent="0.2">
      <c r="A517" s="82"/>
      <c r="B517" s="83"/>
      <c r="C517" s="83"/>
      <c r="D517" s="82"/>
      <c r="E517" s="82"/>
      <c r="F517" s="84"/>
      <c r="G517" s="85"/>
      <c r="H517" s="186" t="str">
        <f>IF(L516="Ja", "", IF(G517=0,"",IF(LEN(G517)=0,0,(VLOOKUP($G517,Validatie!$B$18:$C$26,2,FALSE)))))</f>
        <v/>
      </c>
      <c r="I517" s="86"/>
      <c r="J517" s="85"/>
      <c r="K517" s="186" t="str">
        <f>IF(J517=0,"",IF(LEN(J517)=0,0,(VLOOKUP($J517,Validatie!$D$18:$E$35,2,FALSE))))</f>
        <v/>
      </c>
      <c r="L517" s="86"/>
      <c r="M517" s="87"/>
      <c r="N517" s="90"/>
    </row>
    <row r="518" spans="1:14" x14ac:dyDescent="0.2">
      <c r="A518" s="82"/>
      <c r="B518" s="83"/>
      <c r="C518" s="83"/>
      <c r="D518" s="82"/>
      <c r="E518" s="82"/>
      <c r="F518" s="84"/>
      <c r="G518" s="85"/>
      <c r="H518" s="186" t="str">
        <f>IF(L517="Ja", "", IF(G518=0,"",IF(LEN(G518)=0,0,(VLOOKUP($G518,Validatie!$B$18:$C$26,2,FALSE)))))</f>
        <v/>
      </c>
      <c r="I518" s="86"/>
      <c r="J518" s="85"/>
      <c r="K518" s="186" t="str">
        <f>IF(J518=0,"",IF(LEN(J518)=0,0,(VLOOKUP($J518,Validatie!$D$18:$E$35,2,FALSE))))</f>
        <v/>
      </c>
      <c r="L518" s="86"/>
      <c r="M518" s="87"/>
      <c r="N518" s="90"/>
    </row>
    <row r="519" spans="1:14" x14ac:dyDescent="0.2">
      <c r="A519" s="82"/>
      <c r="B519" s="83"/>
      <c r="C519" s="83"/>
      <c r="D519" s="82"/>
      <c r="E519" s="82"/>
      <c r="F519" s="84"/>
      <c r="G519" s="85"/>
      <c r="H519" s="186" t="str">
        <f>IF(L518="Ja", "", IF(G519=0,"",IF(LEN(G519)=0,0,(VLOOKUP($G519,Validatie!$B$18:$C$26,2,FALSE)))))</f>
        <v/>
      </c>
      <c r="I519" s="86"/>
      <c r="J519" s="85"/>
      <c r="K519" s="186" t="str">
        <f>IF(J519=0,"",IF(LEN(J519)=0,0,(VLOOKUP($J519,Validatie!$D$18:$E$35,2,FALSE))))</f>
        <v/>
      </c>
      <c r="L519" s="86"/>
      <c r="M519" s="87"/>
      <c r="N519" s="90"/>
    </row>
    <row r="520" spans="1:14" x14ac:dyDescent="0.2">
      <c r="A520" s="82"/>
      <c r="B520" s="83"/>
      <c r="C520" s="83"/>
      <c r="D520" s="82"/>
      <c r="E520" s="82"/>
      <c r="F520" s="84"/>
      <c r="G520" s="85"/>
      <c r="H520" s="186" t="str">
        <f>IF(L519="Ja", "", IF(G520=0,"",IF(LEN(G520)=0,0,(VLOOKUP($G520,Validatie!$B$18:$C$26,2,FALSE)))))</f>
        <v/>
      </c>
      <c r="I520" s="86"/>
      <c r="J520" s="85"/>
      <c r="K520" s="186" t="str">
        <f>IF(J520=0,"",IF(LEN(J520)=0,0,(VLOOKUP($J520,Validatie!$D$18:$E$35,2,FALSE))))</f>
        <v/>
      </c>
      <c r="L520" s="86"/>
      <c r="M520" s="87"/>
      <c r="N520" s="90"/>
    </row>
    <row r="521" spans="1:14" x14ac:dyDescent="0.2">
      <c r="A521" s="82"/>
      <c r="B521" s="83"/>
      <c r="C521" s="83"/>
      <c r="D521" s="82"/>
      <c r="E521" s="82"/>
      <c r="F521" s="84"/>
      <c r="G521" s="85"/>
      <c r="H521" s="186" t="str">
        <f>IF(L520="Ja", "", IF(G521=0,"",IF(LEN(G521)=0,0,(VLOOKUP($G521,Validatie!$B$18:$C$26,2,FALSE)))))</f>
        <v/>
      </c>
      <c r="I521" s="86"/>
      <c r="J521" s="85"/>
      <c r="K521" s="186" t="str">
        <f>IF(J521=0,"",IF(LEN(J521)=0,0,(VLOOKUP($J521,Validatie!$D$18:$E$35,2,FALSE))))</f>
        <v/>
      </c>
      <c r="L521" s="86"/>
      <c r="M521" s="87"/>
      <c r="N521" s="90"/>
    </row>
    <row r="522" spans="1:14" x14ac:dyDescent="0.2">
      <c r="A522" s="82"/>
      <c r="B522" s="83"/>
      <c r="C522" s="83"/>
      <c r="D522" s="82"/>
      <c r="E522" s="82"/>
      <c r="F522" s="84"/>
      <c r="G522" s="85"/>
      <c r="H522" s="186" t="str">
        <f>IF(L521="Ja", "", IF(G522=0,"",IF(LEN(G522)=0,0,(VLOOKUP($G522,Validatie!$B$18:$C$26,2,FALSE)))))</f>
        <v/>
      </c>
      <c r="I522" s="86"/>
      <c r="J522" s="85"/>
      <c r="K522" s="186" t="str">
        <f>IF(J522=0,"",IF(LEN(J522)=0,0,(VLOOKUP($J522,Validatie!$D$18:$E$35,2,FALSE))))</f>
        <v/>
      </c>
      <c r="L522" s="86"/>
      <c r="M522" s="87"/>
      <c r="N522" s="90"/>
    </row>
    <row r="523" spans="1:14" x14ac:dyDescent="0.2">
      <c r="A523" s="82"/>
      <c r="B523" s="83"/>
      <c r="C523" s="83"/>
      <c r="D523" s="82"/>
      <c r="E523" s="82"/>
      <c r="F523" s="84"/>
      <c r="G523" s="85"/>
      <c r="H523" s="186" t="str">
        <f>IF(L522="Ja", "", IF(G523=0,"",IF(LEN(G523)=0,0,(VLOOKUP($G523,Validatie!$B$18:$C$26,2,FALSE)))))</f>
        <v/>
      </c>
      <c r="I523" s="86"/>
      <c r="J523" s="85"/>
      <c r="K523" s="186" t="str">
        <f>IF(J523=0,"",IF(LEN(J523)=0,0,(VLOOKUP($J523,Validatie!$D$18:$E$35,2,FALSE))))</f>
        <v/>
      </c>
      <c r="L523" s="86"/>
      <c r="M523" s="87"/>
      <c r="N523" s="90"/>
    </row>
    <row r="524" spans="1:14" x14ac:dyDescent="0.2">
      <c r="A524" s="82"/>
      <c r="B524" s="83"/>
      <c r="C524" s="83"/>
      <c r="D524" s="82"/>
      <c r="E524" s="82"/>
      <c r="F524" s="84"/>
      <c r="G524" s="85"/>
      <c r="H524" s="186" t="str">
        <f>IF(L523="Ja", "", IF(G524=0,"",IF(LEN(G524)=0,0,(VLOOKUP($G524,Validatie!$B$18:$C$26,2,FALSE)))))</f>
        <v/>
      </c>
      <c r="I524" s="86"/>
      <c r="J524" s="85"/>
      <c r="K524" s="186" t="str">
        <f>IF(J524=0,"",IF(LEN(J524)=0,0,(VLOOKUP($J524,Validatie!$D$18:$E$35,2,FALSE))))</f>
        <v/>
      </c>
      <c r="L524" s="86"/>
      <c r="M524" s="87"/>
      <c r="N524" s="90"/>
    </row>
    <row r="525" spans="1:14" x14ac:dyDescent="0.2">
      <c r="A525" s="82"/>
      <c r="B525" s="83"/>
      <c r="C525" s="83"/>
      <c r="D525" s="82"/>
      <c r="E525" s="82"/>
      <c r="F525" s="84"/>
      <c r="G525" s="85"/>
      <c r="H525" s="186" t="str">
        <f>IF(L524="Ja", "", IF(G525=0,"",IF(LEN(G525)=0,0,(VLOOKUP($G525,Validatie!$B$18:$C$26,2,FALSE)))))</f>
        <v/>
      </c>
      <c r="I525" s="86"/>
      <c r="J525" s="85"/>
      <c r="K525" s="186" t="str">
        <f>IF(J525=0,"",IF(LEN(J525)=0,0,(VLOOKUP($J525,Validatie!$D$18:$E$35,2,FALSE))))</f>
        <v/>
      </c>
      <c r="L525" s="86"/>
      <c r="M525" s="87"/>
      <c r="N525" s="90"/>
    </row>
    <row r="526" spans="1:14" x14ac:dyDescent="0.2">
      <c r="A526" s="82"/>
      <c r="B526" s="83"/>
      <c r="C526" s="83"/>
      <c r="D526" s="82"/>
      <c r="E526" s="82"/>
      <c r="F526" s="84"/>
      <c r="G526" s="85"/>
      <c r="H526" s="186" t="str">
        <f>IF(L525="Ja", "", IF(G526=0,"",IF(LEN(G526)=0,0,(VLOOKUP($G526,Validatie!$B$18:$C$26,2,FALSE)))))</f>
        <v/>
      </c>
      <c r="I526" s="86"/>
      <c r="J526" s="85"/>
      <c r="K526" s="186" t="str">
        <f>IF(J526=0,"",IF(LEN(J526)=0,0,(VLOOKUP($J526,Validatie!$D$18:$E$35,2,FALSE))))</f>
        <v/>
      </c>
      <c r="L526" s="86"/>
      <c r="M526" s="87"/>
      <c r="N526" s="90"/>
    </row>
    <row r="527" spans="1:14" x14ac:dyDescent="0.2">
      <c r="A527" s="82"/>
      <c r="B527" s="83"/>
      <c r="C527" s="83"/>
      <c r="D527" s="82"/>
      <c r="E527" s="82"/>
      <c r="F527" s="84"/>
      <c r="G527" s="85"/>
      <c r="H527" s="186" t="str">
        <f>IF(L526="Ja", "", IF(G527=0,"",IF(LEN(G527)=0,0,(VLOOKUP($G527,Validatie!$B$18:$C$26,2,FALSE)))))</f>
        <v/>
      </c>
      <c r="I527" s="86"/>
      <c r="J527" s="85"/>
      <c r="K527" s="186" t="str">
        <f>IF(J527=0,"",IF(LEN(J527)=0,0,(VLOOKUP($J527,Validatie!$D$18:$E$35,2,FALSE))))</f>
        <v/>
      </c>
      <c r="L527" s="86"/>
      <c r="M527" s="87"/>
      <c r="N527" s="90"/>
    </row>
    <row r="528" spans="1:14" x14ac:dyDescent="0.2">
      <c r="A528" s="82"/>
      <c r="B528" s="83"/>
      <c r="C528" s="83"/>
      <c r="D528" s="82"/>
      <c r="E528" s="82"/>
      <c r="F528" s="84"/>
      <c r="G528" s="85"/>
      <c r="H528" s="186" t="str">
        <f>IF(L527="Ja", "", IF(G528=0,"",IF(LEN(G528)=0,0,(VLOOKUP($G528,Validatie!$B$18:$C$26,2,FALSE)))))</f>
        <v/>
      </c>
      <c r="I528" s="86"/>
      <c r="J528" s="85"/>
      <c r="K528" s="186" t="str">
        <f>IF(J528=0,"",IF(LEN(J528)=0,0,(VLOOKUP($J528,Validatie!$D$18:$E$35,2,FALSE))))</f>
        <v/>
      </c>
      <c r="L528" s="86"/>
      <c r="M528" s="87"/>
      <c r="N528" s="90"/>
    </row>
    <row r="529" spans="1:14" x14ac:dyDescent="0.2">
      <c r="A529" s="82"/>
      <c r="B529" s="83"/>
      <c r="C529" s="83"/>
      <c r="D529" s="82"/>
      <c r="E529" s="82"/>
      <c r="F529" s="84"/>
      <c r="G529" s="85"/>
      <c r="H529" s="186" t="str">
        <f>IF(L528="Ja", "", IF(G529=0,"",IF(LEN(G529)=0,0,(VLOOKUP($G529,Validatie!$B$18:$C$26,2,FALSE)))))</f>
        <v/>
      </c>
      <c r="I529" s="86"/>
      <c r="J529" s="85"/>
      <c r="K529" s="186" t="str">
        <f>IF(J529=0,"",IF(LEN(J529)=0,0,(VLOOKUP($J529,Validatie!$D$18:$E$35,2,FALSE))))</f>
        <v/>
      </c>
      <c r="L529" s="86"/>
      <c r="M529" s="87"/>
      <c r="N529" s="90"/>
    </row>
    <row r="530" spans="1:14" x14ac:dyDescent="0.2">
      <c r="A530" s="82"/>
      <c r="B530" s="83"/>
      <c r="C530" s="83"/>
      <c r="D530" s="82"/>
      <c r="E530" s="82"/>
      <c r="F530" s="84"/>
      <c r="G530" s="85"/>
      <c r="H530" s="186" t="str">
        <f>IF(L529="Ja", "", IF(G530=0,"",IF(LEN(G530)=0,0,(VLOOKUP($G530,Validatie!$B$18:$C$26,2,FALSE)))))</f>
        <v/>
      </c>
      <c r="I530" s="86"/>
      <c r="J530" s="85"/>
      <c r="K530" s="186" t="str">
        <f>IF(J530=0,"",IF(LEN(J530)=0,0,(VLOOKUP($J530,Validatie!$D$18:$E$35,2,FALSE))))</f>
        <v/>
      </c>
      <c r="L530" s="86"/>
      <c r="M530" s="87"/>
      <c r="N530" s="90"/>
    </row>
    <row r="531" spans="1:14" x14ac:dyDescent="0.2">
      <c r="A531" s="82"/>
      <c r="B531" s="83"/>
      <c r="C531" s="83"/>
      <c r="D531" s="82"/>
      <c r="E531" s="82"/>
      <c r="F531" s="84"/>
      <c r="G531" s="85"/>
      <c r="H531" s="186" t="str">
        <f>IF(L530="Ja", "", IF(G531=0,"",IF(LEN(G531)=0,0,(VLOOKUP($G531,Validatie!$B$18:$C$26,2,FALSE)))))</f>
        <v/>
      </c>
      <c r="I531" s="86"/>
      <c r="J531" s="85"/>
      <c r="K531" s="186" t="str">
        <f>IF(J531=0,"",IF(LEN(J531)=0,0,(VLOOKUP($J531,Validatie!$D$18:$E$35,2,FALSE))))</f>
        <v/>
      </c>
      <c r="L531" s="86"/>
      <c r="M531" s="87"/>
      <c r="N531" s="90"/>
    </row>
    <row r="532" spans="1:14" x14ac:dyDescent="0.2">
      <c r="A532" s="82"/>
      <c r="B532" s="83"/>
      <c r="C532" s="83"/>
      <c r="D532" s="82"/>
      <c r="E532" s="82"/>
      <c r="F532" s="84"/>
      <c r="G532" s="85"/>
      <c r="H532" s="186" t="str">
        <f>IF(L531="Ja", "", IF(G532=0,"",IF(LEN(G532)=0,0,(VLOOKUP($G532,Validatie!$B$18:$C$26,2,FALSE)))))</f>
        <v/>
      </c>
      <c r="I532" s="86"/>
      <c r="J532" s="85"/>
      <c r="K532" s="186" t="str">
        <f>IF(J532=0,"",IF(LEN(J532)=0,0,(VLOOKUP($J532,Validatie!$D$18:$E$35,2,FALSE))))</f>
        <v/>
      </c>
      <c r="L532" s="86"/>
      <c r="M532" s="87"/>
      <c r="N532" s="90"/>
    </row>
    <row r="533" spans="1:14" x14ac:dyDescent="0.2">
      <c r="A533" s="82"/>
      <c r="B533" s="83"/>
      <c r="C533" s="83"/>
      <c r="D533" s="82"/>
      <c r="E533" s="82"/>
      <c r="F533" s="84"/>
      <c r="G533" s="85"/>
      <c r="H533" s="186" t="str">
        <f>IF(L532="Ja", "", IF(G533=0,"",IF(LEN(G533)=0,0,(VLOOKUP($G533,Validatie!$B$18:$C$26,2,FALSE)))))</f>
        <v/>
      </c>
      <c r="I533" s="86"/>
      <c r="J533" s="85"/>
      <c r="K533" s="186" t="str">
        <f>IF(J533=0,"",IF(LEN(J533)=0,0,(VLOOKUP($J533,Validatie!$D$18:$E$35,2,FALSE))))</f>
        <v/>
      </c>
      <c r="L533" s="86"/>
      <c r="M533" s="87"/>
      <c r="N533" s="90"/>
    </row>
    <row r="534" spans="1:14" x14ac:dyDescent="0.2">
      <c r="A534" s="82"/>
      <c r="B534" s="83"/>
      <c r="C534" s="83"/>
      <c r="D534" s="82"/>
      <c r="E534" s="82"/>
      <c r="F534" s="84"/>
      <c r="G534" s="85"/>
      <c r="H534" s="186" t="str">
        <f>IF(L533="Ja", "", IF(G534=0,"",IF(LEN(G534)=0,0,(VLOOKUP($G534,Validatie!$B$18:$C$26,2,FALSE)))))</f>
        <v/>
      </c>
      <c r="I534" s="86"/>
      <c r="J534" s="85"/>
      <c r="K534" s="186" t="str">
        <f>IF(J534=0,"",IF(LEN(J534)=0,0,(VLOOKUP($J534,Validatie!$D$18:$E$35,2,FALSE))))</f>
        <v/>
      </c>
      <c r="L534" s="86"/>
      <c r="M534" s="87"/>
      <c r="N534" s="90"/>
    </row>
    <row r="535" spans="1:14" x14ac:dyDescent="0.2">
      <c r="A535" s="82"/>
      <c r="B535" s="83"/>
      <c r="C535" s="83"/>
      <c r="D535" s="82"/>
      <c r="E535" s="82"/>
      <c r="F535" s="84"/>
      <c r="G535" s="85"/>
      <c r="H535" s="186" t="str">
        <f>IF(L534="Ja", "", IF(G535=0,"",IF(LEN(G535)=0,0,(VLOOKUP($G535,Validatie!$B$18:$C$26,2,FALSE)))))</f>
        <v/>
      </c>
      <c r="I535" s="86"/>
      <c r="J535" s="85"/>
      <c r="K535" s="186" t="str">
        <f>IF(J535=0,"",IF(LEN(J535)=0,0,(VLOOKUP($J535,Validatie!$D$18:$E$35,2,FALSE))))</f>
        <v/>
      </c>
      <c r="L535" s="86"/>
      <c r="M535" s="87"/>
      <c r="N535" s="90"/>
    </row>
    <row r="536" spans="1:14" x14ac:dyDescent="0.2">
      <c r="A536" s="82"/>
      <c r="B536" s="83"/>
      <c r="C536" s="83"/>
      <c r="D536" s="82"/>
      <c r="E536" s="82"/>
      <c r="F536" s="84"/>
      <c r="G536" s="85"/>
      <c r="H536" s="186" t="str">
        <f>IF(L535="Ja", "", IF(G536=0,"",IF(LEN(G536)=0,0,(VLOOKUP($G536,Validatie!$B$18:$C$26,2,FALSE)))))</f>
        <v/>
      </c>
      <c r="I536" s="86"/>
      <c r="J536" s="85"/>
      <c r="K536" s="186" t="str">
        <f>IF(J536=0,"",IF(LEN(J536)=0,0,(VLOOKUP($J536,Validatie!$D$18:$E$35,2,FALSE))))</f>
        <v/>
      </c>
      <c r="L536" s="86"/>
      <c r="M536" s="87"/>
      <c r="N536" s="90"/>
    </row>
    <row r="537" spans="1:14" x14ac:dyDescent="0.2">
      <c r="A537" s="82"/>
      <c r="B537" s="83"/>
      <c r="C537" s="83"/>
      <c r="D537" s="82"/>
      <c r="E537" s="82"/>
      <c r="F537" s="84"/>
      <c r="G537" s="85"/>
      <c r="H537" s="186" t="str">
        <f>IF(L536="Ja", "", IF(G537=0,"",IF(LEN(G537)=0,0,(VLOOKUP($G537,Validatie!$B$18:$C$26,2,FALSE)))))</f>
        <v/>
      </c>
      <c r="I537" s="86"/>
      <c r="J537" s="85"/>
      <c r="K537" s="186" t="str">
        <f>IF(J537=0,"",IF(LEN(J537)=0,0,(VLOOKUP($J537,Validatie!$D$18:$E$35,2,FALSE))))</f>
        <v/>
      </c>
      <c r="L537" s="86"/>
      <c r="M537" s="87"/>
      <c r="N537" s="90"/>
    </row>
    <row r="538" spans="1:14" x14ac:dyDescent="0.2">
      <c r="A538" s="82"/>
      <c r="B538" s="83"/>
      <c r="C538" s="83"/>
      <c r="D538" s="82"/>
      <c r="E538" s="82"/>
      <c r="F538" s="84"/>
      <c r="G538" s="85"/>
      <c r="H538" s="186" t="str">
        <f>IF(L537="Ja", "", IF(G538=0,"",IF(LEN(G538)=0,0,(VLOOKUP($G538,Validatie!$B$18:$C$26,2,FALSE)))))</f>
        <v/>
      </c>
      <c r="I538" s="86"/>
      <c r="J538" s="85"/>
      <c r="K538" s="186" t="str">
        <f>IF(J538=0,"",IF(LEN(J538)=0,0,(VLOOKUP($J538,Validatie!$D$18:$E$35,2,FALSE))))</f>
        <v/>
      </c>
      <c r="L538" s="86"/>
      <c r="M538" s="87"/>
      <c r="N538" s="90"/>
    </row>
    <row r="539" spans="1:14" x14ac:dyDescent="0.2">
      <c r="A539" s="82"/>
      <c r="B539" s="83"/>
      <c r="C539" s="83"/>
      <c r="D539" s="82"/>
      <c r="E539" s="82"/>
      <c r="F539" s="84"/>
      <c r="G539" s="85"/>
      <c r="H539" s="186" t="str">
        <f>IF(L538="Ja", "", IF(G539=0,"",IF(LEN(G539)=0,0,(VLOOKUP($G539,Validatie!$B$18:$C$26,2,FALSE)))))</f>
        <v/>
      </c>
      <c r="I539" s="86"/>
      <c r="J539" s="85"/>
      <c r="K539" s="186" t="str">
        <f>IF(J539=0,"",IF(LEN(J539)=0,0,(VLOOKUP($J539,Validatie!$D$18:$E$35,2,FALSE))))</f>
        <v/>
      </c>
      <c r="L539" s="86"/>
      <c r="M539" s="87"/>
      <c r="N539" s="90"/>
    </row>
    <row r="540" spans="1:14" x14ac:dyDescent="0.2">
      <c r="A540" s="82"/>
      <c r="B540" s="83"/>
      <c r="C540" s="83"/>
      <c r="D540" s="82"/>
      <c r="E540" s="82"/>
      <c r="F540" s="84"/>
      <c r="G540" s="85"/>
      <c r="H540" s="186" t="str">
        <f>IF(L539="Ja", "", IF(G540=0,"",IF(LEN(G540)=0,0,(VLOOKUP($G540,Validatie!$B$18:$C$26,2,FALSE)))))</f>
        <v/>
      </c>
      <c r="I540" s="86"/>
      <c r="J540" s="85"/>
      <c r="K540" s="186" t="str">
        <f>IF(J540=0,"",IF(LEN(J540)=0,0,(VLOOKUP($J540,Validatie!$D$18:$E$35,2,FALSE))))</f>
        <v/>
      </c>
      <c r="L540" s="86"/>
      <c r="M540" s="87"/>
      <c r="N540" s="90"/>
    </row>
    <row r="541" spans="1:14" x14ac:dyDescent="0.2">
      <c r="A541" s="82"/>
      <c r="B541" s="83"/>
      <c r="C541" s="83"/>
      <c r="D541" s="82"/>
      <c r="E541" s="82"/>
      <c r="F541" s="84"/>
      <c r="G541" s="85"/>
      <c r="H541" s="186" t="str">
        <f>IF(L540="Ja", "", IF(G541=0,"",IF(LEN(G541)=0,0,(VLOOKUP($G541,Validatie!$B$18:$C$26,2,FALSE)))))</f>
        <v/>
      </c>
      <c r="I541" s="86"/>
      <c r="J541" s="85"/>
      <c r="K541" s="186" t="str">
        <f>IF(J541=0,"",IF(LEN(J541)=0,0,(VLOOKUP($J541,Validatie!$D$18:$E$35,2,FALSE))))</f>
        <v/>
      </c>
      <c r="L541" s="86"/>
      <c r="M541" s="87"/>
      <c r="N541" s="90"/>
    </row>
    <row r="542" spans="1:14" x14ac:dyDescent="0.2">
      <c r="A542" s="82"/>
      <c r="B542" s="83"/>
      <c r="C542" s="83"/>
      <c r="D542" s="82"/>
      <c r="E542" s="82"/>
      <c r="F542" s="84"/>
      <c r="G542" s="85"/>
      <c r="H542" s="186" t="str">
        <f>IF(L541="Ja", "", IF(G542=0,"",IF(LEN(G542)=0,0,(VLOOKUP($G542,Validatie!$B$18:$C$26,2,FALSE)))))</f>
        <v/>
      </c>
      <c r="I542" s="86"/>
      <c r="J542" s="85"/>
      <c r="K542" s="186" t="str">
        <f>IF(J542=0,"",IF(LEN(J542)=0,0,(VLOOKUP($J542,Validatie!$D$18:$E$35,2,FALSE))))</f>
        <v/>
      </c>
      <c r="L542" s="86"/>
      <c r="M542" s="87"/>
      <c r="N542" s="90"/>
    </row>
    <row r="543" spans="1:14" x14ac:dyDescent="0.2">
      <c r="A543" s="82"/>
      <c r="B543" s="83"/>
      <c r="C543" s="83"/>
      <c r="D543" s="82"/>
      <c r="E543" s="82"/>
      <c r="F543" s="84"/>
      <c r="G543" s="85"/>
      <c r="H543" s="186" t="str">
        <f>IF(L542="Ja", "", IF(G543=0,"",IF(LEN(G543)=0,0,(VLOOKUP($G543,Validatie!$B$18:$C$26,2,FALSE)))))</f>
        <v/>
      </c>
      <c r="I543" s="86"/>
      <c r="J543" s="85"/>
      <c r="K543" s="186" t="str">
        <f>IF(J543=0,"",IF(LEN(J543)=0,0,(VLOOKUP($J543,Validatie!$D$18:$E$35,2,FALSE))))</f>
        <v/>
      </c>
      <c r="L543" s="86"/>
      <c r="M543" s="87"/>
      <c r="N543" s="90"/>
    </row>
    <row r="544" spans="1:14" x14ac:dyDescent="0.2">
      <c r="A544" s="82"/>
      <c r="B544" s="83"/>
      <c r="C544" s="83"/>
      <c r="D544" s="82"/>
      <c r="E544" s="82"/>
      <c r="F544" s="84"/>
      <c r="G544" s="85"/>
      <c r="H544" s="186" t="str">
        <f>IF(L543="Ja", "", IF(G544=0,"",IF(LEN(G544)=0,0,(VLOOKUP($G544,Validatie!$B$18:$C$26,2,FALSE)))))</f>
        <v/>
      </c>
      <c r="I544" s="86"/>
      <c r="J544" s="85"/>
      <c r="K544" s="186" t="str">
        <f>IF(J544=0,"",IF(LEN(J544)=0,0,(VLOOKUP($J544,Validatie!$D$18:$E$35,2,FALSE))))</f>
        <v/>
      </c>
      <c r="L544" s="86"/>
      <c r="M544" s="87"/>
      <c r="N544" s="90"/>
    </row>
    <row r="545" spans="1:14" x14ac:dyDescent="0.2">
      <c r="A545" s="82"/>
      <c r="B545" s="83"/>
      <c r="C545" s="83"/>
      <c r="D545" s="82"/>
      <c r="E545" s="82"/>
      <c r="F545" s="84"/>
      <c r="G545" s="85"/>
      <c r="H545" s="186" t="str">
        <f>IF(L544="Ja", "", IF(G545=0,"",IF(LEN(G545)=0,0,(VLOOKUP($G545,Validatie!$B$18:$C$26,2,FALSE)))))</f>
        <v/>
      </c>
      <c r="I545" s="86"/>
      <c r="J545" s="85"/>
      <c r="K545" s="186" t="str">
        <f>IF(J545=0,"",IF(LEN(J545)=0,0,(VLOOKUP($J545,Validatie!$D$18:$E$35,2,FALSE))))</f>
        <v/>
      </c>
      <c r="L545" s="86"/>
      <c r="M545" s="87"/>
      <c r="N545" s="90"/>
    </row>
    <row r="546" spans="1:14" x14ac:dyDescent="0.2">
      <c r="A546" s="82"/>
      <c r="B546" s="83"/>
      <c r="C546" s="83"/>
      <c r="D546" s="82"/>
      <c r="E546" s="82"/>
      <c r="F546" s="84"/>
      <c r="G546" s="85"/>
      <c r="H546" s="186" t="str">
        <f>IF(L545="Ja", "", IF(G546=0,"",IF(LEN(G546)=0,0,(VLOOKUP($G546,Validatie!$B$18:$C$26,2,FALSE)))))</f>
        <v/>
      </c>
      <c r="I546" s="86"/>
      <c r="J546" s="85"/>
      <c r="K546" s="186" t="str">
        <f>IF(J546=0,"",IF(LEN(J546)=0,0,(VLOOKUP($J546,Validatie!$D$18:$E$35,2,FALSE))))</f>
        <v/>
      </c>
      <c r="L546" s="86"/>
      <c r="M546" s="87"/>
      <c r="N546" s="90"/>
    </row>
    <row r="547" spans="1:14" x14ac:dyDescent="0.2">
      <c r="A547" s="82"/>
      <c r="B547" s="83"/>
      <c r="C547" s="83"/>
      <c r="D547" s="82"/>
      <c r="E547" s="82"/>
      <c r="F547" s="84"/>
      <c r="G547" s="85"/>
      <c r="H547" s="186" t="str">
        <f>IF(L546="Ja", "", IF(G547=0,"",IF(LEN(G547)=0,0,(VLOOKUP($G547,Validatie!$B$18:$C$26,2,FALSE)))))</f>
        <v/>
      </c>
      <c r="I547" s="86"/>
      <c r="J547" s="85"/>
      <c r="K547" s="186" t="str">
        <f>IF(J547=0,"",IF(LEN(J547)=0,0,(VLOOKUP($J547,Validatie!$D$18:$E$35,2,FALSE))))</f>
        <v/>
      </c>
      <c r="L547" s="86"/>
      <c r="M547" s="87"/>
      <c r="N547" s="90"/>
    </row>
    <row r="548" spans="1:14" x14ac:dyDescent="0.2">
      <c r="A548" s="82"/>
      <c r="B548" s="83"/>
      <c r="C548" s="83"/>
      <c r="D548" s="82"/>
      <c r="E548" s="82"/>
      <c r="F548" s="84"/>
      <c r="G548" s="85"/>
      <c r="H548" s="186" t="str">
        <f>IF(L547="Ja", "", IF(G548=0,"",IF(LEN(G548)=0,0,(VLOOKUP($G548,Validatie!$B$18:$C$26,2,FALSE)))))</f>
        <v/>
      </c>
      <c r="I548" s="86"/>
      <c r="J548" s="85"/>
      <c r="K548" s="186" t="str">
        <f>IF(J548=0,"",IF(LEN(J548)=0,0,(VLOOKUP($J548,Validatie!$D$18:$E$35,2,FALSE))))</f>
        <v/>
      </c>
      <c r="L548" s="86"/>
      <c r="M548" s="87"/>
      <c r="N548" s="90"/>
    </row>
    <row r="549" spans="1:14" x14ac:dyDescent="0.2">
      <c r="A549" s="82"/>
      <c r="B549" s="83"/>
      <c r="C549" s="83"/>
      <c r="D549" s="82"/>
      <c r="E549" s="82"/>
      <c r="F549" s="84"/>
      <c r="G549" s="85"/>
      <c r="H549" s="186" t="str">
        <f>IF(L548="Ja", "", IF(G549=0,"",IF(LEN(G549)=0,0,(VLOOKUP($G549,Validatie!$B$18:$C$26,2,FALSE)))))</f>
        <v/>
      </c>
      <c r="I549" s="86"/>
      <c r="J549" s="85"/>
      <c r="K549" s="186" t="str">
        <f>IF(J549=0,"",IF(LEN(J549)=0,0,(VLOOKUP($J549,Validatie!$D$18:$E$35,2,FALSE))))</f>
        <v/>
      </c>
      <c r="L549" s="86"/>
      <c r="M549" s="87"/>
      <c r="N549" s="90"/>
    </row>
    <row r="550" spans="1:14" x14ac:dyDescent="0.2">
      <c r="A550" s="82"/>
      <c r="B550" s="83"/>
      <c r="C550" s="83"/>
      <c r="D550" s="82"/>
      <c r="E550" s="82"/>
      <c r="F550" s="84"/>
      <c r="G550" s="85"/>
      <c r="H550" s="186" t="str">
        <f>IF(L549="Ja", "", IF(G550=0,"",IF(LEN(G550)=0,0,(VLOOKUP($G550,Validatie!$B$18:$C$26,2,FALSE)))))</f>
        <v/>
      </c>
      <c r="I550" s="86"/>
      <c r="J550" s="85"/>
      <c r="K550" s="186" t="str">
        <f>IF(J550=0,"",IF(LEN(J550)=0,0,(VLOOKUP($J550,Validatie!$D$18:$E$35,2,FALSE))))</f>
        <v/>
      </c>
      <c r="L550" s="86"/>
      <c r="M550" s="87"/>
      <c r="N550" s="90"/>
    </row>
    <row r="551" spans="1:14" x14ac:dyDescent="0.2">
      <c r="A551" s="82"/>
      <c r="B551" s="83"/>
      <c r="C551" s="83"/>
      <c r="D551" s="82"/>
      <c r="E551" s="82"/>
      <c r="F551" s="84"/>
      <c r="G551" s="85"/>
      <c r="H551" s="186" t="str">
        <f>IF(L550="Ja", "", IF(G551=0,"",IF(LEN(G551)=0,0,(VLOOKUP($G551,Validatie!$B$18:$C$26,2,FALSE)))))</f>
        <v/>
      </c>
      <c r="I551" s="86"/>
      <c r="J551" s="85"/>
      <c r="K551" s="186" t="str">
        <f>IF(J551=0,"",IF(LEN(J551)=0,0,(VLOOKUP($J551,Validatie!$D$18:$E$35,2,FALSE))))</f>
        <v/>
      </c>
      <c r="L551" s="86"/>
      <c r="M551" s="87"/>
      <c r="N551" s="90"/>
    </row>
    <row r="552" spans="1:14" x14ac:dyDescent="0.2">
      <c r="A552" s="82"/>
      <c r="B552" s="83"/>
      <c r="C552" s="83"/>
      <c r="D552" s="82"/>
      <c r="E552" s="82"/>
      <c r="F552" s="84"/>
      <c r="G552" s="85"/>
      <c r="H552" s="186" t="str">
        <f>IF(L551="Ja", "", IF(G552=0,"",IF(LEN(G552)=0,0,(VLOOKUP($G552,Validatie!$B$18:$C$26,2,FALSE)))))</f>
        <v/>
      </c>
      <c r="I552" s="86"/>
      <c r="J552" s="85"/>
      <c r="K552" s="186" t="str">
        <f>IF(J552=0,"",IF(LEN(J552)=0,0,(VLOOKUP($J552,Validatie!$D$18:$E$35,2,FALSE))))</f>
        <v/>
      </c>
      <c r="L552" s="86"/>
      <c r="M552" s="87"/>
      <c r="N552" s="90"/>
    </row>
    <row r="553" spans="1:14" x14ac:dyDescent="0.2">
      <c r="A553" s="82"/>
      <c r="B553" s="83"/>
      <c r="C553" s="83"/>
      <c r="D553" s="82"/>
      <c r="E553" s="82"/>
      <c r="F553" s="84"/>
      <c r="G553" s="85"/>
      <c r="H553" s="186" t="str">
        <f>IF(L552="Ja", "", IF(G553=0,"",IF(LEN(G553)=0,0,(VLOOKUP($G553,Validatie!$B$18:$C$26,2,FALSE)))))</f>
        <v/>
      </c>
      <c r="I553" s="86"/>
      <c r="J553" s="85"/>
      <c r="K553" s="186" t="str">
        <f>IF(J553=0,"",IF(LEN(J553)=0,0,(VLOOKUP($J553,Validatie!$D$18:$E$35,2,FALSE))))</f>
        <v/>
      </c>
      <c r="L553" s="86"/>
      <c r="M553" s="87"/>
      <c r="N553" s="90"/>
    </row>
    <row r="554" spans="1:14" x14ac:dyDescent="0.2">
      <c r="A554" s="82"/>
      <c r="B554" s="83"/>
      <c r="C554" s="83"/>
      <c r="D554" s="82"/>
      <c r="E554" s="82"/>
      <c r="F554" s="84"/>
      <c r="G554" s="85"/>
      <c r="H554" s="186" t="str">
        <f>IF(L553="Ja", "", IF(G554=0,"",IF(LEN(G554)=0,0,(VLOOKUP($G554,Validatie!$B$18:$C$26,2,FALSE)))))</f>
        <v/>
      </c>
      <c r="I554" s="86"/>
      <c r="J554" s="85"/>
      <c r="K554" s="186" t="str">
        <f>IF(J554=0,"",IF(LEN(J554)=0,0,(VLOOKUP($J554,Validatie!$D$18:$E$35,2,FALSE))))</f>
        <v/>
      </c>
      <c r="L554" s="86"/>
      <c r="M554" s="87"/>
      <c r="N554" s="90"/>
    </row>
    <row r="555" spans="1:14" x14ac:dyDescent="0.2">
      <c r="A555" s="82"/>
      <c r="B555" s="83"/>
      <c r="C555" s="83"/>
      <c r="D555" s="82"/>
      <c r="E555" s="82"/>
      <c r="F555" s="84"/>
      <c r="G555" s="85"/>
      <c r="H555" s="186" t="str">
        <f>IF(L554="Ja", "", IF(G555=0,"",IF(LEN(G555)=0,0,(VLOOKUP($G555,Validatie!$B$18:$C$26,2,FALSE)))))</f>
        <v/>
      </c>
      <c r="I555" s="86"/>
      <c r="J555" s="85"/>
      <c r="K555" s="186" t="str">
        <f>IF(J555=0,"",IF(LEN(J555)=0,0,(VLOOKUP($J555,Validatie!$D$18:$E$35,2,FALSE))))</f>
        <v/>
      </c>
      <c r="L555" s="86"/>
      <c r="M555" s="87"/>
      <c r="N555" s="90"/>
    </row>
    <row r="556" spans="1:14" x14ac:dyDescent="0.2">
      <c r="A556" s="82"/>
      <c r="B556" s="83"/>
      <c r="C556" s="83"/>
      <c r="D556" s="82"/>
      <c r="E556" s="82"/>
      <c r="F556" s="84"/>
      <c r="G556" s="85"/>
      <c r="H556" s="186" t="str">
        <f>IF(L555="Ja", "", IF(G556=0,"",IF(LEN(G556)=0,0,(VLOOKUP($G556,Validatie!$B$18:$C$26,2,FALSE)))))</f>
        <v/>
      </c>
      <c r="I556" s="86"/>
      <c r="J556" s="85"/>
      <c r="K556" s="186" t="str">
        <f>IF(J556=0,"",IF(LEN(J556)=0,0,(VLOOKUP($J556,Validatie!$D$18:$E$35,2,FALSE))))</f>
        <v/>
      </c>
      <c r="L556" s="86"/>
      <c r="M556" s="87"/>
      <c r="N556" s="90"/>
    </row>
    <row r="557" spans="1:14" x14ac:dyDescent="0.2">
      <c r="A557" s="82"/>
      <c r="B557" s="83"/>
      <c r="C557" s="83"/>
      <c r="D557" s="82"/>
      <c r="E557" s="82"/>
      <c r="F557" s="84"/>
      <c r="G557" s="85"/>
      <c r="H557" s="186" t="str">
        <f>IF(L556="Ja", "", IF(G557=0,"",IF(LEN(G557)=0,0,(VLOOKUP($G557,Validatie!$B$18:$C$26,2,FALSE)))))</f>
        <v/>
      </c>
      <c r="I557" s="86"/>
      <c r="J557" s="85"/>
      <c r="K557" s="186" t="str">
        <f>IF(J557=0,"",IF(LEN(J557)=0,0,(VLOOKUP($J557,Validatie!$D$18:$E$35,2,FALSE))))</f>
        <v/>
      </c>
      <c r="L557" s="86"/>
      <c r="M557" s="87"/>
      <c r="N557" s="90"/>
    </row>
    <row r="558" spans="1:14" x14ac:dyDescent="0.2">
      <c r="A558" s="82"/>
      <c r="B558" s="83"/>
      <c r="C558" s="83"/>
      <c r="D558" s="82"/>
      <c r="E558" s="82"/>
      <c r="F558" s="84"/>
      <c r="G558" s="85"/>
      <c r="H558" s="186" t="str">
        <f>IF(L557="Ja", "", IF(G558=0,"",IF(LEN(G558)=0,0,(VLOOKUP($G558,Validatie!$B$18:$C$26,2,FALSE)))))</f>
        <v/>
      </c>
      <c r="I558" s="86"/>
      <c r="J558" s="85"/>
      <c r="K558" s="186" t="str">
        <f>IF(J558=0,"",IF(LEN(J558)=0,0,(VLOOKUP($J558,Validatie!$D$18:$E$35,2,FALSE))))</f>
        <v/>
      </c>
      <c r="L558" s="86"/>
      <c r="M558" s="87"/>
      <c r="N558" s="90"/>
    </row>
    <row r="559" spans="1:14" x14ac:dyDescent="0.2">
      <c r="A559" s="82"/>
      <c r="B559" s="83"/>
      <c r="C559" s="83"/>
      <c r="D559" s="82"/>
      <c r="E559" s="82"/>
      <c r="F559" s="84"/>
      <c r="G559" s="85"/>
      <c r="H559" s="186" t="str">
        <f>IF(L558="Ja", "", IF(G559=0,"",IF(LEN(G559)=0,0,(VLOOKUP($G559,Validatie!$B$18:$C$26,2,FALSE)))))</f>
        <v/>
      </c>
      <c r="I559" s="86"/>
      <c r="J559" s="85"/>
      <c r="K559" s="186" t="str">
        <f>IF(J559=0,"",IF(LEN(J559)=0,0,(VLOOKUP($J559,Validatie!$D$18:$E$35,2,FALSE))))</f>
        <v/>
      </c>
      <c r="L559" s="86"/>
      <c r="M559" s="87"/>
      <c r="N559" s="90"/>
    </row>
    <row r="560" spans="1:14" x14ac:dyDescent="0.2">
      <c r="A560" s="82"/>
      <c r="B560" s="83"/>
      <c r="C560" s="83"/>
      <c r="D560" s="82"/>
      <c r="E560" s="82"/>
      <c r="F560" s="84"/>
      <c r="G560" s="85"/>
      <c r="H560" s="186" t="str">
        <f>IF(L559="Ja", "", IF(G560=0,"",IF(LEN(G560)=0,0,(VLOOKUP($G560,Validatie!$B$18:$C$26,2,FALSE)))))</f>
        <v/>
      </c>
      <c r="I560" s="86"/>
      <c r="J560" s="85"/>
      <c r="K560" s="186" t="str">
        <f>IF(J560=0,"",IF(LEN(J560)=0,0,(VLOOKUP($J560,Validatie!$D$18:$E$35,2,FALSE))))</f>
        <v/>
      </c>
      <c r="L560" s="86"/>
      <c r="M560" s="87"/>
      <c r="N560" s="90"/>
    </row>
    <row r="561" spans="1:14" x14ac:dyDescent="0.2">
      <c r="A561" s="82"/>
      <c r="B561" s="83"/>
      <c r="C561" s="83"/>
      <c r="D561" s="82"/>
      <c r="E561" s="82"/>
      <c r="F561" s="84"/>
      <c r="G561" s="85"/>
      <c r="H561" s="186" t="str">
        <f>IF(L560="Ja", "", IF(G561=0,"",IF(LEN(G561)=0,0,(VLOOKUP($G561,Validatie!$B$18:$C$26,2,FALSE)))))</f>
        <v/>
      </c>
      <c r="I561" s="86"/>
      <c r="J561" s="85"/>
      <c r="K561" s="186" t="str">
        <f>IF(J561=0,"",IF(LEN(J561)=0,0,(VLOOKUP($J561,Validatie!$D$18:$E$35,2,FALSE))))</f>
        <v/>
      </c>
      <c r="L561" s="86"/>
      <c r="M561" s="87"/>
      <c r="N561" s="90"/>
    </row>
    <row r="562" spans="1:14" x14ac:dyDescent="0.2">
      <c r="A562" s="82"/>
      <c r="B562" s="83"/>
      <c r="C562" s="83"/>
      <c r="D562" s="82"/>
      <c r="E562" s="82"/>
      <c r="F562" s="84"/>
      <c r="G562" s="85"/>
      <c r="H562" s="186" t="str">
        <f>IF(L561="Ja", "", IF(G562=0,"",IF(LEN(G562)=0,0,(VLOOKUP($G562,Validatie!$B$18:$C$26,2,FALSE)))))</f>
        <v/>
      </c>
      <c r="I562" s="86"/>
      <c r="J562" s="85"/>
      <c r="K562" s="186" t="str">
        <f>IF(J562=0,"",IF(LEN(J562)=0,0,(VLOOKUP($J562,Validatie!$D$18:$E$35,2,FALSE))))</f>
        <v/>
      </c>
      <c r="L562" s="86"/>
      <c r="M562" s="87"/>
      <c r="N562" s="90"/>
    </row>
    <row r="563" spans="1:14" x14ac:dyDescent="0.2">
      <c r="A563" s="82"/>
      <c r="B563" s="83"/>
      <c r="C563" s="83"/>
      <c r="D563" s="82"/>
      <c r="E563" s="82"/>
      <c r="F563" s="84"/>
      <c r="G563" s="85"/>
      <c r="H563" s="186" t="str">
        <f>IF(L562="Ja", "", IF(G563=0,"",IF(LEN(G563)=0,0,(VLOOKUP($G563,Validatie!$B$18:$C$26,2,FALSE)))))</f>
        <v/>
      </c>
      <c r="I563" s="86"/>
      <c r="J563" s="85"/>
      <c r="K563" s="186" t="str">
        <f>IF(J563=0,"",IF(LEN(J563)=0,0,(VLOOKUP($J563,Validatie!$D$18:$E$35,2,FALSE))))</f>
        <v/>
      </c>
      <c r="L563" s="86"/>
      <c r="M563" s="87"/>
      <c r="N563" s="90"/>
    </row>
    <row r="564" spans="1:14" x14ac:dyDescent="0.2">
      <c r="A564" s="82"/>
      <c r="B564" s="83"/>
      <c r="C564" s="83"/>
      <c r="D564" s="82"/>
      <c r="E564" s="82"/>
      <c r="F564" s="84"/>
      <c r="G564" s="85"/>
      <c r="H564" s="186" t="str">
        <f>IF(L563="Ja", "", IF(G564=0,"",IF(LEN(G564)=0,0,(VLOOKUP($G564,Validatie!$B$18:$C$26,2,FALSE)))))</f>
        <v/>
      </c>
      <c r="I564" s="86"/>
      <c r="J564" s="85"/>
      <c r="K564" s="186" t="str">
        <f>IF(J564=0,"",IF(LEN(J564)=0,0,(VLOOKUP($J564,Validatie!$D$18:$E$35,2,FALSE))))</f>
        <v/>
      </c>
      <c r="L564" s="86"/>
      <c r="M564" s="87"/>
      <c r="N564" s="90"/>
    </row>
    <row r="565" spans="1:14" x14ac:dyDescent="0.2">
      <c r="A565" s="82"/>
      <c r="B565" s="83"/>
      <c r="C565" s="83"/>
      <c r="D565" s="82"/>
      <c r="E565" s="82"/>
      <c r="F565" s="84"/>
      <c r="G565" s="85"/>
      <c r="H565" s="186" t="str">
        <f>IF(L564="Ja", "", IF(G565=0,"",IF(LEN(G565)=0,0,(VLOOKUP($G565,Validatie!$B$18:$C$26,2,FALSE)))))</f>
        <v/>
      </c>
      <c r="I565" s="86"/>
      <c r="J565" s="85"/>
      <c r="K565" s="186" t="str">
        <f>IF(J565=0,"",IF(LEN(J565)=0,0,(VLOOKUP($J565,Validatie!$D$18:$E$35,2,FALSE))))</f>
        <v/>
      </c>
      <c r="L565" s="86"/>
      <c r="M565" s="87"/>
      <c r="N565" s="90"/>
    </row>
    <row r="566" spans="1:14" x14ac:dyDescent="0.2">
      <c r="A566" s="82"/>
      <c r="B566" s="83"/>
      <c r="C566" s="83"/>
      <c r="D566" s="82"/>
      <c r="E566" s="82"/>
      <c r="F566" s="84"/>
      <c r="G566" s="85"/>
      <c r="H566" s="186" t="str">
        <f>IF(L565="Ja", "", IF(G566=0,"",IF(LEN(G566)=0,0,(VLOOKUP($G566,Validatie!$B$18:$C$26,2,FALSE)))))</f>
        <v/>
      </c>
      <c r="I566" s="86"/>
      <c r="J566" s="85"/>
      <c r="K566" s="186" t="str">
        <f>IF(J566=0,"",IF(LEN(J566)=0,0,(VLOOKUP($J566,Validatie!$D$18:$E$35,2,FALSE))))</f>
        <v/>
      </c>
      <c r="L566" s="86"/>
      <c r="M566" s="87"/>
      <c r="N566" s="90"/>
    </row>
    <row r="567" spans="1:14" x14ac:dyDescent="0.2">
      <c r="A567" s="82"/>
      <c r="B567" s="83"/>
      <c r="C567" s="83"/>
      <c r="D567" s="82"/>
      <c r="E567" s="82"/>
      <c r="F567" s="84"/>
      <c r="G567" s="85"/>
      <c r="H567" s="186" t="str">
        <f>IF(L566="Ja", "", IF(G567=0,"",IF(LEN(G567)=0,0,(VLOOKUP($G567,Validatie!$B$18:$C$26,2,FALSE)))))</f>
        <v/>
      </c>
      <c r="I567" s="86"/>
      <c r="J567" s="85"/>
      <c r="K567" s="186" t="str">
        <f>IF(J567=0,"",IF(LEN(J567)=0,0,(VLOOKUP($J567,Validatie!$D$18:$E$35,2,FALSE))))</f>
        <v/>
      </c>
      <c r="L567" s="86"/>
      <c r="M567" s="87"/>
      <c r="N567" s="90"/>
    </row>
    <row r="568" spans="1:14" x14ac:dyDescent="0.2">
      <c r="A568" s="82"/>
      <c r="B568" s="83"/>
      <c r="C568" s="83"/>
      <c r="D568" s="82"/>
      <c r="E568" s="82"/>
      <c r="F568" s="84"/>
      <c r="G568" s="85"/>
      <c r="H568" s="186" t="str">
        <f>IF(L567="Ja", "", IF(G568=0,"",IF(LEN(G568)=0,0,(VLOOKUP($G568,Validatie!$B$18:$C$26,2,FALSE)))))</f>
        <v/>
      </c>
      <c r="I568" s="86"/>
      <c r="J568" s="85"/>
      <c r="K568" s="186" t="str">
        <f>IF(J568=0,"",IF(LEN(J568)=0,0,(VLOOKUP($J568,Validatie!$D$18:$E$35,2,FALSE))))</f>
        <v/>
      </c>
      <c r="L568" s="86"/>
      <c r="M568" s="87"/>
      <c r="N568" s="90"/>
    </row>
    <row r="569" spans="1:14" x14ac:dyDescent="0.2">
      <c r="A569" s="82"/>
      <c r="B569" s="83"/>
      <c r="C569" s="83"/>
      <c r="D569" s="82"/>
      <c r="E569" s="82"/>
      <c r="F569" s="84"/>
      <c r="G569" s="85"/>
      <c r="H569" s="186" t="str">
        <f>IF(L568="Ja", "", IF(G569=0,"",IF(LEN(G569)=0,0,(VLOOKUP($G569,Validatie!$B$18:$C$26,2,FALSE)))))</f>
        <v/>
      </c>
      <c r="I569" s="86"/>
      <c r="J569" s="85"/>
      <c r="K569" s="186" t="str">
        <f>IF(J569=0,"",IF(LEN(J569)=0,0,(VLOOKUP($J569,Validatie!$D$18:$E$35,2,FALSE))))</f>
        <v/>
      </c>
      <c r="L569" s="86"/>
      <c r="M569" s="87"/>
      <c r="N569" s="90"/>
    </row>
    <row r="570" spans="1:14" x14ac:dyDescent="0.2">
      <c r="A570" s="82"/>
      <c r="B570" s="83"/>
      <c r="C570" s="83"/>
      <c r="D570" s="82"/>
      <c r="E570" s="82"/>
      <c r="F570" s="84"/>
      <c r="G570" s="85"/>
      <c r="H570" s="186" t="str">
        <f>IF(L569="Ja", "", IF(G570=0,"",IF(LEN(G570)=0,0,(VLOOKUP($G570,Validatie!$B$18:$C$26,2,FALSE)))))</f>
        <v/>
      </c>
      <c r="I570" s="86"/>
      <c r="J570" s="85"/>
      <c r="K570" s="186" t="str">
        <f>IF(J570=0,"",IF(LEN(J570)=0,0,(VLOOKUP($J570,Validatie!$D$18:$E$35,2,FALSE))))</f>
        <v/>
      </c>
      <c r="L570" s="86"/>
      <c r="M570" s="87"/>
      <c r="N570" s="90"/>
    </row>
    <row r="571" spans="1:14" x14ac:dyDescent="0.2">
      <c r="A571" s="82"/>
      <c r="B571" s="83"/>
      <c r="C571" s="83"/>
      <c r="D571" s="82"/>
      <c r="E571" s="82"/>
      <c r="F571" s="84"/>
      <c r="G571" s="85"/>
      <c r="H571" s="186" t="str">
        <f>IF(L570="Ja", "", IF(G571=0,"",IF(LEN(G571)=0,0,(VLOOKUP($G571,Validatie!$B$18:$C$26,2,FALSE)))))</f>
        <v/>
      </c>
      <c r="I571" s="86"/>
      <c r="J571" s="85"/>
      <c r="K571" s="186" t="str">
        <f>IF(J571=0,"",IF(LEN(J571)=0,0,(VLOOKUP($J571,Validatie!$D$18:$E$35,2,FALSE))))</f>
        <v/>
      </c>
      <c r="L571" s="86"/>
      <c r="M571" s="87"/>
      <c r="N571" s="90"/>
    </row>
    <row r="572" spans="1:14" x14ac:dyDescent="0.2">
      <c r="A572" s="82"/>
      <c r="B572" s="83"/>
      <c r="C572" s="83"/>
      <c r="D572" s="82"/>
      <c r="E572" s="82"/>
      <c r="F572" s="84"/>
      <c r="G572" s="85"/>
      <c r="H572" s="186" t="str">
        <f>IF(L571="Ja", "", IF(G572=0,"",IF(LEN(G572)=0,0,(VLOOKUP($G572,Validatie!$B$18:$C$26,2,FALSE)))))</f>
        <v/>
      </c>
      <c r="I572" s="86"/>
      <c r="J572" s="85"/>
      <c r="K572" s="186" t="str">
        <f>IF(J572=0,"",IF(LEN(J572)=0,0,(VLOOKUP($J572,Validatie!$D$18:$E$35,2,FALSE))))</f>
        <v/>
      </c>
      <c r="L572" s="86"/>
      <c r="M572" s="87"/>
      <c r="N572" s="90"/>
    </row>
    <row r="573" spans="1:14" x14ac:dyDescent="0.2">
      <c r="A573" s="82"/>
      <c r="B573" s="83"/>
      <c r="C573" s="83"/>
      <c r="D573" s="82"/>
      <c r="E573" s="82"/>
      <c r="F573" s="84"/>
      <c r="G573" s="85"/>
      <c r="H573" s="186" t="str">
        <f>IF(L572="Ja", "", IF(G573=0,"",IF(LEN(G573)=0,0,(VLOOKUP($G573,Validatie!$B$18:$C$26,2,FALSE)))))</f>
        <v/>
      </c>
      <c r="I573" s="86"/>
      <c r="J573" s="85"/>
      <c r="K573" s="186" t="str">
        <f>IF(J573=0,"",IF(LEN(J573)=0,0,(VLOOKUP($J573,Validatie!$D$18:$E$35,2,FALSE))))</f>
        <v/>
      </c>
      <c r="L573" s="86"/>
      <c r="M573" s="87"/>
      <c r="N573" s="90"/>
    </row>
    <row r="574" spans="1:14" x14ac:dyDescent="0.2">
      <c r="A574" s="82"/>
      <c r="B574" s="83"/>
      <c r="C574" s="83"/>
      <c r="D574" s="82"/>
      <c r="E574" s="82"/>
      <c r="F574" s="84"/>
      <c r="G574" s="85"/>
      <c r="H574" s="186" t="str">
        <f>IF(L573="Ja", "", IF(G574=0,"",IF(LEN(G574)=0,0,(VLOOKUP($G574,Validatie!$B$18:$C$26,2,FALSE)))))</f>
        <v/>
      </c>
      <c r="I574" s="86"/>
      <c r="J574" s="85"/>
      <c r="K574" s="186" t="str">
        <f>IF(J574=0,"",IF(LEN(J574)=0,0,(VLOOKUP($J574,Validatie!$D$18:$E$35,2,FALSE))))</f>
        <v/>
      </c>
      <c r="L574" s="86"/>
      <c r="M574" s="87"/>
      <c r="N574" s="90"/>
    </row>
    <row r="575" spans="1:14" x14ac:dyDescent="0.2">
      <c r="A575" s="82"/>
      <c r="B575" s="83"/>
      <c r="C575" s="83"/>
      <c r="D575" s="82"/>
      <c r="E575" s="82"/>
      <c r="F575" s="84"/>
      <c r="G575" s="85"/>
      <c r="H575" s="186" t="str">
        <f>IF(L574="Ja", "", IF(G575=0,"",IF(LEN(G575)=0,0,(VLOOKUP($G575,Validatie!$B$18:$C$26,2,FALSE)))))</f>
        <v/>
      </c>
      <c r="I575" s="86"/>
      <c r="J575" s="85"/>
      <c r="K575" s="186" t="str">
        <f>IF(J575=0,"",IF(LEN(J575)=0,0,(VLOOKUP($J575,Validatie!$D$18:$E$35,2,FALSE))))</f>
        <v/>
      </c>
      <c r="L575" s="86"/>
      <c r="M575" s="87"/>
      <c r="N575" s="90"/>
    </row>
    <row r="576" spans="1:14" x14ac:dyDescent="0.2">
      <c r="A576" s="82"/>
      <c r="B576" s="83"/>
      <c r="C576" s="83"/>
      <c r="D576" s="82"/>
      <c r="E576" s="82"/>
      <c r="F576" s="84"/>
      <c r="G576" s="85"/>
      <c r="H576" s="186" t="str">
        <f>IF(L575="Ja", "", IF(G576=0,"",IF(LEN(G576)=0,0,(VLOOKUP($G576,Validatie!$B$18:$C$26,2,FALSE)))))</f>
        <v/>
      </c>
      <c r="I576" s="86"/>
      <c r="J576" s="85"/>
      <c r="K576" s="186" t="str">
        <f>IF(J576=0,"",IF(LEN(J576)=0,0,(VLOOKUP($J576,Validatie!$D$18:$E$35,2,FALSE))))</f>
        <v/>
      </c>
      <c r="L576" s="86"/>
      <c r="M576" s="87"/>
      <c r="N576" s="90"/>
    </row>
    <row r="577" spans="1:14" x14ac:dyDescent="0.2">
      <c r="A577" s="82"/>
      <c r="B577" s="83"/>
      <c r="C577" s="83"/>
      <c r="D577" s="82"/>
      <c r="E577" s="82"/>
      <c r="F577" s="84"/>
      <c r="G577" s="85"/>
      <c r="H577" s="186" t="str">
        <f>IF(L576="Ja", "", IF(G577=0,"",IF(LEN(G577)=0,0,(VLOOKUP($G577,Validatie!$B$18:$C$26,2,FALSE)))))</f>
        <v/>
      </c>
      <c r="I577" s="86"/>
      <c r="J577" s="85"/>
      <c r="K577" s="186" t="str">
        <f>IF(J577=0,"",IF(LEN(J577)=0,0,(VLOOKUP($J577,Validatie!$D$18:$E$35,2,FALSE))))</f>
        <v/>
      </c>
      <c r="L577" s="86"/>
      <c r="M577" s="87"/>
      <c r="N577" s="90"/>
    </row>
    <row r="578" spans="1:14" x14ac:dyDescent="0.2">
      <c r="A578" s="82"/>
      <c r="B578" s="83"/>
      <c r="C578" s="83"/>
      <c r="D578" s="82"/>
      <c r="E578" s="82"/>
      <c r="F578" s="84"/>
      <c r="G578" s="85"/>
      <c r="H578" s="186" t="str">
        <f>IF(L577="Ja", "", IF(G578=0,"",IF(LEN(G578)=0,0,(VLOOKUP($G578,Validatie!$B$18:$C$26,2,FALSE)))))</f>
        <v/>
      </c>
      <c r="I578" s="86"/>
      <c r="J578" s="85"/>
      <c r="K578" s="186" t="str">
        <f>IF(J578=0,"",IF(LEN(J578)=0,0,(VLOOKUP($J578,Validatie!$D$18:$E$35,2,FALSE))))</f>
        <v/>
      </c>
      <c r="L578" s="86"/>
      <c r="M578" s="87"/>
      <c r="N578" s="90"/>
    </row>
    <row r="579" spans="1:14" x14ac:dyDescent="0.2">
      <c r="A579" s="82"/>
      <c r="B579" s="83"/>
      <c r="C579" s="83"/>
      <c r="D579" s="82"/>
      <c r="E579" s="82"/>
      <c r="F579" s="84"/>
      <c r="G579" s="85"/>
      <c r="H579" s="186" t="str">
        <f>IF(L578="Ja", "", IF(G579=0,"",IF(LEN(G579)=0,0,(VLOOKUP($G579,Validatie!$B$18:$C$26,2,FALSE)))))</f>
        <v/>
      </c>
      <c r="I579" s="86"/>
      <c r="J579" s="85"/>
      <c r="K579" s="186" t="str">
        <f>IF(J579=0,"",IF(LEN(J579)=0,0,(VLOOKUP($J579,Validatie!$D$18:$E$35,2,FALSE))))</f>
        <v/>
      </c>
      <c r="L579" s="86"/>
      <c r="M579" s="87"/>
      <c r="N579" s="90"/>
    </row>
    <row r="580" spans="1:14" x14ac:dyDescent="0.2">
      <c r="A580" s="82"/>
      <c r="B580" s="83"/>
      <c r="C580" s="83"/>
      <c r="D580" s="82"/>
      <c r="E580" s="82"/>
      <c r="F580" s="84"/>
      <c r="G580" s="85"/>
      <c r="H580" s="186" t="str">
        <f>IF(L579="Ja", "", IF(G580=0,"",IF(LEN(G580)=0,0,(VLOOKUP($G580,Validatie!$B$18:$C$26,2,FALSE)))))</f>
        <v/>
      </c>
      <c r="I580" s="86"/>
      <c r="J580" s="85"/>
      <c r="K580" s="186" t="str">
        <f>IF(J580=0,"",IF(LEN(J580)=0,0,(VLOOKUP($J580,Validatie!$D$18:$E$35,2,FALSE))))</f>
        <v/>
      </c>
      <c r="L580" s="86"/>
      <c r="M580" s="87"/>
      <c r="N580" s="90"/>
    </row>
    <row r="581" spans="1:14" x14ac:dyDescent="0.2">
      <c r="A581" s="82"/>
      <c r="B581" s="83"/>
      <c r="C581" s="83"/>
      <c r="D581" s="82"/>
      <c r="E581" s="82"/>
      <c r="F581" s="84"/>
      <c r="G581" s="85"/>
      <c r="H581" s="186" t="str">
        <f>IF(L580="Ja", "", IF(G581=0,"",IF(LEN(G581)=0,0,(VLOOKUP($G581,Validatie!$B$18:$C$26,2,FALSE)))))</f>
        <v/>
      </c>
      <c r="I581" s="86"/>
      <c r="J581" s="85"/>
      <c r="K581" s="186" t="str">
        <f>IF(J581=0,"",IF(LEN(J581)=0,0,(VLOOKUP($J581,Validatie!$D$18:$E$35,2,FALSE))))</f>
        <v/>
      </c>
      <c r="L581" s="86"/>
      <c r="M581" s="87"/>
      <c r="N581" s="90"/>
    </row>
    <row r="582" spans="1:14" x14ac:dyDescent="0.2">
      <c r="A582" s="82"/>
      <c r="B582" s="83"/>
      <c r="C582" s="83"/>
      <c r="D582" s="82"/>
      <c r="E582" s="82"/>
      <c r="F582" s="84"/>
      <c r="G582" s="85"/>
      <c r="H582" s="186" t="str">
        <f>IF(L581="Ja", "", IF(G582=0,"",IF(LEN(G582)=0,0,(VLOOKUP($G582,Validatie!$B$18:$C$26,2,FALSE)))))</f>
        <v/>
      </c>
      <c r="I582" s="86"/>
      <c r="J582" s="85"/>
      <c r="K582" s="186" t="str">
        <f>IF(J582=0,"",IF(LEN(J582)=0,0,(VLOOKUP($J582,Validatie!$D$18:$E$35,2,FALSE))))</f>
        <v/>
      </c>
      <c r="L582" s="86"/>
      <c r="M582" s="87"/>
      <c r="N582" s="90"/>
    </row>
    <row r="583" spans="1:14" x14ac:dyDescent="0.2">
      <c r="A583" s="82"/>
      <c r="B583" s="83"/>
      <c r="C583" s="83"/>
      <c r="D583" s="82"/>
      <c r="E583" s="82"/>
      <c r="F583" s="84"/>
      <c r="G583" s="85"/>
      <c r="H583" s="186" t="str">
        <f>IF(L582="Ja", "", IF(G583=0,"",IF(LEN(G583)=0,0,(VLOOKUP($G583,Validatie!$B$18:$C$26,2,FALSE)))))</f>
        <v/>
      </c>
      <c r="I583" s="86"/>
      <c r="J583" s="85"/>
      <c r="K583" s="186" t="str">
        <f>IF(J583=0,"",IF(LEN(J583)=0,0,(VLOOKUP($J583,Validatie!$D$18:$E$35,2,FALSE))))</f>
        <v/>
      </c>
      <c r="L583" s="86"/>
      <c r="M583" s="87"/>
      <c r="N583" s="90"/>
    </row>
    <row r="584" spans="1:14" x14ac:dyDescent="0.2">
      <c r="A584" s="82"/>
      <c r="B584" s="83"/>
      <c r="C584" s="83"/>
      <c r="D584" s="82"/>
      <c r="E584" s="82"/>
      <c r="F584" s="84"/>
      <c r="G584" s="85"/>
      <c r="H584" s="186" t="str">
        <f>IF(L583="Ja", "", IF(G584=0,"",IF(LEN(G584)=0,0,(VLOOKUP($G584,Validatie!$B$18:$C$26,2,FALSE)))))</f>
        <v/>
      </c>
      <c r="I584" s="86"/>
      <c r="J584" s="85"/>
      <c r="K584" s="186" t="str">
        <f>IF(J584=0,"",IF(LEN(J584)=0,0,(VLOOKUP($J584,Validatie!$D$18:$E$35,2,FALSE))))</f>
        <v/>
      </c>
      <c r="L584" s="86"/>
      <c r="M584" s="87"/>
      <c r="N584" s="90"/>
    </row>
    <row r="585" spans="1:14" x14ac:dyDescent="0.2">
      <c r="A585" s="82"/>
      <c r="B585" s="83"/>
      <c r="C585" s="83"/>
      <c r="D585" s="82"/>
      <c r="E585" s="82"/>
      <c r="F585" s="84"/>
      <c r="G585" s="85"/>
      <c r="H585" s="186" t="str">
        <f>IF(L584="Ja", "", IF(G585=0,"",IF(LEN(G585)=0,0,(VLOOKUP($G585,Validatie!$B$18:$C$26,2,FALSE)))))</f>
        <v/>
      </c>
      <c r="I585" s="86"/>
      <c r="J585" s="85"/>
      <c r="K585" s="186" t="str">
        <f>IF(J585=0,"",IF(LEN(J585)=0,0,(VLOOKUP($J585,Validatie!$D$18:$E$35,2,FALSE))))</f>
        <v/>
      </c>
      <c r="L585" s="86"/>
      <c r="M585" s="87"/>
      <c r="N585" s="90"/>
    </row>
    <row r="586" spans="1:14" x14ac:dyDescent="0.2">
      <c r="A586" s="82"/>
      <c r="B586" s="83"/>
      <c r="C586" s="83"/>
      <c r="D586" s="82"/>
      <c r="E586" s="82"/>
      <c r="F586" s="84"/>
      <c r="G586" s="85"/>
      <c r="H586" s="186" t="str">
        <f>IF(L585="Ja", "", IF(G586=0,"",IF(LEN(G586)=0,0,(VLOOKUP($G586,Validatie!$B$18:$C$26,2,FALSE)))))</f>
        <v/>
      </c>
      <c r="I586" s="86"/>
      <c r="J586" s="85"/>
      <c r="K586" s="186" t="str">
        <f>IF(J586=0,"",IF(LEN(J586)=0,0,(VLOOKUP($J586,Validatie!$D$18:$E$35,2,FALSE))))</f>
        <v/>
      </c>
      <c r="L586" s="86"/>
      <c r="M586" s="87"/>
      <c r="N586" s="90"/>
    </row>
    <row r="587" spans="1:14" x14ac:dyDescent="0.2">
      <c r="A587" s="82"/>
      <c r="B587" s="83"/>
      <c r="C587" s="83"/>
      <c r="D587" s="82"/>
      <c r="E587" s="82"/>
      <c r="F587" s="84"/>
      <c r="G587" s="85"/>
      <c r="H587" s="186" t="str">
        <f>IF(L586="Ja", "", IF(G587=0,"",IF(LEN(G587)=0,0,(VLOOKUP($G587,Validatie!$B$18:$C$26,2,FALSE)))))</f>
        <v/>
      </c>
      <c r="I587" s="86"/>
      <c r="J587" s="85"/>
      <c r="K587" s="186" t="str">
        <f>IF(J587=0,"",IF(LEN(J587)=0,0,(VLOOKUP($J587,Validatie!$D$18:$E$35,2,FALSE))))</f>
        <v/>
      </c>
      <c r="L587" s="86"/>
      <c r="M587" s="87"/>
      <c r="N587" s="90"/>
    </row>
    <row r="588" spans="1:14" x14ac:dyDescent="0.2">
      <c r="A588" s="82"/>
      <c r="B588" s="83"/>
      <c r="C588" s="83"/>
      <c r="D588" s="82"/>
      <c r="E588" s="82"/>
      <c r="F588" s="84"/>
      <c r="G588" s="85"/>
      <c r="H588" s="186" t="str">
        <f>IF(L587="Ja", "", IF(G588=0,"",IF(LEN(G588)=0,0,(VLOOKUP($G588,Validatie!$B$18:$C$26,2,FALSE)))))</f>
        <v/>
      </c>
      <c r="I588" s="86"/>
      <c r="J588" s="85"/>
      <c r="K588" s="186" t="str">
        <f>IF(J588=0,"",IF(LEN(J588)=0,0,(VLOOKUP($J588,Validatie!$D$18:$E$35,2,FALSE))))</f>
        <v/>
      </c>
      <c r="L588" s="86"/>
      <c r="M588" s="87"/>
      <c r="N588" s="90"/>
    </row>
    <row r="589" spans="1:14" x14ac:dyDescent="0.2">
      <c r="A589" s="82"/>
      <c r="B589" s="83"/>
      <c r="C589" s="83"/>
      <c r="D589" s="82"/>
      <c r="E589" s="82"/>
      <c r="F589" s="84"/>
      <c r="G589" s="85"/>
      <c r="H589" s="186" t="str">
        <f>IF(L588="Ja", "", IF(G589=0,"",IF(LEN(G589)=0,0,(VLOOKUP($G589,Validatie!$B$18:$C$26,2,FALSE)))))</f>
        <v/>
      </c>
      <c r="I589" s="86"/>
      <c r="J589" s="85"/>
      <c r="K589" s="186" t="str">
        <f>IF(J589=0,"",IF(LEN(J589)=0,0,(VLOOKUP($J589,Validatie!$D$18:$E$35,2,FALSE))))</f>
        <v/>
      </c>
      <c r="L589" s="86"/>
      <c r="M589" s="87"/>
      <c r="N589" s="90"/>
    </row>
    <row r="590" spans="1:14" x14ac:dyDescent="0.2">
      <c r="A590" s="82"/>
      <c r="B590" s="83"/>
      <c r="C590" s="83"/>
      <c r="D590" s="82"/>
      <c r="E590" s="82"/>
      <c r="F590" s="84"/>
      <c r="G590" s="85"/>
      <c r="H590" s="186" t="str">
        <f>IF(L589="Ja", "", IF(G590=0,"",IF(LEN(G590)=0,0,(VLOOKUP($G590,Validatie!$B$18:$C$26,2,FALSE)))))</f>
        <v/>
      </c>
      <c r="I590" s="86"/>
      <c r="J590" s="85"/>
      <c r="K590" s="186" t="str">
        <f>IF(J590=0,"",IF(LEN(J590)=0,0,(VLOOKUP($J590,Validatie!$D$18:$E$35,2,FALSE))))</f>
        <v/>
      </c>
      <c r="L590" s="86"/>
      <c r="M590" s="87"/>
      <c r="N590" s="90"/>
    </row>
    <row r="591" spans="1:14" x14ac:dyDescent="0.2">
      <c r="A591" s="82"/>
      <c r="B591" s="83"/>
      <c r="C591" s="83"/>
      <c r="D591" s="82"/>
      <c r="E591" s="82"/>
      <c r="F591" s="84"/>
      <c r="G591" s="85"/>
      <c r="H591" s="186" t="str">
        <f>IF(L590="Ja", "", IF(G591=0,"",IF(LEN(G591)=0,0,(VLOOKUP($G591,Validatie!$B$18:$C$26,2,FALSE)))))</f>
        <v/>
      </c>
      <c r="I591" s="86"/>
      <c r="J591" s="85"/>
      <c r="K591" s="186" t="str">
        <f>IF(J591=0,"",IF(LEN(J591)=0,0,(VLOOKUP($J591,Validatie!$D$18:$E$35,2,FALSE))))</f>
        <v/>
      </c>
      <c r="L591" s="86"/>
      <c r="M591" s="87"/>
      <c r="N591" s="90"/>
    </row>
    <row r="592" spans="1:14" x14ac:dyDescent="0.2">
      <c r="A592" s="82"/>
      <c r="B592" s="83"/>
      <c r="C592" s="83"/>
      <c r="D592" s="82"/>
      <c r="E592" s="82"/>
      <c r="F592" s="84"/>
      <c r="G592" s="85"/>
      <c r="H592" s="186" t="str">
        <f>IF(L591="Ja", "", IF(G592=0,"",IF(LEN(G592)=0,0,(VLOOKUP($G592,Validatie!$B$18:$C$26,2,FALSE)))))</f>
        <v/>
      </c>
      <c r="I592" s="86"/>
      <c r="J592" s="85"/>
      <c r="K592" s="186" t="str">
        <f>IF(J592=0,"",IF(LEN(J592)=0,0,(VLOOKUP($J592,Validatie!$D$18:$E$35,2,FALSE))))</f>
        <v/>
      </c>
      <c r="L592" s="86"/>
      <c r="M592" s="87"/>
      <c r="N592" s="90"/>
    </row>
    <row r="593" spans="1:14" x14ac:dyDescent="0.2">
      <c r="A593" s="82"/>
      <c r="B593" s="83"/>
      <c r="C593" s="83"/>
      <c r="D593" s="82"/>
      <c r="E593" s="82"/>
      <c r="F593" s="84"/>
      <c r="G593" s="85"/>
      <c r="H593" s="186" t="str">
        <f>IF(L592="Ja", "", IF(G593=0,"",IF(LEN(G593)=0,0,(VLOOKUP($G593,Validatie!$B$18:$C$26,2,FALSE)))))</f>
        <v/>
      </c>
      <c r="I593" s="86"/>
      <c r="J593" s="85"/>
      <c r="K593" s="186" t="str">
        <f>IF(J593=0,"",IF(LEN(J593)=0,0,(VLOOKUP($J593,Validatie!$D$18:$E$35,2,FALSE))))</f>
        <v/>
      </c>
      <c r="L593" s="86"/>
      <c r="M593" s="87"/>
      <c r="N593" s="90"/>
    </row>
    <row r="594" spans="1:14" x14ac:dyDescent="0.2">
      <c r="A594" s="82"/>
      <c r="B594" s="83"/>
      <c r="C594" s="83"/>
      <c r="D594" s="82"/>
      <c r="E594" s="82"/>
      <c r="F594" s="84"/>
      <c r="G594" s="85"/>
      <c r="H594" s="186" t="str">
        <f>IF(L593="Ja", "", IF(G594=0,"",IF(LEN(G594)=0,0,(VLOOKUP($G594,Validatie!$B$18:$C$26,2,FALSE)))))</f>
        <v/>
      </c>
      <c r="I594" s="86"/>
      <c r="J594" s="85"/>
      <c r="K594" s="186" t="str">
        <f>IF(J594=0,"",IF(LEN(J594)=0,0,(VLOOKUP($J594,Validatie!$D$18:$E$35,2,FALSE))))</f>
        <v/>
      </c>
      <c r="L594" s="86"/>
      <c r="M594" s="87"/>
      <c r="N594" s="90"/>
    </row>
    <row r="595" spans="1:14" x14ac:dyDescent="0.2">
      <c r="A595" s="82"/>
      <c r="B595" s="83"/>
      <c r="C595" s="83"/>
      <c r="D595" s="82"/>
      <c r="E595" s="82"/>
      <c r="F595" s="84"/>
      <c r="G595" s="85"/>
      <c r="H595" s="186" t="str">
        <f>IF(L594="Ja", "", IF(G595=0,"",IF(LEN(G595)=0,0,(VLOOKUP($G595,Validatie!$B$18:$C$26,2,FALSE)))))</f>
        <v/>
      </c>
      <c r="I595" s="86"/>
      <c r="J595" s="85"/>
      <c r="K595" s="186" t="str">
        <f>IF(J595=0,"",IF(LEN(J595)=0,0,(VLOOKUP($J595,Validatie!$D$18:$E$35,2,FALSE))))</f>
        <v/>
      </c>
      <c r="L595" s="86"/>
      <c r="M595" s="87"/>
      <c r="N595" s="90"/>
    </row>
    <row r="596" spans="1:14" x14ac:dyDescent="0.2">
      <c r="A596" s="82"/>
      <c r="B596" s="83"/>
      <c r="C596" s="83"/>
      <c r="D596" s="82"/>
      <c r="E596" s="82"/>
      <c r="F596" s="84"/>
      <c r="G596" s="85"/>
      <c r="H596" s="186" t="str">
        <f>IF(L595="Ja", "", IF(G596=0,"",IF(LEN(G596)=0,0,(VLOOKUP($G596,Validatie!$B$18:$C$26,2,FALSE)))))</f>
        <v/>
      </c>
      <c r="I596" s="86"/>
      <c r="J596" s="85"/>
      <c r="K596" s="186" t="str">
        <f>IF(J596=0,"",IF(LEN(J596)=0,0,(VLOOKUP($J596,Validatie!$D$18:$E$35,2,FALSE))))</f>
        <v/>
      </c>
      <c r="L596" s="86"/>
      <c r="M596" s="87"/>
      <c r="N596" s="90"/>
    </row>
    <row r="597" spans="1:14" x14ac:dyDescent="0.2">
      <c r="A597" s="82"/>
      <c r="B597" s="83"/>
      <c r="C597" s="83"/>
      <c r="D597" s="82"/>
      <c r="E597" s="82"/>
      <c r="F597" s="84"/>
      <c r="G597" s="85"/>
      <c r="H597" s="186" t="str">
        <f>IF(L596="Ja", "", IF(G597=0,"",IF(LEN(G597)=0,0,(VLOOKUP($G597,Validatie!$B$18:$C$26,2,FALSE)))))</f>
        <v/>
      </c>
      <c r="I597" s="86"/>
      <c r="J597" s="85"/>
      <c r="K597" s="186" t="str">
        <f>IF(J597=0,"",IF(LEN(J597)=0,0,(VLOOKUP($J597,Validatie!$D$18:$E$35,2,FALSE))))</f>
        <v/>
      </c>
      <c r="L597" s="86"/>
      <c r="M597" s="87"/>
      <c r="N597" s="90"/>
    </row>
    <row r="598" spans="1:14" x14ac:dyDescent="0.2">
      <c r="A598" s="82"/>
      <c r="B598" s="83"/>
      <c r="C598" s="83"/>
      <c r="D598" s="82"/>
      <c r="E598" s="82"/>
      <c r="F598" s="84"/>
      <c r="G598" s="85"/>
      <c r="H598" s="186" t="str">
        <f>IF(L597="Ja", "", IF(G598=0,"",IF(LEN(G598)=0,0,(VLOOKUP($G598,Validatie!$B$18:$C$26,2,FALSE)))))</f>
        <v/>
      </c>
      <c r="I598" s="86"/>
      <c r="J598" s="85"/>
      <c r="K598" s="186" t="str">
        <f>IF(J598=0,"",IF(LEN(J598)=0,0,(VLOOKUP($J598,Validatie!$D$18:$E$35,2,FALSE))))</f>
        <v/>
      </c>
      <c r="L598" s="86"/>
      <c r="M598" s="87"/>
      <c r="N598" s="90"/>
    </row>
    <row r="599" spans="1:14" x14ac:dyDescent="0.2">
      <c r="A599" s="82"/>
      <c r="B599" s="83"/>
      <c r="C599" s="83"/>
      <c r="D599" s="82"/>
      <c r="E599" s="82"/>
      <c r="F599" s="84"/>
      <c r="G599" s="85"/>
      <c r="H599" s="186" t="str">
        <f>IF(L598="Ja", "", IF(G599=0,"",IF(LEN(G599)=0,0,(VLOOKUP($G599,Validatie!$B$18:$C$26,2,FALSE)))))</f>
        <v/>
      </c>
      <c r="I599" s="86"/>
      <c r="J599" s="85"/>
      <c r="K599" s="186" t="str">
        <f>IF(J599=0,"",IF(LEN(J599)=0,0,(VLOOKUP($J599,Validatie!$D$18:$E$35,2,FALSE))))</f>
        <v/>
      </c>
      <c r="L599" s="86"/>
      <c r="M599" s="87"/>
      <c r="N599" s="90"/>
    </row>
    <row r="600" spans="1:14" x14ac:dyDescent="0.2">
      <c r="A600" s="82"/>
      <c r="B600" s="83"/>
      <c r="C600" s="83"/>
      <c r="D600" s="82"/>
      <c r="E600" s="82"/>
      <c r="F600" s="84"/>
      <c r="G600" s="85"/>
      <c r="H600" s="186" t="str">
        <f>IF(L599="Ja", "", IF(G600=0,"",IF(LEN(G600)=0,0,(VLOOKUP($G600,Validatie!$B$18:$C$26,2,FALSE)))))</f>
        <v/>
      </c>
      <c r="I600" s="86"/>
      <c r="J600" s="85"/>
      <c r="K600" s="186" t="str">
        <f>IF(J600=0,"",IF(LEN(J600)=0,0,(VLOOKUP($J600,Validatie!$D$18:$E$35,2,FALSE))))</f>
        <v/>
      </c>
      <c r="L600" s="86"/>
      <c r="M600" s="87"/>
      <c r="N600" s="90"/>
    </row>
    <row r="601" spans="1:14" x14ac:dyDescent="0.2">
      <c r="A601" s="82"/>
      <c r="B601" s="83"/>
      <c r="C601" s="83"/>
      <c r="D601" s="82"/>
      <c r="E601" s="82"/>
      <c r="F601" s="84"/>
      <c r="G601" s="85"/>
      <c r="H601" s="186" t="str">
        <f>IF(L600="Ja", "", IF(G601=0,"",IF(LEN(G601)=0,0,(VLOOKUP($G601,Validatie!$B$18:$C$26,2,FALSE)))))</f>
        <v/>
      </c>
      <c r="I601" s="86"/>
      <c r="J601" s="85"/>
      <c r="K601" s="186" t="str">
        <f>IF(J601=0,"",IF(LEN(J601)=0,0,(VLOOKUP($J601,Validatie!$D$18:$E$35,2,FALSE))))</f>
        <v/>
      </c>
      <c r="L601" s="86"/>
      <c r="M601" s="87"/>
      <c r="N601" s="90"/>
    </row>
    <row r="602" spans="1:14" x14ac:dyDescent="0.2">
      <c r="A602" s="82"/>
      <c r="B602" s="83"/>
      <c r="C602" s="83"/>
      <c r="D602" s="82"/>
      <c r="E602" s="82"/>
      <c r="F602" s="84"/>
      <c r="G602" s="85"/>
      <c r="H602" s="186" t="str">
        <f>IF(L601="Ja", "", IF(G602=0,"",IF(LEN(G602)=0,0,(VLOOKUP($G602,Validatie!$B$18:$C$26,2,FALSE)))))</f>
        <v/>
      </c>
      <c r="I602" s="86"/>
      <c r="J602" s="85"/>
      <c r="K602" s="186" t="str">
        <f>IF(J602=0,"",IF(LEN(J602)=0,0,(VLOOKUP($J602,Validatie!$D$18:$E$35,2,FALSE))))</f>
        <v/>
      </c>
      <c r="L602" s="86"/>
      <c r="M602" s="87"/>
      <c r="N602" s="90"/>
    </row>
    <row r="603" spans="1:14" x14ac:dyDescent="0.2">
      <c r="A603" s="82"/>
      <c r="B603" s="83"/>
      <c r="C603" s="83"/>
      <c r="D603" s="82"/>
      <c r="E603" s="82"/>
      <c r="F603" s="84"/>
      <c r="G603" s="85"/>
      <c r="H603" s="186" t="str">
        <f>IF(L602="Ja", "", IF(G603=0,"",IF(LEN(G603)=0,0,(VLOOKUP($G603,Validatie!$B$18:$C$26,2,FALSE)))))</f>
        <v/>
      </c>
      <c r="I603" s="86"/>
      <c r="J603" s="85"/>
      <c r="K603" s="186" t="str">
        <f>IF(J603=0,"",IF(LEN(J603)=0,0,(VLOOKUP($J603,Validatie!$D$18:$E$35,2,FALSE))))</f>
        <v/>
      </c>
      <c r="L603" s="86"/>
      <c r="M603" s="87"/>
      <c r="N603" s="90"/>
    </row>
    <row r="604" spans="1:14" x14ac:dyDescent="0.2">
      <c r="A604" s="82"/>
      <c r="B604" s="83"/>
      <c r="C604" s="83"/>
      <c r="D604" s="82"/>
      <c r="E604" s="82"/>
      <c r="F604" s="84"/>
      <c r="G604" s="85"/>
      <c r="H604" s="186" t="str">
        <f>IF(L603="Ja", "", IF(G604=0,"",IF(LEN(G604)=0,0,(VLOOKUP($G604,Validatie!$B$18:$C$26,2,FALSE)))))</f>
        <v/>
      </c>
      <c r="I604" s="86"/>
      <c r="J604" s="85"/>
      <c r="K604" s="186" t="str">
        <f>IF(J604=0,"",IF(LEN(J604)=0,0,(VLOOKUP($J604,Validatie!$D$18:$E$35,2,FALSE))))</f>
        <v/>
      </c>
      <c r="L604" s="86"/>
      <c r="M604" s="87"/>
      <c r="N604" s="90"/>
    </row>
    <row r="605" spans="1:14" x14ac:dyDescent="0.2">
      <c r="A605" s="82"/>
      <c r="B605" s="83"/>
      <c r="C605" s="83"/>
      <c r="D605" s="82"/>
      <c r="E605" s="82"/>
      <c r="F605" s="84"/>
      <c r="G605" s="85"/>
      <c r="H605" s="186" t="str">
        <f>IF(L604="Ja", "", IF(G605=0,"",IF(LEN(G605)=0,0,(VLOOKUP($G605,Validatie!$B$18:$C$26,2,FALSE)))))</f>
        <v/>
      </c>
      <c r="I605" s="86"/>
      <c r="J605" s="85"/>
      <c r="K605" s="186" t="str">
        <f>IF(J605=0,"",IF(LEN(J605)=0,0,(VLOOKUP($J605,Validatie!$D$18:$E$35,2,FALSE))))</f>
        <v/>
      </c>
      <c r="L605" s="86"/>
      <c r="M605" s="87"/>
      <c r="N605" s="90"/>
    </row>
    <row r="606" spans="1:14" x14ac:dyDescent="0.2">
      <c r="A606" s="82"/>
      <c r="B606" s="83"/>
      <c r="C606" s="83"/>
      <c r="D606" s="82"/>
      <c r="E606" s="82"/>
      <c r="F606" s="84"/>
      <c r="G606" s="85"/>
      <c r="H606" s="186" t="str">
        <f>IF(L605="Ja", "", IF(G606=0,"",IF(LEN(G606)=0,0,(VLOOKUP($G606,Validatie!$B$18:$C$26,2,FALSE)))))</f>
        <v/>
      </c>
      <c r="I606" s="86"/>
      <c r="J606" s="85"/>
      <c r="K606" s="186" t="str">
        <f>IF(J606=0,"",IF(LEN(J606)=0,0,(VLOOKUP($J606,Validatie!$D$18:$E$35,2,FALSE))))</f>
        <v/>
      </c>
      <c r="L606" s="86"/>
      <c r="M606" s="87"/>
      <c r="N606" s="90"/>
    </row>
    <row r="607" spans="1:14" x14ac:dyDescent="0.2">
      <c r="A607" s="82"/>
      <c r="B607" s="83"/>
      <c r="C607" s="83"/>
      <c r="D607" s="82"/>
      <c r="E607" s="82"/>
      <c r="F607" s="84"/>
      <c r="G607" s="85"/>
      <c r="H607" s="186" t="str">
        <f>IF(L606="Ja", "", IF(G607=0,"",IF(LEN(G607)=0,0,(VLOOKUP($G607,Validatie!$B$18:$C$26,2,FALSE)))))</f>
        <v/>
      </c>
      <c r="I607" s="86"/>
      <c r="J607" s="85"/>
      <c r="K607" s="186" t="str">
        <f>IF(J607=0,"",IF(LEN(J607)=0,0,(VLOOKUP($J607,Validatie!$D$18:$E$35,2,FALSE))))</f>
        <v/>
      </c>
      <c r="L607" s="86"/>
      <c r="M607" s="87"/>
      <c r="N607" s="90"/>
    </row>
    <row r="608" spans="1:14" x14ac:dyDescent="0.2">
      <c r="A608" s="82"/>
      <c r="B608" s="83"/>
      <c r="C608" s="83"/>
      <c r="D608" s="82"/>
      <c r="E608" s="82"/>
      <c r="F608" s="84"/>
      <c r="G608" s="85"/>
      <c r="H608" s="186" t="str">
        <f>IF(L607="Ja", "", IF(G608=0,"",IF(LEN(G608)=0,0,(VLOOKUP($G608,Validatie!$B$18:$C$26,2,FALSE)))))</f>
        <v/>
      </c>
      <c r="I608" s="86"/>
      <c r="J608" s="85"/>
      <c r="K608" s="186" t="str">
        <f>IF(J608=0,"",IF(LEN(J608)=0,0,(VLOOKUP($J608,Validatie!$D$18:$E$35,2,FALSE))))</f>
        <v/>
      </c>
      <c r="L608" s="86"/>
      <c r="M608" s="87"/>
      <c r="N608" s="90"/>
    </row>
    <row r="609" spans="1:14" x14ac:dyDescent="0.2">
      <c r="A609" s="82"/>
      <c r="B609" s="83"/>
      <c r="C609" s="83"/>
      <c r="D609" s="82"/>
      <c r="E609" s="82"/>
      <c r="F609" s="84"/>
      <c r="G609" s="85"/>
      <c r="H609" s="186" t="str">
        <f>IF(L608="Ja", "", IF(G609=0,"",IF(LEN(G609)=0,0,(VLOOKUP($G609,Validatie!$B$18:$C$26,2,FALSE)))))</f>
        <v/>
      </c>
      <c r="I609" s="86"/>
      <c r="J609" s="85"/>
      <c r="K609" s="186" t="str">
        <f>IF(J609=0,"",IF(LEN(J609)=0,0,(VLOOKUP($J609,Validatie!$D$18:$E$35,2,FALSE))))</f>
        <v/>
      </c>
      <c r="L609" s="86"/>
      <c r="M609" s="87"/>
      <c r="N609" s="90"/>
    </row>
    <row r="610" spans="1:14" x14ac:dyDescent="0.2">
      <c r="A610" s="82"/>
      <c r="B610" s="83"/>
      <c r="C610" s="83"/>
      <c r="D610" s="82"/>
      <c r="E610" s="82"/>
      <c r="F610" s="84"/>
      <c r="G610" s="85"/>
      <c r="H610" s="186" t="str">
        <f>IF(L609="Ja", "", IF(G610=0,"",IF(LEN(G610)=0,0,(VLOOKUP($G610,Validatie!$B$18:$C$26,2,FALSE)))))</f>
        <v/>
      </c>
      <c r="I610" s="86"/>
      <c r="J610" s="85"/>
      <c r="K610" s="186" t="str">
        <f>IF(J610=0,"",IF(LEN(J610)=0,0,(VLOOKUP($J610,Validatie!$D$18:$E$35,2,FALSE))))</f>
        <v/>
      </c>
      <c r="L610" s="86"/>
      <c r="M610" s="87"/>
      <c r="N610" s="90"/>
    </row>
    <row r="611" spans="1:14" x14ac:dyDescent="0.2">
      <c r="A611" s="82"/>
      <c r="B611" s="83"/>
      <c r="C611" s="83"/>
      <c r="D611" s="82"/>
      <c r="E611" s="82"/>
      <c r="F611" s="84"/>
      <c r="G611" s="85"/>
      <c r="H611" s="186" t="str">
        <f>IF(L610="Ja", "", IF(G611=0,"",IF(LEN(G611)=0,0,(VLOOKUP($G611,Validatie!$B$18:$C$26,2,FALSE)))))</f>
        <v/>
      </c>
      <c r="I611" s="86"/>
      <c r="J611" s="85"/>
      <c r="K611" s="186" t="str">
        <f>IF(J611=0,"",IF(LEN(J611)=0,0,(VLOOKUP($J611,Validatie!$D$18:$E$35,2,FALSE))))</f>
        <v/>
      </c>
      <c r="L611" s="86"/>
      <c r="M611" s="87"/>
      <c r="N611" s="90"/>
    </row>
    <row r="612" spans="1:14" x14ac:dyDescent="0.2">
      <c r="A612" s="82"/>
      <c r="B612" s="83"/>
      <c r="C612" s="83"/>
      <c r="D612" s="82"/>
      <c r="E612" s="82"/>
      <c r="F612" s="84"/>
      <c r="G612" s="85"/>
      <c r="H612" s="186" t="str">
        <f>IF(L611="Ja", "", IF(G612=0,"",IF(LEN(G612)=0,0,(VLOOKUP($G612,Validatie!$B$18:$C$26,2,FALSE)))))</f>
        <v/>
      </c>
      <c r="I612" s="86"/>
      <c r="J612" s="85"/>
      <c r="K612" s="186" t="str">
        <f>IF(J612=0,"",IF(LEN(J612)=0,0,(VLOOKUP($J612,Validatie!$D$18:$E$35,2,FALSE))))</f>
        <v/>
      </c>
      <c r="L612" s="86"/>
      <c r="M612" s="87"/>
      <c r="N612" s="90"/>
    </row>
    <row r="613" spans="1:14" x14ac:dyDescent="0.2">
      <c r="A613" s="82"/>
      <c r="B613" s="83"/>
      <c r="C613" s="83"/>
      <c r="D613" s="82"/>
      <c r="E613" s="82"/>
      <c r="F613" s="84"/>
      <c r="G613" s="85"/>
      <c r="H613" s="186" t="str">
        <f>IF(L612="Ja", "", IF(G613=0,"",IF(LEN(G613)=0,0,(VLOOKUP($G613,Validatie!$B$18:$C$26,2,FALSE)))))</f>
        <v/>
      </c>
      <c r="I613" s="86"/>
      <c r="J613" s="85"/>
      <c r="K613" s="186" t="str">
        <f>IF(J613=0,"",IF(LEN(J613)=0,0,(VLOOKUP($J613,Validatie!$D$18:$E$35,2,FALSE))))</f>
        <v/>
      </c>
      <c r="L613" s="86"/>
      <c r="M613" s="87"/>
      <c r="N613" s="90"/>
    </row>
    <row r="614" spans="1:14" x14ac:dyDescent="0.2">
      <c r="A614" s="82"/>
      <c r="B614" s="83"/>
      <c r="C614" s="83"/>
      <c r="D614" s="82"/>
      <c r="E614" s="82"/>
      <c r="F614" s="84"/>
      <c r="G614" s="85"/>
      <c r="H614" s="186" t="str">
        <f>IF(L613="Ja", "", IF(G614=0,"",IF(LEN(G614)=0,0,(VLOOKUP($G614,Validatie!$B$18:$C$26,2,FALSE)))))</f>
        <v/>
      </c>
      <c r="I614" s="86"/>
      <c r="J614" s="85"/>
      <c r="K614" s="186" t="str">
        <f>IF(J614=0,"",IF(LEN(J614)=0,0,(VLOOKUP($J614,Validatie!$D$18:$E$35,2,FALSE))))</f>
        <v/>
      </c>
      <c r="L614" s="86"/>
      <c r="M614" s="87"/>
      <c r="N614" s="90"/>
    </row>
    <row r="615" spans="1:14" x14ac:dyDescent="0.2">
      <c r="A615" s="82"/>
      <c r="B615" s="83"/>
      <c r="C615" s="83"/>
      <c r="D615" s="82"/>
      <c r="E615" s="82"/>
      <c r="F615" s="84"/>
      <c r="G615" s="85"/>
      <c r="H615" s="186" t="str">
        <f>IF(L614="Ja", "", IF(G615=0,"",IF(LEN(G615)=0,0,(VLOOKUP($G615,Validatie!$B$18:$C$26,2,FALSE)))))</f>
        <v/>
      </c>
      <c r="I615" s="86"/>
      <c r="J615" s="85"/>
      <c r="K615" s="186" t="str">
        <f>IF(J615=0,"",IF(LEN(J615)=0,0,(VLOOKUP($J615,Validatie!$D$18:$E$35,2,FALSE))))</f>
        <v/>
      </c>
      <c r="L615" s="86"/>
      <c r="M615" s="87"/>
      <c r="N615" s="90"/>
    </row>
    <row r="616" spans="1:14" x14ac:dyDescent="0.2">
      <c r="A616" s="82"/>
      <c r="B616" s="83"/>
      <c r="C616" s="83"/>
      <c r="D616" s="82"/>
      <c r="E616" s="82"/>
      <c r="F616" s="84"/>
      <c r="G616" s="85"/>
      <c r="H616" s="186" t="str">
        <f>IF(L615="Ja", "", IF(G616=0,"",IF(LEN(G616)=0,0,(VLOOKUP($G616,Validatie!$B$18:$C$26,2,FALSE)))))</f>
        <v/>
      </c>
      <c r="I616" s="86"/>
      <c r="J616" s="85"/>
      <c r="K616" s="186" t="str">
        <f>IF(J616=0,"",IF(LEN(J616)=0,0,(VLOOKUP($J616,Validatie!$D$18:$E$35,2,FALSE))))</f>
        <v/>
      </c>
      <c r="L616" s="86"/>
      <c r="M616" s="87"/>
      <c r="N616" s="90"/>
    </row>
    <row r="617" spans="1:14" x14ac:dyDescent="0.2">
      <c r="A617" s="82"/>
      <c r="B617" s="83"/>
      <c r="C617" s="83"/>
      <c r="D617" s="82"/>
      <c r="E617" s="82"/>
      <c r="F617" s="84"/>
      <c r="G617" s="85"/>
      <c r="H617" s="186" t="str">
        <f>IF(L616="Ja", "", IF(G617=0,"",IF(LEN(G617)=0,0,(VLOOKUP($G617,Validatie!$B$18:$C$26,2,FALSE)))))</f>
        <v/>
      </c>
      <c r="I617" s="86"/>
      <c r="J617" s="85"/>
      <c r="K617" s="186" t="str">
        <f>IF(J617=0,"",IF(LEN(J617)=0,0,(VLOOKUP($J617,Validatie!$D$18:$E$35,2,FALSE))))</f>
        <v/>
      </c>
      <c r="L617" s="86"/>
      <c r="M617" s="87"/>
      <c r="N617" s="90"/>
    </row>
    <row r="618" spans="1:14" x14ac:dyDescent="0.2">
      <c r="A618" s="82"/>
      <c r="B618" s="83"/>
      <c r="C618" s="83"/>
      <c r="D618" s="82"/>
      <c r="E618" s="82"/>
      <c r="F618" s="84"/>
      <c r="G618" s="85"/>
      <c r="H618" s="186" t="str">
        <f>IF(L617="Ja", "", IF(G618=0,"",IF(LEN(G618)=0,0,(VLOOKUP($G618,Validatie!$B$18:$C$26,2,FALSE)))))</f>
        <v/>
      </c>
      <c r="I618" s="86"/>
      <c r="J618" s="85"/>
      <c r="K618" s="186" t="str">
        <f>IF(J618=0,"",IF(LEN(J618)=0,0,(VLOOKUP($J618,Validatie!$D$18:$E$35,2,FALSE))))</f>
        <v/>
      </c>
      <c r="L618" s="86"/>
      <c r="M618" s="87"/>
      <c r="N618" s="90"/>
    </row>
    <row r="619" spans="1:14" x14ac:dyDescent="0.2">
      <c r="A619" s="82"/>
      <c r="B619" s="83"/>
      <c r="C619" s="83"/>
      <c r="D619" s="82"/>
      <c r="E619" s="82"/>
      <c r="F619" s="84"/>
      <c r="G619" s="85"/>
      <c r="H619" s="186" t="str">
        <f>IF(L618="Ja", "", IF(G619=0,"",IF(LEN(G619)=0,0,(VLOOKUP($G619,Validatie!$B$18:$C$26,2,FALSE)))))</f>
        <v/>
      </c>
      <c r="I619" s="86"/>
      <c r="J619" s="85"/>
      <c r="K619" s="186" t="str">
        <f>IF(J619=0,"",IF(LEN(J619)=0,0,(VLOOKUP($J619,Validatie!$D$18:$E$35,2,FALSE))))</f>
        <v/>
      </c>
      <c r="L619" s="86"/>
      <c r="M619" s="87"/>
      <c r="N619" s="90"/>
    </row>
    <row r="620" spans="1:14" x14ac:dyDescent="0.2">
      <c r="A620" s="82"/>
      <c r="B620" s="83"/>
      <c r="C620" s="83"/>
      <c r="D620" s="82"/>
      <c r="E620" s="82"/>
      <c r="F620" s="84"/>
      <c r="G620" s="85"/>
      <c r="H620" s="186" t="str">
        <f>IF(L619="Ja", "", IF(G620=0,"",IF(LEN(G620)=0,0,(VLOOKUP($G620,Validatie!$B$18:$C$26,2,FALSE)))))</f>
        <v/>
      </c>
      <c r="I620" s="86"/>
      <c r="J620" s="85"/>
      <c r="K620" s="186" t="str">
        <f>IF(J620=0,"",IF(LEN(J620)=0,0,(VLOOKUP($J620,Validatie!$D$18:$E$35,2,FALSE))))</f>
        <v/>
      </c>
      <c r="L620" s="86"/>
      <c r="M620" s="87"/>
      <c r="N620" s="90"/>
    </row>
    <row r="621" spans="1:14" x14ac:dyDescent="0.2">
      <c r="A621" s="82"/>
      <c r="B621" s="83"/>
      <c r="C621" s="83"/>
      <c r="D621" s="82"/>
      <c r="E621" s="82"/>
      <c r="F621" s="84"/>
      <c r="G621" s="85"/>
      <c r="H621" s="186" t="str">
        <f>IF(L620="Ja", "", IF(G621=0,"",IF(LEN(G621)=0,0,(VLOOKUP($G621,Validatie!$B$18:$C$26,2,FALSE)))))</f>
        <v/>
      </c>
      <c r="I621" s="86"/>
      <c r="J621" s="85"/>
      <c r="K621" s="186" t="str">
        <f>IF(J621=0,"",IF(LEN(J621)=0,0,(VLOOKUP($J621,Validatie!$D$18:$E$35,2,FALSE))))</f>
        <v/>
      </c>
      <c r="L621" s="86"/>
      <c r="M621" s="87"/>
      <c r="N621" s="90"/>
    </row>
    <row r="622" spans="1:14" x14ac:dyDescent="0.2">
      <c r="A622" s="82"/>
      <c r="B622" s="83"/>
      <c r="C622" s="83"/>
      <c r="D622" s="82"/>
      <c r="E622" s="82"/>
      <c r="F622" s="84"/>
      <c r="G622" s="85"/>
      <c r="H622" s="186" t="str">
        <f>IF(L621="Ja", "", IF(G622=0,"",IF(LEN(G622)=0,0,(VLOOKUP($G622,Validatie!$B$18:$C$26,2,FALSE)))))</f>
        <v/>
      </c>
      <c r="I622" s="86"/>
      <c r="J622" s="85"/>
      <c r="K622" s="186" t="str">
        <f>IF(J622=0,"",IF(LEN(J622)=0,0,(VLOOKUP($J622,Validatie!$D$18:$E$35,2,FALSE))))</f>
        <v/>
      </c>
      <c r="L622" s="86"/>
      <c r="M622" s="87"/>
      <c r="N622" s="90"/>
    </row>
    <row r="623" spans="1:14" x14ac:dyDescent="0.2">
      <c r="A623" s="82"/>
      <c r="B623" s="83"/>
      <c r="C623" s="83"/>
      <c r="D623" s="82"/>
      <c r="E623" s="82"/>
      <c r="F623" s="84"/>
      <c r="G623" s="85"/>
      <c r="H623" s="186" t="str">
        <f>IF(L622="Ja", "", IF(G623=0,"",IF(LEN(G623)=0,0,(VLOOKUP($G623,Validatie!$B$18:$C$26,2,FALSE)))))</f>
        <v/>
      </c>
      <c r="I623" s="86"/>
      <c r="J623" s="85"/>
      <c r="K623" s="186" t="str">
        <f>IF(J623=0,"",IF(LEN(J623)=0,0,(VLOOKUP($J623,Validatie!$D$18:$E$35,2,FALSE))))</f>
        <v/>
      </c>
      <c r="L623" s="86"/>
      <c r="M623" s="87"/>
      <c r="N623" s="90"/>
    </row>
    <row r="624" spans="1:14" x14ac:dyDescent="0.2">
      <c r="A624" s="82"/>
      <c r="B624" s="83"/>
      <c r="C624" s="83"/>
      <c r="D624" s="82"/>
      <c r="E624" s="82"/>
      <c r="F624" s="84"/>
      <c r="G624" s="85"/>
      <c r="H624" s="186" t="str">
        <f>IF(L623="Ja", "", IF(G624=0,"",IF(LEN(G624)=0,0,(VLOOKUP($G624,Validatie!$B$18:$C$26,2,FALSE)))))</f>
        <v/>
      </c>
      <c r="I624" s="86"/>
      <c r="J624" s="85"/>
      <c r="K624" s="186" t="str">
        <f>IF(J624=0,"",IF(LEN(J624)=0,0,(VLOOKUP($J624,Validatie!$D$18:$E$35,2,FALSE))))</f>
        <v/>
      </c>
      <c r="L624" s="86"/>
      <c r="M624" s="87"/>
      <c r="N624" s="90"/>
    </row>
    <row r="625" spans="1:14" x14ac:dyDescent="0.2">
      <c r="A625" s="82"/>
      <c r="B625" s="83"/>
      <c r="C625" s="83"/>
      <c r="D625" s="82"/>
      <c r="E625" s="82"/>
      <c r="F625" s="84"/>
      <c r="G625" s="85"/>
      <c r="H625" s="186" t="str">
        <f>IF(L624="Ja", "", IF(G625=0,"",IF(LEN(G625)=0,0,(VLOOKUP($G625,Validatie!$B$18:$C$26,2,FALSE)))))</f>
        <v/>
      </c>
      <c r="I625" s="86"/>
      <c r="J625" s="85"/>
      <c r="K625" s="186" t="str">
        <f>IF(J625=0,"",IF(LEN(J625)=0,0,(VLOOKUP($J625,Validatie!$D$18:$E$35,2,FALSE))))</f>
        <v/>
      </c>
      <c r="L625" s="86"/>
      <c r="M625" s="87"/>
      <c r="N625" s="90"/>
    </row>
    <row r="626" spans="1:14" x14ac:dyDescent="0.2">
      <c r="A626" s="82"/>
      <c r="B626" s="83"/>
      <c r="C626" s="83"/>
      <c r="D626" s="82"/>
      <c r="E626" s="82"/>
      <c r="F626" s="84"/>
      <c r="G626" s="85"/>
      <c r="H626" s="186" t="str">
        <f>IF(L625="Ja", "", IF(G626=0,"",IF(LEN(G626)=0,0,(VLOOKUP($G626,Validatie!$B$18:$C$26,2,FALSE)))))</f>
        <v/>
      </c>
      <c r="I626" s="86"/>
      <c r="J626" s="85"/>
      <c r="K626" s="186" t="str">
        <f>IF(J626=0,"",IF(LEN(J626)=0,0,(VLOOKUP($J626,Validatie!$D$18:$E$35,2,FALSE))))</f>
        <v/>
      </c>
      <c r="L626" s="86"/>
      <c r="M626" s="87"/>
      <c r="N626" s="90"/>
    </row>
    <row r="627" spans="1:14" x14ac:dyDescent="0.2">
      <c r="A627" s="82"/>
      <c r="B627" s="83"/>
      <c r="C627" s="83"/>
      <c r="D627" s="82"/>
      <c r="E627" s="82"/>
      <c r="F627" s="84"/>
      <c r="G627" s="85"/>
      <c r="H627" s="186" t="str">
        <f>IF(L626="Ja", "", IF(G627=0,"",IF(LEN(G627)=0,0,(VLOOKUP($G627,Validatie!$B$18:$C$26,2,FALSE)))))</f>
        <v/>
      </c>
      <c r="I627" s="86"/>
      <c r="J627" s="85"/>
      <c r="K627" s="186" t="str">
        <f>IF(J627=0,"",IF(LEN(J627)=0,0,(VLOOKUP($J627,Validatie!$D$18:$E$35,2,FALSE))))</f>
        <v/>
      </c>
      <c r="L627" s="86"/>
      <c r="M627" s="87"/>
      <c r="N627" s="90"/>
    </row>
    <row r="628" spans="1:14" x14ac:dyDescent="0.2">
      <c r="A628" s="82"/>
      <c r="B628" s="83"/>
      <c r="C628" s="83"/>
      <c r="D628" s="82"/>
      <c r="E628" s="82"/>
      <c r="F628" s="84"/>
      <c r="G628" s="85"/>
      <c r="H628" s="186" t="str">
        <f>IF(L627="Ja", "", IF(G628=0,"",IF(LEN(G628)=0,0,(VLOOKUP($G628,Validatie!$B$18:$C$26,2,FALSE)))))</f>
        <v/>
      </c>
      <c r="I628" s="86"/>
      <c r="J628" s="85"/>
      <c r="K628" s="186" t="str">
        <f>IF(J628=0,"",IF(LEN(J628)=0,0,(VLOOKUP($J628,Validatie!$D$18:$E$35,2,FALSE))))</f>
        <v/>
      </c>
      <c r="L628" s="86"/>
      <c r="M628" s="87"/>
      <c r="N628" s="90"/>
    </row>
    <row r="629" spans="1:14" x14ac:dyDescent="0.2">
      <c r="A629" s="82"/>
      <c r="B629" s="83"/>
      <c r="C629" s="83"/>
      <c r="D629" s="82"/>
      <c r="E629" s="82"/>
      <c r="F629" s="84"/>
      <c r="G629" s="85"/>
      <c r="H629" s="186" t="str">
        <f>IF(L628="Ja", "", IF(G629=0,"",IF(LEN(G629)=0,0,(VLOOKUP($G629,Validatie!$B$18:$C$26,2,FALSE)))))</f>
        <v/>
      </c>
      <c r="I629" s="86"/>
      <c r="J629" s="85"/>
      <c r="K629" s="186" t="str">
        <f>IF(J629=0,"",IF(LEN(J629)=0,0,(VLOOKUP($J629,Validatie!$D$18:$E$35,2,FALSE))))</f>
        <v/>
      </c>
      <c r="L629" s="86"/>
      <c r="M629" s="87"/>
      <c r="N629" s="90"/>
    </row>
    <row r="630" spans="1:14" x14ac:dyDescent="0.2">
      <c r="A630" s="82"/>
      <c r="B630" s="83"/>
      <c r="C630" s="83"/>
      <c r="D630" s="82"/>
      <c r="E630" s="82"/>
      <c r="F630" s="84"/>
      <c r="G630" s="85"/>
      <c r="H630" s="186" t="str">
        <f>IF(L629="Ja", "", IF(G630=0,"",IF(LEN(G630)=0,0,(VLOOKUP($G630,Validatie!$B$18:$C$26,2,FALSE)))))</f>
        <v/>
      </c>
      <c r="I630" s="86"/>
      <c r="J630" s="85"/>
      <c r="K630" s="186" t="str">
        <f>IF(J630=0,"",IF(LEN(J630)=0,0,(VLOOKUP($J630,Validatie!$D$18:$E$35,2,FALSE))))</f>
        <v/>
      </c>
      <c r="L630" s="86"/>
      <c r="M630" s="87"/>
      <c r="N630" s="90"/>
    </row>
    <row r="631" spans="1:14" x14ac:dyDescent="0.2">
      <c r="A631" s="82"/>
      <c r="B631" s="83"/>
      <c r="C631" s="83"/>
      <c r="D631" s="82"/>
      <c r="E631" s="82"/>
      <c r="F631" s="84"/>
      <c r="G631" s="85"/>
      <c r="H631" s="186" t="str">
        <f>IF(L630="Ja", "", IF(G631=0,"",IF(LEN(G631)=0,0,(VLOOKUP($G631,Validatie!$B$18:$C$26,2,FALSE)))))</f>
        <v/>
      </c>
      <c r="I631" s="86"/>
      <c r="J631" s="85"/>
      <c r="K631" s="186" t="str">
        <f>IF(J631=0,"",IF(LEN(J631)=0,0,(VLOOKUP($J631,Validatie!$D$18:$E$35,2,FALSE))))</f>
        <v/>
      </c>
      <c r="L631" s="86"/>
      <c r="M631" s="87"/>
      <c r="N631" s="90"/>
    </row>
    <row r="632" spans="1:14" x14ac:dyDescent="0.2">
      <c r="A632" s="82"/>
      <c r="B632" s="83"/>
      <c r="C632" s="83"/>
      <c r="D632" s="82"/>
      <c r="E632" s="82"/>
      <c r="F632" s="84"/>
      <c r="G632" s="85"/>
      <c r="H632" s="186" t="str">
        <f>IF(L631="Ja", "", IF(G632=0,"",IF(LEN(G632)=0,0,(VLOOKUP($G632,Validatie!$B$18:$C$26,2,FALSE)))))</f>
        <v/>
      </c>
      <c r="I632" s="86"/>
      <c r="J632" s="85"/>
      <c r="K632" s="186" t="str">
        <f>IF(J632=0,"",IF(LEN(J632)=0,0,(VLOOKUP($J632,Validatie!$D$18:$E$35,2,FALSE))))</f>
        <v/>
      </c>
      <c r="L632" s="86"/>
      <c r="M632" s="87"/>
      <c r="N632" s="90"/>
    </row>
    <row r="633" spans="1:14" x14ac:dyDescent="0.2">
      <c r="A633" s="82"/>
      <c r="B633" s="83"/>
      <c r="C633" s="83"/>
      <c r="D633" s="82"/>
      <c r="E633" s="82"/>
      <c r="F633" s="84"/>
      <c r="G633" s="85"/>
      <c r="H633" s="186" t="str">
        <f>IF(L632="Ja", "", IF(G633=0,"",IF(LEN(G633)=0,0,(VLOOKUP($G633,Validatie!$B$18:$C$26,2,FALSE)))))</f>
        <v/>
      </c>
      <c r="I633" s="86"/>
      <c r="J633" s="85"/>
      <c r="K633" s="186" t="str">
        <f>IF(J633=0,"",IF(LEN(J633)=0,0,(VLOOKUP($J633,Validatie!$D$18:$E$35,2,FALSE))))</f>
        <v/>
      </c>
      <c r="L633" s="86"/>
      <c r="M633" s="87"/>
      <c r="N633" s="90"/>
    </row>
    <row r="634" spans="1:14" x14ac:dyDescent="0.2">
      <c r="A634" s="82"/>
      <c r="B634" s="83"/>
      <c r="C634" s="83"/>
      <c r="D634" s="82"/>
      <c r="E634" s="82"/>
      <c r="F634" s="84"/>
      <c r="G634" s="85"/>
      <c r="H634" s="186" t="str">
        <f>IF(L633="Ja", "", IF(G634=0,"",IF(LEN(G634)=0,0,(VLOOKUP($G634,Validatie!$B$18:$C$26,2,FALSE)))))</f>
        <v/>
      </c>
      <c r="I634" s="86"/>
      <c r="J634" s="85"/>
      <c r="K634" s="186" t="str">
        <f>IF(J634=0,"",IF(LEN(J634)=0,0,(VLOOKUP($J634,Validatie!$D$18:$E$35,2,FALSE))))</f>
        <v/>
      </c>
      <c r="L634" s="86"/>
      <c r="M634" s="87"/>
      <c r="N634" s="90"/>
    </row>
    <row r="635" spans="1:14" x14ac:dyDescent="0.2">
      <c r="A635" s="82"/>
      <c r="B635" s="83"/>
      <c r="C635" s="83"/>
      <c r="D635" s="82"/>
      <c r="E635" s="82"/>
      <c r="F635" s="84"/>
      <c r="G635" s="85"/>
      <c r="H635" s="186" t="str">
        <f>IF(L634="Ja", "", IF(G635=0,"",IF(LEN(G635)=0,0,(VLOOKUP($G635,Validatie!$B$18:$C$26,2,FALSE)))))</f>
        <v/>
      </c>
      <c r="I635" s="86"/>
      <c r="J635" s="85"/>
      <c r="K635" s="186" t="str">
        <f>IF(J635=0,"",IF(LEN(J635)=0,0,(VLOOKUP($J635,Validatie!$D$18:$E$35,2,FALSE))))</f>
        <v/>
      </c>
      <c r="L635" s="86"/>
      <c r="M635" s="87"/>
      <c r="N635" s="90"/>
    </row>
    <row r="636" spans="1:14" x14ac:dyDescent="0.2">
      <c r="A636" s="82"/>
      <c r="B636" s="83"/>
      <c r="C636" s="83"/>
      <c r="D636" s="82"/>
      <c r="E636" s="82"/>
      <c r="F636" s="84"/>
      <c r="G636" s="85"/>
      <c r="H636" s="186" t="str">
        <f>IF(L635="Ja", "", IF(G636=0,"",IF(LEN(G636)=0,0,(VLOOKUP($G636,Validatie!$B$18:$C$26,2,FALSE)))))</f>
        <v/>
      </c>
      <c r="I636" s="86"/>
      <c r="J636" s="85"/>
      <c r="K636" s="186" t="str">
        <f>IF(J636=0,"",IF(LEN(J636)=0,0,(VLOOKUP($J636,Validatie!$D$18:$E$35,2,FALSE))))</f>
        <v/>
      </c>
      <c r="L636" s="86"/>
      <c r="M636" s="87"/>
      <c r="N636" s="90"/>
    </row>
    <row r="637" spans="1:14" x14ac:dyDescent="0.2">
      <c r="A637" s="82"/>
      <c r="B637" s="83"/>
      <c r="C637" s="83"/>
      <c r="D637" s="82"/>
      <c r="E637" s="82"/>
      <c r="F637" s="84"/>
      <c r="G637" s="85"/>
      <c r="H637" s="186" t="str">
        <f>IF(L636="Ja", "", IF(G637=0,"",IF(LEN(G637)=0,0,(VLOOKUP($G637,Validatie!$B$18:$C$26,2,FALSE)))))</f>
        <v/>
      </c>
      <c r="I637" s="86"/>
      <c r="J637" s="85"/>
      <c r="K637" s="186" t="str">
        <f>IF(J637=0,"",IF(LEN(J637)=0,0,(VLOOKUP($J637,Validatie!$D$18:$E$35,2,FALSE))))</f>
        <v/>
      </c>
      <c r="L637" s="86"/>
      <c r="M637" s="87"/>
      <c r="N637" s="90"/>
    </row>
    <row r="638" spans="1:14" x14ac:dyDescent="0.2">
      <c r="A638" s="82"/>
      <c r="B638" s="83"/>
      <c r="C638" s="83"/>
      <c r="D638" s="82"/>
      <c r="E638" s="82"/>
      <c r="F638" s="84"/>
      <c r="G638" s="85"/>
      <c r="H638" s="186" t="str">
        <f>IF(L637="Ja", "", IF(G638=0,"",IF(LEN(G638)=0,0,(VLOOKUP($G638,Validatie!$B$18:$C$26,2,FALSE)))))</f>
        <v/>
      </c>
      <c r="I638" s="86"/>
      <c r="J638" s="85"/>
      <c r="K638" s="186" t="str">
        <f>IF(J638=0,"",IF(LEN(J638)=0,0,(VLOOKUP($J638,Validatie!$D$18:$E$35,2,FALSE))))</f>
        <v/>
      </c>
      <c r="L638" s="86"/>
      <c r="M638" s="87"/>
      <c r="N638" s="90"/>
    </row>
    <row r="639" spans="1:14" x14ac:dyDescent="0.2">
      <c r="A639" s="82"/>
      <c r="B639" s="83"/>
      <c r="C639" s="83"/>
      <c r="D639" s="82"/>
      <c r="E639" s="82"/>
      <c r="F639" s="84"/>
      <c r="G639" s="85"/>
      <c r="H639" s="186" t="str">
        <f>IF(L638="Ja", "", IF(G639=0,"",IF(LEN(G639)=0,0,(VLOOKUP($G639,Validatie!$B$18:$C$26,2,FALSE)))))</f>
        <v/>
      </c>
      <c r="I639" s="86"/>
      <c r="J639" s="85"/>
      <c r="K639" s="186" t="str">
        <f>IF(J639=0,"",IF(LEN(J639)=0,0,(VLOOKUP($J639,Validatie!$D$18:$E$35,2,FALSE))))</f>
        <v/>
      </c>
      <c r="L639" s="86"/>
      <c r="M639" s="87"/>
      <c r="N639" s="90"/>
    </row>
    <row r="640" spans="1:14" x14ac:dyDescent="0.2">
      <c r="A640" s="82"/>
      <c r="B640" s="83"/>
      <c r="C640" s="83"/>
      <c r="D640" s="82"/>
      <c r="E640" s="82"/>
      <c r="F640" s="84"/>
      <c r="G640" s="85"/>
      <c r="H640" s="186" t="str">
        <f>IF(L639="Ja", "", IF(G640=0,"",IF(LEN(G640)=0,0,(VLOOKUP($G640,Validatie!$B$18:$C$26,2,FALSE)))))</f>
        <v/>
      </c>
      <c r="I640" s="86"/>
      <c r="J640" s="85"/>
      <c r="K640" s="186" t="str">
        <f>IF(J640=0,"",IF(LEN(J640)=0,0,(VLOOKUP($J640,Validatie!$D$18:$E$35,2,FALSE))))</f>
        <v/>
      </c>
      <c r="L640" s="86"/>
      <c r="M640" s="87"/>
      <c r="N640" s="90"/>
    </row>
    <row r="641" spans="1:14" x14ac:dyDescent="0.2">
      <c r="A641" s="82"/>
      <c r="B641" s="83"/>
      <c r="C641" s="83"/>
      <c r="D641" s="82"/>
      <c r="E641" s="82"/>
      <c r="F641" s="84"/>
      <c r="G641" s="85"/>
      <c r="H641" s="186" t="str">
        <f>IF(L640="Ja", "", IF(G641=0,"",IF(LEN(G641)=0,0,(VLOOKUP($G641,Validatie!$B$18:$C$26,2,FALSE)))))</f>
        <v/>
      </c>
      <c r="I641" s="86"/>
      <c r="J641" s="85"/>
      <c r="K641" s="186" t="str">
        <f>IF(J641=0,"",IF(LEN(J641)=0,0,(VLOOKUP($J641,Validatie!$D$18:$E$35,2,FALSE))))</f>
        <v/>
      </c>
      <c r="L641" s="86"/>
      <c r="M641" s="87"/>
      <c r="N641" s="90"/>
    </row>
    <row r="642" spans="1:14" x14ac:dyDescent="0.2">
      <c r="A642" s="82"/>
      <c r="B642" s="83"/>
      <c r="C642" s="83"/>
      <c r="D642" s="82"/>
      <c r="E642" s="82"/>
      <c r="F642" s="84"/>
      <c r="G642" s="85"/>
      <c r="H642" s="186" t="str">
        <f>IF(L641="Ja", "", IF(G642=0,"",IF(LEN(G642)=0,0,(VLOOKUP($G642,Validatie!$B$18:$C$26,2,FALSE)))))</f>
        <v/>
      </c>
      <c r="I642" s="86"/>
      <c r="J642" s="85"/>
      <c r="K642" s="186" t="str">
        <f>IF(J642=0,"",IF(LEN(J642)=0,0,(VLOOKUP($J642,Validatie!$D$18:$E$35,2,FALSE))))</f>
        <v/>
      </c>
      <c r="L642" s="86"/>
      <c r="M642" s="87"/>
      <c r="N642" s="90"/>
    </row>
    <row r="643" spans="1:14" x14ac:dyDescent="0.2">
      <c r="A643" s="82"/>
      <c r="B643" s="83"/>
      <c r="C643" s="83"/>
      <c r="D643" s="82"/>
      <c r="E643" s="82"/>
      <c r="F643" s="84"/>
      <c r="G643" s="85"/>
      <c r="H643" s="186" t="str">
        <f>IF(L642="Ja", "", IF(G643=0,"",IF(LEN(G643)=0,0,(VLOOKUP($G643,Validatie!$B$18:$C$26,2,FALSE)))))</f>
        <v/>
      </c>
      <c r="I643" s="86"/>
      <c r="J643" s="85"/>
      <c r="K643" s="186" t="str">
        <f>IF(J643=0,"",IF(LEN(J643)=0,0,(VLOOKUP($J643,Validatie!$D$18:$E$35,2,FALSE))))</f>
        <v/>
      </c>
      <c r="L643" s="86"/>
      <c r="M643" s="87"/>
      <c r="N643" s="90"/>
    </row>
    <row r="644" spans="1:14" x14ac:dyDescent="0.2">
      <c r="A644" s="82"/>
      <c r="B644" s="83"/>
      <c r="C644" s="83"/>
      <c r="D644" s="82"/>
      <c r="E644" s="82"/>
      <c r="F644" s="84"/>
      <c r="G644" s="85"/>
      <c r="H644" s="186" t="str">
        <f>IF(L643="Ja", "", IF(G644=0,"",IF(LEN(G644)=0,0,(VLOOKUP($G644,Validatie!$B$18:$C$26,2,FALSE)))))</f>
        <v/>
      </c>
      <c r="I644" s="86"/>
      <c r="J644" s="85"/>
      <c r="K644" s="186" t="str">
        <f>IF(J644=0,"",IF(LEN(J644)=0,0,(VLOOKUP($J644,Validatie!$D$18:$E$35,2,FALSE))))</f>
        <v/>
      </c>
      <c r="L644" s="86"/>
      <c r="M644" s="87"/>
      <c r="N644" s="90"/>
    </row>
    <row r="645" spans="1:14" x14ac:dyDescent="0.2">
      <c r="A645" s="82"/>
      <c r="B645" s="83"/>
      <c r="C645" s="83"/>
      <c r="D645" s="82"/>
      <c r="E645" s="82"/>
      <c r="F645" s="84"/>
      <c r="G645" s="85"/>
      <c r="H645" s="186" t="str">
        <f>IF(L644="Ja", "", IF(G645=0,"",IF(LEN(G645)=0,0,(VLOOKUP($G645,Validatie!$B$18:$C$26,2,FALSE)))))</f>
        <v/>
      </c>
      <c r="I645" s="86"/>
      <c r="J645" s="85"/>
      <c r="K645" s="186" t="str">
        <f>IF(J645=0,"",IF(LEN(J645)=0,0,(VLOOKUP($J645,Validatie!$D$18:$E$35,2,FALSE))))</f>
        <v/>
      </c>
      <c r="L645" s="86"/>
      <c r="M645" s="87"/>
      <c r="N645" s="90"/>
    </row>
    <row r="646" spans="1:14" x14ac:dyDescent="0.2">
      <c r="A646" s="82"/>
      <c r="B646" s="83"/>
      <c r="C646" s="83"/>
      <c r="D646" s="82"/>
      <c r="E646" s="82"/>
      <c r="F646" s="84"/>
      <c r="G646" s="85"/>
      <c r="H646" s="186" t="str">
        <f>IF(L645="Ja", "", IF(G646=0,"",IF(LEN(G646)=0,0,(VLOOKUP($G646,Validatie!$B$18:$C$26,2,FALSE)))))</f>
        <v/>
      </c>
      <c r="I646" s="86"/>
      <c r="J646" s="85"/>
      <c r="K646" s="186" t="str">
        <f>IF(J646=0,"",IF(LEN(J646)=0,0,(VLOOKUP($J646,Validatie!$D$18:$E$35,2,FALSE))))</f>
        <v/>
      </c>
      <c r="L646" s="86"/>
      <c r="M646" s="87"/>
      <c r="N646" s="90"/>
    </row>
    <row r="647" spans="1:14" x14ac:dyDescent="0.2">
      <c r="A647" s="82"/>
      <c r="B647" s="83"/>
      <c r="C647" s="83"/>
      <c r="D647" s="82"/>
      <c r="E647" s="82"/>
      <c r="F647" s="84"/>
      <c r="G647" s="85"/>
      <c r="H647" s="186" t="str">
        <f>IF(L646="Ja", "", IF(G647=0,"",IF(LEN(G647)=0,0,(VLOOKUP($G647,Validatie!$B$18:$C$26,2,FALSE)))))</f>
        <v/>
      </c>
      <c r="I647" s="86"/>
      <c r="J647" s="85"/>
      <c r="K647" s="186" t="str">
        <f>IF(J647=0,"",IF(LEN(J647)=0,0,(VLOOKUP($J647,Validatie!$D$18:$E$35,2,FALSE))))</f>
        <v/>
      </c>
      <c r="L647" s="86"/>
      <c r="M647" s="87"/>
      <c r="N647" s="90"/>
    </row>
    <row r="648" spans="1:14" x14ac:dyDescent="0.2">
      <c r="A648" s="82"/>
      <c r="B648" s="83"/>
      <c r="C648" s="83"/>
      <c r="D648" s="82"/>
      <c r="E648" s="82"/>
      <c r="F648" s="84"/>
      <c r="G648" s="85"/>
      <c r="H648" s="186" t="str">
        <f>IF(L647="Ja", "", IF(G648=0,"",IF(LEN(G648)=0,0,(VLOOKUP($G648,Validatie!$B$18:$C$26,2,FALSE)))))</f>
        <v/>
      </c>
      <c r="I648" s="86"/>
      <c r="J648" s="85"/>
      <c r="K648" s="186" t="str">
        <f>IF(J648=0,"",IF(LEN(J648)=0,0,(VLOOKUP($J648,Validatie!$D$18:$E$35,2,FALSE))))</f>
        <v/>
      </c>
      <c r="L648" s="86"/>
      <c r="M648" s="87"/>
      <c r="N648" s="90"/>
    </row>
    <row r="649" spans="1:14" x14ac:dyDescent="0.2">
      <c r="A649" s="82"/>
      <c r="B649" s="83"/>
      <c r="C649" s="83"/>
      <c r="D649" s="82"/>
      <c r="E649" s="82"/>
      <c r="F649" s="84"/>
      <c r="G649" s="85"/>
      <c r="H649" s="186" t="str">
        <f>IF(L648="Ja", "", IF(G649=0,"",IF(LEN(G649)=0,0,(VLOOKUP($G649,Validatie!$B$18:$C$26,2,FALSE)))))</f>
        <v/>
      </c>
      <c r="I649" s="86"/>
      <c r="J649" s="85"/>
      <c r="K649" s="186" t="str">
        <f>IF(J649=0,"",IF(LEN(J649)=0,0,(VLOOKUP($J649,Validatie!$D$18:$E$35,2,FALSE))))</f>
        <v/>
      </c>
      <c r="L649" s="86"/>
      <c r="M649" s="87"/>
      <c r="N649" s="90"/>
    </row>
    <row r="650" spans="1:14" x14ac:dyDescent="0.2">
      <c r="A650" s="82"/>
      <c r="B650" s="83"/>
      <c r="C650" s="83"/>
      <c r="D650" s="82"/>
      <c r="E650" s="82"/>
      <c r="F650" s="84"/>
      <c r="G650" s="85"/>
      <c r="H650" s="186" t="str">
        <f>IF(L649="Ja", "", IF(G650=0,"",IF(LEN(G650)=0,0,(VLOOKUP($G650,Validatie!$B$18:$C$26,2,FALSE)))))</f>
        <v/>
      </c>
      <c r="I650" s="86"/>
      <c r="J650" s="85"/>
      <c r="K650" s="186" t="str">
        <f>IF(J650=0,"",IF(LEN(J650)=0,0,(VLOOKUP($J650,Validatie!$D$18:$E$35,2,FALSE))))</f>
        <v/>
      </c>
      <c r="L650" s="86"/>
      <c r="M650" s="87"/>
      <c r="N650" s="90"/>
    </row>
    <row r="651" spans="1:14" x14ac:dyDescent="0.2">
      <c r="A651" s="82"/>
      <c r="B651" s="83"/>
      <c r="C651" s="83"/>
      <c r="D651" s="82"/>
      <c r="E651" s="82"/>
      <c r="F651" s="84"/>
      <c r="G651" s="85"/>
      <c r="H651" s="186" t="str">
        <f>IF(L650="Ja", "", IF(G651=0,"",IF(LEN(G651)=0,0,(VLOOKUP($G651,Validatie!$B$18:$C$26,2,FALSE)))))</f>
        <v/>
      </c>
      <c r="I651" s="86"/>
      <c r="J651" s="85"/>
      <c r="K651" s="186" t="str">
        <f>IF(J651=0,"",IF(LEN(J651)=0,0,(VLOOKUP($J651,Validatie!$D$18:$E$35,2,FALSE))))</f>
        <v/>
      </c>
      <c r="L651" s="86"/>
      <c r="M651" s="87"/>
      <c r="N651" s="90"/>
    </row>
    <row r="652" spans="1:14" x14ac:dyDescent="0.2">
      <c r="A652" s="82"/>
      <c r="B652" s="83"/>
      <c r="C652" s="83"/>
      <c r="D652" s="82"/>
      <c r="E652" s="82"/>
      <c r="F652" s="84"/>
      <c r="G652" s="85"/>
      <c r="H652" s="186" t="str">
        <f>IF(L651="Ja", "", IF(G652=0,"",IF(LEN(G652)=0,0,(VLOOKUP($G652,Validatie!$B$18:$C$26,2,FALSE)))))</f>
        <v/>
      </c>
      <c r="I652" s="86"/>
      <c r="J652" s="85"/>
      <c r="K652" s="186" t="str">
        <f>IF(J652=0,"",IF(LEN(J652)=0,0,(VLOOKUP($J652,Validatie!$D$18:$E$35,2,FALSE))))</f>
        <v/>
      </c>
      <c r="L652" s="86"/>
      <c r="M652" s="87"/>
      <c r="N652" s="90"/>
    </row>
    <row r="653" spans="1:14" x14ac:dyDescent="0.2">
      <c r="A653" s="82"/>
      <c r="B653" s="83"/>
      <c r="C653" s="83"/>
      <c r="D653" s="82"/>
      <c r="E653" s="82"/>
      <c r="F653" s="84"/>
      <c r="G653" s="85"/>
      <c r="H653" s="186" t="str">
        <f>IF(L652="Ja", "", IF(G653=0,"",IF(LEN(G653)=0,0,(VLOOKUP($G653,Validatie!$B$18:$C$26,2,FALSE)))))</f>
        <v/>
      </c>
      <c r="I653" s="86"/>
      <c r="J653" s="85"/>
      <c r="K653" s="186" t="str">
        <f>IF(J653=0,"",IF(LEN(J653)=0,0,(VLOOKUP($J653,Validatie!$D$18:$E$35,2,FALSE))))</f>
        <v/>
      </c>
      <c r="L653" s="86"/>
      <c r="M653" s="87"/>
      <c r="N653" s="90"/>
    </row>
    <row r="654" spans="1:14" x14ac:dyDescent="0.2">
      <c r="A654" s="82"/>
      <c r="B654" s="83"/>
      <c r="C654" s="83"/>
      <c r="D654" s="82"/>
      <c r="E654" s="82"/>
      <c r="F654" s="84"/>
      <c r="G654" s="85"/>
      <c r="H654" s="186" t="str">
        <f>IF(L653="Ja", "", IF(G654=0,"",IF(LEN(G654)=0,0,(VLOOKUP($G654,Validatie!$B$18:$C$26,2,FALSE)))))</f>
        <v/>
      </c>
      <c r="I654" s="86"/>
      <c r="J654" s="85"/>
      <c r="K654" s="186" t="str">
        <f>IF(J654=0,"",IF(LEN(J654)=0,0,(VLOOKUP($J654,Validatie!$D$18:$E$35,2,FALSE))))</f>
        <v/>
      </c>
      <c r="L654" s="86"/>
      <c r="M654" s="87"/>
      <c r="N654" s="90"/>
    </row>
    <row r="655" spans="1:14" x14ac:dyDescent="0.2">
      <c r="A655" s="82"/>
      <c r="B655" s="83"/>
      <c r="C655" s="83"/>
      <c r="D655" s="82"/>
      <c r="E655" s="82"/>
      <c r="F655" s="84"/>
      <c r="G655" s="85"/>
      <c r="H655" s="186" t="str">
        <f>IF(L654="Ja", "", IF(G655=0,"",IF(LEN(G655)=0,0,(VLOOKUP($G655,Validatie!$B$18:$C$26,2,FALSE)))))</f>
        <v/>
      </c>
      <c r="I655" s="86"/>
      <c r="J655" s="85"/>
      <c r="K655" s="186" t="str">
        <f>IF(J655=0,"",IF(LEN(J655)=0,0,(VLOOKUP($J655,Validatie!$D$18:$E$35,2,FALSE))))</f>
        <v/>
      </c>
      <c r="L655" s="86"/>
      <c r="M655" s="87"/>
      <c r="N655" s="90"/>
    </row>
    <row r="656" spans="1:14" x14ac:dyDescent="0.2">
      <c r="A656" s="82"/>
      <c r="B656" s="83"/>
      <c r="C656" s="83"/>
      <c r="D656" s="82"/>
      <c r="E656" s="82"/>
      <c r="F656" s="84"/>
      <c r="G656" s="85"/>
      <c r="H656" s="186" t="str">
        <f>IF(L655="Ja", "", IF(G656=0,"",IF(LEN(G656)=0,0,(VLOOKUP($G656,Validatie!$B$18:$C$26,2,FALSE)))))</f>
        <v/>
      </c>
      <c r="I656" s="86"/>
      <c r="J656" s="85"/>
      <c r="K656" s="186" t="str">
        <f>IF(J656=0,"",IF(LEN(J656)=0,0,(VLOOKUP($J656,Validatie!$D$18:$E$35,2,FALSE))))</f>
        <v/>
      </c>
      <c r="L656" s="86"/>
      <c r="M656" s="87"/>
      <c r="N656" s="90"/>
    </row>
    <row r="657" spans="1:14" x14ac:dyDescent="0.2">
      <c r="A657" s="82"/>
      <c r="B657" s="83"/>
      <c r="C657" s="83"/>
      <c r="D657" s="82"/>
      <c r="E657" s="82"/>
      <c r="F657" s="84"/>
      <c r="G657" s="85"/>
      <c r="H657" s="186" t="str">
        <f>IF(L656="Ja", "", IF(G657=0,"",IF(LEN(G657)=0,0,(VLOOKUP($G657,Validatie!$B$18:$C$26,2,FALSE)))))</f>
        <v/>
      </c>
      <c r="I657" s="86"/>
      <c r="J657" s="85"/>
      <c r="K657" s="186" t="str">
        <f>IF(J657=0,"",IF(LEN(J657)=0,0,(VLOOKUP($J657,Validatie!$D$18:$E$35,2,FALSE))))</f>
        <v/>
      </c>
      <c r="L657" s="86"/>
      <c r="M657" s="87"/>
      <c r="N657" s="90"/>
    </row>
    <row r="658" spans="1:14" x14ac:dyDescent="0.2">
      <c r="A658" s="82"/>
      <c r="B658" s="83"/>
      <c r="C658" s="83"/>
      <c r="D658" s="82"/>
      <c r="E658" s="82"/>
      <c r="F658" s="84"/>
      <c r="G658" s="85"/>
      <c r="H658" s="186" t="str">
        <f>IF(L657="Ja", "", IF(G658=0,"",IF(LEN(G658)=0,0,(VLOOKUP($G658,Validatie!$B$18:$C$26,2,FALSE)))))</f>
        <v/>
      </c>
      <c r="I658" s="86"/>
      <c r="J658" s="85"/>
      <c r="K658" s="186" t="str">
        <f>IF(J658=0,"",IF(LEN(J658)=0,0,(VLOOKUP($J658,Validatie!$D$18:$E$35,2,FALSE))))</f>
        <v/>
      </c>
      <c r="L658" s="86"/>
      <c r="M658" s="87"/>
      <c r="N658" s="90"/>
    </row>
    <row r="659" spans="1:14" x14ac:dyDescent="0.2">
      <c r="A659" s="82"/>
      <c r="B659" s="83"/>
      <c r="C659" s="83"/>
      <c r="D659" s="82"/>
      <c r="E659" s="82"/>
      <c r="F659" s="84"/>
      <c r="G659" s="85"/>
      <c r="H659" s="186" t="str">
        <f>IF(L658="Ja", "", IF(G659=0,"",IF(LEN(G659)=0,0,(VLOOKUP($G659,Validatie!$B$18:$C$26,2,FALSE)))))</f>
        <v/>
      </c>
      <c r="I659" s="86"/>
      <c r="J659" s="85"/>
      <c r="K659" s="186" t="str">
        <f>IF(J659=0,"",IF(LEN(J659)=0,0,(VLOOKUP($J659,Validatie!$D$18:$E$35,2,FALSE))))</f>
        <v/>
      </c>
      <c r="L659" s="86"/>
      <c r="M659" s="87"/>
      <c r="N659" s="90"/>
    </row>
    <row r="660" spans="1:14" x14ac:dyDescent="0.2">
      <c r="A660" s="82"/>
      <c r="B660" s="83"/>
      <c r="C660" s="83"/>
      <c r="D660" s="82"/>
      <c r="E660" s="82"/>
      <c r="F660" s="84"/>
      <c r="G660" s="85"/>
      <c r="H660" s="186" t="str">
        <f>IF(L659="Ja", "", IF(G660=0,"",IF(LEN(G660)=0,0,(VLOOKUP($G660,Validatie!$B$18:$C$26,2,FALSE)))))</f>
        <v/>
      </c>
      <c r="I660" s="86"/>
      <c r="J660" s="85"/>
      <c r="K660" s="186" t="str">
        <f>IF(J660=0,"",IF(LEN(J660)=0,0,(VLOOKUP($J660,Validatie!$D$18:$E$35,2,FALSE))))</f>
        <v/>
      </c>
      <c r="L660" s="86"/>
      <c r="M660" s="87"/>
      <c r="N660" s="90"/>
    </row>
    <row r="661" spans="1:14" x14ac:dyDescent="0.2">
      <c r="A661" s="82"/>
      <c r="B661" s="83"/>
      <c r="C661" s="83"/>
      <c r="D661" s="82"/>
      <c r="E661" s="82"/>
      <c r="F661" s="84"/>
      <c r="G661" s="85"/>
      <c r="H661" s="186" t="str">
        <f>IF(L660="Ja", "", IF(G661=0,"",IF(LEN(G661)=0,0,(VLOOKUP($G661,Validatie!$B$18:$C$26,2,FALSE)))))</f>
        <v/>
      </c>
      <c r="I661" s="86"/>
      <c r="J661" s="85"/>
      <c r="K661" s="186" t="str">
        <f>IF(J661=0,"",IF(LEN(J661)=0,0,(VLOOKUP($J661,Validatie!$D$18:$E$35,2,FALSE))))</f>
        <v/>
      </c>
      <c r="L661" s="86"/>
      <c r="M661" s="87"/>
      <c r="N661" s="90"/>
    </row>
    <row r="662" spans="1:14" x14ac:dyDescent="0.2">
      <c r="A662" s="82"/>
      <c r="B662" s="83"/>
      <c r="C662" s="83"/>
      <c r="D662" s="82"/>
      <c r="E662" s="82"/>
      <c r="F662" s="84"/>
      <c r="G662" s="85"/>
      <c r="H662" s="186" t="str">
        <f>IF(L661="Ja", "", IF(G662=0,"",IF(LEN(G662)=0,0,(VLOOKUP($G662,Validatie!$B$18:$C$26,2,FALSE)))))</f>
        <v/>
      </c>
      <c r="I662" s="86"/>
      <c r="J662" s="85"/>
      <c r="K662" s="186" t="str">
        <f>IF(J662=0,"",IF(LEN(J662)=0,0,(VLOOKUP($J662,Validatie!$D$18:$E$35,2,FALSE))))</f>
        <v/>
      </c>
      <c r="L662" s="86"/>
      <c r="M662" s="87"/>
      <c r="N662" s="90"/>
    </row>
    <row r="663" spans="1:14" x14ac:dyDescent="0.2">
      <c r="A663" s="82"/>
      <c r="B663" s="83"/>
      <c r="C663" s="83"/>
      <c r="D663" s="82"/>
      <c r="E663" s="82"/>
      <c r="F663" s="84"/>
      <c r="G663" s="85"/>
      <c r="H663" s="186" t="str">
        <f>IF(L662="Ja", "", IF(G663=0,"",IF(LEN(G663)=0,0,(VLOOKUP($G663,Validatie!$B$18:$C$26,2,FALSE)))))</f>
        <v/>
      </c>
      <c r="I663" s="86"/>
      <c r="J663" s="85"/>
      <c r="K663" s="186" t="str">
        <f>IF(J663=0,"",IF(LEN(J663)=0,0,(VLOOKUP($J663,Validatie!$D$18:$E$35,2,FALSE))))</f>
        <v/>
      </c>
      <c r="L663" s="86"/>
      <c r="M663" s="87"/>
      <c r="N663" s="90"/>
    </row>
    <row r="664" spans="1:14" x14ac:dyDescent="0.2">
      <c r="A664" s="82"/>
      <c r="B664" s="83"/>
      <c r="C664" s="83"/>
      <c r="D664" s="82"/>
      <c r="E664" s="82"/>
      <c r="F664" s="84"/>
      <c r="G664" s="85"/>
      <c r="H664" s="186" t="str">
        <f>IF(L663="Ja", "", IF(G664=0,"",IF(LEN(G664)=0,0,(VLOOKUP($G664,Validatie!$B$18:$C$26,2,FALSE)))))</f>
        <v/>
      </c>
      <c r="I664" s="86"/>
      <c r="J664" s="85"/>
      <c r="K664" s="186" t="str">
        <f>IF(J664=0,"",IF(LEN(J664)=0,0,(VLOOKUP($J664,Validatie!$D$18:$E$35,2,FALSE))))</f>
        <v/>
      </c>
      <c r="L664" s="86"/>
      <c r="M664" s="87"/>
      <c r="N664" s="90"/>
    </row>
    <row r="665" spans="1:14" x14ac:dyDescent="0.2">
      <c r="A665" s="82"/>
      <c r="B665" s="83"/>
      <c r="C665" s="83"/>
      <c r="D665" s="82"/>
      <c r="E665" s="82"/>
      <c r="F665" s="84"/>
      <c r="G665" s="85"/>
      <c r="H665" s="186" t="str">
        <f>IF(L664="Ja", "", IF(G665=0,"",IF(LEN(G665)=0,0,(VLOOKUP($G665,Validatie!$B$18:$C$26,2,FALSE)))))</f>
        <v/>
      </c>
      <c r="I665" s="86"/>
      <c r="J665" s="85"/>
      <c r="K665" s="186" t="str">
        <f>IF(J665=0,"",IF(LEN(J665)=0,0,(VLOOKUP($J665,Validatie!$D$18:$E$35,2,FALSE))))</f>
        <v/>
      </c>
      <c r="L665" s="86"/>
      <c r="M665" s="87"/>
      <c r="N665" s="90"/>
    </row>
    <row r="666" spans="1:14" x14ac:dyDescent="0.2">
      <c r="A666" s="82"/>
      <c r="B666" s="83"/>
      <c r="C666" s="83"/>
      <c r="D666" s="82"/>
      <c r="E666" s="82"/>
      <c r="F666" s="84"/>
      <c r="G666" s="85"/>
      <c r="H666" s="186" t="str">
        <f>IF(L665="Ja", "", IF(G666=0,"",IF(LEN(G666)=0,0,(VLOOKUP($G666,Validatie!$B$18:$C$26,2,FALSE)))))</f>
        <v/>
      </c>
      <c r="I666" s="86"/>
      <c r="J666" s="85"/>
      <c r="K666" s="186" t="str">
        <f>IF(J666=0,"",IF(LEN(J666)=0,0,(VLOOKUP($J666,Validatie!$D$18:$E$35,2,FALSE))))</f>
        <v/>
      </c>
      <c r="L666" s="86"/>
      <c r="M666" s="87"/>
      <c r="N666" s="90"/>
    </row>
    <row r="667" spans="1:14" x14ac:dyDescent="0.2">
      <c r="A667" s="82"/>
      <c r="B667" s="83"/>
      <c r="C667" s="83"/>
      <c r="D667" s="82"/>
      <c r="E667" s="82"/>
      <c r="F667" s="84"/>
      <c r="G667" s="85"/>
      <c r="H667" s="186" t="str">
        <f>IF(L666="Ja", "", IF(G667=0,"",IF(LEN(G667)=0,0,(VLOOKUP($G667,Validatie!$B$18:$C$26,2,FALSE)))))</f>
        <v/>
      </c>
      <c r="I667" s="86"/>
      <c r="J667" s="85"/>
      <c r="K667" s="186" t="str">
        <f>IF(J667=0,"",IF(LEN(J667)=0,0,(VLOOKUP($J667,Validatie!$D$18:$E$35,2,FALSE))))</f>
        <v/>
      </c>
      <c r="L667" s="86"/>
      <c r="M667" s="87"/>
      <c r="N667" s="90"/>
    </row>
    <row r="668" spans="1:14" x14ac:dyDescent="0.2">
      <c r="A668" s="82"/>
      <c r="B668" s="83"/>
      <c r="C668" s="83"/>
      <c r="D668" s="82"/>
      <c r="E668" s="82"/>
      <c r="F668" s="84"/>
      <c r="G668" s="85"/>
      <c r="H668" s="186" t="str">
        <f>IF(L667="Ja", "", IF(G668=0,"",IF(LEN(G668)=0,0,(VLOOKUP($G668,Validatie!$B$18:$C$26,2,FALSE)))))</f>
        <v/>
      </c>
      <c r="I668" s="86"/>
      <c r="J668" s="85"/>
      <c r="K668" s="186" t="str">
        <f>IF(J668=0,"",IF(LEN(J668)=0,0,(VLOOKUP($J668,Validatie!$D$18:$E$35,2,FALSE))))</f>
        <v/>
      </c>
      <c r="L668" s="86"/>
      <c r="M668" s="87"/>
      <c r="N668" s="90"/>
    </row>
    <row r="669" spans="1:14" x14ac:dyDescent="0.2">
      <c r="A669" s="82"/>
      <c r="B669" s="83"/>
      <c r="C669" s="83"/>
      <c r="D669" s="82"/>
      <c r="E669" s="82"/>
      <c r="F669" s="84"/>
      <c r="G669" s="85"/>
      <c r="H669" s="186" t="str">
        <f>IF(L668="Ja", "", IF(G669=0,"",IF(LEN(G669)=0,0,(VLOOKUP($G669,Validatie!$B$18:$C$26,2,FALSE)))))</f>
        <v/>
      </c>
      <c r="I669" s="86"/>
      <c r="J669" s="85"/>
      <c r="K669" s="186" t="str">
        <f>IF(J669=0,"",IF(LEN(J669)=0,0,(VLOOKUP($J669,Validatie!$D$18:$E$35,2,FALSE))))</f>
        <v/>
      </c>
      <c r="L669" s="86"/>
      <c r="M669" s="87"/>
      <c r="N669" s="90"/>
    </row>
    <row r="670" spans="1:14" x14ac:dyDescent="0.2">
      <c r="A670" s="82"/>
      <c r="B670" s="83"/>
      <c r="C670" s="83"/>
      <c r="D670" s="82"/>
      <c r="E670" s="82"/>
      <c r="F670" s="84"/>
      <c r="G670" s="85"/>
      <c r="H670" s="186" t="str">
        <f>IF(L669="Ja", "", IF(G670=0,"",IF(LEN(G670)=0,0,(VLOOKUP($G670,Validatie!$B$18:$C$26,2,FALSE)))))</f>
        <v/>
      </c>
      <c r="I670" s="86"/>
      <c r="J670" s="85"/>
      <c r="K670" s="186" t="str">
        <f>IF(J670=0,"",IF(LEN(J670)=0,0,(VLOOKUP($J670,Validatie!$D$18:$E$35,2,FALSE))))</f>
        <v/>
      </c>
      <c r="L670" s="86"/>
      <c r="M670" s="87"/>
      <c r="N670" s="90"/>
    </row>
    <row r="671" spans="1:14" x14ac:dyDescent="0.2">
      <c r="A671" s="82"/>
      <c r="B671" s="83"/>
      <c r="C671" s="83"/>
      <c r="D671" s="82"/>
      <c r="E671" s="82"/>
      <c r="F671" s="84"/>
      <c r="G671" s="85"/>
      <c r="H671" s="186" t="str">
        <f>IF(L670="Ja", "", IF(G671=0,"",IF(LEN(G671)=0,0,(VLOOKUP($G671,Validatie!$B$18:$C$26,2,FALSE)))))</f>
        <v/>
      </c>
      <c r="I671" s="86"/>
      <c r="J671" s="85"/>
      <c r="K671" s="186" t="str">
        <f>IF(J671=0,"",IF(LEN(J671)=0,0,(VLOOKUP($J671,Validatie!$D$18:$E$35,2,FALSE))))</f>
        <v/>
      </c>
      <c r="L671" s="86"/>
      <c r="M671" s="87"/>
      <c r="N671" s="90"/>
    </row>
    <row r="672" spans="1:14" x14ac:dyDescent="0.2">
      <c r="A672" s="82"/>
      <c r="B672" s="83"/>
      <c r="C672" s="83"/>
      <c r="D672" s="82"/>
      <c r="E672" s="82"/>
      <c r="F672" s="84"/>
      <c r="G672" s="85"/>
      <c r="H672" s="186" t="str">
        <f>IF(L671="Ja", "", IF(G672=0,"",IF(LEN(G672)=0,0,(VLOOKUP($G672,Validatie!$B$18:$C$26,2,FALSE)))))</f>
        <v/>
      </c>
      <c r="I672" s="86"/>
      <c r="J672" s="85"/>
      <c r="K672" s="186" t="str">
        <f>IF(J672=0,"",IF(LEN(J672)=0,0,(VLOOKUP($J672,Validatie!$D$18:$E$35,2,FALSE))))</f>
        <v/>
      </c>
      <c r="L672" s="86"/>
      <c r="M672" s="87"/>
      <c r="N672" s="90"/>
    </row>
    <row r="673" spans="1:14" x14ac:dyDescent="0.2">
      <c r="A673" s="82"/>
      <c r="B673" s="83"/>
      <c r="C673" s="83"/>
      <c r="D673" s="82"/>
      <c r="E673" s="82"/>
      <c r="F673" s="84"/>
      <c r="G673" s="85"/>
      <c r="H673" s="186" t="str">
        <f>IF(L672="Ja", "", IF(G673=0,"",IF(LEN(G673)=0,0,(VLOOKUP($G673,Validatie!$B$18:$C$26,2,FALSE)))))</f>
        <v/>
      </c>
      <c r="I673" s="86"/>
      <c r="J673" s="85"/>
      <c r="K673" s="186" t="str">
        <f>IF(J673=0,"",IF(LEN(J673)=0,0,(VLOOKUP($J673,Validatie!$D$18:$E$35,2,FALSE))))</f>
        <v/>
      </c>
      <c r="L673" s="86"/>
      <c r="M673" s="87"/>
      <c r="N673" s="90"/>
    </row>
    <row r="674" spans="1:14" x14ac:dyDescent="0.2">
      <c r="A674" s="82"/>
      <c r="B674" s="83"/>
      <c r="C674" s="83"/>
      <c r="D674" s="82"/>
      <c r="E674" s="82"/>
      <c r="F674" s="84"/>
      <c r="G674" s="85"/>
      <c r="H674" s="186" t="str">
        <f>IF(L673="Ja", "", IF(G674=0,"",IF(LEN(G674)=0,0,(VLOOKUP($G674,Validatie!$B$18:$C$26,2,FALSE)))))</f>
        <v/>
      </c>
      <c r="I674" s="86"/>
      <c r="J674" s="85"/>
      <c r="K674" s="186" t="str">
        <f>IF(J674=0,"",IF(LEN(J674)=0,0,(VLOOKUP($J674,Validatie!$D$18:$E$35,2,FALSE))))</f>
        <v/>
      </c>
      <c r="L674" s="86"/>
      <c r="M674" s="87"/>
      <c r="N674" s="90"/>
    </row>
    <row r="675" spans="1:14" x14ac:dyDescent="0.2">
      <c r="A675" s="82"/>
      <c r="B675" s="83"/>
      <c r="C675" s="83"/>
      <c r="D675" s="82"/>
      <c r="E675" s="82"/>
      <c r="F675" s="84"/>
      <c r="G675" s="85"/>
      <c r="H675" s="186" t="str">
        <f>IF(L674="Ja", "", IF(G675=0,"",IF(LEN(G675)=0,0,(VLOOKUP($G675,Validatie!$B$18:$C$26,2,FALSE)))))</f>
        <v/>
      </c>
      <c r="I675" s="86"/>
      <c r="J675" s="85"/>
      <c r="K675" s="186" t="str">
        <f>IF(J675=0,"",IF(LEN(J675)=0,0,(VLOOKUP($J675,Validatie!$D$18:$E$35,2,FALSE))))</f>
        <v/>
      </c>
      <c r="L675" s="86"/>
      <c r="M675" s="87"/>
      <c r="N675" s="90"/>
    </row>
    <row r="676" spans="1:14" x14ac:dyDescent="0.2">
      <c r="A676" s="82"/>
      <c r="B676" s="83"/>
      <c r="C676" s="83"/>
      <c r="D676" s="82"/>
      <c r="E676" s="82"/>
      <c r="F676" s="84"/>
      <c r="G676" s="85"/>
      <c r="H676" s="186" t="str">
        <f>IF(L675="Ja", "", IF(G676=0,"",IF(LEN(G676)=0,0,(VLOOKUP($G676,Validatie!$B$18:$C$26,2,FALSE)))))</f>
        <v/>
      </c>
      <c r="I676" s="86"/>
      <c r="J676" s="85"/>
      <c r="K676" s="186" t="str">
        <f>IF(J676=0,"",IF(LEN(J676)=0,0,(VLOOKUP($J676,Validatie!$D$18:$E$35,2,FALSE))))</f>
        <v/>
      </c>
      <c r="L676" s="86"/>
      <c r="M676" s="87"/>
      <c r="N676" s="90"/>
    </row>
    <row r="677" spans="1:14" x14ac:dyDescent="0.2">
      <c r="A677" s="82"/>
      <c r="B677" s="83"/>
      <c r="C677" s="83"/>
      <c r="D677" s="82"/>
      <c r="E677" s="82"/>
      <c r="F677" s="84"/>
      <c r="G677" s="85"/>
      <c r="H677" s="186" t="str">
        <f>IF(L676="Ja", "", IF(G677=0,"",IF(LEN(G677)=0,0,(VLOOKUP($G677,Validatie!$B$18:$C$26,2,FALSE)))))</f>
        <v/>
      </c>
      <c r="I677" s="86"/>
      <c r="J677" s="85"/>
      <c r="K677" s="186" t="str">
        <f>IF(J677=0,"",IF(LEN(J677)=0,0,(VLOOKUP($J677,Validatie!$D$18:$E$35,2,FALSE))))</f>
        <v/>
      </c>
      <c r="L677" s="86"/>
      <c r="M677" s="87"/>
      <c r="N677" s="90"/>
    </row>
    <row r="678" spans="1:14" x14ac:dyDescent="0.2">
      <c r="A678" s="82"/>
      <c r="B678" s="83"/>
      <c r="C678" s="83"/>
      <c r="D678" s="82"/>
      <c r="E678" s="82"/>
      <c r="F678" s="84"/>
      <c r="G678" s="85"/>
      <c r="H678" s="186" t="str">
        <f>IF(L677="Ja", "", IF(G678=0,"",IF(LEN(G678)=0,0,(VLOOKUP($G678,Validatie!$B$18:$C$26,2,FALSE)))))</f>
        <v/>
      </c>
      <c r="I678" s="86"/>
      <c r="J678" s="85"/>
      <c r="K678" s="186" t="str">
        <f>IF(J678=0,"",IF(LEN(J678)=0,0,(VLOOKUP($J678,Validatie!$D$18:$E$35,2,FALSE))))</f>
        <v/>
      </c>
      <c r="L678" s="86"/>
      <c r="M678" s="87"/>
      <c r="N678" s="90"/>
    </row>
    <row r="679" spans="1:14" x14ac:dyDescent="0.2">
      <c r="A679" s="82"/>
      <c r="B679" s="83"/>
      <c r="C679" s="83"/>
      <c r="D679" s="82"/>
      <c r="E679" s="82"/>
      <c r="F679" s="84"/>
      <c r="G679" s="85"/>
      <c r="H679" s="186" t="str">
        <f>IF(L678="Ja", "", IF(G679=0,"",IF(LEN(G679)=0,0,(VLOOKUP($G679,Validatie!$B$18:$C$26,2,FALSE)))))</f>
        <v/>
      </c>
      <c r="I679" s="86"/>
      <c r="J679" s="85"/>
      <c r="K679" s="186" t="str">
        <f>IF(J679=0,"",IF(LEN(J679)=0,0,(VLOOKUP($J679,Validatie!$D$18:$E$35,2,FALSE))))</f>
        <v/>
      </c>
      <c r="L679" s="86"/>
      <c r="M679" s="87"/>
      <c r="N679" s="90"/>
    </row>
    <row r="680" spans="1:14" x14ac:dyDescent="0.2">
      <c r="A680" s="82"/>
      <c r="B680" s="83"/>
      <c r="C680" s="83"/>
      <c r="D680" s="82"/>
      <c r="E680" s="82"/>
      <c r="F680" s="84"/>
      <c r="G680" s="85"/>
      <c r="H680" s="186" t="str">
        <f>IF(L679="Ja", "", IF(G680=0,"",IF(LEN(G680)=0,0,(VLOOKUP($G680,Validatie!$B$18:$C$26,2,FALSE)))))</f>
        <v/>
      </c>
      <c r="I680" s="86"/>
      <c r="J680" s="85"/>
      <c r="K680" s="186" t="str">
        <f>IF(J680=0,"",IF(LEN(J680)=0,0,(VLOOKUP($J680,Validatie!$D$18:$E$35,2,FALSE))))</f>
        <v/>
      </c>
      <c r="L680" s="86"/>
      <c r="M680" s="87"/>
      <c r="N680" s="90"/>
    </row>
    <row r="681" spans="1:14" x14ac:dyDescent="0.2">
      <c r="A681" s="82"/>
      <c r="B681" s="83"/>
      <c r="C681" s="83"/>
      <c r="D681" s="82"/>
      <c r="E681" s="82"/>
      <c r="F681" s="84"/>
      <c r="G681" s="85"/>
      <c r="H681" s="186" t="str">
        <f>IF(L680="Ja", "", IF(G681=0,"",IF(LEN(G681)=0,0,(VLOOKUP($G681,Validatie!$B$18:$C$26,2,FALSE)))))</f>
        <v/>
      </c>
      <c r="I681" s="86"/>
      <c r="J681" s="85"/>
      <c r="K681" s="186" t="str">
        <f>IF(J681=0,"",IF(LEN(J681)=0,0,(VLOOKUP($J681,Validatie!$D$18:$E$35,2,FALSE))))</f>
        <v/>
      </c>
      <c r="L681" s="86"/>
      <c r="M681" s="87"/>
      <c r="N681" s="90"/>
    </row>
    <row r="682" spans="1:14" x14ac:dyDescent="0.2">
      <c r="A682" s="82"/>
      <c r="B682" s="83"/>
      <c r="C682" s="83"/>
      <c r="D682" s="82"/>
      <c r="E682" s="82"/>
      <c r="F682" s="84"/>
      <c r="G682" s="85"/>
      <c r="H682" s="186" t="str">
        <f>IF(L681="Ja", "", IF(G682=0,"",IF(LEN(G682)=0,0,(VLOOKUP($G682,Validatie!$B$18:$C$26,2,FALSE)))))</f>
        <v/>
      </c>
      <c r="I682" s="86"/>
      <c r="J682" s="85"/>
      <c r="K682" s="186" t="str">
        <f>IF(J682=0,"",IF(LEN(J682)=0,0,(VLOOKUP($J682,Validatie!$D$18:$E$35,2,FALSE))))</f>
        <v/>
      </c>
      <c r="L682" s="86"/>
      <c r="M682" s="87"/>
      <c r="N682" s="90"/>
    </row>
    <row r="683" spans="1:14" x14ac:dyDescent="0.2">
      <c r="A683" s="82"/>
      <c r="B683" s="83"/>
      <c r="C683" s="83"/>
      <c r="D683" s="82"/>
      <c r="E683" s="82"/>
      <c r="F683" s="84"/>
      <c r="G683" s="85"/>
      <c r="H683" s="186" t="str">
        <f>IF(L682="Ja", "", IF(G683=0,"",IF(LEN(G683)=0,0,(VLOOKUP($G683,Validatie!$B$18:$C$26,2,FALSE)))))</f>
        <v/>
      </c>
      <c r="I683" s="86"/>
      <c r="J683" s="85"/>
      <c r="K683" s="186" t="str">
        <f>IF(J683=0,"",IF(LEN(J683)=0,0,(VLOOKUP($J683,Validatie!$D$18:$E$35,2,FALSE))))</f>
        <v/>
      </c>
      <c r="L683" s="86"/>
      <c r="M683" s="87"/>
      <c r="N683" s="90"/>
    </row>
    <row r="684" spans="1:14" x14ac:dyDescent="0.2">
      <c r="A684" s="82"/>
      <c r="B684" s="83"/>
      <c r="C684" s="83"/>
      <c r="D684" s="82"/>
      <c r="E684" s="82"/>
      <c r="F684" s="84"/>
      <c r="G684" s="85"/>
      <c r="H684" s="186" t="str">
        <f>IF(L683="Ja", "", IF(G684=0,"",IF(LEN(G684)=0,0,(VLOOKUP($G684,Validatie!$B$18:$C$26,2,FALSE)))))</f>
        <v/>
      </c>
      <c r="I684" s="86"/>
      <c r="J684" s="85"/>
      <c r="K684" s="186" t="str">
        <f>IF(J684=0,"",IF(LEN(J684)=0,0,(VLOOKUP($J684,Validatie!$D$18:$E$35,2,FALSE))))</f>
        <v/>
      </c>
      <c r="L684" s="86"/>
      <c r="M684" s="87"/>
      <c r="N684" s="90"/>
    </row>
    <row r="685" spans="1:14" x14ac:dyDescent="0.2">
      <c r="A685" s="82"/>
      <c r="B685" s="83"/>
      <c r="C685" s="83"/>
      <c r="D685" s="82"/>
      <c r="E685" s="82"/>
      <c r="F685" s="84"/>
      <c r="G685" s="85"/>
      <c r="H685" s="186" t="str">
        <f>IF(L684="Ja", "", IF(G685=0,"",IF(LEN(G685)=0,0,(VLOOKUP($G685,Validatie!$B$18:$C$26,2,FALSE)))))</f>
        <v/>
      </c>
      <c r="I685" s="86"/>
      <c r="J685" s="85"/>
      <c r="K685" s="186" t="str">
        <f>IF(J685=0,"",IF(LEN(J685)=0,0,(VLOOKUP($J685,Validatie!$D$18:$E$35,2,FALSE))))</f>
        <v/>
      </c>
      <c r="L685" s="86"/>
      <c r="M685" s="87"/>
      <c r="N685" s="90"/>
    </row>
    <row r="686" spans="1:14" x14ac:dyDescent="0.2">
      <c r="A686" s="82"/>
      <c r="B686" s="83"/>
      <c r="C686" s="83"/>
      <c r="D686" s="82"/>
      <c r="E686" s="82"/>
      <c r="F686" s="84"/>
      <c r="G686" s="85"/>
      <c r="H686" s="186" t="str">
        <f>IF(L685="Ja", "", IF(G686=0,"",IF(LEN(G686)=0,0,(VLOOKUP($G686,Validatie!$B$18:$C$26,2,FALSE)))))</f>
        <v/>
      </c>
      <c r="I686" s="86"/>
      <c r="J686" s="85"/>
      <c r="K686" s="186" t="str">
        <f>IF(J686=0,"",IF(LEN(J686)=0,0,(VLOOKUP($J686,Validatie!$D$18:$E$35,2,FALSE))))</f>
        <v/>
      </c>
      <c r="L686" s="86"/>
      <c r="M686" s="87"/>
      <c r="N686" s="90"/>
    </row>
    <row r="687" spans="1:14" x14ac:dyDescent="0.2">
      <c r="A687" s="82"/>
      <c r="B687" s="83"/>
      <c r="C687" s="83"/>
      <c r="D687" s="82"/>
      <c r="E687" s="82"/>
      <c r="F687" s="84"/>
      <c r="G687" s="85"/>
      <c r="H687" s="186" t="str">
        <f>IF(L686="Ja", "", IF(G687=0,"",IF(LEN(G687)=0,0,(VLOOKUP($G687,Validatie!$B$18:$C$26,2,FALSE)))))</f>
        <v/>
      </c>
      <c r="I687" s="86"/>
      <c r="J687" s="85"/>
      <c r="K687" s="186" t="str">
        <f>IF(J687=0,"",IF(LEN(J687)=0,0,(VLOOKUP($J687,Validatie!$D$18:$E$35,2,FALSE))))</f>
        <v/>
      </c>
      <c r="L687" s="86"/>
      <c r="M687" s="87"/>
      <c r="N687" s="90"/>
    </row>
    <row r="688" spans="1:14" x14ac:dyDescent="0.2">
      <c r="A688" s="82"/>
      <c r="B688" s="83"/>
      <c r="C688" s="83"/>
      <c r="D688" s="82"/>
      <c r="E688" s="82"/>
      <c r="F688" s="84"/>
      <c r="G688" s="85"/>
      <c r="H688" s="186" t="str">
        <f>IF(L687="Ja", "", IF(G688=0,"",IF(LEN(G688)=0,0,(VLOOKUP($G688,Validatie!$B$18:$C$26,2,FALSE)))))</f>
        <v/>
      </c>
      <c r="I688" s="86"/>
      <c r="J688" s="85"/>
      <c r="K688" s="186" t="str">
        <f>IF(J688=0,"",IF(LEN(J688)=0,0,(VLOOKUP($J688,Validatie!$D$18:$E$35,2,FALSE))))</f>
        <v/>
      </c>
      <c r="L688" s="86"/>
      <c r="M688" s="87"/>
      <c r="N688" s="90"/>
    </row>
    <row r="689" spans="1:14" x14ac:dyDescent="0.2">
      <c r="A689" s="82"/>
      <c r="B689" s="83"/>
      <c r="C689" s="83"/>
      <c r="D689" s="82"/>
      <c r="E689" s="82"/>
      <c r="F689" s="84"/>
      <c r="G689" s="85"/>
      <c r="H689" s="186" t="str">
        <f>IF(L688="Ja", "", IF(G689=0,"",IF(LEN(G689)=0,0,(VLOOKUP($G689,Validatie!$B$18:$C$26,2,FALSE)))))</f>
        <v/>
      </c>
      <c r="I689" s="86"/>
      <c r="J689" s="85"/>
      <c r="K689" s="186" t="str">
        <f>IF(J689=0,"",IF(LEN(J689)=0,0,(VLOOKUP($J689,Validatie!$D$18:$E$35,2,FALSE))))</f>
        <v/>
      </c>
      <c r="L689" s="86"/>
      <c r="M689" s="87"/>
      <c r="N689" s="90"/>
    </row>
    <row r="690" spans="1:14" x14ac:dyDescent="0.2">
      <c r="A690" s="82"/>
      <c r="B690" s="83"/>
      <c r="C690" s="83"/>
      <c r="D690" s="82"/>
      <c r="E690" s="82"/>
      <c r="F690" s="84"/>
      <c r="G690" s="85"/>
      <c r="H690" s="186" t="str">
        <f>IF(L689="Ja", "", IF(G690=0,"",IF(LEN(G690)=0,0,(VLOOKUP($G690,Validatie!$B$18:$C$26,2,FALSE)))))</f>
        <v/>
      </c>
      <c r="I690" s="86"/>
      <c r="J690" s="85"/>
      <c r="K690" s="186" t="str">
        <f>IF(J690=0,"",IF(LEN(J690)=0,0,(VLOOKUP($J690,Validatie!$D$18:$E$35,2,FALSE))))</f>
        <v/>
      </c>
      <c r="L690" s="86"/>
      <c r="M690" s="87"/>
      <c r="N690" s="90"/>
    </row>
    <row r="691" spans="1:14" x14ac:dyDescent="0.2">
      <c r="A691" s="82"/>
      <c r="B691" s="83"/>
      <c r="C691" s="83"/>
      <c r="D691" s="82"/>
      <c r="E691" s="82"/>
      <c r="F691" s="84"/>
      <c r="G691" s="85"/>
      <c r="H691" s="186" t="str">
        <f>IF(L690="Ja", "", IF(G691=0,"",IF(LEN(G691)=0,0,(VLOOKUP($G691,Validatie!$B$18:$C$26,2,FALSE)))))</f>
        <v/>
      </c>
      <c r="I691" s="86"/>
      <c r="J691" s="85"/>
      <c r="K691" s="186" t="str">
        <f>IF(J691=0,"",IF(LEN(J691)=0,0,(VLOOKUP($J691,Validatie!$D$18:$E$35,2,FALSE))))</f>
        <v/>
      </c>
      <c r="L691" s="86"/>
      <c r="M691" s="87"/>
      <c r="N691" s="90"/>
    </row>
    <row r="692" spans="1:14" x14ac:dyDescent="0.2">
      <c r="A692" s="82"/>
      <c r="B692" s="83"/>
      <c r="C692" s="83"/>
      <c r="D692" s="82"/>
      <c r="E692" s="82"/>
      <c r="F692" s="84"/>
      <c r="G692" s="85"/>
      <c r="H692" s="186" t="str">
        <f>IF(L691="Ja", "", IF(G692=0,"",IF(LEN(G692)=0,0,(VLOOKUP($G692,Validatie!$B$18:$C$26,2,FALSE)))))</f>
        <v/>
      </c>
      <c r="I692" s="86"/>
      <c r="J692" s="85"/>
      <c r="K692" s="186" t="str">
        <f>IF(J692=0,"",IF(LEN(J692)=0,0,(VLOOKUP($J692,Validatie!$D$18:$E$35,2,FALSE))))</f>
        <v/>
      </c>
      <c r="L692" s="86"/>
      <c r="M692" s="87"/>
      <c r="N692" s="90"/>
    </row>
    <row r="693" spans="1:14" x14ac:dyDescent="0.2">
      <c r="A693" s="82"/>
      <c r="B693" s="83"/>
      <c r="C693" s="83"/>
      <c r="D693" s="82"/>
      <c r="E693" s="82"/>
      <c r="F693" s="84"/>
      <c r="G693" s="85"/>
      <c r="H693" s="186" t="str">
        <f>IF(L692="Ja", "", IF(G693=0,"",IF(LEN(G693)=0,0,(VLOOKUP($G693,Validatie!$B$18:$C$26,2,FALSE)))))</f>
        <v/>
      </c>
      <c r="I693" s="86"/>
      <c r="J693" s="85"/>
      <c r="K693" s="186" t="str">
        <f>IF(J693=0,"",IF(LEN(J693)=0,0,(VLOOKUP($J693,Validatie!$D$18:$E$35,2,FALSE))))</f>
        <v/>
      </c>
      <c r="L693" s="86"/>
      <c r="M693" s="87"/>
      <c r="N693" s="90"/>
    </row>
    <row r="694" spans="1:14" x14ac:dyDescent="0.2">
      <c r="A694" s="82"/>
      <c r="B694" s="83"/>
      <c r="C694" s="83"/>
      <c r="D694" s="82"/>
      <c r="E694" s="82"/>
      <c r="F694" s="84"/>
      <c r="G694" s="85"/>
      <c r="H694" s="186" t="str">
        <f>IF(L693="Ja", "", IF(G694=0,"",IF(LEN(G694)=0,0,(VLOOKUP($G694,Validatie!$B$18:$C$26,2,FALSE)))))</f>
        <v/>
      </c>
      <c r="I694" s="86"/>
      <c r="J694" s="85"/>
      <c r="K694" s="186" t="str">
        <f>IF(J694=0,"",IF(LEN(J694)=0,0,(VLOOKUP($J694,Validatie!$D$18:$E$35,2,FALSE))))</f>
        <v/>
      </c>
      <c r="L694" s="86"/>
      <c r="M694" s="87"/>
      <c r="N694" s="90"/>
    </row>
    <row r="695" spans="1:14" x14ac:dyDescent="0.2">
      <c r="A695" s="82"/>
      <c r="B695" s="83"/>
      <c r="C695" s="83"/>
      <c r="D695" s="82"/>
      <c r="E695" s="82"/>
      <c r="F695" s="84"/>
      <c r="G695" s="85"/>
      <c r="H695" s="186" t="str">
        <f>IF(L694="Ja", "", IF(G695=0,"",IF(LEN(G695)=0,0,(VLOOKUP($G695,Validatie!$B$18:$C$26,2,FALSE)))))</f>
        <v/>
      </c>
      <c r="I695" s="86"/>
      <c r="J695" s="85"/>
      <c r="K695" s="186" t="str">
        <f>IF(J695=0,"",IF(LEN(J695)=0,0,(VLOOKUP($J695,Validatie!$D$18:$E$35,2,FALSE))))</f>
        <v/>
      </c>
      <c r="L695" s="86"/>
      <c r="M695" s="87"/>
      <c r="N695" s="90"/>
    </row>
    <row r="696" spans="1:14" x14ac:dyDescent="0.2">
      <c r="A696" s="82"/>
      <c r="B696" s="83"/>
      <c r="C696" s="83"/>
      <c r="D696" s="82"/>
      <c r="E696" s="82"/>
      <c r="F696" s="84"/>
      <c r="G696" s="85"/>
      <c r="H696" s="186" t="str">
        <f>IF(L695="Ja", "", IF(G696=0,"",IF(LEN(G696)=0,0,(VLOOKUP($G696,Validatie!$B$18:$C$26,2,FALSE)))))</f>
        <v/>
      </c>
      <c r="I696" s="86"/>
      <c r="J696" s="85"/>
      <c r="K696" s="186" t="str">
        <f>IF(J696=0,"",IF(LEN(J696)=0,0,(VLOOKUP($J696,Validatie!$D$18:$E$35,2,FALSE))))</f>
        <v/>
      </c>
      <c r="L696" s="86"/>
      <c r="M696" s="87"/>
      <c r="N696" s="90"/>
    </row>
    <row r="697" spans="1:14" x14ac:dyDescent="0.2">
      <c r="A697" s="82"/>
      <c r="B697" s="83"/>
      <c r="C697" s="83"/>
      <c r="D697" s="82"/>
      <c r="E697" s="82"/>
      <c r="F697" s="84"/>
      <c r="G697" s="85"/>
      <c r="H697" s="186" t="str">
        <f>IF(L696="Ja", "", IF(G697=0,"",IF(LEN(G697)=0,0,(VLOOKUP($G697,Validatie!$B$18:$C$26,2,FALSE)))))</f>
        <v/>
      </c>
      <c r="I697" s="86"/>
      <c r="J697" s="85"/>
      <c r="K697" s="186" t="str">
        <f>IF(J697=0,"",IF(LEN(J697)=0,0,(VLOOKUP($J697,Validatie!$D$18:$E$35,2,FALSE))))</f>
        <v/>
      </c>
      <c r="L697" s="86"/>
      <c r="M697" s="87"/>
      <c r="N697" s="90"/>
    </row>
    <row r="698" spans="1:14" x14ac:dyDescent="0.2">
      <c r="A698" s="82"/>
      <c r="B698" s="83"/>
      <c r="C698" s="83"/>
      <c r="D698" s="82"/>
      <c r="E698" s="82"/>
      <c r="F698" s="84"/>
      <c r="G698" s="85"/>
      <c r="H698" s="186" t="str">
        <f>IF(L697="Ja", "", IF(G698=0,"",IF(LEN(G698)=0,0,(VLOOKUP($G698,Validatie!$B$18:$C$26,2,FALSE)))))</f>
        <v/>
      </c>
      <c r="I698" s="86"/>
      <c r="J698" s="85"/>
      <c r="K698" s="186" t="str">
        <f>IF(J698=0,"",IF(LEN(J698)=0,0,(VLOOKUP($J698,Validatie!$D$18:$E$35,2,FALSE))))</f>
        <v/>
      </c>
      <c r="L698" s="86"/>
      <c r="M698" s="87"/>
      <c r="N698" s="90"/>
    </row>
    <row r="699" spans="1:14" x14ac:dyDescent="0.2">
      <c r="A699" s="82"/>
      <c r="B699" s="83"/>
      <c r="C699" s="83"/>
      <c r="D699" s="82"/>
      <c r="E699" s="82"/>
      <c r="F699" s="84"/>
      <c r="G699" s="85"/>
      <c r="H699" s="186" t="str">
        <f>IF(L698="Ja", "", IF(G699=0,"",IF(LEN(G699)=0,0,(VLOOKUP($G699,Validatie!$B$18:$C$26,2,FALSE)))))</f>
        <v/>
      </c>
      <c r="I699" s="86"/>
      <c r="J699" s="85"/>
      <c r="K699" s="186" t="str">
        <f>IF(J699=0,"",IF(LEN(J699)=0,0,(VLOOKUP($J699,Validatie!$D$18:$E$35,2,FALSE))))</f>
        <v/>
      </c>
      <c r="L699" s="86"/>
      <c r="M699" s="87"/>
      <c r="N699" s="90"/>
    </row>
    <row r="700" spans="1:14" x14ac:dyDescent="0.2">
      <c r="A700" s="82"/>
      <c r="B700" s="83"/>
      <c r="C700" s="83"/>
      <c r="D700" s="82"/>
      <c r="E700" s="82"/>
      <c r="F700" s="84"/>
      <c r="G700" s="85"/>
      <c r="H700" s="186" t="str">
        <f>IF(L699="Ja", "", IF(G700=0,"",IF(LEN(G700)=0,0,(VLOOKUP($G700,Validatie!$B$18:$C$26,2,FALSE)))))</f>
        <v/>
      </c>
      <c r="I700" s="86"/>
      <c r="J700" s="85"/>
      <c r="K700" s="186" t="str">
        <f>IF(J700=0,"",IF(LEN(J700)=0,0,(VLOOKUP($J700,Validatie!$D$18:$E$35,2,FALSE))))</f>
        <v/>
      </c>
      <c r="L700" s="86"/>
      <c r="M700" s="87"/>
      <c r="N700" s="90"/>
    </row>
    <row r="701" spans="1:14" x14ac:dyDescent="0.2">
      <c r="A701" s="82"/>
      <c r="B701" s="83"/>
      <c r="C701" s="83"/>
      <c r="D701" s="82"/>
      <c r="E701" s="82"/>
      <c r="F701" s="84"/>
      <c r="G701" s="85"/>
      <c r="H701" s="186" t="str">
        <f>IF(L700="Ja", "", IF(G701=0,"",IF(LEN(G701)=0,0,(VLOOKUP($G701,Validatie!$B$18:$C$26,2,FALSE)))))</f>
        <v/>
      </c>
      <c r="I701" s="86"/>
      <c r="J701" s="85"/>
      <c r="K701" s="186" t="str">
        <f>IF(J701=0,"",IF(LEN(J701)=0,0,(VLOOKUP($J701,Validatie!$D$18:$E$35,2,FALSE))))</f>
        <v/>
      </c>
      <c r="L701" s="86"/>
      <c r="M701" s="87"/>
      <c r="N701" s="90"/>
    </row>
    <row r="702" spans="1:14" x14ac:dyDescent="0.2">
      <c r="A702" s="82"/>
      <c r="B702" s="83"/>
      <c r="C702" s="83"/>
      <c r="D702" s="82"/>
      <c r="E702" s="82"/>
      <c r="F702" s="84"/>
      <c r="G702" s="85"/>
      <c r="H702" s="186" t="str">
        <f>IF(L701="Ja", "", IF(G702=0,"",IF(LEN(G702)=0,0,(VLOOKUP($G702,Validatie!$B$18:$C$26,2,FALSE)))))</f>
        <v/>
      </c>
      <c r="I702" s="86"/>
      <c r="J702" s="85"/>
      <c r="K702" s="186" t="str">
        <f>IF(J702=0,"",IF(LEN(J702)=0,0,(VLOOKUP($J702,Validatie!$D$18:$E$35,2,FALSE))))</f>
        <v/>
      </c>
      <c r="L702" s="86"/>
      <c r="M702" s="87"/>
      <c r="N702" s="90"/>
    </row>
    <row r="703" spans="1:14" x14ac:dyDescent="0.2">
      <c r="A703" s="82"/>
      <c r="B703" s="83"/>
      <c r="C703" s="83"/>
      <c r="D703" s="82"/>
      <c r="E703" s="82"/>
      <c r="F703" s="84"/>
      <c r="G703" s="85"/>
      <c r="H703" s="186" t="str">
        <f>IF(L702="Ja", "", IF(G703=0,"",IF(LEN(G703)=0,0,(VLOOKUP($G703,Validatie!$B$18:$C$26,2,FALSE)))))</f>
        <v/>
      </c>
      <c r="I703" s="86"/>
      <c r="J703" s="85"/>
      <c r="K703" s="186" t="str">
        <f>IF(J703=0,"",IF(LEN(J703)=0,0,(VLOOKUP($J703,Validatie!$D$18:$E$35,2,FALSE))))</f>
        <v/>
      </c>
      <c r="L703" s="86"/>
      <c r="M703" s="87"/>
      <c r="N703" s="90"/>
    </row>
    <row r="704" spans="1:14" x14ac:dyDescent="0.2">
      <c r="A704" s="82"/>
      <c r="B704" s="83"/>
      <c r="C704" s="83"/>
      <c r="D704" s="82"/>
      <c r="E704" s="82"/>
      <c r="F704" s="84"/>
      <c r="G704" s="85"/>
      <c r="H704" s="186" t="str">
        <f>IF(L703="Ja", "", IF(G704=0,"",IF(LEN(G704)=0,0,(VLOOKUP($G704,Validatie!$B$18:$C$26,2,FALSE)))))</f>
        <v/>
      </c>
      <c r="I704" s="86"/>
      <c r="J704" s="85"/>
      <c r="K704" s="186" t="str">
        <f>IF(J704=0,"",IF(LEN(J704)=0,0,(VLOOKUP($J704,Validatie!$D$18:$E$35,2,FALSE))))</f>
        <v/>
      </c>
      <c r="L704" s="86"/>
      <c r="M704" s="87"/>
      <c r="N704" s="90"/>
    </row>
    <row r="705" spans="1:14" x14ac:dyDescent="0.2">
      <c r="A705" s="82"/>
      <c r="B705" s="83"/>
      <c r="C705" s="83"/>
      <c r="D705" s="82"/>
      <c r="E705" s="82"/>
      <c r="F705" s="84"/>
      <c r="G705" s="85"/>
      <c r="H705" s="186" t="str">
        <f>IF(L704="Ja", "", IF(G705=0,"",IF(LEN(G705)=0,0,(VLOOKUP($G705,Validatie!$B$18:$C$26,2,FALSE)))))</f>
        <v/>
      </c>
      <c r="I705" s="86"/>
      <c r="J705" s="85"/>
      <c r="K705" s="186" t="str">
        <f>IF(J705=0,"",IF(LEN(J705)=0,0,(VLOOKUP($J705,Validatie!$D$18:$E$35,2,FALSE))))</f>
        <v/>
      </c>
      <c r="L705" s="86"/>
      <c r="M705" s="87"/>
      <c r="N705" s="90"/>
    </row>
    <row r="706" spans="1:14" x14ac:dyDescent="0.2">
      <c r="A706" s="82"/>
      <c r="B706" s="83"/>
      <c r="C706" s="83"/>
      <c r="D706" s="82"/>
      <c r="E706" s="82"/>
      <c r="F706" s="84"/>
      <c r="G706" s="85"/>
      <c r="H706" s="186" t="str">
        <f>IF(L705="Ja", "", IF(G706=0,"",IF(LEN(G706)=0,0,(VLOOKUP($G706,Validatie!$B$18:$C$26,2,FALSE)))))</f>
        <v/>
      </c>
      <c r="I706" s="86"/>
      <c r="J706" s="85"/>
      <c r="K706" s="186" t="str">
        <f>IF(J706=0,"",IF(LEN(J706)=0,0,(VLOOKUP($J706,Validatie!$D$18:$E$35,2,FALSE))))</f>
        <v/>
      </c>
      <c r="L706" s="86"/>
      <c r="M706" s="87"/>
      <c r="N706" s="90"/>
    </row>
    <row r="707" spans="1:14" x14ac:dyDescent="0.2">
      <c r="A707" s="82"/>
      <c r="B707" s="83"/>
      <c r="C707" s="83"/>
      <c r="D707" s="82"/>
      <c r="E707" s="82"/>
      <c r="F707" s="84"/>
      <c r="G707" s="85"/>
      <c r="H707" s="186" t="str">
        <f>IF(L706="Ja", "", IF(G707=0,"",IF(LEN(G707)=0,0,(VLOOKUP($G707,Validatie!$B$18:$C$26,2,FALSE)))))</f>
        <v/>
      </c>
      <c r="I707" s="86"/>
      <c r="J707" s="85"/>
      <c r="K707" s="186" t="str">
        <f>IF(J707=0,"",IF(LEN(J707)=0,0,(VLOOKUP($J707,Validatie!$D$18:$E$35,2,FALSE))))</f>
        <v/>
      </c>
      <c r="L707" s="86"/>
      <c r="M707" s="87"/>
      <c r="N707" s="90"/>
    </row>
    <row r="708" spans="1:14" x14ac:dyDescent="0.2">
      <c r="A708" s="82"/>
      <c r="B708" s="83"/>
      <c r="C708" s="83"/>
      <c r="D708" s="82"/>
      <c r="E708" s="82"/>
      <c r="F708" s="84"/>
      <c r="G708" s="85"/>
      <c r="H708" s="186" t="str">
        <f>IF(L707="Ja", "", IF(G708=0,"",IF(LEN(G708)=0,0,(VLOOKUP($G708,Validatie!$B$18:$C$26,2,FALSE)))))</f>
        <v/>
      </c>
      <c r="I708" s="86"/>
      <c r="J708" s="85"/>
      <c r="K708" s="186" t="str">
        <f>IF(J708=0,"",IF(LEN(J708)=0,0,(VLOOKUP($J708,Validatie!$D$18:$E$35,2,FALSE))))</f>
        <v/>
      </c>
      <c r="L708" s="86"/>
      <c r="M708" s="87"/>
      <c r="N708" s="90"/>
    </row>
    <row r="709" spans="1:14" x14ac:dyDescent="0.2">
      <c r="A709" s="82"/>
      <c r="B709" s="83"/>
      <c r="C709" s="83"/>
      <c r="D709" s="82"/>
      <c r="E709" s="82"/>
      <c r="F709" s="84"/>
      <c r="G709" s="85"/>
      <c r="H709" s="186" t="str">
        <f>IF(L708="Ja", "", IF(G709=0,"",IF(LEN(G709)=0,0,(VLOOKUP($G709,Validatie!$B$18:$C$26,2,FALSE)))))</f>
        <v/>
      </c>
      <c r="I709" s="86"/>
      <c r="J709" s="85"/>
      <c r="K709" s="186" t="str">
        <f>IF(J709=0,"",IF(LEN(J709)=0,0,(VLOOKUP($J709,Validatie!$D$18:$E$35,2,FALSE))))</f>
        <v/>
      </c>
      <c r="L709" s="86"/>
      <c r="M709" s="87"/>
      <c r="N709" s="90"/>
    </row>
    <row r="710" spans="1:14" x14ac:dyDescent="0.2">
      <c r="A710" s="82"/>
      <c r="B710" s="83"/>
      <c r="C710" s="83"/>
      <c r="D710" s="82"/>
      <c r="E710" s="82"/>
      <c r="F710" s="84"/>
      <c r="G710" s="85"/>
      <c r="H710" s="186" t="str">
        <f>IF(L709="Ja", "", IF(G710=0,"",IF(LEN(G710)=0,0,(VLOOKUP($G710,Validatie!$B$18:$C$26,2,FALSE)))))</f>
        <v/>
      </c>
      <c r="I710" s="86"/>
      <c r="J710" s="85"/>
      <c r="K710" s="186" t="str">
        <f>IF(J710=0,"",IF(LEN(J710)=0,0,(VLOOKUP($J710,Validatie!$D$18:$E$35,2,FALSE))))</f>
        <v/>
      </c>
      <c r="L710" s="86"/>
      <c r="M710" s="87"/>
      <c r="N710" s="90"/>
    </row>
    <row r="711" spans="1:14" x14ac:dyDescent="0.2">
      <c r="A711" s="82"/>
      <c r="B711" s="83"/>
      <c r="C711" s="83"/>
      <c r="D711" s="82"/>
      <c r="E711" s="82"/>
      <c r="F711" s="84"/>
      <c r="G711" s="85"/>
      <c r="H711" s="186" t="str">
        <f>IF(L710="Ja", "", IF(G711=0,"",IF(LEN(G711)=0,0,(VLOOKUP($G711,Validatie!$B$18:$C$26,2,FALSE)))))</f>
        <v/>
      </c>
      <c r="I711" s="86"/>
      <c r="J711" s="85"/>
      <c r="K711" s="186" t="str">
        <f>IF(J711=0,"",IF(LEN(J711)=0,0,(VLOOKUP($J711,Validatie!$D$18:$E$35,2,FALSE))))</f>
        <v/>
      </c>
      <c r="L711" s="86"/>
      <c r="M711" s="87"/>
      <c r="N711" s="90"/>
    </row>
    <row r="712" spans="1:14" x14ac:dyDescent="0.2">
      <c r="A712" s="82"/>
      <c r="B712" s="83"/>
      <c r="C712" s="83"/>
      <c r="D712" s="82"/>
      <c r="E712" s="82"/>
      <c r="F712" s="84"/>
      <c r="G712" s="85"/>
      <c r="H712" s="186" t="str">
        <f>IF(L711="Ja", "", IF(G712=0,"",IF(LEN(G712)=0,0,(VLOOKUP($G712,Validatie!$B$18:$C$26,2,FALSE)))))</f>
        <v/>
      </c>
      <c r="I712" s="86"/>
      <c r="J712" s="85"/>
      <c r="K712" s="186" t="str">
        <f>IF(J712=0,"",IF(LEN(J712)=0,0,(VLOOKUP($J712,Validatie!$D$18:$E$35,2,FALSE))))</f>
        <v/>
      </c>
      <c r="L712" s="86"/>
      <c r="M712" s="87"/>
      <c r="N712" s="90"/>
    </row>
    <row r="713" spans="1:14" x14ac:dyDescent="0.2">
      <c r="A713" s="82"/>
      <c r="B713" s="83"/>
      <c r="C713" s="83"/>
      <c r="D713" s="82"/>
      <c r="E713" s="82"/>
      <c r="F713" s="84"/>
      <c r="G713" s="85"/>
      <c r="H713" s="186" t="str">
        <f>IF(L712="Ja", "", IF(G713=0,"",IF(LEN(G713)=0,0,(VLOOKUP($G713,Validatie!$B$18:$C$26,2,FALSE)))))</f>
        <v/>
      </c>
      <c r="I713" s="86"/>
      <c r="J713" s="85"/>
      <c r="K713" s="186" t="str">
        <f>IF(J713=0,"",IF(LEN(J713)=0,0,(VLOOKUP($J713,Validatie!$D$18:$E$35,2,FALSE))))</f>
        <v/>
      </c>
      <c r="L713" s="86"/>
      <c r="M713" s="87"/>
      <c r="N713" s="90"/>
    </row>
    <row r="714" spans="1:14" x14ac:dyDescent="0.2">
      <c r="A714" s="82"/>
      <c r="B714" s="83"/>
      <c r="C714" s="83"/>
      <c r="D714" s="82"/>
      <c r="E714" s="82"/>
      <c r="F714" s="84"/>
      <c r="G714" s="85"/>
      <c r="H714" s="186" t="str">
        <f>IF(L713="Ja", "", IF(G714=0,"",IF(LEN(G714)=0,0,(VLOOKUP($G714,Validatie!$B$18:$C$26,2,FALSE)))))</f>
        <v/>
      </c>
      <c r="I714" s="86"/>
      <c r="J714" s="85"/>
      <c r="K714" s="186" t="str">
        <f>IF(J714=0,"",IF(LEN(J714)=0,0,(VLOOKUP($J714,Validatie!$D$18:$E$35,2,FALSE))))</f>
        <v/>
      </c>
      <c r="L714" s="86"/>
      <c r="M714" s="87"/>
      <c r="N714" s="90"/>
    </row>
    <row r="715" spans="1:14" x14ac:dyDescent="0.2">
      <c r="A715" s="82"/>
      <c r="B715" s="83"/>
      <c r="C715" s="83"/>
      <c r="D715" s="82"/>
      <c r="E715" s="82"/>
      <c r="F715" s="84"/>
      <c r="G715" s="85"/>
      <c r="H715" s="186" t="str">
        <f>IF(L714="Ja", "", IF(G715=0,"",IF(LEN(G715)=0,0,(VLOOKUP($G715,Validatie!$B$18:$C$26,2,FALSE)))))</f>
        <v/>
      </c>
      <c r="I715" s="86"/>
      <c r="J715" s="85"/>
      <c r="K715" s="186" t="str">
        <f>IF(J715=0,"",IF(LEN(J715)=0,0,(VLOOKUP($J715,Validatie!$D$18:$E$35,2,FALSE))))</f>
        <v/>
      </c>
      <c r="L715" s="86"/>
      <c r="M715" s="87"/>
      <c r="N715" s="90"/>
    </row>
    <row r="716" spans="1:14" x14ac:dyDescent="0.2">
      <c r="A716" s="82"/>
      <c r="B716" s="83"/>
      <c r="C716" s="83"/>
      <c r="D716" s="82"/>
      <c r="E716" s="82"/>
      <c r="F716" s="84"/>
      <c r="G716" s="85"/>
      <c r="H716" s="186" t="str">
        <f>IF(L715="Ja", "", IF(G716=0,"",IF(LEN(G716)=0,0,(VLOOKUP($G716,Validatie!$B$18:$C$26,2,FALSE)))))</f>
        <v/>
      </c>
      <c r="I716" s="86"/>
      <c r="J716" s="85"/>
      <c r="K716" s="186" t="str">
        <f>IF(J716=0,"",IF(LEN(J716)=0,0,(VLOOKUP($J716,Validatie!$D$18:$E$35,2,FALSE))))</f>
        <v/>
      </c>
      <c r="L716" s="86"/>
      <c r="M716" s="87"/>
      <c r="N716" s="90"/>
    </row>
    <row r="717" spans="1:14" x14ac:dyDescent="0.2">
      <c r="A717" s="82"/>
      <c r="B717" s="83"/>
      <c r="C717" s="83"/>
      <c r="D717" s="82"/>
      <c r="E717" s="82"/>
      <c r="F717" s="84"/>
      <c r="G717" s="85"/>
      <c r="H717" s="186" t="str">
        <f>IF(L716="Ja", "", IF(G717=0,"",IF(LEN(G717)=0,0,(VLOOKUP($G717,Validatie!$B$18:$C$26,2,FALSE)))))</f>
        <v/>
      </c>
      <c r="I717" s="86"/>
      <c r="J717" s="85"/>
      <c r="K717" s="186" t="str">
        <f>IF(J717=0,"",IF(LEN(J717)=0,0,(VLOOKUP($J717,Validatie!$D$18:$E$35,2,FALSE))))</f>
        <v/>
      </c>
      <c r="L717" s="86"/>
      <c r="M717" s="87"/>
      <c r="N717" s="90"/>
    </row>
    <row r="718" spans="1:14" x14ac:dyDescent="0.2">
      <c r="A718" s="82"/>
      <c r="B718" s="83"/>
      <c r="C718" s="83"/>
      <c r="D718" s="82"/>
      <c r="E718" s="82"/>
      <c r="F718" s="84"/>
      <c r="G718" s="85"/>
      <c r="H718" s="186" t="str">
        <f>IF(L717="Ja", "", IF(G718=0,"",IF(LEN(G718)=0,0,(VLOOKUP($G718,Validatie!$B$18:$C$26,2,FALSE)))))</f>
        <v/>
      </c>
      <c r="I718" s="86"/>
      <c r="J718" s="85"/>
      <c r="K718" s="186" t="str">
        <f>IF(J718=0,"",IF(LEN(J718)=0,0,(VLOOKUP($J718,Validatie!$D$18:$E$35,2,FALSE))))</f>
        <v/>
      </c>
      <c r="L718" s="86"/>
      <c r="M718" s="87"/>
      <c r="N718" s="90"/>
    </row>
    <row r="719" spans="1:14" x14ac:dyDescent="0.2">
      <c r="A719" s="82"/>
      <c r="B719" s="83"/>
      <c r="C719" s="83"/>
      <c r="D719" s="82"/>
      <c r="E719" s="82"/>
      <c r="F719" s="84"/>
      <c r="G719" s="85"/>
      <c r="H719" s="186" t="str">
        <f>IF(L718="Ja", "", IF(G719=0,"",IF(LEN(G719)=0,0,(VLOOKUP($G719,Validatie!$B$18:$C$26,2,FALSE)))))</f>
        <v/>
      </c>
      <c r="I719" s="86"/>
      <c r="J719" s="85"/>
      <c r="K719" s="186" t="str">
        <f>IF(J719=0,"",IF(LEN(J719)=0,0,(VLOOKUP($J719,Validatie!$D$18:$E$35,2,FALSE))))</f>
        <v/>
      </c>
      <c r="L719" s="86"/>
      <c r="M719" s="87"/>
      <c r="N719" s="90"/>
    </row>
    <row r="720" spans="1:14" x14ac:dyDescent="0.2">
      <c r="A720" s="82"/>
      <c r="B720" s="83"/>
      <c r="C720" s="83"/>
      <c r="D720" s="82"/>
      <c r="E720" s="82"/>
      <c r="F720" s="84"/>
      <c r="G720" s="85"/>
      <c r="H720" s="186" t="str">
        <f>IF(L719="Ja", "", IF(G720=0,"",IF(LEN(G720)=0,0,(VLOOKUP($G720,Validatie!$B$18:$C$26,2,FALSE)))))</f>
        <v/>
      </c>
      <c r="I720" s="86"/>
      <c r="J720" s="85"/>
      <c r="K720" s="186" t="str">
        <f>IF(J720=0,"",IF(LEN(J720)=0,0,(VLOOKUP($J720,Validatie!$D$18:$E$35,2,FALSE))))</f>
        <v/>
      </c>
      <c r="L720" s="86"/>
      <c r="M720" s="87"/>
      <c r="N720" s="90"/>
    </row>
    <row r="721" spans="1:14" x14ac:dyDescent="0.2">
      <c r="A721" s="82"/>
      <c r="B721" s="83"/>
      <c r="C721" s="83"/>
      <c r="D721" s="82"/>
      <c r="E721" s="82"/>
      <c r="F721" s="84"/>
      <c r="G721" s="85"/>
      <c r="H721" s="186" t="str">
        <f>IF(L720="Ja", "", IF(G721=0,"",IF(LEN(G721)=0,0,(VLOOKUP($G721,Validatie!$B$18:$C$26,2,FALSE)))))</f>
        <v/>
      </c>
      <c r="I721" s="86"/>
      <c r="J721" s="85"/>
      <c r="K721" s="186" t="str">
        <f>IF(J721=0,"",IF(LEN(J721)=0,0,(VLOOKUP($J721,Validatie!$D$18:$E$35,2,FALSE))))</f>
        <v/>
      </c>
      <c r="L721" s="86"/>
      <c r="M721" s="87"/>
      <c r="N721" s="90"/>
    </row>
    <row r="722" spans="1:14" x14ac:dyDescent="0.2">
      <c r="A722" s="82"/>
      <c r="B722" s="83"/>
      <c r="C722" s="83"/>
      <c r="D722" s="82"/>
      <c r="E722" s="82"/>
      <c r="F722" s="84"/>
      <c r="G722" s="85"/>
      <c r="H722" s="186" t="str">
        <f>IF(L721="Ja", "", IF(G722=0,"",IF(LEN(G722)=0,0,(VLOOKUP($G722,Validatie!$B$18:$C$26,2,FALSE)))))</f>
        <v/>
      </c>
      <c r="I722" s="86"/>
      <c r="J722" s="85"/>
      <c r="K722" s="186" t="str">
        <f>IF(J722=0,"",IF(LEN(J722)=0,0,(VLOOKUP($J722,Validatie!$D$18:$E$35,2,FALSE))))</f>
        <v/>
      </c>
      <c r="L722" s="86"/>
      <c r="M722" s="87"/>
      <c r="N722" s="90"/>
    </row>
    <row r="723" spans="1:14" x14ac:dyDescent="0.2">
      <c r="A723" s="82"/>
      <c r="B723" s="83"/>
      <c r="C723" s="83"/>
      <c r="D723" s="82"/>
      <c r="E723" s="82"/>
      <c r="F723" s="84"/>
      <c r="G723" s="85"/>
      <c r="H723" s="186" t="str">
        <f>IF(L722="Ja", "", IF(G723=0,"",IF(LEN(G723)=0,0,(VLOOKUP($G723,Validatie!$B$18:$C$26,2,FALSE)))))</f>
        <v/>
      </c>
      <c r="I723" s="86"/>
      <c r="J723" s="85"/>
      <c r="K723" s="186" t="str">
        <f>IF(J723=0,"",IF(LEN(J723)=0,0,(VLOOKUP($J723,Validatie!$D$18:$E$35,2,FALSE))))</f>
        <v/>
      </c>
      <c r="L723" s="86"/>
      <c r="M723" s="87"/>
      <c r="N723" s="90"/>
    </row>
    <row r="724" spans="1:14" x14ac:dyDescent="0.2">
      <c r="A724" s="82"/>
      <c r="B724" s="83"/>
      <c r="C724" s="83"/>
      <c r="D724" s="82"/>
      <c r="E724" s="82"/>
      <c r="F724" s="84"/>
      <c r="G724" s="85"/>
      <c r="H724" s="186" t="str">
        <f>IF(L723="Ja", "", IF(G724=0,"",IF(LEN(G724)=0,0,(VLOOKUP($G724,Validatie!$B$18:$C$26,2,FALSE)))))</f>
        <v/>
      </c>
      <c r="I724" s="86"/>
      <c r="J724" s="85"/>
      <c r="K724" s="186" t="str">
        <f>IF(J724=0,"",IF(LEN(J724)=0,0,(VLOOKUP($J724,Validatie!$D$18:$E$35,2,FALSE))))</f>
        <v/>
      </c>
      <c r="L724" s="86"/>
      <c r="M724" s="87"/>
      <c r="N724" s="90"/>
    </row>
    <row r="725" spans="1:14" x14ac:dyDescent="0.2">
      <c r="A725" s="82"/>
      <c r="B725" s="83"/>
      <c r="C725" s="83"/>
      <c r="D725" s="82"/>
      <c r="E725" s="82"/>
      <c r="F725" s="84"/>
      <c r="G725" s="85"/>
      <c r="H725" s="186" t="str">
        <f>IF(L724="Ja", "", IF(G725=0,"",IF(LEN(G725)=0,0,(VLOOKUP($G725,Validatie!$B$18:$C$26,2,FALSE)))))</f>
        <v/>
      </c>
      <c r="I725" s="86"/>
      <c r="J725" s="85"/>
      <c r="K725" s="186" t="str">
        <f>IF(J725=0,"",IF(LEN(J725)=0,0,(VLOOKUP($J725,Validatie!$D$18:$E$35,2,FALSE))))</f>
        <v/>
      </c>
      <c r="L725" s="86"/>
      <c r="M725" s="87"/>
      <c r="N725" s="90"/>
    </row>
    <row r="726" spans="1:14" x14ac:dyDescent="0.2">
      <c r="A726" s="82"/>
      <c r="B726" s="83"/>
      <c r="C726" s="83"/>
      <c r="D726" s="82"/>
      <c r="E726" s="82"/>
      <c r="F726" s="84"/>
      <c r="G726" s="85"/>
      <c r="H726" s="186" t="str">
        <f>IF(L725="Ja", "", IF(G726=0,"",IF(LEN(G726)=0,0,(VLOOKUP($G726,Validatie!$B$18:$C$26,2,FALSE)))))</f>
        <v/>
      </c>
      <c r="I726" s="86"/>
      <c r="J726" s="85"/>
      <c r="K726" s="186" t="str">
        <f>IF(J726=0,"",IF(LEN(J726)=0,0,(VLOOKUP($J726,Validatie!$D$18:$E$35,2,FALSE))))</f>
        <v/>
      </c>
      <c r="L726" s="86"/>
      <c r="M726" s="87"/>
      <c r="N726" s="90"/>
    </row>
    <row r="727" spans="1:14" x14ac:dyDescent="0.2">
      <c r="A727" s="82"/>
      <c r="B727" s="83"/>
      <c r="C727" s="83"/>
      <c r="D727" s="82"/>
      <c r="E727" s="82"/>
      <c r="F727" s="84"/>
      <c r="G727" s="85"/>
      <c r="H727" s="186" t="str">
        <f>IF(L726="Ja", "", IF(G727=0,"",IF(LEN(G727)=0,0,(VLOOKUP($G727,Validatie!$B$18:$C$26,2,FALSE)))))</f>
        <v/>
      </c>
      <c r="I727" s="86"/>
      <c r="J727" s="85"/>
      <c r="K727" s="186" t="str">
        <f>IF(J727=0,"",IF(LEN(J727)=0,0,(VLOOKUP($J727,Validatie!$D$18:$E$35,2,FALSE))))</f>
        <v/>
      </c>
      <c r="L727" s="86"/>
      <c r="M727" s="87"/>
      <c r="N727" s="90"/>
    </row>
    <row r="728" spans="1:14" x14ac:dyDescent="0.2">
      <c r="A728" s="82"/>
      <c r="B728" s="83"/>
      <c r="C728" s="83"/>
      <c r="D728" s="82"/>
      <c r="E728" s="82"/>
      <c r="F728" s="84"/>
      <c r="G728" s="85"/>
      <c r="H728" s="186" t="str">
        <f>IF(L727="Ja", "", IF(G728=0,"",IF(LEN(G728)=0,0,(VLOOKUP($G728,Validatie!$B$18:$C$26,2,FALSE)))))</f>
        <v/>
      </c>
      <c r="I728" s="86"/>
      <c r="J728" s="85"/>
      <c r="K728" s="186" t="str">
        <f>IF(J728=0,"",IF(LEN(J728)=0,0,(VLOOKUP($J728,Validatie!$D$18:$E$35,2,FALSE))))</f>
        <v/>
      </c>
      <c r="L728" s="86"/>
      <c r="M728" s="87"/>
      <c r="N728" s="90"/>
    </row>
    <row r="729" spans="1:14" x14ac:dyDescent="0.2">
      <c r="A729" s="82"/>
      <c r="B729" s="83"/>
      <c r="C729" s="83"/>
      <c r="D729" s="82"/>
      <c r="E729" s="82"/>
      <c r="F729" s="84"/>
      <c r="G729" s="85"/>
      <c r="H729" s="186" t="str">
        <f>IF(L728="Ja", "", IF(G729=0,"",IF(LEN(G729)=0,0,(VLOOKUP($G729,Validatie!$B$18:$C$26,2,FALSE)))))</f>
        <v/>
      </c>
      <c r="I729" s="86"/>
      <c r="J729" s="85"/>
      <c r="K729" s="186" t="str">
        <f>IF(J729=0,"",IF(LEN(J729)=0,0,(VLOOKUP($J729,Validatie!$D$18:$E$35,2,FALSE))))</f>
        <v/>
      </c>
      <c r="L729" s="86"/>
      <c r="M729" s="87"/>
      <c r="N729" s="90"/>
    </row>
    <row r="730" spans="1:14" x14ac:dyDescent="0.2">
      <c r="A730" s="82"/>
      <c r="B730" s="83"/>
      <c r="C730" s="83"/>
      <c r="D730" s="82"/>
      <c r="E730" s="82"/>
      <c r="F730" s="84"/>
      <c r="G730" s="85"/>
      <c r="H730" s="186" t="str">
        <f>IF(L729="Ja", "", IF(G730=0,"",IF(LEN(G730)=0,0,(VLOOKUP($G730,Validatie!$B$18:$C$26,2,FALSE)))))</f>
        <v/>
      </c>
      <c r="I730" s="86"/>
      <c r="J730" s="85"/>
      <c r="K730" s="186" t="str">
        <f>IF(J730=0,"",IF(LEN(J730)=0,0,(VLOOKUP($J730,Validatie!$D$18:$E$35,2,FALSE))))</f>
        <v/>
      </c>
      <c r="L730" s="86"/>
      <c r="M730" s="87"/>
      <c r="N730" s="90"/>
    </row>
    <row r="731" spans="1:14" x14ac:dyDescent="0.2">
      <c r="A731" s="82"/>
      <c r="B731" s="83"/>
      <c r="C731" s="83"/>
      <c r="D731" s="82"/>
      <c r="E731" s="82"/>
      <c r="F731" s="84"/>
      <c r="G731" s="85"/>
      <c r="H731" s="186" t="str">
        <f>IF(L730="Ja", "", IF(G731=0,"",IF(LEN(G731)=0,0,(VLOOKUP($G731,Validatie!$B$18:$C$26,2,FALSE)))))</f>
        <v/>
      </c>
      <c r="I731" s="86"/>
      <c r="J731" s="85"/>
      <c r="K731" s="186" t="str">
        <f>IF(J731=0,"",IF(LEN(J731)=0,0,(VLOOKUP($J731,Validatie!$D$18:$E$35,2,FALSE))))</f>
        <v/>
      </c>
      <c r="L731" s="86"/>
      <c r="M731" s="87"/>
      <c r="N731" s="90"/>
    </row>
    <row r="732" spans="1:14" x14ac:dyDescent="0.2">
      <c r="A732" s="82"/>
      <c r="B732" s="83"/>
      <c r="C732" s="83"/>
      <c r="D732" s="82"/>
      <c r="E732" s="82"/>
      <c r="F732" s="84"/>
      <c r="G732" s="85"/>
      <c r="H732" s="186" t="str">
        <f>IF(L731="Ja", "", IF(G732=0,"",IF(LEN(G732)=0,0,(VLOOKUP($G732,Validatie!$B$18:$C$26,2,FALSE)))))</f>
        <v/>
      </c>
      <c r="I732" s="86"/>
      <c r="J732" s="85"/>
      <c r="K732" s="186" t="str">
        <f>IF(J732=0,"",IF(LEN(J732)=0,0,(VLOOKUP($J732,Validatie!$D$18:$E$35,2,FALSE))))</f>
        <v/>
      </c>
      <c r="L732" s="86"/>
      <c r="M732" s="87"/>
      <c r="N732" s="90"/>
    </row>
    <row r="733" spans="1:14" x14ac:dyDescent="0.2">
      <c r="A733" s="82"/>
      <c r="B733" s="83"/>
      <c r="C733" s="83"/>
      <c r="D733" s="82"/>
      <c r="E733" s="82"/>
      <c r="F733" s="84"/>
      <c r="G733" s="85"/>
      <c r="H733" s="186" t="str">
        <f>IF(L732="Ja", "", IF(G733=0,"",IF(LEN(G733)=0,0,(VLOOKUP($G733,Validatie!$B$18:$C$26,2,FALSE)))))</f>
        <v/>
      </c>
      <c r="I733" s="86"/>
      <c r="J733" s="85"/>
      <c r="K733" s="186" t="str">
        <f>IF(J733=0,"",IF(LEN(J733)=0,0,(VLOOKUP($J733,Validatie!$D$18:$E$35,2,FALSE))))</f>
        <v/>
      </c>
      <c r="L733" s="86"/>
      <c r="M733" s="87"/>
      <c r="N733" s="90"/>
    </row>
    <row r="734" spans="1:14" x14ac:dyDescent="0.2">
      <c r="A734" s="82"/>
      <c r="B734" s="83"/>
      <c r="C734" s="83"/>
      <c r="D734" s="82"/>
      <c r="E734" s="82"/>
      <c r="F734" s="84"/>
      <c r="G734" s="85"/>
      <c r="H734" s="186" t="str">
        <f>IF(L733="Ja", "", IF(G734=0,"",IF(LEN(G734)=0,0,(VLOOKUP($G734,Validatie!$B$18:$C$26,2,FALSE)))))</f>
        <v/>
      </c>
      <c r="I734" s="86"/>
      <c r="J734" s="85"/>
      <c r="K734" s="186" t="str">
        <f>IF(J734=0,"",IF(LEN(J734)=0,0,(VLOOKUP($J734,Validatie!$D$18:$E$35,2,FALSE))))</f>
        <v/>
      </c>
      <c r="L734" s="86"/>
      <c r="M734" s="87"/>
      <c r="N734" s="90"/>
    </row>
    <row r="735" spans="1:14" x14ac:dyDescent="0.2">
      <c r="A735" s="82"/>
      <c r="B735" s="83"/>
      <c r="C735" s="83"/>
      <c r="D735" s="82"/>
      <c r="E735" s="82"/>
      <c r="F735" s="84"/>
      <c r="G735" s="85"/>
      <c r="H735" s="186" t="str">
        <f>IF(L734="Ja", "", IF(G735=0,"",IF(LEN(G735)=0,0,(VLOOKUP($G735,Validatie!$B$18:$C$26,2,FALSE)))))</f>
        <v/>
      </c>
      <c r="I735" s="86"/>
      <c r="J735" s="85"/>
      <c r="K735" s="186" t="str">
        <f>IF(J735=0,"",IF(LEN(J735)=0,0,(VLOOKUP($J735,Validatie!$D$18:$E$35,2,FALSE))))</f>
        <v/>
      </c>
      <c r="L735" s="86"/>
      <c r="M735" s="87"/>
      <c r="N735" s="90"/>
    </row>
    <row r="736" spans="1:14" x14ac:dyDescent="0.2">
      <c r="A736" s="82"/>
      <c r="B736" s="83"/>
      <c r="C736" s="83"/>
      <c r="D736" s="82"/>
      <c r="E736" s="82"/>
      <c r="F736" s="84"/>
      <c r="G736" s="85"/>
      <c r="H736" s="186" t="str">
        <f>IF(L735="Ja", "", IF(G736=0,"",IF(LEN(G736)=0,0,(VLOOKUP($G736,Validatie!$B$18:$C$26,2,FALSE)))))</f>
        <v/>
      </c>
      <c r="I736" s="86"/>
      <c r="J736" s="85"/>
      <c r="K736" s="186" t="str">
        <f>IF(J736=0,"",IF(LEN(J736)=0,0,(VLOOKUP($J736,Validatie!$D$18:$E$35,2,FALSE))))</f>
        <v/>
      </c>
      <c r="L736" s="86"/>
      <c r="M736" s="87"/>
      <c r="N736" s="90"/>
    </row>
    <row r="737" spans="1:14" x14ac:dyDescent="0.2">
      <c r="A737" s="82"/>
      <c r="B737" s="83"/>
      <c r="C737" s="83"/>
      <c r="D737" s="82"/>
      <c r="E737" s="82"/>
      <c r="F737" s="84"/>
      <c r="G737" s="85"/>
      <c r="H737" s="186" t="str">
        <f>IF(L736="Ja", "", IF(G737=0,"",IF(LEN(G737)=0,0,(VLOOKUP($G737,Validatie!$B$18:$C$26,2,FALSE)))))</f>
        <v/>
      </c>
      <c r="I737" s="86"/>
      <c r="J737" s="85"/>
      <c r="K737" s="186" t="str">
        <f>IF(J737=0,"",IF(LEN(J737)=0,0,(VLOOKUP($J737,Validatie!$D$18:$E$35,2,FALSE))))</f>
        <v/>
      </c>
      <c r="L737" s="86"/>
      <c r="M737" s="87"/>
      <c r="N737" s="90"/>
    </row>
    <row r="738" spans="1:14" x14ac:dyDescent="0.2">
      <c r="A738" s="82"/>
      <c r="B738" s="83"/>
      <c r="C738" s="83"/>
      <c r="D738" s="82"/>
      <c r="E738" s="82"/>
      <c r="F738" s="84"/>
      <c r="G738" s="85"/>
      <c r="H738" s="186" t="str">
        <f>IF(L737="Ja", "", IF(G738=0,"",IF(LEN(G738)=0,0,(VLOOKUP($G738,Validatie!$B$18:$C$26,2,FALSE)))))</f>
        <v/>
      </c>
      <c r="I738" s="86"/>
      <c r="J738" s="85"/>
      <c r="K738" s="186" t="str">
        <f>IF(J738=0,"",IF(LEN(J738)=0,0,(VLOOKUP($J738,Validatie!$D$18:$E$35,2,FALSE))))</f>
        <v/>
      </c>
      <c r="L738" s="86"/>
      <c r="M738" s="87"/>
      <c r="N738" s="90"/>
    </row>
    <row r="739" spans="1:14" x14ac:dyDescent="0.2">
      <c r="A739" s="82"/>
      <c r="B739" s="83"/>
      <c r="C739" s="83"/>
      <c r="D739" s="82"/>
      <c r="E739" s="82"/>
      <c r="F739" s="84"/>
      <c r="G739" s="85"/>
      <c r="H739" s="186" t="str">
        <f>IF(L738="Ja", "", IF(G739=0,"",IF(LEN(G739)=0,0,(VLOOKUP($G739,Validatie!$B$18:$C$26,2,FALSE)))))</f>
        <v/>
      </c>
      <c r="I739" s="86"/>
      <c r="J739" s="85"/>
      <c r="K739" s="186" t="str">
        <f>IF(J739=0,"",IF(LEN(J739)=0,0,(VLOOKUP($J739,Validatie!$D$18:$E$35,2,FALSE))))</f>
        <v/>
      </c>
      <c r="L739" s="86"/>
      <c r="M739" s="87"/>
      <c r="N739" s="90"/>
    </row>
    <row r="740" spans="1:14" x14ac:dyDescent="0.2">
      <c r="A740" s="82"/>
      <c r="B740" s="83"/>
      <c r="C740" s="83"/>
      <c r="D740" s="82"/>
      <c r="E740" s="82"/>
      <c r="F740" s="84"/>
      <c r="G740" s="85"/>
      <c r="H740" s="186" t="str">
        <f>IF(L739="Ja", "", IF(G740=0,"",IF(LEN(G740)=0,0,(VLOOKUP($G740,Validatie!$B$18:$C$26,2,FALSE)))))</f>
        <v/>
      </c>
      <c r="I740" s="86"/>
      <c r="J740" s="85"/>
      <c r="K740" s="186" t="str">
        <f>IF(J740=0,"",IF(LEN(J740)=0,0,(VLOOKUP($J740,Validatie!$D$18:$E$35,2,FALSE))))</f>
        <v/>
      </c>
      <c r="L740" s="86"/>
      <c r="M740" s="87"/>
      <c r="N740" s="90"/>
    </row>
    <row r="741" spans="1:14" x14ac:dyDescent="0.2">
      <c r="A741" s="82"/>
      <c r="B741" s="83"/>
      <c r="C741" s="83"/>
      <c r="D741" s="82"/>
      <c r="E741" s="82"/>
      <c r="F741" s="84"/>
      <c r="G741" s="85"/>
      <c r="H741" s="186" t="str">
        <f>IF(L740="Ja", "", IF(G741=0,"",IF(LEN(G741)=0,0,(VLOOKUP($G741,Validatie!$B$18:$C$26,2,FALSE)))))</f>
        <v/>
      </c>
      <c r="I741" s="86"/>
      <c r="J741" s="85"/>
      <c r="K741" s="186" t="str">
        <f>IF(J741=0,"",IF(LEN(J741)=0,0,(VLOOKUP($J741,Validatie!$D$18:$E$35,2,FALSE))))</f>
        <v/>
      </c>
      <c r="L741" s="86"/>
      <c r="M741" s="87"/>
      <c r="N741" s="90"/>
    </row>
    <row r="742" spans="1:14" x14ac:dyDescent="0.2">
      <c r="A742" s="82"/>
      <c r="B742" s="83"/>
      <c r="C742" s="83"/>
      <c r="D742" s="82"/>
      <c r="E742" s="82"/>
      <c r="F742" s="84"/>
      <c r="G742" s="85"/>
      <c r="H742" s="186" t="str">
        <f>IF(L741="Ja", "", IF(G742=0,"",IF(LEN(G742)=0,0,(VLOOKUP($G742,Validatie!$B$18:$C$26,2,FALSE)))))</f>
        <v/>
      </c>
      <c r="I742" s="86"/>
      <c r="J742" s="85"/>
      <c r="K742" s="186" t="str">
        <f>IF(J742=0,"",IF(LEN(J742)=0,0,(VLOOKUP($J742,Validatie!$D$18:$E$35,2,FALSE))))</f>
        <v/>
      </c>
      <c r="L742" s="86"/>
      <c r="M742" s="87"/>
      <c r="N742" s="90"/>
    </row>
    <row r="743" spans="1:14" x14ac:dyDescent="0.2">
      <c r="A743" s="82"/>
      <c r="B743" s="83"/>
      <c r="C743" s="83"/>
      <c r="D743" s="82"/>
      <c r="E743" s="82"/>
      <c r="F743" s="84"/>
      <c r="G743" s="85"/>
      <c r="H743" s="186" t="str">
        <f>IF(L742="Ja", "", IF(G743=0,"",IF(LEN(G743)=0,0,(VLOOKUP($G743,Validatie!$B$18:$C$26,2,FALSE)))))</f>
        <v/>
      </c>
      <c r="I743" s="86"/>
      <c r="J743" s="85"/>
      <c r="K743" s="186" t="str">
        <f>IF(J743=0,"",IF(LEN(J743)=0,0,(VLOOKUP($J743,Validatie!$D$18:$E$35,2,FALSE))))</f>
        <v/>
      </c>
      <c r="L743" s="86"/>
      <c r="M743" s="87"/>
      <c r="N743" s="90"/>
    </row>
    <row r="744" spans="1:14" x14ac:dyDescent="0.2">
      <c r="A744" s="82"/>
      <c r="B744" s="83"/>
      <c r="C744" s="83"/>
      <c r="D744" s="82"/>
      <c r="E744" s="82"/>
      <c r="F744" s="84"/>
      <c r="G744" s="85"/>
      <c r="H744" s="186" t="str">
        <f>IF(L743="Ja", "", IF(G744=0,"",IF(LEN(G744)=0,0,(VLOOKUP($G744,Validatie!$B$18:$C$26,2,FALSE)))))</f>
        <v/>
      </c>
      <c r="I744" s="86"/>
      <c r="J744" s="85"/>
      <c r="K744" s="186" t="str">
        <f>IF(J744=0,"",IF(LEN(J744)=0,0,(VLOOKUP($J744,Validatie!$D$18:$E$35,2,FALSE))))</f>
        <v/>
      </c>
      <c r="L744" s="86"/>
      <c r="M744" s="87"/>
      <c r="N744" s="90"/>
    </row>
    <row r="745" spans="1:14" x14ac:dyDescent="0.2">
      <c r="A745" s="82"/>
      <c r="B745" s="83"/>
      <c r="C745" s="83"/>
      <c r="D745" s="82"/>
      <c r="E745" s="82"/>
      <c r="F745" s="84"/>
      <c r="G745" s="85"/>
      <c r="H745" s="186" t="str">
        <f>IF(L744="Ja", "", IF(G745=0,"",IF(LEN(G745)=0,0,(VLOOKUP($G745,Validatie!$B$18:$C$26,2,FALSE)))))</f>
        <v/>
      </c>
      <c r="I745" s="86"/>
      <c r="J745" s="85"/>
      <c r="K745" s="186" t="str">
        <f>IF(J745=0,"",IF(LEN(J745)=0,0,(VLOOKUP($J745,Validatie!$D$18:$E$35,2,FALSE))))</f>
        <v/>
      </c>
      <c r="L745" s="86"/>
      <c r="M745" s="87"/>
      <c r="N745" s="90"/>
    </row>
    <row r="746" spans="1:14" x14ac:dyDescent="0.2">
      <c r="A746" s="82"/>
      <c r="B746" s="83"/>
      <c r="C746" s="83"/>
      <c r="D746" s="82"/>
      <c r="E746" s="82"/>
      <c r="F746" s="84"/>
      <c r="G746" s="85"/>
      <c r="H746" s="186" t="str">
        <f>IF(L745="Ja", "", IF(G746=0,"",IF(LEN(G746)=0,0,(VLOOKUP($G746,Validatie!$B$18:$C$26,2,FALSE)))))</f>
        <v/>
      </c>
      <c r="I746" s="86"/>
      <c r="J746" s="85"/>
      <c r="K746" s="186" t="str">
        <f>IF(J746=0,"",IF(LEN(J746)=0,0,(VLOOKUP($J746,Validatie!$D$18:$E$35,2,FALSE))))</f>
        <v/>
      </c>
      <c r="L746" s="86"/>
      <c r="M746" s="87"/>
      <c r="N746" s="90"/>
    </row>
    <row r="747" spans="1:14" x14ac:dyDescent="0.2">
      <c r="A747" s="82"/>
      <c r="B747" s="83"/>
      <c r="C747" s="83"/>
      <c r="D747" s="82"/>
      <c r="E747" s="82"/>
      <c r="F747" s="84"/>
      <c r="G747" s="85"/>
      <c r="H747" s="186" t="str">
        <f>IF(L746="Ja", "", IF(G747=0,"",IF(LEN(G747)=0,0,(VLOOKUP($G747,Validatie!$B$18:$C$26,2,FALSE)))))</f>
        <v/>
      </c>
      <c r="I747" s="86"/>
      <c r="J747" s="85"/>
      <c r="K747" s="186" t="str">
        <f>IF(J747=0,"",IF(LEN(J747)=0,0,(VLOOKUP($J747,Validatie!$D$18:$E$35,2,FALSE))))</f>
        <v/>
      </c>
      <c r="L747" s="86"/>
      <c r="M747" s="87"/>
      <c r="N747" s="90"/>
    </row>
    <row r="748" spans="1:14" x14ac:dyDescent="0.2">
      <c r="A748" s="82"/>
      <c r="B748" s="83"/>
      <c r="C748" s="83"/>
      <c r="D748" s="82"/>
      <c r="E748" s="82"/>
      <c r="F748" s="84"/>
      <c r="G748" s="85"/>
      <c r="H748" s="186" t="str">
        <f>IF(L747="Ja", "", IF(G748=0,"",IF(LEN(G748)=0,0,(VLOOKUP($G748,Validatie!$B$18:$C$26,2,FALSE)))))</f>
        <v/>
      </c>
      <c r="I748" s="86"/>
      <c r="J748" s="85"/>
      <c r="K748" s="186" t="str">
        <f>IF(J748=0,"",IF(LEN(J748)=0,0,(VLOOKUP($J748,Validatie!$D$18:$E$35,2,FALSE))))</f>
        <v/>
      </c>
      <c r="L748" s="86"/>
      <c r="M748" s="87"/>
      <c r="N748" s="90"/>
    </row>
    <row r="749" spans="1:14" x14ac:dyDescent="0.2">
      <c r="A749" s="82"/>
      <c r="B749" s="83"/>
      <c r="C749" s="83"/>
      <c r="D749" s="82"/>
      <c r="E749" s="82"/>
      <c r="F749" s="84"/>
      <c r="G749" s="85"/>
      <c r="H749" s="186" t="str">
        <f>IF(L748="Ja", "", IF(G749=0,"",IF(LEN(G749)=0,0,(VLOOKUP($G749,Validatie!$B$18:$C$26,2,FALSE)))))</f>
        <v/>
      </c>
      <c r="I749" s="86"/>
      <c r="J749" s="85"/>
      <c r="K749" s="186" t="str">
        <f>IF(J749=0,"",IF(LEN(J749)=0,0,(VLOOKUP($J749,Validatie!$D$18:$E$35,2,FALSE))))</f>
        <v/>
      </c>
      <c r="L749" s="86"/>
      <c r="M749" s="87"/>
      <c r="N749" s="90"/>
    </row>
    <row r="750" spans="1:14" x14ac:dyDescent="0.2">
      <c r="A750" s="82"/>
      <c r="B750" s="83"/>
      <c r="C750" s="83"/>
      <c r="D750" s="82"/>
      <c r="E750" s="82"/>
      <c r="F750" s="84"/>
      <c r="G750" s="85"/>
      <c r="H750" s="186" t="str">
        <f>IF(L749="Ja", "", IF(G750=0,"",IF(LEN(G750)=0,0,(VLOOKUP($G750,Validatie!$B$18:$C$26,2,FALSE)))))</f>
        <v/>
      </c>
      <c r="I750" s="86"/>
      <c r="J750" s="85"/>
      <c r="K750" s="186" t="str">
        <f>IF(J750=0,"",IF(LEN(J750)=0,0,(VLOOKUP($J750,Validatie!$D$18:$E$35,2,FALSE))))</f>
        <v/>
      </c>
      <c r="L750" s="86"/>
      <c r="M750" s="87"/>
      <c r="N750" s="90"/>
    </row>
    <row r="751" spans="1:14" x14ac:dyDescent="0.2">
      <c r="A751" s="82"/>
      <c r="B751" s="83"/>
      <c r="C751" s="83"/>
      <c r="D751" s="82"/>
      <c r="E751" s="82"/>
      <c r="F751" s="84"/>
      <c r="G751" s="85"/>
      <c r="H751" s="186" t="str">
        <f>IF(L750="Ja", "", IF(G751=0,"",IF(LEN(G751)=0,0,(VLOOKUP($G751,Validatie!$B$18:$C$26,2,FALSE)))))</f>
        <v/>
      </c>
      <c r="I751" s="86"/>
      <c r="J751" s="85"/>
      <c r="K751" s="186" t="str">
        <f>IF(J751=0,"",IF(LEN(J751)=0,0,(VLOOKUP($J751,Validatie!$D$18:$E$35,2,FALSE))))</f>
        <v/>
      </c>
      <c r="L751" s="86"/>
      <c r="M751" s="87"/>
      <c r="N751" s="90"/>
    </row>
    <row r="752" spans="1:14" x14ac:dyDescent="0.2">
      <c r="A752" s="82"/>
      <c r="B752" s="83"/>
      <c r="C752" s="83"/>
      <c r="D752" s="82"/>
      <c r="E752" s="82"/>
      <c r="F752" s="84"/>
      <c r="G752" s="85"/>
      <c r="H752" s="186" t="str">
        <f>IF(L751="Ja", "", IF(G752=0,"",IF(LEN(G752)=0,0,(VLOOKUP($G752,Validatie!$B$18:$C$26,2,FALSE)))))</f>
        <v/>
      </c>
      <c r="I752" s="86"/>
      <c r="J752" s="85"/>
      <c r="K752" s="186" t="str">
        <f>IF(J752=0,"",IF(LEN(J752)=0,0,(VLOOKUP($J752,Validatie!$D$18:$E$35,2,FALSE))))</f>
        <v/>
      </c>
      <c r="L752" s="86"/>
      <c r="M752" s="87"/>
      <c r="N752" s="90"/>
    </row>
    <row r="753" spans="1:14" x14ac:dyDescent="0.2">
      <c r="A753" s="82"/>
      <c r="B753" s="83"/>
      <c r="C753" s="83"/>
      <c r="D753" s="82"/>
      <c r="E753" s="82"/>
      <c r="F753" s="84"/>
      <c r="G753" s="85"/>
      <c r="H753" s="186" t="str">
        <f>IF(L752="Ja", "", IF(G753=0,"",IF(LEN(G753)=0,0,(VLOOKUP($G753,Validatie!$B$18:$C$26,2,FALSE)))))</f>
        <v/>
      </c>
      <c r="I753" s="86"/>
      <c r="J753" s="85"/>
      <c r="K753" s="186" t="str">
        <f>IF(J753=0,"",IF(LEN(J753)=0,0,(VLOOKUP($J753,Validatie!$D$18:$E$35,2,FALSE))))</f>
        <v/>
      </c>
      <c r="L753" s="86"/>
      <c r="M753" s="87"/>
      <c r="N753" s="90"/>
    </row>
    <row r="754" spans="1:14" x14ac:dyDescent="0.2">
      <c r="A754" s="82"/>
      <c r="B754" s="83"/>
      <c r="C754" s="83"/>
      <c r="D754" s="82"/>
      <c r="E754" s="82"/>
      <c r="F754" s="84"/>
      <c r="G754" s="85"/>
      <c r="H754" s="186" t="str">
        <f>IF(L753="Ja", "", IF(G754=0,"",IF(LEN(G754)=0,0,(VLOOKUP($G754,Validatie!$B$18:$C$26,2,FALSE)))))</f>
        <v/>
      </c>
      <c r="I754" s="86"/>
      <c r="J754" s="85"/>
      <c r="K754" s="186" t="str">
        <f>IF(J754=0,"",IF(LEN(J754)=0,0,(VLOOKUP($J754,Validatie!$D$18:$E$35,2,FALSE))))</f>
        <v/>
      </c>
      <c r="L754" s="86"/>
      <c r="M754" s="87"/>
      <c r="N754" s="90"/>
    </row>
    <row r="755" spans="1:14" x14ac:dyDescent="0.2">
      <c r="A755" s="82"/>
      <c r="B755" s="83"/>
      <c r="C755" s="83"/>
      <c r="D755" s="82"/>
      <c r="E755" s="82"/>
      <c r="F755" s="84"/>
      <c r="G755" s="85"/>
      <c r="H755" s="186" t="str">
        <f>IF(L754="Ja", "", IF(G755=0,"",IF(LEN(G755)=0,0,(VLOOKUP($G755,Validatie!$B$18:$C$26,2,FALSE)))))</f>
        <v/>
      </c>
      <c r="I755" s="86"/>
      <c r="J755" s="85"/>
      <c r="K755" s="186" t="str">
        <f>IF(J755=0,"",IF(LEN(J755)=0,0,(VLOOKUP($J755,Validatie!$D$18:$E$35,2,FALSE))))</f>
        <v/>
      </c>
      <c r="L755" s="86"/>
      <c r="M755" s="87"/>
      <c r="N755" s="90"/>
    </row>
    <row r="756" spans="1:14" x14ac:dyDescent="0.2">
      <c r="A756" s="82"/>
      <c r="B756" s="83"/>
      <c r="C756" s="83"/>
      <c r="D756" s="82"/>
      <c r="E756" s="82"/>
      <c r="F756" s="84"/>
      <c r="G756" s="85"/>
      <c r="H756" s="186" t="str">
        <f>IF(L755="Ja", "", IF(G756=0,"",IF(LEN(G756)=0,0,(VLOOKUP($G756,Validatie!$B$18:$C$26,2,FALSE)))))</f>
        <v/>
      </c>
      <c r="I756" s="86"/>
      <c r="J756" s="85"/>
      <c r="K756" s="186" t="str">
        <f>IF(J756=0,"",IF(LEN(J756)=0,0,(VLOOKUP($J756,Validatie!$D$18:$E$35,2,FALSE))))</f>
        <v/>
      </c>
      <c r="L756" s="86"/>
      <c r="M756" s="87"/>
      <c r="N756" s="90"/>
    </row>
    <row r="757" spans="1:14" x14ac:dyDescent="0.2">
      <c r="A757" s="82"/>
      <c r="B757" s="83"/>
      <c r="C757" s="83"/>
      <c r="D757" s="82"/>
      <c r="E757" s="82"/>
      <c r="F757" s="84"/>
      <c r="G757" s="85"/>
      <c r="H757" s="186" t="str">
        <f>IF(L756="Ja", "", IF(G757=0,"",IF(LEN(G757)=0,0,(VLOOKUP($G757,Validatie!$B$18:$C$26,2,FALSE)))))</f>
        <v/>
      </c>
      <c r="I757" s="86"/>
      <c r="J757" s="85"/>
      <c r="K757" s="186" t="str">
        <f>IF(J757=0,"",IF(LEN(J757)=0,0,(VLOOKUP($J757,Validatie!$D$18:$E$35,2,FALSE))))</f>
        <v/>
      </c>
      <c r="L757" s="86"/>
      <c r="M757" s="87"/>
      <c r="N757" s="90"/>
    </row>
    <row r="758" spans="1:14" x14ac:dyDescent="0.2">
      <c r="A758" s="82"/>
      <c r="B758" s="83"/>
      <c r="C758" s="83"/>
      <c r="D758" s="82"/>
      <c r="E758" s="82"/>
      <c r="F758" s="84"/>
      <c r="G758" s="85"/>
      <c r="H758" s="186" t="str">
        <f>IF(L757="Ja", "", IF(G758=0,"",IF(LEN(G758)=0,0,(VLOOKUP($G758,Validatie!$B$18:$C$26,2,FALSE)))))</f>
        <v/>
      </c>
      <c r="I758" s="86"/>
      <c r="J758" s="85"/>
      <c r="K758" s="186" t="str">
        <f>IF(J758=0,"",IF(LEN(J758)=0,0,(VLOOKUP($J758,Validatie!$D$18:$E$35,2,FALSE))))</f>
        <v/>
      </c>
      <c r="L758" s="86"/>
      <c r="M758" s="87"/>
      <c r="N758" s="90"/>
    </row>
    <row r="759" spans="1:14" x14ac:dyDescent="0.2">
      <c r="A759" s="82"/>
      <c r="B759" s="83"/>
      <c r="C759" s="83"/>
      <c r="D759" s="82"/>
      <c r="E759" s="82"/>
      <c r="F759" s="84"/>
      <c r="G759" s="85"/>
      <c r="H759" s="186" t="str">
        <f>IF(L758="Ja", "", IF(G759=0,"",IF(LEN(G759)=0,0,(VLOOKUP($G759,Validatie!$B$18:$C$26,2,FALSE)))))</f>
        <v/>
      </c>
      <c r="I759" s="86"/>
      <c r="J759" s="85"/>
      <c r="K759" s="186" t="str">
        <f>IF(J759=0,"",IF(LEN(J759)=0,0,(VLOOKUP($J759,Validatie!$D$18:$E$35,2,FALSE))))</f>
        <v/>
      </c>
      <c r="L759" s="86"/>
      <c r="M759" s="87"/>
      <c r="N759" s="90"/>
    </row>
    <row r="760" spans="1:14" x14ac:dyDescent="0.2">
      <c r="A760" s="82"/>
      <c r="B760" s="83"/>
      <c r="C760" s="83"/>
      <c r="D760" s="82"/>
      <c r="E760" s="82"/>
      <c r="F760" s="84"/>
      <c r="G760" s="85"/>
      <c r="H760" s="186" t="str">
        <f>IF(L759="Ja", "", IF(G760=0,"",IF(LEN(G760)=0,0,(VLOOKUP($G760,Validatie!$B$18:$C$26,2,FALSE)))))</f>
        <v/>
      </c>
      <c r="I760" s="86"/>
      <c r="J760" s="85"/>
      <c r="K760" s="186" t="str">
        <f>IF(J760=0,"",IF(LEN(J760)=0,0,(VLOOKUP($J760,Validatie!$D$18:$E$35,2,FALSE))))</f>
        <v/>
      </c>
      <c r="L760" s="86"/>
      <c r="M760" s="87"/>
      <c r="N760" s="90"/>
    </row>
    <row r="761" spans="1:14" x14ac:dyDescent="0.2">
      <c r="A761" s="82"/>
      <c r="B761" s="83"/>
      <c r="C761" s="83"/>
      <c r="D761" s="82"/>
      <c r="E761" s="82"/>
      <c r="F761" s="84"/>
      <c r="G761" s="85"/>
      <c r="H761" s="186" t="str">
        <f>IF(L760="Ja", "", IF(G761=0,"",IF(LEN(G761)=0,0,(VLOOKUP($G761,Validatie!$B$18:$C$26,2,FALSE)))))</f>
        <v/>
      </c>
      <c r="I761" s="86"/>
      <c r="J761" s="85"/>
      <c r="K761" s="186" t="str">
        <f>IF(J761=0,"",IF(LEN(J761)=0,0,(VLOOKUP($J761,Validatie!$D$18:$E$35,2,FALSE))))</f>
        <v/>
      </c>
      <c r="L761" s="86"/>
      <c r="M761" s="87"/>
      <c r="N761" s="90"/>
    </row>
    <row r="762" spans="1:14" x14ac:dyDescent="0.2">
      <c r="A762" s="82"/>
      <c r="B762" s="83"/>
      <c r="C762" s="83"/>
      <c r="D762" s="82"/>
      <c r="E762" s="82"/>
      <c r="F762" s="84"/>
      <c r="G762" s="85"/>
      <c r="H762" s="186" t="str">
        <f>IF(L761="Ja", "", IF(G762=0,"",IF(LEN(G762)=0,0,(VLOOKUP($G762,Validatie!$B$18:$C$26,2,FALSE)))))</f>
        <v/>
      </c>
      <c r="I762" s="86"/>
      <c r="J762" s="85"/>
      <c r="K762" s="186" t="str">
        <f>IF(J762=0,"",IF(LEN(J762)=0,0,(VLOOKUP($J762,Validatie!$D$18:$E$35,2,FALSE))))</f>
        <v/>
      </c>
      <c r="L762" s="86"/>
      <c r="M762" s="87"/>
      <c r="N762" s="90"/>
    </row>
    <row r="763" spans="1:14" x14ac:dyDescent="0.2">
      <c r="A763" s="82"/>
      <c r="B763" s="83"/>
      <c r="C763" s="83"/>
      <c r="D763" s="82"/>
      <c r="E763" s="82"/>
      <c r="F763" s="84"/>
      <c r="G763" s="85"/>
      <c r="H763" s="186" t="str">
        <f>IF(L762="Ja", "", IF(G763=0,"",IF(LEN(G763)=0,0,(VLOOKUP($G763,Validatie!$B$18:$C$26,2,FALSE)))))</f>
        <v/>
      </c>
      <c r="I763" s="86"/>
      <c r="J763" s="85"/>
      <c r="K763" s="186" t="str">
        <f>IF(J763=0,"",IF(LEN(J763)=0,0,(VLOOKUP($J763,Validatie!$D$18:$E$35,2,FALSE))))</f>
        <v/>
      </c>
      <c r="L763" s="86"/>
      <c r="M763" s="87"/>
      <c r="N763" s="90"/>
    </row>
    <row r="764" spans="1:14" x14ac:dyDescent="0.2">
      <c r="A764" s="82"/>
      <c r="B764" s="83"/>
      <c r="C764" s="83"/>
      <c r="D764" s="82"/>
      <c r="E764" s="82"/>
      <c r="F764" s="84"/>
      <c r="G764" s="85"/>
      <c r="H764" s="186" t="str">
        <f>IF(L763="Ja", "", IF(G764=0,"",IF(LEN(G764)=0,0,(VLOOKUP($G764,Validatie!$B$18:$C$26,2,FALSE)))))</f>
        <v/>
      </c>
      <c r="I764" s="86"/>
      <c r="J764" s="85"/>
      <c r="K764" s="186" t="str">
        <f>IF(J764=0,"",IF(LEN(J764)=0,0,(VLOOKUP($J764,Validatie!$D$18:$E$35,2,FALSE))))</f>
        <v/>
      </c>
      <c r="L764" s="86"/>
      <c r="M764" s="87"/>
      <c r="N764" s="90"/>
    </row>
    <row r="765" spans="1:14" x14ac:dyDescent="0.2">
      <c r="A765" s="82"/>
      <c r="B765" s="83"/>
      <c r="C765" s="83"/>
      <c r="D765" s="82"/>
      <c r="E765" s="82"/>
      <c r="F765" s="84"/>
      <c r="G765" s="85"/>
      <c r="H765" s="186" t="str">
        <f>IF(L764="Ja", "", IF(G765=0,"",IF(LEN(G765)=0,0,(VLOOKUP($G765,Validatie!$B$18:$C$26,2,FALSE)))))</f>
        <v/>
      </c>
      <c r="I765" s="86"/>
      <c r="J765" s="85"/>
      <c r="K765" s="186" t="str">
        <f>IF(J765=0,"",IF(LEN(J765)=0,0,(VLOOKUP($J765,Validatie!$D$18:$E$35,2,FALSE))))</f>
        <v/>
      </c>
      <c r="L765" s="86"/>
      <c r="M765" s="87"/>
      <c r="N765" s="90"/>
    </row>
    <row r="766" spans="1:14" x14ac:dyDescent="0.2">
      <c r="A766" s="82"/>
      <c r="B766" s="83"/>
      <c r="C766" s="83"/>
      <c r="D766" s="82"/>
      <c r="E766" s="82"/>
      <c r="F766" s="84"/>
      <c r="G766" s="85"/>
      <c r="H766" s="186" t="str">
        <f>IF(L765="Ja", "", IF(G766=0,"",IF(LEN(G766)=0,0,(VLOOKUP($G766,Validatie!$B$18:$C$26,2,FALSE)))))</f>
        <v/>
      </c>
      <c r="I766" s="86"/>
      <c r="J766" s="85"/>
      <c r="K766" s="186" t="str">
        <f>IF(J766=0,"",IF(LEN(J766)=0,0,(VLOOKUP($J766,Validatie!$D$18:$E$35,2,FALSE))))</f>
        <v/>
      </c>
      <c r="L766" s="86"/>
      <c r="M766" s="87"/>
      <c r="N766" s="90"/>
    </row>
    <row r="767" spans="1:14" x14ac:dyDescent="0.2">
      <c r="A767" s="82"/>
      <c r="B767" s="83"/>
      <c r="C767" s="83"/>
      <c r="D767" s="82"/>
      <c r="E767" s="82"/>
      <c r="F767" s="84"/>
      <c r="G767" s="85"/>
      <c r="H767" s="186" t="str">
        <f>IF(L766="Ja", "", IF(G767=0,"",IF(LEN(G767)=0,0,(VLOOKUP($G767,Validatie!$B$18:$C$26,2,FALSE)))))</f>
        <v/>
      </c>
      <c r="I767" s="86"/>
      <c r="J767" s="85"/>
      <c r="K767" s="186" t="str">
        <f>IF(J767=0,"",IF(LEN(J767)=0,0,(VLOOKUP($J767,Validatie!$D$18:$E$35,2,FALSE))))</f>
        <v/>
      </c>
      <c r="L767" s="86"/>
      <c r="M767" s="87"/>
      <c r="N767" s="90"/>
    </row>
    <row r="768" spans="1:14" x14ac:dyDescent="0.2">
      <c r="A768" s="82"/>
      <c r="B768" s="83"/>
      <c r="C768" s="83"/>
      <c r="D768" s="82"/>
      <c r="E768" s="82"/>
      <c r="F768" s="84"/>
      <c r="G768" s="85"/>
      <c r="H768" s="186" t="str">
        <f>IF(L767="Ja", "", IF(G768=0,"",IF(LEN(G768)=0,0,(VLOOKUP($G768,Validatie!$B$18:$C$26,2,FALSE)))))</f>
        <v/>
      </c>
      <c r="I768" s="86"/>
      <c r="J768" s="85"/>
      <c r="K768" s="186" t="str">
        <f>IF(J768=0,"",IF(LEN(J768)=0,0,(VLOOKUP($J768,Validatie!$D$18:$E$35,2,FALSE))))</f>
        <v/>
      </c>
      <c r="L768" s="86"/>
      <c r="M768" s="87"/>
      <c r="N768" s="90"/>
    </row>
    <row r="769" spans="1:14" x14ac:dyDescent="0.2">
      <c r="A769" s="82"/>
      <c r="B769" s="83"/>
      <c r="C769" s="83"/>
      <c r="D769" s="82"/>
      <c r="E769" s="82"/>
      <c r="F769" s="84"/>
      <c r="G769" s="85"/>
      <c r="H769" s="186" t="str">
        <f>IF(L768="Ja", "", IF(G769=0,"",IF(LEN(G769)=0,0,(VLOOKUP($G769,Validatie!$B$18:$C$26,2,FALSE)))))</f>
        <v/>
      </c>
      <c r="I769" s="86"/>
      <c r="J769" s="85"/>
      <c r="K769" s="186" t="str">
        <f>IF(J769=0,"",IF(LEN(J769)=0,0,(VLOOKUP($J769,Validatie!$D$18:$E$35,2,FALSE))))</f>
        <v/>
      </c>
      <c r="L769" s="86"/>
      <c r="M769" s="87"/>
      <c r="N769" s="90"/>
    </row>
    <row r="770" spans="1:14" x14ac:dyDescent="0.2">
      <c r="A770" s="82"/>
      <c r="B770" s="83"/>
      <c r="C770" s="83"/>
      <c r="D770" s="82"/>
      <c r="E770" s="82"/>
      <c r="F770" s="84"/>
      <c r="G770" s="85"/>
      <c r="H770" s="186" t="str">
        <f>IF(L769="Ja", "", IF(G770=0,"",IF(LEN(G770)=0,0,(VLOOKUP($G770,Validatie!$B$18:$C$26,2,FALSE)))))</f>
        <v/>
      </c>
      <c r="I770" s="86"/>
      <c r="J770" s="85"/>
      <c r="K770" s="186" t="str">
        <f>IF(J770=0,"",IF(LEN(J770)=0,0,(VLOOKUP($J770,Validatie!$D$18:$E$35,2,FALSE))))</f>
        <v/>
      </c>
      <c r="L770" s="86"/>
      <c r="M770" s="87"/>
      <c r="N770" s="90"/>
    </row>
    <row r="771" spans="1:14" x14ac:dyDescent="0.2">
      <c r="A771" s="82"/>
      <c r="B771" s="83"/>
      <c r="C771" s="83"/>
      <c r="D771" s="82"/>
      <c r="E771" s="82"/>
      <c r="F771" s="84"/>
      <c r="G771" s="85"/>
      <c r="H771" s="186" t="str">
        <f>IF(L770="Ja", "", IF(G771=0,"",IF(LEN(G771)=0,0,(VLOOKUP($G771,Validatie!$B$18:$C$26,2,FALSE)))))</f>
        <v/>
      </c>
      <c r="I771" s="86"/>
      <c r="J771" s="85"/>
      <c r="K771" s="186" t="str">
        <f>IF(J771=0,"",IF(LEN(J771)=0,0,(VLOOKUP($J771,Validatie!$D$18:$E$35,2,FALSE))))</f>
        <v/>
      </c>
      <c r="L771" s="86"/>
      <c r="M771" s="87"/>
      <c r="N771" s="90"/>
    </row>
    <row r="772" spans="1:14" x14ac:dyDescent="0.2">
      <c r="A772" s="82"/>
      <c r="B772" s="83"/>
      <c r="C772" s="83"/>
      <c r="D772" s="82"/>
      <c r="E772" s="82"/>
      <c r="F772" s="84"/>
      <c r="G772" s="85"/>
      <c r="H772" s="186" t="str">
        <f>IF(L771="Ja", "", IF(G772=0,"",IF(LEN(G772)=0,0,(VLOOKUP($G772,Validatie!$B$18:$C$26,2,FALSE)))))</f>
        <v/>
      </c>
      <c r="I772" s="86"/>
      <c r="J772" s="85"/>
      <c r="K772" s="186" t="str">
        <f>IF(J772=0,"",IF(LEN(J772)=0,0,(VLOOKUP($J772,Validatie!$D$18:$E$35,2,FALSE))))</f>
        <v/>
      </c>
      <c r="L772" s="86"/>
      <c r="M772" s="87"/>
      <c r="N772" s="90"/>
    </row>
    <row r="773" spans="1:14" x14ac:dyDescent="0.2">
      <c r="A773" s="82"/>
      <c r="B773" s="83"/>
      <c r="C773" s="83"/>
      <c r="D773" s="82"/>
      <c r="E773" s="82"/>
      <c r="F773" s="84"/>
      <c r="G773" s="85"/>
      <c r="H773" s="186" t="str">
        <f>IF(L772="Ja", "", IF(G773=0,"",IF(LEN(G773)=0,0,(VLOOKUP($G773,Validatie!$B$18:$C$26,2,FALSE)))))</f>
        <v/>
      </c>
      <c r="I773" s="86"/>
      <c r="J773" s="85"/>
      <c r="K773" s="186" t="str">
        <f>IF(J773=0,"",IF(LEN(J773)=0,0,(VLOOKUP($J773,Validatie!$D$18:$E$35,2,FALSE))))</f>
        <v/>
      </c>
      <c r="L773" s="86"/>
      <c r="M773" s="87"/>
      <c r="N773" s="90"/>
    </row>
    <row r="774" spans="1:14" x14ac:dyDescent="0.2">
      <c r="A774" s="82"/>
      <c r="B774" s="83"/>
      <c r="C774" s="83"/>
      <c r="D774" s="82"/>
      <c r="E774" s="82"/>
      <c r="F774" s="84"/>
      <c r="G774" s="85"/>
      <c r="H774" s="186" t="str">
        <f>IF(L773="Ja", "", IF(G774=0,"",IF(LEN(G774)=0,0,(VLOOKUP($G774,Validatie!$B$18:$C$26,2,FALSE)))))</f>
        <v/>
      </c>
      <c r="I774" s="86"/>
      <c r="J774" s="85"/>
      <c r="K774" s="186" t="str">
        <f>IF(J774=0,"",IF(LEN(J774)=0,0,(VLOOKUP($J774,Validatie!$D$18:$E$35,2,FALSE))))</f>
        <v/>
      </c>
      <c r="L774" s="86"/>
      <c r="M774" s="87"/>
      <c r="N774" s="90"/>
    </row>
    <row r="775" spans="1:14" x14ac:dyDescent="0.2">
      <c r="A775" s="82"/>
      <c r="B775" s="83"/>
      <c r="C775" s="83"/>
      <c r="D775" s="82"/>
      <c r="E775" s="82"/>
      <c r="F775" s="84"/>
      <c r="G775" s="85"/>
      <c r="H775" s="186" t="str">
        <f>IF(L774="Ja", "", IF(G775=0,"",IF(LEN(G775)=0,0,(VLOOKUP($G775,Validatie!$B$18:$C$26,2,FALSE)))))</f>
        <v/>
      </c>
      <c r="I775" s="86"/>
      <c r="J775" s="85"/>
      <c r="K775" s="186" t="str">
        <f>IF(J775=0,"",IF(LEN(J775)=0,0,(VLOOKUP($J775,Validatie!$D$18:$E$35,2,FALSE))))</f>
        <v/>
      </c>
      <c r="L775" s="86"/>
      <c r="M775" s="87"/>
      <c r="N775" s="90"/>
    </row>
    <row r="776" spans="1:14" x14ac:dyDescent="0.2">
      <c r="A776" s="82"/>
      <c r="B776" s="83"/>
      <c r="C776" s="83"/>
      <c r="D776" s="82"/>
      <c r="E776" s="82"/>
      <c r="F776" s="84"/>
      <c r="G776" s="85"/>
      <c r="H776" s="186" t="str">
        <f>IF(L775="Ja", "", IF(G776=0,"",IF(LEN(G776)=0,0,(VLOOKUP($G776,Validatie!$B$18:$C$26,2,FALSE)))))</f>
        <v/>
      </c>
      <c r="I776" s="86"/>
      <c r="J776" s="85"/>
      <c r="K776" s="186" t="str">
        <f>IF(J776=0,"",IF(LEN(J776)=0,0,(VLOOKUP($J776,Validatie!$D$18:$E$35,2,FALSE))))</f>
        <v/>
      </c>
      <c r="L776" s="86"/>
      <c r="M776" s="87"/>
      <c r="N776" s="90"/>
    </row>
    <row r="777" spans="1:14" x14ac:dyDescent="0.2">
      <c r="A777" s="82"/>
      <c r="B777" s="83"/>
      <c r="C777" s="83"/>
      <c r="D777" s="82"/>
      <c r="E777" s="82"/>
      <c r="F777" s="84"/>
      <c r="G777" s="85"/>
      <c r="H777" s="186" t="str">
        <f>IF(L776="Ja", "", IF(G777=0,"",IF(LEN(G777)=0,0,(VLOOKUP($G777,Validatie!$B$18:$C$26,2,FALSE)))))</f>
        <v/>
      </c>
      <c r="I777" s="86"/>
      <c r="J777" s="85"/>
      <c r="K777" s="186" t="str">
        <f>IF(J777=0,"",IF(LEN(J777)=0,0,(VLOOKUP($J777,Validatie!$D$18:$E$35,2,FALSE))))</f>
        <v/>
      </c>
      <c r="L777" s="86"/>
      <c r="M777" s="87"/>
      <c r="N777" s="90"/>
    </row>
    <row r="778" spans="1:14" x14ac:dyDescent="0.2">
      <c r="A778" s="82"/>
      <c r="B778" s="83"/>
      <c r="C778" s="83"/>
      <c r="D778" s="82"/>
      <c r="E778" s="82"/>
      <c r="F778" s="84"/>
      <c r="G778" s="85"/>
      <c r="H778" s="186" t="str">
        <f>IF(L777="Ja", "", IF(G778=0,"",IF(LEN(G778)=0,0,(VLOOKUP($G778,Validatie!$B$18:$C$26,2,FALSE)))))</f>
        <v/>
      </c>
      <c r="I778" s="86"/>
      <c r="J778" s="85"/>
      <c r="K778" s="186" t="str">
        <f>IF(J778=0,"",IF(LEN(J778)=0,0,(VLOOKUP($J778,Validatie!$D$18:$E$35,2,FALSE))))</f>
        <v/>
      </c>
      <c r="L778" s="86"/>
      <c r="M778" s="87"/>
      <c r="N778" s="90"/>
    </row>
    <row r="779" spans="1:14" x14ac:dyDescent="0.2">
      <c r="A779" s="82"/>
      <c r="B779" s="83"/>
      <c r="C779" s="83"/>
      <c r="D779" s="82"/>
      <c r="E779" s="82"/>
      <c r="F779" s="84"/>
      <c r="G779" s="85"/>
      <c r="H779" s="186" t="str">
        <f>IF(L778="Ja", "", IF(G779=0,"",IF(LEN(G779)=0,0,(VLOOKUP($G779,Validatie!$B$18:$C$26,2,FALSE)))))</f>
        <v/>
      </c>
      <c r="I779" s="86"/>
      <c r="J779" s="85"/>
      <c r="K779" s="186" t="str">
        <f>IF(J779=0,"",IF(LEN(J779)=0,0,(VLOOKUP($J779,Validatie!$D$18:$E$35,2,FALSE))))</f>
        <v/>
      </c>
      <c r="L779" s="86"/>
      <c r="M779" s="87"/>
      <c r="N779" s="90"/>
    </row>
    <row r="780" spans="1:14" x14ac:dyDescent="0.2">
      <c r="A780" s="82"/>
      <c r="B780" s="83"/>
      <c r="C780" s="83"/>
      <c r="D780" s="82"/>
      <c r="E780" s="82"/>
      <c r="F780" s="84"/>
      <c r="G780" s="85"/>
      <c r="H780" s="186" t="str">
        <f>IF(L779="Ja", "", IF(G780=0,"",IF(LEN(G780)=0,0,(VLOOKUP($G780,Validatie!$B$18:$C$26,2,FALSE)))))</f>
        <v/>
      </c>
      <c r="I780" s="86"/>
      <c r="J780" s="85"/>
      <c r="K780" s="186" t="str">
        <f>IF(J780=0,"",IF(LEN(J780)=0,0,(VLOOKUP($J780,Validatie!$D$18:$E$35,2,FALSE))))</f>
        <v/>
      </c>
      <c r="L780" s="86"/>
      <c r="M780" s="87"/>
      <c r="N780" s="90"/>
    </row>
    <row r="781" spans="1:14" x14ac:dyDescent="0.2">
      <c r="A781" s="82"/>
      <c r="B781" s="83"/>
      <c r="C781" s="83"/>
      <c r="D781" s="82"/>
      <c r="E781" s="82"/>
      <c r="F781" s="84"/>
      <c r="G781" s="85"/>
      <c r="H781" s="186" t="str">
        <f>IF(L780="Ja", "", IF(G781=0,"",IF(LEN(G781)=0,0,(VLOOKUP($G781,Validatie!$B$18:$C$26,2,FALSE)))))</f>
        <v/>
      </c>
      <c r="I781" s="86"/>
      <c r="J781" s="85"/>
      <c r="K781" s="186" t="str">
        <f>IF(J781=0,"",IF(LEN(J781)=0,0,(VLOOKUP($J781,Validatie!$D$18:$E$35,2,FALSE))))</f>
        <v/>
      </c>
      <c r="L781" s="86"/>
      <c r="M781" s="87"/>
      <c r="N781" s="90"/>
    </row>
    <row r="782" spans="1:14" x14ac:dyDescent="0.2">
      <c r="A782" s="82"/>
      <c r="B782" s="83"/>
      <c r="C782" s="83"/>
      <c r="D782" s="82"/>
      <c r="E782" s="82"/>
      <c r="F782" s="84"/>
      <c r="G782" s="85"/>
      <c r="H782" s="186" t="str">
        <f>IF(L781="Ja", "", IF(G782=0,"",IF(LEN(G782)=0,0,(VLOOKUP($G782,Validatie!$B$18:$C$26,2,FALSE)))))</f>
        <v/>
      </c>
      <c r="I782" s="86"/>
      <c r="J782" s="85"/>
      <c r="K782" s="186" t="str">
        <f>IF(J782=0,"",IF(LEN(J782)=0,0,(VLOOKUP($J782,Validatie!$D$18:$E$35,2,FALSE))))</f>
        <v/>
      </c>
      <c r="L782" s="86"/>
      <c r="M782" s="87"/>
      <c r="N782" s="90"/>
    </row>
    <row r="783" spans="1:14" x14ac:dyDescent="0.2">
      <c r="A783" s="82"/>
      <c r="B783" s="83"/>
      <c r="C783" s="83"/>
      <c r="D783" s="82"/>
      <c r="E783" s="82"/>
      <c r="F783" s="84"/>
      <c r="G783" s="85"/>
      <c r="H783" s="186" t="str">
        <f>IF(L782="Ja", "", IF(G783=0,"",IF(LEN(G783)=0,0,(VLOOKUP($G783,Validatie!$B$18:$C$26,2,FALSE)))))</f>
        <v/>
      </c>
      <c r="I783" s="86"/>
      <c r="J783" s="85"/>
      <c r="K783" s="186" t="str">
        <f>IF(J783=0,"",IF(LEN(J783)=0,0,(VLOOKUP($J783,Validatie!$D$18:$E$35,2,FALSE))))</f>
        <v/>
      </c>
      <c r="L783" s="86"/>
      <c r="M783" s="87"/>
      <c r="N783" s="90"/>
    </row>
    <row r="784" spans="1:14" x14ac:dyDescent="0.2">
      <c r="A784" s="82"/>
      <c r="B784" s="83"/>
      <c r="C784" s="83"/>
      <c r="D784" s="82"/>
      <c r="E784" s="82"/>
      <c r="F784" s="84"/>
      <c r="G784" s="85"/>
      <c r="H784" s="186" t="str">
        <f>IF(L783="Ja", "", IF(G784=0,"",IF(LEN(G784)=0,0,(VLOOKUP($G784,Validatie!$B$18:$C$26,2,FALSE)))))</f>
        <v/>
      </c>
      <c r="I784" s="86"/>
      <c r="J784" s="85"/>
      <c r="K784" s="186" t="str">
        <f>IF(J784=0,"",IF(LEN(J784)=0,0,(VLOOKUP($J784,Validatie!$D$18:$E$35,2,FALSE))))</f>
        <v/>
      </c>
      <c r="L784" s="86"/>
      <c r="M784" s="87"/>
      <c r="N784" s="90"/>
    </row>
    <row r="785" spans="1:14" x14ac:dyDescent="0.2">
      <c r="A785" s="82"/>
      <c r="B785" s="83"/>
      <c r="C785" s="83"/>
      <c r="D785" s="82"/>
      <c r="E785" s="82"/>
      <c r="F785" s="84"/>
      <c r="G785" s="85"/>
      <c r="H785" s="186" t="str">
        <f>IF(L784="Ja", "", IF(G785=0,"",IF(LEN(G785)=0,0,(VLOOKUP($G785,Validatie!$B$18:$C$26,2,FALSE)))))</f>
        <v/>
      </c>
      <c r="I785" s="86"/>
      <c r="J785" s="85"/>
      <c r="K785" s="186" t="str">
        <f>IF(J785=0,"",IF(LEN(J785)=0,0,(VLOOKUP($J785,Validatie!$D$18:$E$35,2,FALSE))))</f>
        <v/>
      </c>
      <c r="L785" s="86"/>
      <c r="M785" s="87"/>
      <c r="N785" s="90"/>
    </row>
    <row r="786" spans="1:14" x14ac:dyDescent="0.2">
      <c r="A786" s="82"/>
      <c r="B786" s="83"/>
      <c r="C786" s="83"/>
      <c r="D786" s="82"/>
      <c r="E786" s="82"/>
      <c r="F786" s="84"/>
      <c r="G786" s="85"/>
      <c r="H786" s="186" t="str">
        <f>IF(L785="Ja", "", IF(G786=0,"",IF(LEN(G786)=0,0,(VLOOKUP($G786,Validatie!$B$18:$C$26,2,FALSE)))))</f>
        <v/>
      </c>
      <c r="I786" s="86"/>
      <c r="J786" s="85"/>
      <c r="K786" s="186" t="str">
        <f>IF(J786=0,"",IF(LEN(J786)=0,0,(VLOOKUP($J786,Validatie!$D$18:$E$35,2,FALSE))))</f>
        <v/>
      </c>
      <c r="L786" s="86"/>
      <c r="M786" s="87"/>
      <c r="N786" s="90"/>
    </row>
    <row r="787" spans="1:14" x14ac:dyDescent="0.2">
      <c r="A787" s="82"/>
      <c r="B787" s="83"/>
      <c r="C787" s="83"/>
      <c r="D787" s="82"/>
      <c r="E787" s="82"/>
      <c r="F787" s="84"/>
      <c r="G787" s="85"/>
      <c r="H787" s="186" t="str">
        <f>IF(L786="Ja", "", IF(G787=0,"",IF(LEN(G787)=0,0,(VLOOKUP($G787,Validatie!$B$18:$C$26,2,FALSE)))))</f>
        <v/>
      </c>
      <c r="I787" s="86"/>
      <c r="J787" s="85"/>
      <c r="K787" s="186" t="str">
        <f>IF(J787=0,"",IF(LEN(J787)=0,0,(VLOOKUP($J787,Validatie!$D$18:$E$35,2,FALSE))))</f>
        <v/>
      </c>
      <c r="L787" s="86"/>
      <c r="M787" s="87"/>
      <c r="N787" s="90"/>
    </row>
    <row r="788" spans="1:14" x14ac:dyDescent="0.2">
      <c r="A788" s="82"/>
      <c r="B788" s="83"/>
      <c r="C788" s="83"/>
      <c r="D788" s="82"/>
      <c r="E788" s="82"/>
      <c r="F788" s="84"/>
      <c r="G788" s="85"/>
      <c r="H788" s="186" t="str">
        <f>IF(L787="Ja", "", IF(G788=0,"",IF(LEN(G788)=0,0,(VLOOKUP($G788,Validatie!$B$18:$C$26,2,FALSE)))))</f>
        <v/>
      </c>
      <c r="I788" s="86"/>
      <c r="J788" s="85"/>
      <c r="K788" s="186" t="str">
        <f>IF(J788=0,"",IF(LEN(J788)=0,0,(VLOOKUP($J788,Validatie!$D$18:$E$35,2,FALSE))))</f>
        <v/>
      </c>
      <c r="L788" s="86"/>
      <c r="M788" s="87"/>
      <c r="N788" s="90"/>
    </row>
    <row r="789" spans="1:14" x14ac:dyDescent="0.2">
      <c r="A789" s="82"/>
      <c r="B789" s="83"/>
      <c r="C789" s="83"/>
      <c r="D789" s="82"/>
      <c r="E789" s="82"/>
      <c r="F789" s="84"/>
      <c r="G789" s="85"/>
      <c r="H789" s="186" t="str">
        <f>IF(L788="Ja", "", IF(G789=0,"",IF(LEN(G789)=0,0,(VLOOKUP($G789,Validatie!$B$18:$C$26,2,FALSE)))))</f>
        <v/>
      </c>
      <c r="I789" s="86"/>
      <c r="J789" s="85"/>
      <c r="K789" s="186" t="str">
        <f>IF(J789=0,"",IF(LEN(J789)=0,0,(VLOOKUP($J789,Validatie!$D$18:$E$35,2,FALSE))))</f>
        <v/>
      </c>
      <c r="L789" s="86"/>
      <c r="M789" s="87"/>
      <c r="N789" s="90"/>
    </row>
    <row r="790" spans="1:14" x14ac:dyDescent="0.2">
      <c r="A790" s="82"/>
      <c r="B790" s="83"/>
      <c r="C790" s="83"/>
      <c r="D790" s="82"/>
      <c r="E790" s="82"/>
      <c r="F790" s="84"/>
      <c r="G790" s="85"/>
      <c r="H790" s="186" t="str">
        <f>IF(L789="Ja", "", IF(G790=0,"",IF(LEN(G790)=0,0,(VLOOKUP($G790,Validatie!$B$18:$C$26,2,FALSE)))))</f>
        <v/>
      </c>
      <c r="I790" s="86"/>
      <c r="J790" s="85"/>
      <c r="K790" s="186" t="str">
        <f>IF(J790=0,"",IF(LEN(J790)=0,0,(VLOOKUP($J790,Validatie!$D$18:$E$35,2,FALSE))))</f>
        <v/>
      </c>
      <c r="L790" s="86"/>
      <c r="M790" s="87"/>
      <c r="N790" s="90"/>
    </row>
    <row r="791" spans="1:14" x14ac:dyDescent="0.2">
      <c r="A791" s="82"/>
      <c r="B791" s="83"/>
      <c r="C791" s="83"/>
      <c r="D791" s="82"/>
      <c r="E791" s="82"/>
      <c r="F791" s="84"/>
      <c r="G791" s="85"/>
      <c r="H791" s="186" t="str">
        <f>IF(L790="Ja", "", IF(G791=0,"",IF(LEN(G791)=0,0,(VLOOKUP($G791,Validatie!$B$18:$C$26,2,FALSE)))))</f>
        <v/>
      </c>
      <c r="I791" s="86"/>
      <c r="J791" s="85"/>
      <c r="K791" s="186" t="str">
        <f>IF(J791=0,"",IF(LEN(J791)=0,0,(VLOOKUP($J791,Validatie!$D$18:$E$35,2,FALSE))))</f>
        <v/>
      </c>
      <c r="L791" s="86"/>
      <c r="M791" s="87"/>
      <c r="N791" s="90"/>
    </row>
    <row r="792" spans="1:14" x14ac:dyDescent="0.2">
      <c r="A792" s="82"/>
      <c r="B792" s="83"/>
      <c r="C792" s="83"/>
      <c r="D792" s="82"/>
      <c r="E792" s="82"/>
      <c r="F792" s="84"/>
      <c r="G792" s="85"/>
      <c r="H792" s="186" t="str">
        <f>IF(L791="Ja", "", IF(G792=0,"",IF(LEN(G792)=0,0,(VLOOKUP($G792,Validatie!$B$18:$C$26,2,FALSE)))))</f>
        <v/>
      </c>
      <c r="I792" s="86"/>
      <c r="J792" s="85"/>
      <c r="K792" s="186" t="str">
        <f>IF(J792=0,"",IF(LEN(J792)=0,0,(VLOOKUP($J792,Validatie!$D$18:$E$35,2,FALSE))))</f>
        <v/>
      </c>
      <c r="L792" s="86"/>
      <c r="M792" s="87"/>
      <c r="N792" s="90"/>
    </row>
    <row r="793" spans="1:14" x14ac:dyDescent="0.2">
      <c r="A793" s="82"/>
      <c r="B793" s="83"/>
      <c r="C793" s="83"/>
      <c r="D793" s="82"/>
      <c r="E793" s="82"/>
      <c r="F793" s="84"/>
      <c r="G793" s="85"/>
      <c r="H793" s="186" t="str">
        <f>IF(L792="Ja", "", IF(G793=0,"",IF(LEN(G793)=0,0,(VLOOKUP($G793,Validatie!$B$18:$C$26,2,FALSE)))))</f>
        <v/>
      </c>
      <c r="I793" s="86"/>
      <c r="J793" s="85"/>
      <c r="K793" s="186" t="str">
        <f>IF(J793=0,"",IF(LEN(J793)=0,0,(VLOOKUP($J793,Validatie!$D$18:$E$35,2,FALSE))))</f>
        <v/>
      </c>
      <c r="L793" s="86"/>
      <c r="M793" s="87"/>
      <c r="N793" s="90"/>
    </row>
    <row r="794" spans="1:14" x14ac:dyDescent="0.2">
      <c r="A794" s="82"/>
      <c r="B794" s="83"/>
      <c r="C794" s="83"/>
      <c r="D794" s="82"/>
      <c r="E794" s="82"/>
      <c r="F794" s="84"/>
      <c r="G794" s="85"/>
      <c r="H794" s="186" t="str">
        <f>IF(L793="Ja", "", IF(G794=0,"",IF(LEN(G794)=0,0,(VLOOKUP($G794,Validatie!$B$18:$C$26,2,FALSE)))))</f>
        <v/>
      </c>
      <c r="I794" s="86"/>
      <c r="J794" s="85"/>
      <c r="K794" s="186" t="str">
        <f>IF(J794=0,"",IF(LEN(J794)=0,0,(VLOOKUP($J794,Validatie!$D$18:$E$35,2,FALSE))))</f>
        <v/>
      </c>
      <c r="L794" s="86"/>
      <c r="M794" s="87"/>
      <c r="N794" s="90"/>
    </row>
    <row r="795" spans="1:14" x14ac:dyDescent="0.2">
      <c r="A795" s="82"/>
      <c r="B795" s="83"/>
      <c r="C795" s="83"/>
      <c r="D795" s="82"/>
      <c r="E795" s="82"/>
      <c r="F795" s="84"/>
      <c r="G795" s="85"/>
      <c r="H795" s="186" t="str">
        <f>IF(L794="Ja", "", IF(G795=0,"",IF(LEN(G795)=0,0,(VLOOKUP($G795,Validatie!$B$18:$C$26,2,FALSE)))))</f>
        <v/>
      </c>
      <c r="I795" s="86"/>
      <c r="J795" s="85"/>
      <c r="K795" s="186" t="str">
        <f>IF(J795=0,"",IF(LEN(J795)=0,0,(VLOOKUP($J795,Validatie!$D$18:$E$35,2,FALSE))))</f>
        <v/>
      </c>
      <c r="L795" s="86"/>
      <c r="M795" s="87"/>
      <c r="N795" s="90"/>
    </row>
    <row r="796" spans="1:14" x14ac:dyDescent="0.2">
      <c r="A796" s="82"/>
      <c r="B796" s="83"/>
      <c r="C796" s="83"/>
      <c r="D796" s="82"/>
      <c r="E796" s="82"/>
      <c r="F796" s="84"/>
      <c r="G796" s="85"/>
      <c r="H796" s="186" t="str">
        <f>IF(L795="Ja", "", IF(G796=0,"",IF(LEN(G796)=0,0,(VLOOKUP($G796,Validatie!$B$18:$C$26,2,FALSE)))))</f>
        <v/>
      </c>
      <c r="I796" s="86"/>
      <c r="J796" s="85"/>
      <c r="K796" s="186" t="str">
        <f>IF(J796=0,"",IF(LEN(J796)=0,0,(VLOOKUP($J796,Validatie!$D$18:$E$35,2,FALSE))))</f>
        <v/>
      </c>
      <c r="L796" s="86"/>
      <c r="M796" s="87"/>
      <c r="N796" s="90"/>
    </row>
    <row r="797" spans="1:14" x14ac:dyDescent="0.2">
      <c r="A797" s="82"/>
      <c r="B797" s="83"/>
      <c r="C797" s="83"/>
      <c r="D797" s="82"/>
      <c r="E797" s="82"/>
      <c r="F797" s="84"/>
      <c r="G797" s="85"/>
      <c r="H797" s="186" t="str">
        <f>IF(L796="Ja", "", IF(G797=0,"",IF(LEN(G797)=0,0,(VLOOKUP($G797,Validatie!$B$18:$C$26,2,FALSE)))))</f>
        <v/>
      </c>
      <c r="I797" s="86"/>
      <c r="J797" s="85"/>
      <c r="K797" s="186" t="str">
        <f>IF(J797=0,"",IF(LEN(J797)=0,0,(VLOOKUP($J797,Validatie!$D$18:$E$35,2,FALSE))))</f>
        <v/>
      </c>
      <c r="L797" s="86"/>
      <c r="M797" s="87"/>
      <c r="N797" s="90"/>
    </row>
    <row r="798" spans="1:14" x14ac:dyDescent="0.2">
      <c r="A798" s="82"/>
      <c r="B798" s="83"/>
      <c r="C798" s="83"/>
      <c r="D798" s="82"/>
      <c r="E798" s="82"/>
      <c r="F798" s="84"/>
      <c r="G798" s="85"/>
      <c r="H798" s="186" t="str">
        <f>IF(L797="Ja", "", IF(G798=0,"",IF(LEN(G798)=0,0,(VLOOKUP($G798,Validatie!$B$18:$C$26,2,FALSE)))))</f>
        <v/>
      </c>
      <c r="I798" s="86"/>
      <c r="J798" s="85"/>
      <c r="K798" s="186" t="str">
        <f>IF(J798=0,"",IF(LEN(J798)=0,0,(VLOOKUP($J798,Validatie!$D$18:$E$35,2,FALSE))))</f>
        <v/>
      </c>
      <c r="L798" s="86"/>
      <c r="M798" s="87"/>
      <c r="N798" s="90"/>
    </row>
    <row r="799" spans="1:14" x14ac:dyDescent="0.2">
      <c r="A799" s="82"/>
      <c r="B799" s="83"/>
      <c r="C799" s="83"/>
      <c r="D799" s="82"/>
      <c r="E799" s="82"/>
      <c r="F799" s="84"/>
      <c r="G799" s="85"/>
      <c r="H799" s="186" t="str">
        <f>IF(L798="Ja", "", IF(G799=0,"",IF(LEN(G799)=0,0,(VLOOKUP($G799,Validatie!$B$18:$C$26,2,FALSE)))))</f>
        <v/>
      </c>
      <c r="I799" s="86"/>
      <c r="J799" s="85"/>
      <c r="K799" s="186" t="str">
        <f>IF(J799=0,"",IF(LEN(J799)=0,0,(VLOOKUP($J799,Validatie!$D$18:$E$35,2,FALSE))))</f>
        <v/>
      </c>
      <c r="L799" s="86"/>
      <c r="M799" s="87"/>
      <c r="N799" s="90"/>
    </row>
    <row r="800" spans="1:14" x14ac:dyDescent="0.2">
      <c r="A800" s="82"/>
      <c r="B800" s="83"/>
      <c r="C800" s="83"/>
      <c r="D800" s="82"/>
      <c r="E800" s="82"/>
      <c r="F800" s="84"/>
      <c r="G800" s="85"/>
      <c r="H800" s="186" t="str">
        <f>IF(L799="Ja", "", IF(G800=0,"",IF(LEN(G800)=0,0,(VLOOKUP($G800,Validatie!$B$18:$C$26,2,FALSE)))))</f>
        <v/>
      </c>
      <c r="I800" s="86"/>
      <c r="J800" s="85"/>
      <c r="K800" s="186" t="str">
        <f>IF(J800=0,"",IF(LEN(J800)=0,0,(VLOOKUP($J800,Validatie!$D$18:$E$35,2,FALSE))))</f>
        <v/>
      </c>
      <c r="L800" s="86"/>
      <c r="M800" s="87"/>
      <c r="N800" s="90"/>
    </row>
    <row r="801" spans="1:14" x14ac:dyDescent="0.2">
      <c r="A801" s="82"/>
      <c r="B801" s="83"/>
      <c r="C801" s="83"/>
      <c r="D801" s="82"/>
      <c r="E801" s="82"/>
      <c r="F801" s="84"/>
      <c r="G801" s="85"/>
      <c r="H801" s="186" t="str">
        <f>IF(L800="Ja", "", IF(G801=0,"",IF(LEN(G801)=0,0,(VLOOKUP($G801,Validatie!$B$18:$C$26,2,FALSE)))))</f>
        <v/>
      </c>
      <c r="I801" s="86"/>
      <c r="J801" s="85"/>
      <c r="K801" s="186" t="str">
        <f>IF(J801=0,"",IF(LEN(J801)=0,0,(VLOOKUP($J801,Validatie!$D$18:$E$35,2,FALSE))))</f>
        <v/>
      </c>
      <c r="L801" s="86"/>
      <c r="M801" s="87"/>
      <c r="N801" s="90"/>
    </row>
    <row r="802" spans="1:14" x14ac:dyDescent="0.2">
      <c r="A802" s="82"/>
      <c r="B802" s="83"/>
      <c r="C802" s="83"/>
      <c r="D802" s="82"/>
      <c r="E802" s="82"/>
      <c r="F802" s="84"/>
      <c r="G802" s="85"/>
      <c r="H802" s="186" t="str">
        <f>IF(L801="Ja", "", IF(G802=0,"",IF(LEN(G802)=0,0,(VLOOKUP($G802,Validatie!$B$18:$C$26,2,FALSE)))))</f>
        <v/>
      </c>
      <c r="I802" s="86"/>
      <c r="J802" s="85"/>
      <c r="K802" s="186" t="str">
        <f>IF(J802=0,"",IF(LEN(J802)=0,0,(VLOOKUP($J802,Validatie!$D$18:$E$35,2,FALSE))))</f>
        <v/>
      </c>
      <c r="L802" s="86"/>
      <c r="M802" s="87"/>
      <c r="N802" s="90"/>
    </row>
    <row r="803" spans="1:14" x14ac:dyDescent="0.2">
      <c r="A803" s="82"/>
      <c r="B803" s="83"/>
      <c r="C803" s="83"/>
      <c r="D803" s="82"/>
      <c r="E803" s="82"/>
      <c r="F803" s="84"/>
      <c r="G803" s="85"/>
      <c r="H803" s="186" t="str">
        <f>IF(L802="Ja", "", IF(G803=0,"",IF(LEN(G803)=0,0,(VLOOKUP($G803,Validatie!$B$18:$C$26,2,FALSE)))))</f>
        <v/>
      </c>
      <c r="I803" s="86"/>
      <c r="J803" s="85"/>
      <c r="K803" s="186" t="str">
        <f>IF(J803=0,"",IF(LEN(J803)=0,0,(VLOOKUP($J803,Validatie!$D$18:$E$35,2,FALSE))))</f>
        <v/>
      </c>
      <c r="L803" s="86"/>
      <c r="M803" s="87"/>
      <c r="N803" s="90"/>
    </row>
    <row r="804" spans="1:14" x14ac:dyDescent="0.2">
      <c r="A804" s="82"/>
      <c r="B804" s="83"/>
      <c r="C804" s="83"/>
      <c r="D804" s="82"/>
      <c r="E804" s="82"/>
      <c r="F804" s="84"/>
      <c r="G804" s="85"/>
      <c r="H804" s="186" t="str">
        <f>IF(L803="Ja", "", IF(G804=0,"",IF(LEN(G804)=0,0,(VLOOKUP($G804,Validatie!$B$18:$C$26,2,FALSE)))))</f>
        <v/>
      </c>
      <c r="I804" s="86"/>
      <c r="J804" s="85"/>
      <c r="K804" s="186" t="str">
        <f>IF(J804=0,"",IF(LEN(J804)=0,0,(VLOOKUP($J804,Validatie!$D$18:$E$35,2,FALSE))))</f>
        <v/>
      </c>
      <c r="L804" s="86"/>
      <c r="M804" s="87"/>
      <c r="N804" s="90"/>
    </row>
    <row r="805" spans="1:14" x14ac:dyDescent="0.2">
      <c r="A805" s="82"/>
      <c r="B805" s="83"/>
      <c r="C805" s="83"/>
      <c r="D805" s="82"/>
      <c r="E805" s="82"/>
      <c r="F805" s="84"/>
      <c r="G805" s="85"/>
      <c r="H805" s="186" t="str">
        <f>IF(L804="Ja", "", IF(G805=0,"",IF(LEN(G805)=0,0,(VLOOKUP($G805,Validatie!$B$18:$C$26,2,FALSE)))))</f>
        <v/>
      </c>
      <c r="I805" s="86"/>
      <c r="J805" s="85"/>
      <c r="K805" s="186" t="str">
        <f>IF(J805=0,"",IF(LEN(J805)=0,0,(VLOOKUP($J805,Validatie!$D$18:$E$35,2,FALSE))))</f>
        <v/>
      </c>
      <c r="L805" s="86"/>
      <c r="M805" s="87"/>
      <c r="N805" s="90"/>
    </row>
    <row r="806" spans="1:14" x14ac:dyDescent="0.2">
      <c r="A806" s="82"/>
      <c r="B806" s="83"/>
      <c r="C806" s="83"/>
      <c r="D806" s="82"/>
      <c r="E806" s="82"/>
      <c r="F806" s="84"/>
      <c r="G806" s="85"/>
      <c r="H806" s="186" t="str">
        <f>IF(L805="Ja", "", IF(G806=0,"",IF(LEN(G806)=0,0,(VLOOKUP($G806,Validatie!$B$18:$C$26,2,FALSE)))))</f>
        <v/>
      </c>
      <c r="I806" s="86"/>
      <c r="J806" s="85"/>
      <c r="K806" s="186" t="str">
        <f>IF(J806=0,"",IF(LEN(J806)=0,0,(VLOOKUP($J806,Validatie!$D$18:$E$35,2,FALSE))))</f>
        <v/>
      </c>
      <c r="L806" s="86"/>
      <c r="M806" s="87"/>
      <c r="N806" s="90"/>
    </row>
    <row r="807" spans="1:14" x14ac:dyDescent="0.2">
      <c r="A807" s="82"/>
      <c r="B807" s="83"/>
      <c r="C807" s="83"/>
      <c r="D807" s="82"/>
      <c r="E807" s="82"/>
      <c r="F807" s="84"/>
      <c r="G807" s="85"/>
      <c r="H807" s="186" t="str">
        <f>IF(L806="Ja", "", IF(G807=0,"",IF(LEN(G807)=0,0,(VLOOKUP($G807,Validatie!$B$18:$C$26,2,FALSE)))))</f>
        <v/>
      </c>
      <c r="I807" s="86"/>
      <c r="J807" s="85"/>
      <c r="K807" s="186" t="str">
        <f>IF(J807=0,"",IF(LEN(J807)=0,0,(VLOOKUP($J807,Validatie!$D$18:$E$35,2,FALSE))))</f>
        <v/>
      </c>
      <c r="L807" s="86"/>
      <c r="M807" s="87"/>
      <c r="N807" s="90"/>
    </row>
    <row r="808" spans="1:14" x14ac:dyDescent="0.2">
      <c r="A808" s="82"/>
      <c r="B808" s="83"/>
      <c r="C808" s="83"/>
      <c r="D808" s="82"/>
      <c r="E808" s="82"/>
      <c r="F808" s="84"/>
      <c r="G808" s="85"/>
      <c r="H808" s="186" t="str">
        <f>IF(L807="Ja", "", IF(G808=0,"",IF(LEN(G808)=0,0,(VLOOKUP($G808,Validatie!$B$18:$C$26,2,FALSE)))))</f>
        <v/>
      </c>
      <c r="I808" s="86"/>
      <c r="J808" s="85"/>
      <c r="K808" s="186" t="str">
        <f>IF(J808=0,"",IF(LEN(J808)=0,0,(VLOOKUP($J808,Validatie!$D$18:$E$35,2,FALSE))))</f>
        <v/>
      </c>
      <c r="L808" s="86"/>
      <c r="M808" s="87"/>
      <c r="N808" s="90"/>
    </row>
    <row r="809" spans="1:14" x14ac:dyDescent="0.2">
      <c r="A809" s="82"/>
      <c r="B809" s="83"/>
      <c r="C809" s="83"/>
      <c r="D809" s="82"/>
      <c r="E809" s="82"/>
      <c r="F809" s="84"/>
      <c r="G809" s="85"/>
      <c r="H809" s="186" t="str">
        <f>IF(L808="Ja", "", IF(G809=0,"",IF(LEN(G809)=0,0,(VLOOKUP($G809,Validatie!$B$18:$C$26,2,FALSE)))))</f>
        <v/>
      </c>
      <c r="I809" s="86"/>
      <c r="J809" s="85"/>
      <c r="K809" s="186" t="str">
        <f>IF(J809=0,"",IF(LEN(J809)=0,0,(VLOOKUP($J809,Validatie!$D$18:$E$35,2,FALSE))))</f>
        <v/>
      </c>
      <c r="L809" s="86"/>
      <c r="M809" s="87"/>
      <c r="N809" s="90"/>
    </row>
    <row r="810" spans="1:14" x14ac:dyDescent="0.2">
      <c r="A810" s="82"/>
      <c r="B810" s="83"/>
      <c r="C810" s="83"/>
      <c r="D810" s="82"/>
      <c r="E810" s="82"/>
      <c r="F810" s="84"/>
      <c r="G810" s="85"/>
      <c r="H810" s="186" t="str">
        <f>IF(L809="Ja", "", IF(G810=0,"",IF(LEN(G810)=0,0,(VLOOKUP($G810,Validatie!$B$18:$C$26,2,FALSE)))))</f>
        <v/>
      </c>
      <c r="I810" s="86"/>
      <c r="J810" s="85"/>
      <c r="K810" s="186" t="str">
        <f>IF(J810=0,"",IF(LEN(J810)=0,0,(VLOOKUP($J810,Validatie!$D$18:$E$35,2,FALSE))))</f>
        <v/>
      </c>
      <c r="L810" s="86"/>
      <c r="M810" s="87"/>
      <c r="N810" s="90"/>
    </row>
    <row r="811" spans="1:14" x14ac:dyDescent="0.2">
      <c r="A811" s="82"/>
      <c r="B811" s="83"/>
      <c r="C811" s="83"/>
      <c r="D811" s="82"/>
      <c r="E811" s="82"/>
      <c r="F811" s="84"/>
      <c r="G811" s="85"/>
      <c r="H811" s="186" t="str">
        <f>IF(L810="Ja", "", IF(G811=0,"",IF(LEN(G811)=0,0,(VLOOKUP($G811,Validatie!$B$18:$C$26,2,FALSE)))))</f>
        <v/>
      </c>
      <c r="I811" s="86"/>
      <c r="J811" s="85"/>
      <c r="K811" s="186" t="str">
        <f>IF(J811=0,"",IF(LEN(J811)=0,0,(VLOOKUP($J811,Validatie!$D$18:$E$35,2,FALSE))))</f>
        <v/>
      </c>
      <c r="L811" s="86"/>
      <c r="M811" s="87"/>
      <c r="N811" s="90"/>
    </row>
    <row r="812" spans="1:14" x14ac:dyDescent="0.2">
      <c r="A812" s="82"/>
      <c r="B812" s="83"/>
      <c r="C812" s="83"/>
      <c r="D812" s="82"/>
      <c r="E812" s="82"/>
      <c r="F812" s="84"/>
      <c r="G812" s="85"/>
      <c r="H812" s="186" t="str">
        <f>IF(L811="Ja", "", IF(G812=0,"",IF(LEN(G812)=0,0,(VLOOKUP($G812,Validatie!$B$18:$C$26,2,FALSE)))))</f>
        <v/>
      </c>
      <c r="I812" s="86"/>
      <c r="J812" s="85"/>
      <c r="K812" s="186" t="str">
        <f>IF(J812=0,"",IF(LEN(J812)=0,0,(VLOOKUP($J812,Validatie!$D$18:$E$35,2,FALSE))))</f>
        <v/>
      </c>
      <c r="L812" s="86"/>
      <c r="M812" s="87"/>
      <c r="N812" s="90"/>
    </row>
    <row r="813" spans="1:14" x14ac:dyDescent="0.2">
      <c r="A813" s="82"/>
      <c r="B813" s="83"/>
      <c r="C813" s="83"/>
      <c r="D813" s="82"/>
      <c r="E813" s="82"/>
      <c r="F813" s="84"/>
      <c r="G813" s="85"/>
      <c r="H813" s="186" t="str">
        <f>IF(L812="Ja", "", IF(G813=0,"",IF(LEN(G813)=0,0,(VLOOKUP($G813,Validatie!$B$18:$C$26,2,FALSE)))))</f>
        <v/>
      </c>
      <c r="I813" s="86"/>
      <c r="J813" s="85"/>
      <c r="K813" s="186" t="str">
        <f>IF(J813=0,"",IF(LEN(J813)=0,0,(VLOOKUP($J813,Validatie!$D$18:$E$35,2,FALSE))))</f>
        <v/>
      </c>
      <c r="L813" s="86"/>
      <c r="M813" s="87"/>
      <c r="N813" s="90"/>
    </row>
    <row r="814" spans="1:14" x14ac:dyDescent="0.2">
      <c r="A814" s="82"/>
      <c r="B814" s="83"/>
      <c r="C814" s="83"/>
      <c r="D814" s="82"/>
      <c r="E814" s="82"/>
      <c r="F814" s="84"/>
      <c r="G814" s="85"/>
      <c r="H814" s="186" t="str">
        <f>IF(L813="Ja", "", IF(G814=0,"",IF(LEN(G814)=0,0,(VLOOKUP($G814,Validatie!$B$18:$C$26,2,FALSE)))))</f>
        <v/>
      </c>
      <c r="I814" s="86"/>
      <c r="J814" s="85"/>
      <c r="K814" s="186" t="str">
        <f>IF(J814=0,"",IF(LEN(J814)=0,0,(VLOOKUP($J814,Validatie!$D$18:$E$35,2,FALSE))))</f>
        <v/>
      </c>
      <c r="L814" s="86"/>
      <c r="M814" s="87"/>
      <c r="N814" s="90"/>
    </row>
    <row r="815" spans="1:14" x14ac:dyDescent="0.2">
      <c r="A815" s="82"/>
      <c r="B815" s="83"/>
      <c r="C815" s="83"/>
      <c r="D815" s="82"/>
      <c r="E815" s="82"/>
      <c r="F815" s="84"/>
      <c r="G815" s="85"/>
      <c r="H815" s="186" t="str">
        <f>IF(L814="Ja", "", IF(G815=0,"",IF(LEN(G815)=0,0,(VLOOKUP($G815,Validatie!$B$18:$C$26,2,FALSE)))))</f>
        <v/>
      </c>
      <c r="I815" s="86"/>
      <c r="J815" s="85"/>
      <c r="K815" s="186" t="str">
        <f>IF(J815=0,"",IF(LEN(J815)=0,0,(VLOOKUP($J815,Validatie!$D$18:$E$35,2,FALSE))))</f>
        <v/>
      </c>
      <c r="L815" s="86"/>
      <c r="M815" s="87"/>
      <c r="N815" s="90"/>
    </row>
    <row r="816" spans="1:14" x14ac:dyDescent="0.2">
      <c r="A816" s="82"/>
      <c r="B816" s="83"/>
      <c r="C816" s="83"/>
      <c r="D816" s="82"/>
      <c r="E816" s="82"/>
      <c r="F816" s="84"/>
      <c r="G816" s="85"/>
      <c r="H816" s="186" t="str">
        <f>IF(L815="Ja", "", IF(G816=0,"",IF(LEN(G816)=0,0,(VLOOKUP($G816,Validatie!$B$18:$C$26,2,FALSE)))))</f>
        <v/>
      </c>
      <c r="I816" s="86"/>
      <c r="J816" s="85"/>
      <c r="K816" s="186" t="str">
        <f>IF(J816=0,"",IF(LEN(J816)=0,0,(VLOOKUP($J816,Validatie!$D$18:$E$35,2,FALSE))))</f>
        <v/>
      </c>
      <c r="L816" s="86"/>
      <c r="M816" s="87"/>
      <c r="N816" s="90"/>
    </row>
    <row r="817" spans="1:14" x14ac:dyDescent="0.2">
      <c r="A817" s="82"/>
      <c r="B817" s="83"/>
      <c r="C817" s="83"/>
      <c r="D817" s="82"/>
      <c r="E817" s="82"/>
      <c r="F817" s="84"/>
      <c r="G817" s="85"/>
      <c r="H817" s="186" t="str">
        <f>IF(L816="Ja", "", IF(G817=0,"",IF(LEN(G817)=0,0,(VLOOKUP($G817,Validatie!$B$18:$C$26,2,FALSE)))))</f>
        <v/>
      </c>
      <c r="I817" s="86"/>
      <c r="J817" s="85"/>
      <c r="K817" s="186" t="str">
        <f>IF(J817=0,"",IF(LEN(J817)=0,0,(VLOOKUP($J817,Validatie!$D$18:$E$35,2,FALSE))))</f>
        <v/>
      </c>
      <c r="L817" s="86"/>
      <c r="M817" s="87"/>
      <c r="N817" s="90"/>
    </row>
    <row r="818" spans="1:14" x14ac:dyDescent="0.2">
      <c r="A818" s="82"/>
      <c r="B818" s="83"/>
      <c r="C818" s="83"/>
      <c r="D818" s="82"/>
      <c r="E818" s="82"/>
      <c r="F818" s="84"/>
      <c r="G818" s="85"/>
      <c r="H818" s="186" t="str">
        <f>IF(L817="Ja", "", IF(G818=0,"",IF(LEN(G818)=0,0,(VLOOKUP($G818,Validatie!$B$18:$C$26,2,FALSE)))))</f>
        <v/>
      </c>
      <c r="I818" s="86"/>
      <c r="J818" s="85"/>
      <c r="K818" s="186" t="str">
        <f>IF(J818=0,"",IF(LEN(J818)=0,0,(VLOOKUP($J818,Validatie!$D$18:$E$35,2,FALSE))))</f>
        <v/>
      </c>
      <c r="L818" s="86"/>
      <c r="M818" s="87"/>
      <c r="N818" s="90"/>
    </row>
    <row r="819" spans="1:14" x14ac:dyDescent="0.2">
      <c r="A819" s="82"/>
      <c r="B819" s="83"/>
      <c r="C819" s="83"/>
      <c r="D819" s="82"/>
      <c r="E819" s="82"/>
      <c r="F819" s="84"/>
      <c r="G819" s="85"/>
      <c r="H819" s="186" t="str">
        <f>IF(L818="Ja", "", IF(G819=0,"",IF(LEN(G819)=0,0,(VLOOKUP($G819,Validatie!$B$18:$C$26,2,FALSE)))))</f>
        <v/>
      </c>
      <c r="I819" s="86"/>
      <c r="J819" s="85"/>
      <c r="K819" s="186" t="str">
        <f>IF(J819=0,"",IF(LEN(J819)=0,0,(VLOOKUP($J819,Validatie!$D$18:$E$35,2,FALSE))))</f>
        <v/>
      </c>
      <c r="L819" s="86"/>
      <c r="M819" s="87"/>
      <c r="N819" s="90"/>
    </row>
    <row r="820" spans="1:14" x14ac:dyDescent="0.2">
      <c r="A820" s="82"/>
      <c r="B820" s="83"/>
      <c r="C820" s="83"/>
      <c r="D820" s="82"/>
      <c r="E820" s="82"/>
      <c r="F820" s="84"/>
      <c r="G820" s="85"/>
      <c r="H820" s="186" t="str">
        <f>IF(L819="Ja", "", IF(G820=0,"",IF(LEN(G820)=0,0,(VLOOKUP($G820,Validatie!$B$18:$C$26,2,FALSE)))))</f>
        <v/>
      </c>
      <c r="I820" s="86"/>
      <c r="J820" s="85"/>
      <c r="K820" s="186" t="str">
        <f>IF(J820=0,"",IF(LEN(J820)=0,0,(VLOOKUP($J820,Validatie!$D$18:$E$35,2,FALSE))))</f>
        <v/>
      </c>
      <c r="L820" s="86"/>
      <c r="M820" s="87"/>
      <c r="N820" s="90"/>
    </row>
    <row r="821" spans="1:14" x14ac:dyDescent="0.2">
      <c r="A821" s="82"/>
      <c r="B821" s="83"/>
      <c r="C821" s="83"/>
      <c r="D821" s="82"/>
      <c r="E821" s="82"/>
      <c r="F821" s="84"/>
      <c r="G821" s="85"/>
      <c r="H821" s="186" t="str">
        <f>IF(L820="Ja", "", IF(G821=0,"",IF(LEN(G821)=0,0,(VLOOKUP($G821,Validatie!$B$18:$C$26,2,FALSE)))))</f>
        <v/>
      </c>
      <c r="I821" s="86"/>
      <c r="J821" s="85"/>
      <c r="K821" s="186" t="str">
        <f>IF(J821=0,"",IF(LEN(J821)=0,0,(VLOOKUP($J821,Validatie!$D$18:$E$35,2,FALSE))))</f>
        <v/>
      </c>
      <c r="L821" s="86"/>
      <c r="M821" s="87"/>
      <c r="N821" s="90"/>
    </row>
    <row r="822" spans="1:14" x14ac:dyDescent="0.2">
      <c r="A822" s="82"/>
      <c r="B822" s="83"/>
      <c r="C822" s="83"/>
      <c r="D822" s="82"/>
      <c r="E822" s="82"/>
      <c r="F822" s="84"/>
      <c r="G822" s="85"/>
      <c r="H822" s="186" t="str">
        <f>IF(L821="Ja", "", IF(G822=0,"",IF(LEN(G822)=0,0,(VLOOKUP($G822,Validatie!$B$18:$C$26,2,FALSE)))))</f>
        <v/>
      </c>
      <c r="I822" s="86"/>
      <c r="J822" s="85"/>
      <c r="K822" s="186" t="str">
        <f>IF(J822=0,"",IF(LEN(J822)=0,0,(VLOOKUP($J822,Validatie!$D$18:$E$35,2,FALSE))))</f>
        <v/>
      </c>
      <c r="L822" s="86"/>
      <c r="M822" s="87"/>
      <c r="N822" s="90"/>
    </row>
    <row r="823" spans="1:14" x14ac:dyDescent="0.2">
      <c r="A823" s="82"/>
      <c r="B823" s="83"/>
      <c r="C823" s="83"/>
      <c r="D823" s="82"/>
      <c r="E823" s="82"/>
      <c r="F823" s="84"/>
      <c r="G823" s="85"/>
      <c r="H823" s="186" t="str">
        <f>IF(L822="Ja", "", IF(G823=0,"",IF(LEN(G823)=0,0,(VLOOKUP($G823,Validatie!$B$18:$C$26,2,FALSE)))))</f>
        <v/>
      </c>
      <c r="I823" s="86"/>
      <c r="J823" s="85"/>
      <c r="K823" s="186" t="str">
        <f>IF(J823=0,"",IF(LEN(J823)=0,0,(VLOOKUP($J823,Validatie!$D$18:$E$35,2,FALSE))))</f>
        <v/>
      </c>
      <c r="L823" s="86"/>
      <c r="M823" s="87"/>
      <c r="N823" s="90"/>
    </row>
    <row r="824" spans="1:14" x14ac:dyDescent="0.2">
      <c r="A824" s="82"/>
      <c r="B824" s="83"/>
      <c r="C824" s="83"/>
      <c r="D824" s="82"/>
      <c r="E824" s="82"/>
      <c r="F824" s="84"/>
      <c r="G824" s="85"/>
      <c r="H824" s="186" t="str">
        <f>IF(L823="Ja", "", IF(G824=0,"",IF(LEN(G824)=0,0,(VLOOKUP($G824,Validatie!$B$18:$C$26,2,FALSE)))))</f>
        <v/>
      </c>
      <c r="I824" s="86"/>
      <c r="J824" s="85"/>
      <c r="K824" s="186" t="str">
        <f>IF(J824=0,"",IF(LEN(J824)=0,0,(VLOOKUP($J824,Validatie!$D$18:$E$35,2,FALSE))))</f>
        <v/>
      </c>
      <c r="L824" s="86"/>
      <c r="M824" s="87"/>
      <c r="N824" s="90"/>
    </row>
    <row r="825" spans="1:14" x14ac:dyDescent="0.2">
      <c r="A825" s="82"/>
      <c r="B825" s="83"/>
      <c r="C825" s="83"/>
      <c r="D825" s="82"/>
      <c r="E825" s="82"/>
      <c r="F825" s="84"/>
      <c r="G825" s="85"/>
      <c r="H825" s="186" t="str">
        <f>IF(L824="Ja", "", IF(G825=0,"",IF(LEN(G825)=0,0,(VLOOKUP($G825,Validatie!$B$18:$C$26,2,FALSE)))))</f>
        <v/>
      </c>
      <c r="I825" s="86"/>
      <c r="J825" s="85"/>
      <c r="K825" s="186" t="str">
        <f>IF(J825=0,"",IF(LEN(J825)=0,0,(VLOOKUP($J825,Validatie!$D$18:$E$35,2,FALSE))))</f>
        <v/>
      </c>
      <c r="L825" s="86"/>
      <c r="M825" s="87"/>
      <c r="N825" s="90"/>
    </row>
    <row r="826" spans="1:14" x14ac:dyDescent="0.2">
      <c r="A826" s="82"/>
      <c r="B826" s="83"/>
      <c r="C826" s="83"/>
      <c r="D826" s="82"/>
      <c r="E826" s="82"/>
      <c r="F826" s="84"/>
      <c r="G826" s="85"/>
      <c r="H826" s="186" t="str">
        <f>IF(L825="Ja", "", IF(G826=0,"",IF(LEN(G826)=0,0,(VLOOKUP($G826,Validatie!$B$18:$C$26,2,FALSE)))))</f>
        <v/>
      </c>
      <c r="I826" s="86"/>
      <c r="J826" s="85"/>
      <c r="K826" s="186" t="str">
        <f>IF(J826=0,"",IF(LEN(J826)=0,0,(VLOOKUP($J826,Validatie!$D$18:$E$35,2,FALSE))))</f>
        <v/>
      </c>
      <c r="L826" s="86"/>
      <c r="M826" s="87"/>
      <c r="N826" s="90"/>
    </row>
    <row r="827" spans="1:14" x14ac:dyDescent="0.2">
      <c r="A827" s="82"/>
      <c r="B827" s="83"/>
      <c r="C827" s="83"/>
      <c r="D827" s="82"/>
      <c r="E827" s="82"/>
      <c r="F827" s="84"/>
      <c r="G827" s="85"/>
      <c r="H827" s="186" t="str">
        <f>IF(L826="Ja", "", IF(G827=0,"",IF(LEN(G827)=0,0,(VLOOKUP($G827,Validatie!$B$18:$C$26,2,FALSE)))))</f>
        <v/>
      </c>
      <c r="I827" s="86"/>
      <c r="J827" s="85"/>
      <c r="K827" s="186" t="str">
        <f>IF(J827=0,"",IF(LEN(J827)=0,0,(VLOOKUP($J827,Validatie!$D$18:$E$35,2,FALSE))))</f>
        <v/>
      </c>
      <c r="L827" s="86"/>
      <c r="M827" s="87"/>
      <c r="N827" s="90"/>
    </row>
    <row r="828" spans="1:14" x14ac:dyDescent="0.2">
      <c r="A828" s="82"/>
      <c r="B828" s="83"/>
      <c r="C828" s="83"/>
      <c r="D828" s="82"/>
      <c r="E828" s="82"/>
      <c r="F828" s="84"/>
      <c r="G828" s="85"/>
      <c r="H828" s="186" t="str">
        <f>IF(L827="Ja", "", IF(G828=0,"",IF(LEN(G828)=0,0,(VLOOKUP($G828,Validatie!$B$18:$C$26,2,FALSE)))))</f>
        <v/>
      </c>
      <c r="I828" s="86"/>
      <c r="J828" s="85"/>
      <c r="K828" s="186" t="str">
        <f>IF(J828=0,"",IF(LEN(J828)=0,0,(VLOOKUP($J828,Validatie!$D$18:$E$35,2,FALSE))))</f>
        <v/>
      </c>
      <c r="L828" s="86"/>
      <c r="M828" s="87"/>
      <c r="N828" s="90"/>
    </row>
    <row r="829" spans="1:14" x14ac:dyDescent="0.2">
      <c r="A829" s="82"/>
      <c r="B829" s="83"/>
      <c r="C829" s="83"/>
      <c r="D829" s="82"/>
      <c r="E829" s="82"/>
      <c r="F829" s="84"/>
      <c r="G829" s="85"/>
      <c r="H829" s="186" t="str">
        <f>IF(L828="Ja", "", IF(G829=0,"",IF(LEN(G829)=0,0,(VLOOKUP($G829,Validatie!$B$18:$C$26,2,FALSE)))))</f>
        <v/>
      </c>
      <c r="I829" s="86"/>
      <c r="J829" s="85"/>
      <c r="K829" s="186" t="str">
        <f>IF(J829=0,"",IF(LEN(J829)=0,0,(VLOOKUP($J829,Validatie!$D$18:$E$35,2,FALSE))))</f>
        <v/>
      </c>
      <c r="L829" s="86"/>
      <c r="M829" s="87"/>
      <c r="N829" s="90"/>
    </row>
    <row r="830" spans="1:14" x14ac:dyDescent="0.2">
      <c r="A830" s="82"/>
      <c r="B830" s="83"/>
      <c r="C830" s="83"/>
      <c r="D830" s="82"/>
      <c r="E830" s="82"/>
      <c r="F830" s="84"/>
      <c r="G830" s="85"/>
      <c r="H830" s="186" t="str">
        <f>IF(L829="Ja", "", IF(G830=0,"",IF(LEN(G830)=0,0,(VLOOKUP($G830,Validatie!$B$18:$C$26,2,FALSE)))))</f>
        <v/>
      </c>
      <c r="I830" s="86"/>
      <c r="J830" s="85"/>
      <c r="K830" s="186" t="str">
        <f>IF(J830=0,"",IF(LEN(J830)=0,0,(VLOOKUP($J830,Validatie!$D$18:$E$35,2,FALSE))))</f>
        <v/>
      </c>
      <c r="L830" s="86"/>
      <c r="M830" s="87"/>
      <c r="N830" s="90"/>
    </row>
    <row r="831" spans="1:14" x14ac:dyDescent="0.2">
      <c r="A831" s="82"/>
      <c r="B831" s="83"/>
      <c r="C831" s="83"/>
      <c r="D831" s="82"/>
      <c r="E831" s="82"/>
      <c r="F831" s="84"/>
      <c r="G831" s="85"/>
      <c r="H831" s="186" t="str">
        <f>IF(L830="Ja", "", IF(G831=0,"",IF(LEN(G831)=0,0,(VLOOKUP($G831,Validatie!$B$18:$C$26,2,FALSE)))))</f>
        <v/>
      </c>
      <c r="I831" s="86"/>
      <c r="J831" s="85"/>
      <c r="K831" s="186" t="str">
        <f>IF(J831=0,"",IF(LEN(J831)=0,0,(VLOOKUP($J831,Validatie!$D$18:$E$35,2,FALSE))))</f>
        <v/>
      </c>
      <c r="L831" s="86"/>
      <c r="M831" s="87"/>
      <c r="N831" s="90"/>
    </row>
    <row r="832" spans="1:14" x14ac:dyDescent="0.2">
      <c r="A832" s="82"/>
      <c r="B832" s="83"/>
      <c r="C832" s="83"/>
      <c r="D832" s="82"/>
      <c r="E832" s="82"/>
      <c r="F832" s="84"/>
      <c r="G832" s="85"/>
      <c r="H832" s="186" t="str">
        <f>IF(L831="Ja", "", IF(G832=0,"",IF(LEN(G832)=0,0,(VLOOKUP($G832,Validatie!$B$18:$C$26,2,FALSE)))))</f>
        <v/>
      </c>
      <c r="I832" s="86"/>
      <c r="J832" s="85"/>
      <c r="K832" s="186" t="str">
        <f>IF(J832=0,"",IF(LEN(J832)=0,0,(VLOOKUP($J832,Validatie!$D$18:$E$35,2,FALSE))))</f>
        <v/>
      </c>
      <c r="L832" s="86"/>
      <c r="M832" s="87"/>
      <c r="N832" s="90"/>
    </row>
    <row r="833" spans="1:14" x14ac:dyDescent="0.2">
      <c r="A833" s="82"/>
      <c r="B833" s="83"/>
      <c r="C833" s="83"/>
      <c r="D833" s="82"/>
      <c r="E833" s="82"/>
      <c r="F833" s="84"/>
      <c r="G833" s="85"/>
      <c r="H833" s="186" t="str">
        <f>IF(L832="Ja", "", IF(G833=0,"",IF(LEN(G833)=0,0,(VLOOKUP($G833,Validatie!$B$18:$C$26,2,FALSE)))))</f>
        <v/>
      </c>
      <c r="I833" s="86"/>
      <c r="J833" s="85"/>
      <c r="K833" s="186" t="str">
        <f>IF(J833=0,"",IF(LEN(J833)=0,0,(VLOOKUP($J833,Validatie!$D$18:$E$35,2,FALSE))))</f>
        <v/>
      </c>
      <c r="L833" s="86"/>
      <c r="M833" s="87"/>
      <c r="N833" s="90"/>
    </row>
    <row r="834" spans="1:14" x14ac:dyDescent="0.2">
      <c r="A834" s="82"/>
      <c r="B834" s="83"/>
      <c r="C834" s="83"/>
      <c r="D834" s="82"/>
      <c r="E834" s="82"/>
      <c r="F834" s="84"/>
      <c r="G834" s="85"/>
      <c r="H834" s="186" t="str">
        <f>IF(L833="Ja", "", IF(G834=0,"",IF(LEN(G834)=0,0,(VLOOKUP($G834,Validatie!$B$18:$C$26,2,FALSE)))))</f>
        <v/>
      </c>
      <c r="I834" s="86"/>
      <c r="J834" s="85"/>
      <c r="K834" s="186" t="str">
        <f>IF(J834=0,"",IF(LEN(J834)=0,0,(VLOOKUP($J834,Validatie!$D$18:$E$35,2,FALSE))))</f>
        <v/>
      </c>
      <c r="L834" s="86"/>
      <c r="M834" s="87"/>
      <c r="N834" s="90"/>
    </row>
    <row r="835" spans="1:14" x14ac:dyDescent="0.2">
      <c r="A835" s="82"/>
      <c r="B835" s="83"/>
      <c r="C835" s="83"/>
      <c r="D835" s="82"/>
      <c r="E835" s="82"/>
      <c r="F835" s="84"/>
      <c r="G835" s="85"/>
      <c r="H835" s="186" t="str">
        <f>IF(L834="Ja", "", IF(G835=0,"",IF(LEN(G835)=0,0,(VLOOKUP($G835,Validatie!$B$18:$C$26,2,FALSE)))))</f>
        <v/>
      </c>
      <c r="I835" s="86"/>
      <c r="J835" s="85"/>
      <c r="K835" s="186" t="str">
        <f>IF(J835=0,"",IF(LEN(J835)=0,0,(VLOOKUP($J835,Validatie!$D$18:$E$35,2,FALSE))))</f>
        <v/>
      </c>
      <c r="L835" s="86"/>
      <c r="M835" s="87"/>
      <c r="N835" s="90"/>
    </row>
    <row r="836" spans="1:14" x14ac:dyDescent="0.2">
      <c r="A836" s="82"/>
      <c r="B836" s="83"/>
      <c r="C836" s="83"/>
      <c r="D836" s="82"/>
      <c r="E836" s="82"/>
      <c r="F836" s="84"/>
      <c r="G836" s="85"/>
      <c r="H836" s="186" t="str">
        <f>IF(L835="Ja", "", IF(G836=0,"",IF(LEN(G836)=0,0,(VLOOKUP($G836,Validatie!$B$18:$C$26,2,FALSE)))))</f>
        <v/>
      </c>
      <c r="I836" s="86"/>
      <c r="J836" s="85"/>
      <c r="K836" s="186" t="str">
        <f>IF(J836=0,"",IF(LEN(J836)=0,0,(VLOOKUP($J836,Validatie!$D$18:$E$35,2,FALSE))))</f>
        <v/>
      </c>
      <c r="L836" s="86"/>
      <c r="M836" s="87"/>
      <c r="N836" s="90"/>
    </row>
    <row r="837" spans="1:14" x14ac:dyDescent="0.2">
      <c r="A837" s="82"/>
      <c r="B837" s="83"/>
      <c r="C837" s="83"/>
      <c r="D837" s="82"/>
      <c r="E837" s="82"/>
      <c r="F837" s="84"/>
      <c r="G837" s="85"/>
      <c r="H837" s="186" t="str">
        <f>IF(L836="Ja", "", IF(G837=0,"",IF(LEN(G837)=0,0,(VLOOKUP($G837,Validatie!$B$18:$C$26,2,FALSE)))))</f>
        <v/>
      </c>
      <c r="I837" s="86"/>
      <c r="J837" s="85"/>
      <c r="K837" s="186" t="str">
        <f>IF(J837=0,"",IF(LEN(J837)=0,0,(VLOOKUP($J837,Validatie!$D$18:$E$35,2,FALSE))))</f>
        <v/>
      </c>
      <c r="L837" s="86"/>
      <c r="M837" s="87"/>
      <c r="N837" s="90"/>
    </row>
    <row r="838" spans="1:14" x14ac:dyDescent="0.2">
      <c r="A838" s="82"/>
      <c r="B838" s="83"/>
      <c r="C838" s="83"/>
      <c r="D838" s="82"/>
      <c r="E838" s="82"/>
      <c r="F838" s="84"/>
      <c r="G838" s="85"/>
      <c r="H838" s="186" t="str">
        <f>IF(L837="Ja", "", IF(G838=0,"",IF(LEN(G838)=0,0,(VLOOKUP($G838,Validatie!$B$18:$C$26,2,FALSE)))))</f>
        <v/>
      </c>
      <c r="I838" s="86"/>
      <c r="J838" s="85"/>
      <c r="K838" s="186" t="str">
        <f>IF(J838=0,"",IF(LEN(J838)=0,0,(VLOOKUP($J838,Validatie!$D$18:$E$35,2,FALSE))))</f>
        <v/>
      </c>
      <c r="L838" s="86"/>
      <c r="M838" s="87"/>
      <c r="N838" s="90"/>
    </row>
    <row r="839" spans="1:14" x14ac:dyDescent="0.2">
      <c r="A839" s="82"/>
      <c r="B839" s="83"/>
      <c r="C839" s="83"/>
      <c r="D839" s="82"/>
      <c r="E839" s="82"/>
      <c r="F839" s="84"/>
      <c r="G839" s="85"/>
      <c r="H839" s="186" t="str">
        <f>IF(L838="Ja", "", IF(G839=0,"",IF(LEN(G839)=0,0,(VLOOKUP($G839,Validatie!$B$18:$C$26,2,FALSE)))))</f>
        <v/>
      </c>
      <c r="I839" s="86"/>
      <c r="J839" s="85"/>
      <c r="K839" s="186" t="str">
        <f>IF(J839=0,"",IF(LEN(J839)=0,0,(VLOOKUP($J839,Validatie!$D$18:$E$35,2,FALSE))))</f>
        <v/>
      </c>
      <c r="L839" s="86"/>
      <c r="M839" s="87"/>
      <c r="N839" s="90"/>
    </row>
    <row r="840" spans="1:14" x14ac:dyDescent="0.2">
      <c r="A840" s="82"/>
      <c r="B840" s="83"/>
      <c r="C840" s="83"/>
      <c r="D840" s="82"/>
      <c r="E840" s="82"/>
      <c r="F840" s="84"/>
      <c r="G840" s="85"/>
      <c r="H840" s="186" t="str">
        <f>IF(L839="Ja", "", IF(G840=0,"",IF(LEN(G840)=0,0,(VLOOKUP($G840,Validatie!$B$18:$C$26,2,FALSE)))))</f>
        <v/>
      </c>
      <c r="I840" s="86"/>
      <c r="J840" s="85"/>
      <c r="K840" s="186" t="str">
        <f>IF(J840=0,"",IF(LEN(J840)=0,0,(VLOOKUP($J840,Validatie!$D$18:$E$35,2,FALSE))))</f>
        <v/>
      </c>
      <c r="L840" s="86"/>
      <c r="M840" s="87"/>
      <c r="N840" s="90"/>
    </row>
    <row r="841" spans="1:14" x14ac:dyDescent="0.2">
      <c r="A841" s="82"/>
      <c r="B841" s="83"/>
      <c r="C841" s="83"/>
      <c r="D841" s="82"/>
      <c r="E841" s="82"/>
      <c r="F841" s="84"/>
      <c r="G841" s="85"/>
      <c r="H841" s="186" t="str">
        <f>IF(L840="Ja", "", IF(G841=0,"",IF(LEN(G841)=0,0,(VLOOKUP($G841,Validatie!$B$18:$C$26,2,FALSE)))))</f>
        <v/>
      </c>
      <c r="I841" s="86"/>
      <c r="J841" s="85"/>
      <c r="K841" s="186" t="str">
        <f>IF(J841=0,"",IF(LEN(J841)=0,0,(VLOOKUP($J841,Validatie!$D$18:$E$35,2,FALSE))))</f>
        <v/>
      </c>
      <c r="L841" s="86"/>
      <c r="M841" s="87"/>
      <c r="N841" s="90"/>
    </row>
    <row r="842" spans="1:14" x14ac:dyDescent="0.2">
      <c r="A842" s="82"/>
      <c r="B842" s="83"/>
      <c r="C842" s="83"/>
      <c r="D842" s="82"/>
      <c r="E842" s="82"/>
      <c r="F842" s="84"/>
      <c r="G842" s="85"/>
      <c r="H842" s="186" t="str">
        <f>IF(L841="Ja", "", IF(G842=0,"",IF(LEN(G842)=0,0,(VLOOKUP($G842,Validatie!$B$18:$C$26,2,FALSE)))))</f>
        <v/>
      </c>
      <c r="I842" s="86"/>
      <c r="J842" s="85"/>
      <c r="K842" s="186" t="str">
        <f>IF(J842=0,"",IF(LEN(J842)=0,0,(VLOOKUP($J842,Validatie!$D$18:$E$35,2,FALSE))))</f>
        <v/>
      </c>
      <c r="L842" s="86"/>
      <c r="M842" s="87"/>
      <c r="N842" s="90"/>
    </row>
    <row r="843" spans="1:14" x14ac:dyDescent="0.2">
      <c r="A843" s="82"/>
      <c r="B843" s="83"/>
      <c r="C843" s="83"/>
      <c r="D843" s="82"/>
      <c r="E843" s="82"/>
      <c r="F843" s="84"/>
      <c r="G843" s="85"/>
      <c r="H843" s="186" t="str">
        <f>IF(L842="Ja", "", IF(G843=0,"",IF(LEN(G843)=0,0,(VLOOKUP($G843,Validatie!$B$18:$C$26,2,FALSE)))))</f>
        <v/>
      </c>
      <c r="I843" s="86"/>
      <c r="J843" s="85"/>
      <c r="K843" s="186" t="str">
        <f>IF(J843=0,"",IF(LEN(J843)=0,0,(VLOOKUP($J843,Validatie!$D$18:$E$35,2,FALSE))))</f>
        <v/>
      </c>
      <c r="L843" s="86"/>
      <c r="M843" s="87"/>
      <c r="N843" s="90"/>
    </row>
    <row r="844" spans="1:14" x14ac:dyDescent="0.2">
      <c r="A844" s="82"/>
      <c r="B844" s="83"/>
      <c r="C844" s="83"/>
      <c r="D844" s="82"/>
      <c r="E844" s="82"/>
      <c r="F844" s="84"/>
      <c r="G844" s="85"/>
      <c r="H844" s="186" t="str">
        <f>IF(L843="Ja", "", IF(G844=0,"",IF(LEN(G844)=0,0,(VLOOKUP($G844,Validatie!$B$18:$C$26,2,FALSE)))))</f>
        <v/>
      </c>
      <c r="I844" s="86"/>
      <c r="J844" s="85"/>
      <c r="K844" s="186" t="str">
        <f>IF(J844=0,"",IF(LEN(J844)=0,0,(VLOOKUP($J844,Validatie!$D$18:$E$35,2,FALSE))))</f>
        <v/>
      </c>
      <c r="L844" s="86"/>
      <c r="M844" s="87"/>
      <c r="N844" s="90"/>
    </row>
    <row r="845" spans="1:14" x14ac:dyDescent="0.2">
      <c r="A845" s="82"/>
      <c r="B845" s="83"/>
      <c r="C845" s="83"/>
      <c r="D845" s="82"/>
      <c r="E845" s="82"/>
      <c r="F845" s="84"/>
      <c r="G845" s="85"/>
      <c r="H845" s="186" t="str">
        <f>IF(L844="Ja", "", IF(G845=0,"",IF(LEN(G845)=0,0,(VLOOKUP($G845,Validatie!$B$18:$C$26,2,FALSE)))))</f>
        <v/>
      </c>
      <c r="I845" s="86"/>
      <c r="J845" s="85"/>
      <c r="K845" s="186" t="str">
        <f>IF(J845=0,"",IF(LEN(J845)=0,0,(VLOOKUP($J845,Validatie!$D$18:$E$35,2,FALSE))))</f>
        <v/>
      </c>
      <c r="L845" s="86"/>
      <c r="M845" s="87"/>
      <c r="N845" s="90"/>
    </row>
    <row r="846" spans="1:14" x14ac:dyDescent="0.2">
      <c r="A846" s="82"/>
      <c r="B846" s="83"/>
      <c r="C846" s="83"/>
      <c r="D846" s="82"/>
      <c r="E846" s="82"/>
      <c r="F846" s="84"/>
      <c r="G846" s="85"/>
      <c r="H846" s="186" t="str">
        <f>IF(L845="Ja", "", IF(G846=0,"",IF(LEN(G846)=0,0,(VLOOKUP($G846,Validatie!$B$18:$C$26,2,FALSE)))))</f>
        <v/>
      </c>
      <c r="I846" s="86"/>
      <c r="J846" s="85"/>
      <c r="K846" s="186" t="str">
        <f>IF(J846=0,"",IF(LEN(J846)=0,0,(VLOOKUP($J846,Validatie!$D$18:$E$35,2,FALSE))))</f>
        <v/>
      </c>
      <c r="L846" s="86"/>
      <c r="M846" s="87"/>
      <c r="N846" s="90"/>
    </row>
    <row r="847" spans="1:14" x14ac:dyDescent="0.2">
      <c r="A847" s="82"/>
      <c r="B847" s="83"/>
      <c r="C847" s="83"/>
      <c r="D847" s="82"/>
      <c r="E847" s="82"/>
      <c r="F847" s="84"/>
      <c r="G847" s="85"/>
      <c r="H847" s="186" t="str">
        <f>IF(L846="Ja", "", IF(G847=0,"",IF(LEN(G847)=0,0,(VLOOKUP($G847,Validatie!$B$18:$C$26,2,FALSE)))))</f>
        <v/>
      </c>
      <c r="I847" s="86"/>
      <c r="J847" s="85"/>
      <c r="K847" s="186" t="str">
        <f>IF(J847=0,"",IF(LEN(J847)=0,0,(VLOOKUP($J847,Validatie!$D$18:$E$35,2,FALSE))))</f>
        <v/>
      </c>
      <c r="L847" s="86"/>
      <c r="M847" s="87"/>
      <c r="N847" s="90"/>
    </row>
    <row r="848" spans="1:14" x14ac:dyDescent="0.2">
      <c r="A848" s="82"/>
      <c r="B848" s="83"/>
      <c r="C848" s="83"/>
      <c r="D848" s="82"/>
      <c r="E848" s="82"/>
      <c r="F848" s="84"/>
      <c r="G848" s="85"/>
      <c r="H848" s="186" t="str">
        <f>IF(L847="Ja", "", IF(G848=0,"",IF(LEN(G848)=0,0,(VLOOKUP($G848,Validatie!$B$18:$C$26,2,FALSE)))))</f>
        <v/>
      </c>
      <c r="I848" s="86"/>
      <c r="J848" s="85"/>
      <c r="K848" s="186" t="str">
        <f>IF(J848=0,"",IF(LEN(J848)=0,0,(VLOOKUP($J848,Validatie!$D$18:$E$35,2,FALSE))))</f>
        <v/>
      </c>
      <c r="L848" s="86"/>
      <c r="M848" s="87"/>
      <c r="N848" s="90"/>
    </row>
    <row r="849" spans="1:14" x14ac:dyDescent="0.2">
      <c r="A849" s="82"/>
      <c r="B849" s="83"/>
      <c r="C849" s="83"/>
      <c r="D849" s="82"/>
      <c r="E849" s="82"/>
      <c r="F849" s="84"/>
      <c r="G849" s="85"/>
      <c r="H849" s="186" t="str">
        <f>IF(L848="Ja", "", IF(G849=0,"",IF(LEN(G849)=0,0,(VLOOKUP($G849,Validatie!$B$18:$C$26,2,FALSE)))))</f>
        <v/>
      </c>
      <c r="I849" s="86"/>
      <c r="J849" s="85"/>
      <c r="K849" s="186" t="str">
        <f>IF(J849=0,"",IF(LEN(J849)=0,0,(VLOOKUP($J849,Validatie!$D$18:$E$35,2,FALSE))))</f>
        <v/>
      </c>
      <c r="L849" s="86"/>
      <c r="M849" s="87"/>
      <c r="N849" s="90"/>
    </row>
    <row r="850" spans="1:14" x14ac:dyDescent="0.2">
      <c r="A850" s="82"/>
      <c r="B850" s="83"/>
      <c r="C850" s="83"/>
      <c r="D850" s="82"/>
      <c r="E850" s="82"/>
      <c r="F850" s="84"/>
      <c r="G850" s="85"/>
      <c r="H850" s="186" t="str">
        <f>IF(L849="Ja", "", IF(G850=0,"",IF(LEN(G850)=0,0,(VLOOKUP($G850,Validatie!$B$18:$C$26,2,FALSE)))))</f>
        <v/>
      </c>
      <c r="I850" s="86"/>
      <c r="J850" s="85"/>
      <c r="K850" s="186" t="str">
        <f>IF(J850=0,"",IF(LEN(J850)=0,0,(VLOOKUP($J850,Validatie!$D$18:$E$35,2,FALSE))))</f>
        <v/>
      </c>
      <c r="L850" s="86"/>
      <c r="M850" s="87"/>
      <c r="N850" s="90"/>
    </row>
    <row r="851" spans="1:14" x14ac:dyDescent="0.2">
      <c r="A851" s="82"/>
      <c r="B851" s="83"/>
      <c r="C851" s="83"/>
      <c r="D851" s="82"/>
      <c r="E851" s="82"/>
      <c r="F851" s="84"/>
      <c r="G851" s="85"/>
      <c r="H851" s="186" t="str">
        <f>IF(L850="Ja", "", IF(G851=0,"",IF(LEN(G851)=0,0,(VLOOKUP($G851,Validatie!$B$18:$C$26,2,FALSE)))))</f>
        <v/>
      </c>
      <c r="I851" s="86"/>
      <c r="J851" s="85"/>
      <c r="K851" s="186" t="str">
        <f>IF(J851=0,"",IF(LEN(J851)=0,0,(VLOOKUP($J851,Validatie!$D$18:$E$35,2,FALSE))))</f>
        <v/>
      </c>
      <c r="L851" s="86"/>
      <c r="M851" s="87"/>
      <c r="N851" s="90"/>
    </row>
    <row r="852" spans="1:14" x14ac:dyDescent="0.2">
      <c r="A852" s="82"/>
      <c r="B852" s="83"/>
      <c r="C852" s="83"/>
      <c r="D852" s="82"/>
      <c r="E852" s="82"/>
      <c r="F852" s="84"/>
      <c r="G852" s="85"/>
      <c r="H852" s="186" t="str">
        <f>IF(L851="Ja", "", IF(G852=0,"",IF(LEN(G852)=0,0,(VLOOKUP($G852,Validatie!$B$18:$C$26,2,FALSE)))))</f>
        <v/>
      </c>
      <c r="I852" s="86"/>
      <c r="J852" s="85"/>
      <c r="K852" s="186" t="str">
        <f>IF(J852=0,"",IF(LEN(J852)=0,0,(VLOOKUP($J852,Validatie!$D$18:$E$35,2,FALSE))))</f>
        <v/>
      </c>
      <c r="L852" s="86"/>
      <c r="M852" s="87"/>
      <c r="N852" s="90"/>
    </row>
    <row r="853" spans="1:14" x14ac:dyDescent="0.2">
      <c r="A853" s="82"/>
      <c r="B853" s="83"/>
      <c r="C853" s="83"/>
      <c r="D853" s="82"/>
      <c r="E853" s="82"/>
      <c r="F853" s="84"/>
      <c r="G853" s="85"/>
      <c r="H853" s="186" t="str">
        <f>IF(L852="Ja", "", IF(G853=0,"",IF(LEN(G853)=0,0,(VLOOKUP($G853,Validatie!$B$18:$C$26,2,FALSE)))))</f>
        <v/>
      </c>
      <c r="I853" s="86"/>
      <c r="J853" s="85"/>
      <c r="K853" s="186" t="str">
        <f>IF(J853=0,"",IF(LEN(J853)=0,0,(VLOOKUP($J853,Validatie!$D$18:$E$35,2,FALSE))))</f>
        <v/>
      </c>
      <c r="L853" s="86"/>
      <c r="M853" s="87"/>
      <c r="N853" s="90"/>
    </row>
    <row r="854" spans="1:14" x14ac:dyDescent="0.2">
      <c r="A854" s="82"/>
      <c r="B854" s="83"/>
      <c r="C854" s="83"/>
      <c r="D854" s="82"/>
      <c r="E854" s="82"/>
      <c r="F854" s="84"/>
      <c r="G854" s="85"/>
      <c r="H854" s="186" t="str">
        <f>IF(L853="Ja", "", IF(G854=0,"",IF(LEN(G854)=0,0,(VLOOKUP($G854,Validatie!$B$18:$C$26,2,FALSE)))))</f>
        <v/>
      </c>
      <c r="I854" s="86"/>
      <c r="J854" s="85"/>
      <c r="K854" s="186" t="str">
        <f>IF(J854=0,"",IF(LEN(J854)=0,0,(VLOOKUP($J854,Validatie!$D$18:$E$35,2,FALSE))))</f>
        <v/>
      </c>
      <c r="L854" s="86"/>
      <c r="M854" s="87"/>
      <c r="N854" s="90"/>
    </row>
    <row r="855" spans="1:14" x14ac:dyDescent="0.2">
      <c r="A855" s="82"/>
      <c r="B855" s="83"/>
      <c r="C855" s="83"/>
      <c r="D855" s="82"/>
      <c r="E855" s="82"/>
      <c r="F855" s="84"/>
      <c r="G855" s="85"/>
      <c r="H855" s="186" t="str">
        <f>IF(L854="Ja", "", IF(G855=0,"",IF(LEN(G855)=0,0,(VLOOKUP($G855,Validatie!$B$18:$C$26,2,FALSE)))))</f>
        <v/>
      </c>
      <c r="I855" s="86"/>
      <c r="J855" s="85"/>
      <c r="K855" s="186" t="str">
        <f>IF(J855=0,"",IF(LEN(J855)=0,0,(VLOOKUP($J855,Validatie!$D$18:$E$35,2,FALSE))))</f>
        <v/>
      </c>
      <c r="L855" s="86"/>
      <c r="M855" s="87"/>
      <c r="N855" s="90"/>
    </row>
    <row r="856" spans="1:14" x14ac:dyDescent="0.2">
      <c r="A856" s="82"/>
      <c r="B856" s="83"/>
      <c r="C856" s="83"/>
      <c r="D856" s="82"/>
      <c r="E856" s="82"/>
      <c r="F856" s="84"/>
      <c r="G856" s="85"/>
      <c r="H856" s="186" t="str">
        <f>IF(L855="Ja", "", IF(G856=0,"",IF(LEN(G856)=0,0,(VLOOKUP($G856,Validatie!$B$18:$C$26,2,FALSE)))))</f>
        <v/>
      </c>
      <c r="I856" s="86"/>
      <c r="J856" s="85"/>
      <c r="K856" s="186" t="str">
        <f>IF(J856=0,"",IF(LEN(J856)=0,0,(VLOOKUP($J856,Validatie!$D$18:$E$35,2,FALSE))))</f>
        <v/>
      </c>
      <c r="L856" s="86"/>
      <c r="M856" s="87"/>
      <c r="N856" s="90"/>
    </row>
    <row r="857" spans="1:14" x14ac:dyDescent="0.2">
      <c r="A857" s="82"/>
      <c r="B857" s="83"/>
      <c r="C857" s="83"/>
      <c r="D857" s="82"/>
      <c r="E857" s="82"/>
      <c r="F857" s="84"/>
      <c r="G857" s="85"/>
      <c r="H857" s="186" t="str">
        <f>IF(L856="Ja", "", IF(G857=0,"",IF(LEN(G857)=0,0,(VLOOKUP($G857,Validatie!$B$18:$C$26,2,FALSE)))))</f>
        <v/>
      </c>
      <c r="I857" s="86"/>
      <c r="J857" s="85"/>
      <c r="K857" s="186" t="str">
        <f>IF(J857=0,"",IF(LEN(J857)=0,0,(VLOOKUP($J857,Validatie!$D$18:$E$35,2,FALSE))))</f>
        <v/>
      </c>
      <c r="L857" s="86"/>
      <c r="M857" s="87"/>
      <c r="N857" s="90"/>
    </row>
    <row r="858" spans="1:14" x14ac:dyDescent="0.2">
      <c r="A858" s="82"/>
      <c r="B858" s="83"/>
      <c r="C858" s="83"/>
      <c r="D858" s="82"/>
      <c r="E858" s="82"/>
      <c r="F858" s="84"/>
      <c r="G858" s="85"/>
      <c r="H858" s="186" t="str">
        <f>IF(L857="Ja", "", IF(G858=0,"",IF(LEN(G858)=0,0,(VLOOKUP($G858,Validatie!$B$18:$C$26,2,FALSE)))))</f>
        <v/>
      </c>
      <c r="I858" s="86"/>
      <c r="J858" s="85"/>
      <c r="K858" s="186" t="str">
        <f>IF(J858=0,"",IF(LEN(J858)=0,0,(VLOOKUP($J858,Validatie!$D$18:$E$35,2,FALSE))))</f>
        <v/>
      </c>
      <c r="L858" s="86"/>
      <c r="M858" s="87"/>
      <c r="N858" s="90"/>
    </row>
    <row r="859" spans="1:14" x14ac:dyDescent="0.2">
      <c r="A859" s="82"/>
      <c r="B859" s="83"/>
      <c r="C859" s="83"/>
      <c r="D859" s="82"/>
      <c r="E859" s="82"/>
      <c r="F859" s="84"/>
      <c r="G859" s="85"/>
      <c r="H859" s="186" t="str">
        <f>IF(L858="Ja", "", IF(G859=0,"",IF(LEN(G859)=0,0,(VLOOKUP($G859,Validatie!$B$18:$C$26,2,FALSE)))))</f>
        <v/>
      </c>
      <c r="I859" s="86"/>
      <c r="J859" s="85"/>
      <c r="K859" s="186" t="str">
        <f>IF(J859=0,"",IF(LEN(J859)=0,0,(VLOOKUP($J859,Validatie!$D$18:$E$35,2,FALSE))))</f>
        <v/>
      </c>
      <c r="L859" s="86"/>
      <c r="M859" s="87"/>
      <c r="N859" s="90"/>
    </row>
    <row r="860" spans="1:14" x14ac:dyDescent="0.2">
      <c r="A860" s="82"/>
      <c r="B860" s="83"/>
      <c r="C860" s="83"/>
      <c r="D860" s="82"/>
      <c r="E860" s="82"/>
      <c r="F860" s="84"/>
      <c r="G860" s="85"/>
      <c r="H860" s="186" t="str">
        <f>IF(L859="Ja", "", IF(G860=0,"",IF(LEN(G860)=0,0,(VLOOKUP($G860,Validatie!$B$18:$C$26,2,FALSE)))))</f>
        <v/>
      </c>
      <c r="I860" s="86"/>
      <c r="J860" s="85"/>
      <c r="K860" s="186" t="str">
        <f>IF(J860=0,"",IF(LEN(J860)=0,0,(VLOOKUP($J860,Validatie!$D$18:$E$35,2,FALSE))))</f>
        <v/>
      </c>
      <c r="L860" s="86"/>
      <c r="M860" s="87"/>
      <c r="N860" s="90"/>
    </row>
    <row r="861" spans="1:14" x14ac:dyDescent="0.2">
      <c r="A861" s="82"/>
      <c r="B861" s="83"/>
      <c r="C861" s="83"/>
      <c r="D861" s="82"/>
      <c r="E861" s="82"/>
      <c r="F861" s="84"/>
      <c r="G861" s="85"/>
      <c r="H861" s="186" t="str">
        <f>IF(L860="Ja", "", IF(G861=0,"",IF(LEN(G861)=0,0,(VLOOKUP($G861,Validatie!$B$18:$C$26,2,FALSE)))))</f>
        <v/>
      </c>
      <c r="I861" s="86"/>
      <c r="J861" s="85"/>
      <c r="K861" s="186" t="str">
        <f>IF(J861=0,"",IF(LEN(J861)=0,0,(VLOOKUP($J861,Validatie!$D$18:$E$35,2,FALSE))))</f>
        <v/>
      </c>
      <c r="L861" s="86"/>
      <c r="M861" s="87"/>
      <c r="N861" s="90"/>
    </row>
    <row r="862" spans="1:14" x14ac:dyDescent="0.2">
      <c r="A862" s="82"/>
      <c r="B862" s="83"/>
      <c r="C862" s="83"/>
      <c r="D862" s="82"/>
      <c r="E862" s="82"/>
      <c r="F862" s="84"/>
      <c r="G862" s="85"/>
      <c r="H862" s="186" t="str">
        <f>IF(L861="Ja", "", IF(G862=0,"",IF(LEN(G862)=0,0,(VLOOKUP($G862,Validatie!$B$18:$C$26,2,FALSE)))))</f>
        <v/>
      </c>
      <c r="I862" s="86"/>
      <c r="J862" s="85"/>
      <c r="K862" s="186" t="str">
        <f>IF(J862=0,"",IF(LEN(J862)=0,0,(VLOOKUP($J862,Validatie!$D$18:$E$35,2,FALSE))))</f>
        <v/>
      </c>
      <c r="L862" s="86"/>
      <c r="M862" s="87"/>
      <c r="N862" s="90"/>
    </row>
    <row r="863" spans="1:14" x14ac:dyDescent="0.2">
      <c r="A863" s="82"/>
      <c r="B863" s="83"/>
      <c r="C863" s="83"/>
      <c r="D863" s="82"/>
      <c r="E863" s="82"/>
      <c r="F863" s="84"/>
      <c r="G863" s="85"/>
      <c r="H863" s="186" t="str">
        <f>IF(L862="Ja", "", IF(G863=0,"",IF(LEN(G863)=0,0,(VLOOKUP($G863,Validatie!$B$18:$C$26,2,FALSE)))))</f>
        <v/>
      </c>
      <c r="I863" s="86"/>
      <c r="J863" s="85"/>
      <c r="K863" s="186" t="str">
        <f>IF(J863=0,"",IF(LEN(J863)=0,0,(VLOOKUP($J863,Validatie!$D$18:$E$35,2,FALSE))))</f>
        <v/>
      </c>
      <c r="L863" s="86"/>
      <c r="M863" s="87"/>
      <c r="N863" s="90"/>
    </row>
    <row r="864" spans="1:14" x14ac:dyDescent="0.2">
      <c r="A864" s="82"/>
      <c r="B864" s="83"/>
      <c r="C864" s="83"/>
      <c r="D864" s="82"/>
      <c r="E864" s="82"/>
      <c r="F864" s="84"/>
      <c r="G864" s="85"/>
      <c r="H864" s="186" t="str">
        <f>IF(L863="Ja", "", IF(G864=0,"",IF(LEN(G864)=0,0,(VLOOKUP($G864,Validatie!$B$18:$C$26,2,FALSE)))))</f>
        <v/>
      </c>
      <c r="I864" s="86"/>
      <c r="J864" s="85"/>
      <c r="K864" s="186" t="str">
        <f>IF(J864=0,"",IF(LEN(J864)=0,0,(VLOOKUP($J864,Validatie!$D$18:$E$35,2,FALSE))))</f>
        <v/>
      </c>
      <c r="L864" s="86"/>
      <c r="M864" s="87"/>
      <c r="N864" s="90"/>
    </row>
    <row r="865" spans="1:14" x14ac:dyDescent="0.2">
      <c r="A865" s="82"/>
      <c r="B865" s="83"/>
      <c r="C865" s="83"/>
      <c r="D865" s="82"/>
      <c r="E865" s="82"/>
      <c r="F865" s="84"/>
      <c r="G865" s="85"/>
      <c r="H865" s="186" t="str">
        <f>IF(L864="Ja", "", IF(G865=0,"",IF(LEN(G865)=0,0,(VLOOKUP($G865,Validatie!$B$18:$C$26,2,FALSE)))))</f>
        <v/>
      </c>
      <c r="I865" s="86"/>
      <c r="J865" s="85"/>
      <c r="K865" s="186" t="str">
        <f>IF(J865=0,"",IF(LEN(J865)=0,0,(VLOOKUP($J865,Validatie!$D$18:$E$35,2,FALSE))))</f>
        <v/>
      </c>
      <c r="L865" s="86"/>
      <c r="M865" s="87"/>
      <c r="N865" s="90"/>
    </row>
    <row r="866" spans="1:14" x14ac:dyDescent="0.2">
      <c r="A866" s="82"/>
      <c r="B866" s="83"/>
      <c r="C866" s="83"/>
      <c r="D866" s="82"/>
      <c r="E866" s="82"/>
      <c r="F866" s="84"/>
      <c r="G866" s="85"/>
      <c r="H866" s="186" t="str">
        <f>IF(L865="Ja", "", IF(G866=0,"",IF(LEN(G866)=0,0,(VLOOKUP($G866,Validatie!$B$18:$C$26,2,FALSE)))))</f>
        <v/>
      </c>
      <c r="I866" s="86"/>
      <c r="J866" s="85"/>
      <c r="K866" s="186" t="str">
        <f>IF(J866=0,"",IF(LEN(J866)=0,0,(VLOOKUP($J866,Validatie!$D$18:$E$35,2,FALSE))))</f>
        <v/>
      </c>
      <c r="L866" s="86"/>
      <c r="M866" s="87"/>
      <c r="N866" s="90"/>
    </row>
    <row r="867" spans="1:14" x14ac:dyDescent="0.2">
      <c r="A867" s="82"/>
      <c r="B867" s="83"/>
      <c r="C867" s="83"/>
      <c r="D867" s="82"/>
      <c r="E867" s="82"/>
      <c r="F867" s="84"/>
      <c r="G867" s="85"/>
      <c r="H867" s="186" t="str">
        <f>IF(L866="Ja", "", IF(G867=0,"",IF(LEN(G867)=0,0,(VLOOKUP($G867,Validatie!$B$18:$C$26,2,FALSE)))))</f>
        <v/>
      </c>
      <c r="I867" s="86"/>
      <c r="J867" s="85"/>
      <c r="K867" s="186" t="str">
        <f>IF(J867=0,"",IF(LEN(J867)=0,0,(VLOOKUP($J867,Validatie!$D$18:$E$35,2,FALSE))))</f>
        <v/>
      </c>
      <c r="L867" s="86"/>
      <c r="M867" s="87"/>
      <c r="N867" s="90"/>
    </row>
    <row r="868" spans="1:14" x14ac:dyDescent="0.2">
      <c r="A868" s="82"/>
      <c r="B868" s="83"/>
      <c r="C868" s="83"/>
      <c r="D868" s="82"/>
      <c r="E868" s="82"/>
      <c r="F868" s="84"/>
      <c r="G868" s="85"/>
      <c r="H868" s="186" t="str">
        <f>IF(L867="Ja", "", IF(G868=0,"",IF(LEN(G868)=0,0,(VLOOKUP($G868,Validatie!$B$18:$C$26,2,FALSE)))))</f>
        <v/>
      </c>
      <c r="I868" s="86"/>
      <c r="J868" s="85"/>
      <c r="K868" s="186" t="str">
        <f>IF(J868=0,"",IF(LEN(J868)=0,0,(VLOOKUP($J868,Validatie!$D$18:$E$35,2,FALSE))))</f>
        <v/>
      </c>
      <c r="L868" s="86"/>
      <c r="M868" s="87"/>
      <c r="N868" s="90"/>
    </row>
    <row r="869" spans="1:14" x14ac:dyDescent="0.2">
      <c r="A869" s="82"/>
      <c r="B869" s="83"/>
      <c r="C869" s="83"/>
      <c r="D869" s="82"/>
      <c r="E869" s="82"/>
      <c r="F869" s="84"/>
      <c r="G869" s="85"/>
      <c r="H869" s="186" t="str">
        <f>IF(L868="Ja", "", IF(G869=0,"",IF(LEN(G869)=0,0,(VLOOKUP($G869,Validatie!$B$18:$C$26,2,FALSE)))))</f>
        <v/>
      </c>
      <c r="I869" s="86"/>
      <c r="J869" s="85"/>
      <c r="K869" s="186" t="str">
        <f>IF(J869=0,"",IF(LEN(J869)=0,0,(VLOOKUP($J869,Validatie!$D$18:$E$35,2,FALSE))))</f>
        <v/>
      </c>
      <c r="L869" s="86"/>
      <c r="M869" s="87"/>
      <c r="N869" s="90"/>
    </row>
    <row r="870" spans="1:14" x14ac:dyDescent="0.2">
      <c r="A870" s="82"/>
      <c r="B870" s="83"/>
      <c r="C870" s="83"/>
      <c r="D870" s="82"/>
      <c r="E870" s="82"/>
      <c r="F870" s="84"/>
      <c r="G870" s="85"/>
      <c r="H870" s="186" t="str">
        <f>IF(L869="Ja", "", IF(G870=0,"",IF(LEN(G870)=0,0,(VLOOKUP($G870,Validatie!$B$18:$C$26,2,FALSE)))))</f>
        <v/>
      </c>
      <c r="I870" s="86"/>
      <c r="J870" s="85"/>
      <c r="K870" s="186" t="str">
        <f>IF(J870=0,"",IF(LEN(J870)=0,0,(VLOOKUP($J870,Validatie!$D$18:$E$35,2,FALSE))))</f>
        <v/>
      </c>
      <c r="L870" s="86"/>
      <c r="M870" s="87"/>
      <c r="N870" s="90"/>
    </row>
    <row r="871" spans="1:14" x14ac:dyDescent="0.2">
      <c r="A871" s="82"/>
      <c r="B871" s="83"/>
      <c r="C871" s="83"/>
      <c r="D871" s="82"/>
      <c r="E871" s="82"/>
      <c r="F871" s="84"/>
      <c r="G871" s="85"/>
      <c r="H871" s="186" t="str">
        <f>IF(L870="Ja", "", IF(G871=0,"",IF(LEN(G871)=0,0,(VLOOKUP($G871,Validatie!$B$18:$C$26,2,FALSE)))))</f>
        <v/>
      </c>
      <c r="I871" s="86"/>
      <c r="J871" s="85"/>
      <c r="K871" s="186" t="str">
        <f>IF(J871=0,"",IF(LEN(J871)=0,0,(VLOOKUP($J871,Validatie!$D$18:$E$35,2,FALSE))))</f>
        <v/>
      </c>
      <c r="L871" s="86"/>
      <c r="M871" s="87"/>
      <c r="N871" s="90"/>
    </row>
    <row r="872" spans="1:14" x14ac:dyDescent="0.2">
      <c r="A872" s="82"/>
      <c r="B872" s="83"/>
      <c r="C872" s="83"/>
      <c r="D872" s="82"/>
      <c r="E872" s="82"/>
      <c r="F872" s="84"/>
      <c r="G872" s="85"/>
      <c r="H872" s="186" t="str">
        <f>IF(L871="Ja", "", IF(G872=0,"",IF(LEN(G872)=0,0,(VLOOKUP($G872,Validatie!$B$18:$C$26,2,FALSE)))))</f>
        <v/>
      </c>
      <c r="I872" s="86"/>
      <c r="J872" s="85"/>
      <c r="K872" s="186" t="str">
        <f>IF(J872=0,"",IF(LEN(J872)=0,0,(VLOOKUP($J872,Validatie!$D$18:$E$35,2,FALSE))))</f>
        <v/>
      </c>
      <c r="L872" s="86"/>
      <c r="M872" s="87"/>
      <c r="N872" s="90"/>
    </row>
    <row r="873" spans="1:14" x14ac:dyDescent="0.2">
      <c r="A873" s="82"/>
      <c r="B873" s="83"/>
      <c r="C873" s="83"/>
      <c r="D873" s="82"/>
      <c r="E873" s="82"/>
      <c r="F873" s="84"/>
      <c r="G873" s="85"/>
      <c r="H873" s="186" t="str">
        <f>IF(L872="Ja", "", IF(G873=0,"",IF(LEN(G873)=0,0,(VLOOKUP($G873,Validatie!$B$18:$C$26,2,FALSE)))))</f>
        <v/>
      </c>
      <c r="I873" s="86"/>
      <c r="J873" s="85"/>
      <c r="K873" s="186" t="str">
        <f>IF(J873=0,"",IF(LEN(J873)=0,0,(VLOOKUP($J873,Validatie!$D$18:$E$35,2,FALSE))))</f>
        <v/>
      </c>
      <c r="L873" s="86"/>
      <c r="M873" s="87"/>
      <c r="N873" s="90"/>
    </row>
    <row r="874" spans="1:14" x14ac:dyDescent="0.2">
      <c r="A874" s="82"/>
      <c r="B874" s="83"/>
      <c r="C874" s="83"/>
      <c r="D874" s="82"/>
      <c r="E874" s="82"/>
      <c r="F874" s="84"/>
      <c r="G874" s="85"/>
      <c r="H874" s="186" t="str">
        <f>IF(L873="Ja", "", IF(G874=0,"",IF(LEN(G874)=0,0,(VLOOKUP($G874,Validatie!$B$18:$C$26,2,FALSE)))))</f>
        <v/>
      </c>
      <c r="I874" s="86"/>
      <c r="J874" s="85"/>
      <c r="K874" s="186" t="str">
        <f>IF(J874=0,"",IF(LEN(J874)=0,0,(VLOOKUP($J874,Validatie!$D$18:$E$35,2,FALSE))))</f>
        <v/>
      </c>
      <c r="L874" s="86"/>
      <c r="M874" s="87"/>
      <c r="N874" s="90"/>
    </row>
    <row r="875" spans="1:14" x14ac:dyDescent="0.2">
      <c r="A875" s="82"/>
      <c r="B875" s="83"/>
      <c r="C875" s="83"/>
      <c r="D875" s="82"/>
      <c r="E875" s="82"/>
      <c r="F875" s="84"/>
      <c r="G875" s="85"/>
      <c r="H875" s="186" t="str">
        <f>IF(L874="Ja", "", IF(G875=0,"",IF(LEN(G875)=0,0,(VLOOKUP($G875,Validatie!$B$18:$C$26,2,FALSE)))))</f>
        <v/>
      </c>
      <c r="I875" s="86"/>
      <c r="J875" s="85"/>
      <c r="K875" s="186" t="str">
        <f>IF(J875=0,"",IF(LEN(J875)=0,0,(VLOOKUP($J875,Validatie!$D$18:$E$35,2,FALSE))))</f>
        <v/>
      </c>
      <c r="L875" s="86"/>
      <c r="M875" s="87"/>
      <c r="N875" s="90"/>
    </row>
    <row r="876" spans="1:14" x14ac:dyDescent="0.2">
      <c r="A876" s="82"/>
      <c r="B876" s="83"/>
      <c r="C876" s="83"/>
      <c r="D876" s="82"/>
      <c r="E876" s="82"/>
      <c r="F876" s="84"/>
      <c r="G876" s="85"/>
      <c r="H876" s="186" t="str">
        <f>IF(L875="Ja", "", IF(G876=0,"",IF(LEN(G876)=0,0,(VLOOKUP($G876,Validatie!$B$18:$C$26,2,FALSE)))))</f>
        <v/>
      </c>
      <c r="I876" s="86"/>
      <c r="J876" s="85"/>
      <c r="K876" s="186" t="str">
        <f>IF(J876=0,"",IF(LEN(J876)=0,0,(VLOOKUP($J876,Validatie!$D$18:$E$35,2,FALSE))))</f>
        <v/>
      </c>
      <c r="L876" s="86"/>
      <c r="M876" s="87"/>
      <c r="N876" s="90"/>
    </row>
    <row r="877" spans="1:14" x14ac:dyDescent="0.2">
      <c r="A877" s="82"/>
      <c r="B877" s="83"/>
      <c r="C877" s="83"/>
      <c r="D877" s="82"/>
      <c r="E877" s="82"/>
      <c r="F877" s="84"/>
      <c r="G877" s="85"/>
      <c r="H877" s="186" t="str">
        <f>IF(L876="Ja", "", IF(G877=0,"",IF(LEN(G877)=0,0,(VLOOKUP($G877,Validatie!$B$18:$C$26,2,FALSE)))))</f>
        <v/>
      </c>
      <c r="I877" s="86"/>
      <c r="J877" s="85"/>
      <c r="K877" s="186" t="str">
        <f>IF(J877=0,"",IF(LEN(J877)=0,0,(VLOOKUP($J877,Validatie!$D$18:$E$35,2,FALSE))))</f>
        <v/>
      </c>
      <c r="L877" s="86"/>
      <c r="M877" s="87"/>
      <c r="N877" s="90"/>
    </row>
    <row r="878" spans="1:14" x14ac:dyDescent="0.2">
      <c r="A878" s="82"/>
      <c r="B878" s="83"/>
      <c r="C878" s="83"/>
      <c r="D878" s="82"/>
      <c r="E878" s="82"/>
      <c r="F878" s="84"/>
      <c r="G878" s="85"/>
      <c r="H878" s="186" t="str">
        <f>IF(L877="Ja", "", IF(G878=0,"",IF(LEN(G878)=0,0,(VLOOKUP($G878,Validatie!$B$18:$C$26,2,FALSE)))))</f>
        <v/>
      </c>
      <c r="I878" s="86"/>
      <c r="J878" s="85"/>
      <c r="K878" s="186" t="str">
        <f>IF(J878=0,"",IF(LEN(J878)=0,0,(VLOOKUP($J878,Validatie!$D$18:$E$35,2,FALSE))))</f>
        <v/>
      </c>
      <c r="L878" s="86"/>
      <c r="M878" s="87"/>
      <c r="N878" s="90"/>
    </row>
    <row r="879" spans="1:14" x14ac:dyDescent="0.2">
      <c r="A879" s="82"/>
      <c r="B879" s="83"/>
      <c r="C879" s="83"/>
      <c r="D879" s="82"/>
      <c r="E879" s="82"/>
      <c r="F879" s="84"/>
      <c r="G879" s="85"/>
      <c r="H879" s="186" t="str">
        <f>IF(L878="Ja", "", IF(G879=0,"",IF(LEN(G879)=0,0,(VLOOKUP($G879,Validatie!$B$18:$C$26,2,FALSE)))))</f>
        <v/>
      </c>
      <c r="I879" s="86"/>
      <c r="J879" s="85"/>
      <c r="K879" s="186" t="str">
        <f>IF(J879=0,"",IF(LEN(J879)=0,0,(VLOOKUP($J879,Validatie!$D$18:$E$35,2,FALSE))))</f>
        <v/>
      </c>
      <c r="L879" s="86"/>
      <c r="M879" s="87"/>
      <c r="N879" s="90"/>
    </row>
    <row r="880" spans="1:14" x14ac:dyDescent="0.2">
      <c r="A880" s="82"/>
      <c r="B880" s="83"/>
      <c r="C880" s="83"/>
      <c r="D880" s="82"/>
      <c r="E880" s="82"/>
      <c r="F880" s="84"/>
      <c r="G880" s="85"/>
      <c r="H880" s="186" t="str">
        <f>IF(L879="Ja", "", IF(G880=0,"",IF(LEN(G880)=0,0,(VLOOKUP($G880,Validatie!$B$18:$C$26,2,FALSE)))))</f>
        <v/>
      </c>
      <c r="I880" s="86"/>
      <c r="J880" s="85"/>
      <c r="K880" s="186" t="str">
        <f>IF(J880=0,"",IF(LEN(J880)=0,0,(VLOOKUP($J880,Validatie!$D$18:$E$35,2,FALSE))))</f>
        <v/>
      </c>
      <c r="L880" s="86"/>
      <c r="M880" s="87"/>
      <c r="N880" s="90"/>
    </row>
    <row r="881" spans="1:14" x14ac:dyDescent="0.2">
      <c r="A881" s="82"/>
      <c r="B881" s="83"/>
      <c r="C881" s="83"/>
      <c r="D881" s="82"/>
      <c r="E881" s="82"/>
      <c r="F881" s="84"/>
      <c r="G881" s="85"/>
      <c r="H881" s="186" t="str">
        <f>IF(L880="Ja", "", IF(G881=0,"",IF(LEN(G881)=0,0,(VLOOKUP($G881,Validatie!$B$18:$C$26,2,FALSE)))))</f>
        <v/>
      </c>
      <c r="I881" s="86"/>
      <c r="J881" s="85"/>
      <c r="K881" s="186" t="str">
        <f>IF(J881=0,"",IF(LEN(J881)=0,0,(VLOOKUP($J881,Validatie!$D$18:$E$35,2,FALSE))))</f>
        <v/>
      </c>
      <c r="L881" s="86"/>
      <c r="M881" s="87"/>
      <c r="N881" s="90"/>
    </row>
    <row r="882" spans="1:14" x14ac:dyDescent="0.2">
      <c r="A882" s="82"/>
      <c r="B882" s="83"/>
      <c r="C882" s="83"/>
      <c r="D882" s="82"/>
      <c r="E882" s="82"/>
      <c r="F882" s="84"/>
      <c r="G882" s="85"/>
      <c r="H882" s="186" t="str">
        <f>IF(L881="Ja", "", IF(G882=0,"",IF(LEN(G882)=0,0,(VLOOKUP($G882,Validatie!$B$18:$C$26,2,FALSE)))))</f>
        <v/>
      </c>
      <c r="I882" s="86"/>
      <c r="J882" s="85"/>
      <c r="K882" s="186" t="str">
        <f>IF(J882=0,"",IF(LEN(J882)=0,0,(VLOOKUP($J882,Validatie!$D$18:$E$35,2,FALSE))))</f>
        <v/>
      </c>
      <c r="L882" s="86"/>
      <c r="M882" s="87"/>
      <c r="N882" s="90"/>
    </row>
    <row r="883" spans="1:14" x14ac:dyDescent="0.2">
      <c r="A883" s="82"/>
      <c r="B883" s="83"/>
      <c r="C883" s="83"/>
      <c r="D883" s="82"/>
      <c r="E883" s="82"/>
      <c r="F883" s="84"/>
      <c r="G883" s="85"/>
      <c r="H883" s="186" t="str">
        <f>IF(L882="Ja", "", IF(G883=0,"",IF(LEN(G883)=0,0,(VLOOKUP($G883,Validatie!$B$18:$C$26,2,FALSE)))))</f>
        <v/>
      </c>
      <c r="I883" s="86"/>
      <c r="J883" s="85"/>
      <c r="K883" s="186" t="str">
        <f>IF(J883=0,"",IF(LEN(J883)=0,0,(VLOOKUP($J883,Validatie!$D$18:$E$35,2,FALSE))))</f>
        <v/>
      </c>
      <c r="L883" s="86"/>
      <c r="M883" s="87"/>
      <c r="N883" s="90"/>
    </row>
    <row r="884" spans="1:14" x14ac:dyDescent="0.2">
      <c r="A884" s="82"/>
      <c r="B884" s="83"/>
      <c r="C884" s="83"/>
      <c r="D884" s="82"/>
      <c r="E884" s="82"/>
      <c r="F884" s="84"/>
      <c r="G884" s="85"/>
      <c r="H884" s="186" t="str">
        <f>IF(L883="Ja", "", IF(G884=0,"",IF(LEN(G884)=0,0,(VLOOKUP($G884,Validatie!$B$18:$C$26,2,FALSE)))))</f>
        <v/>
      </c>
      <c r="I884" s="86"/>
      <c r="J884" s="85"/>
      <c r="K884" s="186" t="str">
        <f>IF(J884=0,"",IF(LEN(J884)=0,0,(VLOOKUP($J884,Validatie!$D$18:$E$35,2,FALSE))))</f>
        <v/>
      </c>
      <c r="L884" s="86"/>
      <c r="M884" s="87"/>
      <c r="N884" s="90"/>
    </row>
    <row r="885" spans="1:14" x14ac:dyDescent="0.2">
      <c r="A885" s="82"/>
      <c r="B885" s="83"/>
      <c r="C885" s="83"/>
      <c r="D885" s="82"/>
      <c r="E885" s="82"/>
      <c r="F885" s="84"/>
      <c r="G885" s="85"/>
      <c r="H885" s="186" t="str">
        <f>IF(L884="Ja", "", IF(G885=0,"",IF(LEN(G885)=0,0,(VLOOKUP($G885,Validatie!$B$18:$C$26,2,FALSE)))))</f>
        <v/>
      </c>
      <c r="I885" s="86"/>
      <c r="J885" s="85"/>
      <c r="K885" s="186" t="str">
        <f>IF(J885=0,"",IF(LEN(J885)=0,0,(VLOOKUP($J885,Validatie!$D$18:$E$35,2,FALSE))))</f>
        <v/>
      </c>
      <c r="L885" s="86"/>
      <c r="M885" s="87"/>
      <c r="N885" s="90"/>
    </row>
    <row r="886" spans="1:14" x14ac:dyDescent="0.2">
      <c r="A886" s="82"/>
      <c r="B886" s="83"/>
      <c r="C886" s="83"/>
      <c r="D886" s="82"/>
      <c r="E886" s="82"/>
      <c r="F886" s="84"/>
      <c r="G886" s="85"/>
      <c r="H886" s="186" t="str">
        <f>IF(L885="Ja", "", IF(G886=0,"",IF(LEN(G886)=0,0,(VLOOKUP($G886,Validatie!$B$18:$C$26,2,FALSE)))))</f>
        <v/>
      </c>
      <c r="I886" s="86"/>
      <c r="J886" s="85"/>
      <c r="K886" s="186" t="str">
        <f>IF(J886=0,"",IF(LEN(J886)=0,0,(VLOOKUP($J886,Validatie!$D$18:$E$35,2,FALSE))))</f>
        <v/>
      </c>
      <c r="L886" s="86"/>
      <c r="M886" s="87"/>
      <c r="N886" s="90"/>
    </row>
    <row r="887" spans="1:14" x14ac:dyDescent="0.2">
      <c r="A887" s="82"/>
      <c r="B887" s="83"/>
      <c r="C887" s="83"/>
      <c r="D887" s="82"/>
      <c r="E887" s="82"/>
      <c r="F887" s="84"/>
      <c r="G887" s="85"/>
      <c r="H887" s="186" t="str">
        <f>IF(L886="Ja", "", IF(G887=0,"",IF(LEN(G887)=0,0,(VLOOKUP($G887,Validatie!$B$18:$C$26,2,FALSE)))))</f>
        <v/>
      </c>
      <c r="I887" s="86"/>
      <c r="J887" s="85"/>
      <c r="K887" s="186" t="str">
        <f>IF(J887=0,"",IF(LEN(J887)=0,0,(VLOOKUP($J887,Validatie!$D$18:$E$35,2,FALSE))))</f>
        <v/>
      </c>
      <c r="L887" s="86"/>
      <c r="M887" s="87"/>
      <c r="N887" s="90"/>
    </row>
    <row r="888" spans="1:14" x14ac:dyDescent="0.2">
      <c r="A888" s="82"/>
      <c r="B888" s="83"/>
      <c r="C888" s="83"/>
      <c r="D888" s="82"/>
      <c r="E888" s="82"/>
      <c r="F888" s="84"/>
      <c r="G888" s="85"/>
      <c r="H888" s="186" t="str">
        <f>IF(L887="Ja", "", IF(G888=0,"",IF(LEN(G888)=0,0,(VLOOKUP($G888,Validatie!$B$18:$C$26,2,FALSE)))))</f>
        <v/>
      </c>
      <c r="I888" s="86"/>
      <c r="J888" s="85"/>
      <c r="K888" s="186" t="str">
        <f>IF(J888=0,"",IF(LEN(J888)=0,0,(VLOOKUP($J888,Validatie!$D$18:$E$35,2,FALSE))))</f>
        <v/>
      </c>
      <c r="L888" s="86"/>
      <c r="M888" s="87"/>
      <c r="N888" s="90"/>
    </row>
    <row r="889" spans="1:14" x14ac:dyDescent="0.2">
      <c r="A889" s="82"/>
      <c r="B889" s="83"/>
      <c r="C889" s="83"/>
      <c r="D889" s="82"/>
      <c r="E889" s="82"/>
      <c r="F889" s="84"/>
      <c r="G889" s="85"/>
      <c r="H889" s="186" t="str">
        <f>IF(L888="Ja", "", IF(G889=0,"",IF(LEN(G889)=0,0,(VLOOKUP($G889,Validatie!$B$18:$C$26,2,FALSE)))))</f>
        <v/>
      </c>
      <c r="I889" s="86"/>
      <c r="J889" s="85"/>
      <c r="K889" s="186" t="str">
        <f>IF(J889=0,"",IF(LEN(J889)=0,0,(VLOOKUP($J889,Validatie!$D$18:$E$35,2,FALSE))))</f>
        <v/>
      </c>
      <c r="L889" s="86"/>
      <c r="M889" s="87"/>
      <c r="N889" s="90"/>
    </row>
    <row r="890" spans="1:14" x14ac:dyDescent="0.2">
      <c r="A890" s="82"/>
      <c r="B890" s="83"/>
      <c r="C890" s="83"/>
      <c r="D890" s="82"/>
      <c r="E890" s="82"/>
      <c r="F890" s="84"/>
      <c r="G890" s="85"/>
      <c r="H890" s="186" t="str">
        <f>IF(L889="Ja", "", IF(G890=0,"",IF(LEN(G890)=0,0,(VLOOKUP($G890,Validatie!$B$18:$C$26,2,FALSE)))))</f>
        <v/>
      </c>
      <c r="I890" s="86"/>
      <c r="J890" s="85"/>
      <c r="K890" s="186" t="str">
        <f>IF(J890=0,"",IF(LEN(J890)=0,0,(VLOOKUP($J890,Validatie!$D$18:$E$35,2,FALSE))))</f>
        <v/>
      </c>
      <c r="L890" s="86"/>
      <c r="M890" s="87"/>
      <c r="N890" s="90"/>
    </row>
    <row r="891" spans="1:14" x14ac:dyDescent="0.2">
      <c r="A891" s="82"/>
      <c r="B891" s="83"/>
      <c r="C891" s="83"/>
      <c r="D891" s="82"/>
      <c r="E891" s="82"/>
      <c r="F891" s="84"/>
      <c r="G891" s="85"/>
      <c r="H891" s="186" t="str">
        <f>IF(L890="Ja", "", IF(G891=0,"",IF(LEN(G891)=0,0,(VLOOKUP($G891,Validatie!$B$18:$C$26,2,FALSE)))))</f>
        <v/>
      </c>
      <c r="I891" s="86"/>
      <c r="J891" s="85"/>
      <c r="K891" s="186" t="str">
        <f>IF(J891=0,"",IF(LEN(J891)=0,0,(VLOOKUP($J891,Validatie!$D$18:$E$35,2,FALSE))))</f>
        <v/>
      </c>
      <c r="L891" s="86"/>
      <c r="M891" s="87"/>
      <c r="N891" s="90"/>
    </row>
    <row r="892" spans="1:14" x14ac:dyDescent="0.2">
      <c r="A892" s="82"/>
      <c r="B892" s="83"/>
      <c r="C892" s="83"/>
      <c r="D892" s="82"/>
      <c r="E892" s="82"/>
      <c r="F892" s="84"/>
      <c r="G892" s="85"/>
      <c r="H892" s="186" t="str">
        <f>IF(L891="Ja", "", IF(G892=0,"",IF(LEN(G892)=0,0,(VLOOKUP($G892,Validatie!$B$18:$C$26,2,FALSE)))))</f>
        <v/>
      </c>
      <c r="I892" s="86"/>
      <c r="J892" s="85"/>
      <c r="K892" s="186" t="str">
        <f>IF(J892=0,"",IF(LEN(J892)=0,0,(VLOOKUP($J892,Validatie!$D$18:$E$35,2,FALSE))))</f>
        <v/>
      </c>
      <c r="L892" s="86"/>
      <c r="M892" s="87"/>
      <c r="N892" s="90"/>
    </row>
    <row r="893" spans="1:14" x14ac:dyDescent="0.2">
      <c r="A893" s="82"/>
      <c r="B893" s="83"/>
      <c r="C893" s="83"/>
      <c r="D893" s="82"/>
      <c r="E893" s="82"/>
      <c r="F893" s="84"/>
      <c r="G893" s="85"/>
      <c r="H893" s="186" t="str">
        <f>IF(L892="Ja", "", IF(G893=0,"",IF(LEN(G893)=0,0,(VLOOKUP($G893,Validatie!$B$18:$C$26,2,FALSE)))))</f>
        <v/>
      </c>
      <c r="I893" s="86"/>
      <c r="J893" s="85"/>
      <c r="K893" s="186" t="str">
        <f>IF(J893=0,"",IF(LEN(J893)=0,0,(VLOOKUP($J893,Validatie!$D$18:$E$35,2,FALSE))))</f>
        <v/>
      </c>
      <c r="L893" s="86"/>
      <c r="M893" s="87"/>
      <c r="N893" s="90"/>
    </row>
    <row r="894" spans="1:14" x14ac:dyDescent="0.2">
      <c r="A894" s="82"/>
      <c r="B894" s="83"/>
      <c r="C894" s="83"/>
      <c r="D894" s="82"/>
      <c r="E894" s="82"/>
      <c r="F894" s="84"/>
      <c r="G894" s="85"/>
      <c r="H894" s="186" t="str">
        <f>IF(L893="Ja", "", IF(G894=0,"",IF(LEN(G894)=0,0,(VLOOKUP($G894,Validatie!$B$18:$C$26,2,FALSE)))))</f>
        <v/>
      </c>
      <c r="I894" s="86"/>
      <c r="J894" s="85"/>
      <c r="K894" s="186" t="str">
        <f>IF(J894=0,"",IF(LEN(J894)=0,0,(VLOOKUP($J894,Validatie!$D$18:$E$35,2,FALSE))))</f>
        <v/>
      </c>
      <c r="L894" s="86"/>
      <c r="M894" s="87"/>
      <c r="N894" s="90"/>
    </row>
    <row r="895" spans="1:14" x14ac:dyDescent="0.2">
      <c r="A895" s="82"/>
      <c r="B895" s="83"/>
      <c r="C895" s="83"/>
      <c r="D895" s="82"/>
      <c r="E895" s="82"/>
      <c r="F895" s="84"/>
      <c r="G895" s="85"/>
      <c r="H895" s="186" t="str">
        <f>IF(L894="Ja", "", IF(G895=0,"",IF(LEN(G895)=0,0,(VLOOKUP($G895,Validatie!$B$18:$C$26,2,FALSE)))))</f>
        <v/>
      </c>
      <c r="I895" s="86"/>
      <c r="J895" s="85"/>
      <c r="K895" s="186" t="str">
        <f>IF(J895=0,"",IF(LEN(J895)=0,0,(VLOOKUP($J895,Validatie!$D$18:$E$35,2,FALSE))))</f>
        <v/>
      </c>
      <c r="L895" s="86"/>
      <c r="M895" s="87"/>
      <c r="N895" s="90"/>
    </row>
    <row r="896" spans="1:14" x14ac:dyDescent="0.2">
      <c r="A896" s="82"/>
      <c r="B896" s="83"/>
      <c r="C896" s="83"/>
      <c r="D896" s="82"/>
      <c r="E896" s="82"/>
      <c r="F896" s="84"/>
      <c r="G896" s="85"/>
      <c r="H896" s="186" t="str">
        <f>IF(L895="Ja", "", IF(G896=0,"",IF(LEN(G896)=0,0,(VLOOKUP($G896,Validatie!$B$18:$C$26,2,FALSE)))))</f>
        <v/>
      </c>
      <c r="I896" s="86"/>
      <c r="J896" s="85"/>
      <c r="K896" s="186" t="str">
        <f>IF(J896=0,"",IF(LEN(J896)=0,0,(VLOOKUP($J896,Validatie!$D$18:$E$35,2,FALSE))))</f>
        <v/>
      </c>
      <c r="L896" s="86"/>
      <c r="M896" s="87"/>
      <c r="N896" s="90"/>
    </row>
    <row r="897" spans="1:14" x14ac:dyDescent="0.2">
      <c r="A897" s="82"/>
      <c r="B897" s="83"/>
      <c r="C897" s="83"/>
      <c r="D897" s="82"/>
      <c r="E897" s="82"/>
      <c r="F897" s="84"/>
      <c r="G897" s="85"/>
      <c r="H897" s="186" t="str">
        <f>IF(L896="Ja", "", IF(G897=0,"",IF(LEN(G897)=0,0,(VLOOKUP($G897,Validatie!$B$18:$C$26,2,FALSE)))))</f>
        <v/>
      </c>
      <c r="I897" s="86"/>
      <c r="J897" s="85"/>
      <c r="K897" s="186" t="str">
        <f>IF(J897=0,"",IF(LEN(J897)=0,0,(VLOOKUP($J897,Validatie!$D$18:$E$35,2,FALSE))))</f>
        <v/>
      </c>
      <c r="L897" s="86"/>
      <c r="M897" s="87"/>
      <c r="N897" s="90"/>
    </row>
    <row r="898" spans="1:14" x14ac:dyDescent="0.2">
      <c r="A898" s="82"/>
      <c r="B898" s="83"/>
      <c r="C898" s="83"/>
      <c r="D898" s="82"/>
      <c r="E898" s="82"/>
      <c r="F898" s="84"/>
      <c r="G898" s="85"/>
      <c r="H898" s="186" t="str">
        <f>IF(L897="Ja", "", IF(G898=0,"",IF(LEN(G898)=0,0,(VLOOKUP($G898,Validatie!$B$18:$C$26,2,FALSE)))))</f>
        <v/>
      </c>
      <c r="I898" s="86"/>
      <c r="J898" s="85"/>
      <c r="K898" s="186" t="str">
        <f>IF(J898=0,"",IF(LEN(J898)=0,0,(VLOOKUP($J898,Validatie!$D$18:$E$35,2,FALSE))))</f>
        <v/>
      </c>
      <c r="L898" s="86"/>
      <c r="M898" s="87"/>
      <c r="N898" s="90"/>
    </row>
    <row r="899" spans="1:14" x14ac:dyDescent="0.2">
      <c r="A899" s="82"/>
      <c r="B899" s="83"/>
      <c r="C899" s="83"/>
      <c r="D899" s="82"/>
      <c r="E899" s="82"/>
      <c r="F899" s="84"/>
      <c r="G899" s="85"/>
      <c r="H899" s="186" t="str">
        <f>IF(L898="Ja", "", IF(G899=0,"",IF(LEN(G899)=0,0,(VLOOKUP($G899,Validatie!$B$18:$C$26,2,FALSE)))))</f>
        <v/>
      </c>
      <c r="I899" s="86"/>
      <c r="J899" s="85"/>
      <c r="K899" s="186" t="str">
        <f>IF(J899=0,"",IF(LEN(J899)=0,0,(VLOOKUP($J899,Validatie!$D$18:$E$35,2,FALSE))))</f>
        <v/>
      </c>
      <c r="L899" s="86"/>
      <c r="M899" s="87"/>
      <c r="N899" s="90"/>
    </row>
    <row r="900" spans="1:14" x14ac:dyDescent="0.2">
      <c r="A900" s="82"/>
      <c r="B900" s="83"/>
      <c r="C900" s="83"/>
      <c r="D900" s="82"/>
      <c r="E900" s="82"/>
      <c r="F900" s="84"/>
      <c r="G900" s="85"/>
      <c r="H900" s="186" t="str">
        <f>IF(L899="Ja", "", IF(G900=0,"",IF(LEN(G900)=0,0,(VLOOKUP($G900,Validatie!$B$18:$C$26,2,FALSE)))))</f>
        <v/>
      </c>
      <c r="I900" s="86"/>
      <c r="J900" s="85"/>
      <c r="K900" s="186" t="str">
        <f>IF(J900=0,"",IF(LEN(J900)=0,0,(VLOOKUP($J900,Validatie!$D$18:$E$35,2,FALSE))))</f>
        <v/>
      </c>
      <c r="L900" s="86"/>
      <c r="M900" s="87"/>
      <c r="N900" s="90"/>
    </row>
    <row r="901" spans="1:14" x14ac:dyDescent="0.2">
      <c r="A901" s="82"/>
      <c r="B901" s="83"/>
      <c r="C901" s="83"/>
      <c r="D901" s="82"/>
      <c r="E901" s="82"/>
      <c r="F901" s="84"/>
      <c r="G901" s="85"/>
      <c r="H901" s="186" t="str">
        <f>IF(L900="Ja", "", IF(G901=0,"",IF(LEN(G901)=0,0,(VLOOKUP($G901,Validatie!$B$18:$C$26,2,FALSE)))))</f>
        <v/>
      </c>
      <c r="I901" s="86"/>
      <c r="J901" s="85"/>
      <c r="K901" s="186" t="str">
        <f>IF(J901=0,"",IF(LEN(J901)=0,0,(VLOOKUP($J901,Validatie!$D$18:$E$35,2,FALSE))))</f>
        <v/>
      </c>
      <c r="L901" s="86"/>
      <c r="M901" s="87"/>
      <c r="N901" s="90"/>
    </row>
    <row r="902" spans="1:14" x14ac:dyDescent="0.2">
      <c r="A902" s="82"/>
      <c r="B902" s="83"/>
      <c r="C902" s="83"/>
      <c r="D902" s="82"/>
      <c r="E902" s="82"/>
      <c r="F902" s="84"/>
      <c r="G902" s="85"/>
      <c r="H902" s="186" t="str">
        <f>IF(L901="Ja", "", IF(G902=0,"",IF(LEN(G902)=0,0,(VLOOKUP($G902,Validatie!$B$18:$C$26,2,FALSE)))))</f>
        <v/>
      </c>
      <c r="I902" s="86"/>
      <c r="J902" s="85"/>
      <c r="K902" s="186" t="str">
        <f>IF(J902=0,"",IF(LEN(J902)=0,0,(VLOOKUP($J902,Validatie!$D$18:$E$35,2,FALSE))))</f>
        <v/>
      </c>
      <c r="L902" s="86"/>
      <c r="M902" s="87"/>
      <c r="N902" s="90"/>
    </row>
    <row r="903" spans="1:14" x14ac:dyDescent="0.2">
      <c r="A903" s="82"/>
      <c r="B903" s="83"/>
      <c r="C903" s="83"/>
      <c r="D903" s="82"/>
      <c r="E903" s="82"/>
      <c r="F903" s="84"/>
      <c r="G903" s="85"/>
      <c r="H903" s="186" t="str">
        <f>IF(L902="Ja", "", IF(G903=0,"",IF(LEN(G903)=0,0,(VLOOKUP($G903,Validatie!$B$18:$C$26,2,FALSE)))))</f>
        <v/>
      </c>
      <c r="I903" s="86"/>
      <c r="J903" s="85"/>
      <c r="K903" s="186" t="str">
        <f>IF(J903=0,"",IF(LEN(J903)=0,0,(VLOOKUP($J903,Validatie!$D$18:$E$35,2,FALSE))))</f>
        <v/>
      </c>
      <c r="L903" s="86"/>
      <c r="M903" s="87"/>
      <c r="N903" s="90"/>
    </row>
    <row r="904" spans="1:14" x14ac:dyDescent="0.2">
      <c r="A904" s="82"/>
      <c r="B904" s="83"/>
      <c r="C904" s="83"/>
      <c r="D904" s="82"/>
      <c r="E904" s="82"/>
      <c r="F904" s="84"/>
      <c r="G904" s="85"/>
      <c r="H904" s="186" t="str">
        <f>IF(L903="Ja", "", IF(G904=0,"",IF(LEN(G904)=0,0,(VLOOKUP($G904,Validatie!$B$18:$C$26,2,FALSE)))))</f>
        <v/>
      </c>
      <c r="I904" s="86"/>
      <c r="J904" s="85"/>
      <c r="K904" s="186" t="str">
        <f>IF(J904=0,"",IF(LEN(J904)=0,0,(VLOOKUP($J904,Validatie!$D$18:$E$35,2,FALSE))))</f>
        <v/>
      </c>
      <c r="L904" s="86"/>
      <c r="M904" s="87"/>
      <c r="N904" s="90"/>
    </row>
    <row r="905" spans="1:14" x14ac:dyDescent="0.2">
      <c r="A905" s="82"/>
      <c r="B905" s="83"/>
      <c r="C905" s="83"/>
      <c r="D905" s="82"/>
      <c r="E905" s="82"/>
      <c r="F905" s="84"/>
      <c r="G905" s="85"/>
      <c r="H905" s="186" t="str">
        <f>IF(L904="Ja", "", IF(G905=0,"",IF(LEN(G905)=0,0,(VLOOKUP($G905,Validatie!$B$18:$C$26,2,FALSE)))))</f>
        <v/>
      </c>
      <c r="I905" s="86"/>
      <c r="J905" s="85"/>
      <c r="K905" s="186" t="str">
        <f>IF(J905=0,"",IF(LEN(J905)=0,0,(VLOOKUP($J905,Validatie!$D$18:$E$35,2,FALSE))))</f>
        <v/>
      </c>
      <c r="L905" s="86"/>
      <c r="M905" s="87"/>
      <c r="N905" s="90"/>
    </row>
    <row r="906" spans="1:14" x14ac:dyDescent="0.2">
      <c r="A906" s="82"/>
      <c r="B906" s="83"/>
      <c r="C906" s="83"/>
      <c r="D906" s="82"/>
      <c r="E906" s="82"/>
      <c r="F906" s="84"/>
      <c r="G906" s="85"/>
      <c r="H906" s="186" t="str">
        <f>IF(L905="Ja", "", IF(G906=0,"",IF(LEN(G906)=0,0,(VLOOKUP($G906,Validatie!$B$18:$C$26,2,FALSE)))))</f>
        <v/>
      </c>
      <c r="I906" s="86"/>
      <c r="J906" s="85"/>
      <c r="K906" s="186" t="str">
        <f>IF(J906=0,"",IF(LEN(J906)=0,0,(VLOOKUP($J906,Validatie!$D$18:$E$35,2,FALSE))))</f>
        <v/>
      </c>
      <c r="L906" s="86"/>
      <c r="M906" s="87"/>
      <c r="N906" s="90"/>
    </row>
    <row r="907" spans="1:14" x14ac:dyDescent="0.2">
      <c r="A907" s="82"/>
      <c r="B907" s="83"/>
      <c r="C907" s="83"/>
      <c r="D907" s="82"/>
      <c r="E907" s="82"/>
      <c r="F907" s="84"/>
      <c r="G907" s="85"/>
      <c r="H907" s="186" t="str">
        <f>IF(L906="Ja", "", IF(G907=0,"",IF(LEN(G907)=0,0,(VLOOKUP($G907,Validatie!$B$18:$C$26,2,FALSE)))))</f>
        <v/>
      </c>
      <c r="I907" s="86"/>
      <c r="J907" s="85"/>
      <c r="K907" s="186" t="str">
        <f>IF(J907=0,"",IF(LEN(J907)=0,0,(VLOOKUP($J907,Validatie!$D$18:$E$35,2,FALSE))))</f>
        <v/>
      </c>
      <c r="L907" s="86"/>
      <c r="M907" s="87"/>
      <c r="N907" s="90"/>
    </row>
    <row r="908" spans="1:14" x14ac:dyDescent="0.2">
      <c r="A908" s="82"/>
      <c r="B908" s="83"/>
      <c r="C908" s="83"/>
      <c r="D908" s="82"/>
      <c r="E908" s="82"/>
      <c r="F908" s="84"/>
      <c r="G908" s="85"/>
      <c r="H908" s="186" t="str">
        <f>IF(L907="Ja", "", IF(G908=0,"",IF(LEN(G908)=0,0,(VLOOKUP($G908,Validatie!$B$18:$C$26,2,FALSE)))))</f>
        <v/>
      </c>
      <c r="I908" s="86"/>
      <c r="J908" s="85"/>
      <c r="K908" s="186" t="str">
        <f>IF(J908=0,"",IF(LEN(J908)=0,0,(VLOOKUP($J908,Validatie!$D$18:$E$35,2,FALSE))))</f>
        <v/>
      </c>
      <c r="L908" s="86"/>
      <c r="M908" s="87"/>
      <c r="N908" s="90"/>
    </row>
    <row r="909" spans="1:14" x14ac:dyDescent="0.2">
      <c r="A909" s="82"/>
      <c r="B909" s="83"/>
      <c r="C909" s="83"/>
      <c r="D909" s="82"/>
      <c r="E909" s="82"/>
      <c r="F909" s="84"/>
      <c r="G909" s="85"/>
      <c r="H909" s="186" t="str">
        <f>IF(L908="Ja", "", IF(G909=0,"",IF(LEN(G909)=0,0,(VLOOKUP($G909,Validatie!$B$18:$C$26,2,FALSE)))))</f>
        <v/>
      </c>
      <c r="I909" s="86"/>
      <c r="J909" s="85"/>
      <c r="K909" s="186" t="str">
        <f>IF(J909=0,"",IF(LEN(J909)=0,0,(VLOOKUP($J909,Validatie!$D$18:$E$35,2,FALSE))))</f>
        <v/>
      </c>
      <c r="L909" s="86"/>
      <c r="M909" s="87"/>
      <c r="N909" s="90"/>
    </row>
    <row r="910" spans="1:14" x14ac:dyDescent="0.2">
      <c r="A910" s="82"/>
      <c r="B910" s="83"/>
      <c r="C910" s="83"/>
      <c r="D910" s="82"/>
      <c r="E910" s="82"/>
      <c r="F910" s="84"/>
      <c r="G910" s="85"/>
      <c r="H910" s="186" t="str">
        <f>IF(L909="Ja", "", IF(G910=0,"",IF(LEN(G910)=0,0,(VLOOKUP($G910,Validatie!$B$18:$C$26,2,FALSE)))))</f>
        <v/>
      </c>
      <c r="I910" s="86"/>
      <c r="J910" s="85"/>
      <c r="K910" s="186" t="str">
        <f>IF(J910=0,"",IF(LEN(J910)=0,0,(VLOOKUP($J910,Validatie!$D$18:$E$35,2,FALSE))))</f>
        <v/>
      </c>
      <c r="L910" s="86"/>
      <c r="M910" s="87"/>
      <c r="N910" s="90"/>
    </row>
    <row r="911" spans="1:14" x14ac:dyDescent="0.2">
      <c r="A911" s="82"/>
      <c r="B911" s="83"/>
      <c r="C911" s="83"/>
      <c r="D911" s="82"/>
      <c r="E911" s="82"/>
      <c r="F911" s="84"/>
      <c r="G911" s="85"/>
      <c r="H911" s="186" t="str">
        <f>IF(L910="Ja", "", IF(G911=0,"",IF(LEN(G911)=0,0,(VLOOKUP($G911,Validatie!$B$18:$C$26,2,FALSE)))))</f>
        <v/>
      </c>
      <c r="I911" s="86"/>
      <c r="J911" s="85"/>
      <c r="K911" s="186" t="str">
        <f>IF(J911=0,"",IF(LEN(J911)=0,0,(VLOOKUP($J911,Validatie!$D$18:$E$35,2,FALSE))))</f>
        <v/>
      </c>
      <c r="L911" s="86"/>
      <c r="M911" s="87"/>
      <c r="N911" s="90"/>
    </row>
    <row r="912" spans="1:14" x14ac:dyDescent="0.2">
      <c r="A912" s="82"/>
      <c r="B912" s="83"/>
      <c r="C912" s="83"/>
      <c r="D912" s="82"/>
      <c r="E912" s="82"/>
      <c r="F912" s="84"/>
      <c r="G912" s="85"/>
      <c r="H912" s="186" t="str">
        <f>IF(L911="Ja", "", IF(G912=0,"",IF(LEN(G912)=0,0,(VLOOKUP($G912,Validatie!$B$18:$C$26,2,FALSE)))))</f>
        <v/>
      </c>
      <c r="I912" s="86"/>
      <c r="J912" s="85"/>
      <c r="K912" s="186" t="str">
        <f>IF(J912=0,"",IF(LEN(J912)=0,0,(VLOOKUP($J912,Validatie!$D$18:$E$35,2,FALSE))))</f>
        <v/>
      </c>
      <c r="L912" s="86"/>
      <c r="M912" s="87"/>
      <c r="N912" s="90"/>
    </row>
    <row r="913" spans="1:14" x14ac:dyDescent="0.2">
      <c r="A913" s="82"/>
      <c r="B913" s="83"/>
      <c r="C913" s="83"/>
      <c r="D913" s="82"/>
      <c r="E913" s="82"/>
      <c r="F913" s="84"/>
      <c r="G913" s="85"/>
      <c r="H913" s="186" t="str">
        <f>IF(L912="Ja", "", IF(G913=0,"",IF(LEN(G913)=0,0,(VLOOKUP($G913,Validatie!$B$18:$C$26,2,FALSE)))))</f>
        <v/>
      </c>
      <c r="I913" s="86"/>
      <c r="J913" s="85"/>
      <c r="K913" s="186" t="str">
        <f>IF(J913=0,"",IF(LEN(J913)=0,0,(VLOOKUP($J913,Validatie!$D$18:$E$35,2,FALSE))))</f>
        <v/>
      </c>
      <c r="L913" s="86"/>
      <c r="M913" s="87"/>
      <c r="N913" s="90"/>
    </row>
    <row r="914" spans="1:14" x14ac:dyDescent="0.2">
      <c r="A914" s="82"/>
      <c r="B914" s="83"/>
      <c r="C914" s="83"/>
      <c r="D914" s="82"/>
      <c r="E914" s="82"/>
      <c r="F914" s="84"/>
      <c r="G914" s="85"/>
      <c r="H914" s="186" t="str">
        <f>IF(L913="Ja", "", IF(G914=0,"",IF(LEN(G914)=0,0,(VLOOKUP($G914,Validatie!$B$18:$C$26,2,FALSE)))))</f>
        <v/>
      </c>
      <c r="I914" s="86"/>
      <c r="J914" s="85"/>
      <c r="K914" s="186" t="str">
        <f>IF(J914=0,"",IF(LEN(J914)=0,0,(VLOOKUP($J914,Validatie!$D$18:$E$35,2,FALSE))))</f>
        <v/>
      </c>
      <c r="L914" s="86"/>
      <c r="M914" s="87"/>
      <c r="N914" s="90"/>
    </row>
    <row r="915" spans="1:14" x14ac:dyDescent="0.2">
      <c r="A915" s="82"/>
      <c r="B915" s="83"/>
      <c r="C915" s="83"/>
      <c r="D915" s="82"/>
      <c r="E915" s="82"/>
      <c r="F915" s="84"/>
      <c r="G915" s="85"/>
      <c r="H915" s="186" t="str">
        <f>IF(L914="Ja", "", IF(G915=0,"",IF(LEN(G915)=0,0,(VLOOKUP($G915,Validatie!$B$18:$C$26,2,FALSE)))))</f>
        <v/>
      </c>
      <c r="I915" s="86"/>
      <c r="J915" s="85"/>
      <c r="K915" s="186" t="str">
        <f>IF(J915=0,"",IF(LEN(J915)=0,0,(VLOOKUP($J915,Validatie!$D$18:$E$35,2,FALSE))))</f>
        <v/>
      </c>
      <c r="L915" s="86"/>
      <c r="M915" s="87"/>
      <c r="N915" s="90"/>
    </row>
    <row r="916" spans="1:14" x14ac:dyDescent="0.2">
      <c r="A916" s="82"/>
      <c r="B916" s="83"/>
      <c r="C916" s="83"/>
      <c r="D916" s="82"/>
      <c r="E916" s="82"/>
      <c r="F916" s="84"/>
      <c r="G916" s="85"/>
      <c r="H916" s="186" t="str">
        <f>IF(L915="Ja", "", IF(G916=0,"",IF(LEN(G916)=0,0,(VLOOKUP($G916,Validatie!$B$18:$C$26,2,FALSE)))))</f>
        <v/>
      </c>
      <c r="I916" s="86"/>
      <c r="J916" s="85"/>
      <c r="K916" s="186" t="str">
        <f>IF(J916=0,"",IF(LEN(J916)=0,0,(VLOOKUP($J916,Validatie!$D$18:$E$35,2,FALSE))))</f>
        <v/>
      </c>
      <c r="L916" s="86"/>
      <c r="M916" s="87"/>
      <c r="N916" s="90"/>
    </row>
    <row r="917" spans="1:14" x14ac:dyDescent="0.2">
      <c r="A917" s="82"/>
      <c r="B917" s="83"/>
      <c r="C917" s="83"/>
      <c r="D917" s="82"/>
      <c r="E917" s="82"/>
      <c r="F917" s="84"/>
      <c r="G917" s="85"/>
      <c r="H917" s="186" t="str">
        <f>IF(L916="Ja", "", IF(G917=0,"",IF(LEN(G917)=0,0,(VLOOKUP($G917,Validatie!$B$18:$C$26,2,FALSE)))))</f>
        <v/>
      </c>
      <c r="I917" s="86"/>
      <c r="J917" s="85"/>
      <c r="K917" s="186" t="str">
        <f>IF(J917=0,"",IF(LEN(J917)=0,0,(VLOOKUP($J917,Validatie!$D$18:$E$35,2,FALSE))))</f>
        <v/>
      </c>
      <c r="L917" s="86"/>
      <c r="M917" s="87"/>
      <c r="N917" s="90"/>
    </row>
    <row r="918" spans="1:14" x14ac:dyDescent="0.2">
      <c r="A918" s="82"/>
      <c r="B918" s="83"/>
      <c r="C918" s="83"/>
      <c r="D918" s="82"/>
      <c r="E918" s="82"/>
      <c r="F918" s="84"/>
      <c r="G918" s="85"/>
      <c r="H918" s="186" t="str">
        <f>IF(L917="Ja", "", IF(G918=0,"",IF(LEN(G918)=0,0,(VLOOKUP($G918,Validatie!$B$18:$C$26,2,FALSE)))))</f>
        <v/>
      </c>
      <c r="I918" s="86"/>
      <c r="J918" s="85"/>
      <c r="K918" s="186" t="str">
        <f>IF(J918=0,"",IF(LEN(J918)=0,0,(VLOOKUP($J918,Validatie!$D$18:$E$35,2,FALSE))))</f>
        <v/>
      </c>
      <c r="L918" s="86"/>
      <c r="M918" s="87"/>
      <c r="N918" s="90"/>
    </row>
    <row r="919" spans="1:14" x14ac:dyDescent="0.2">
      <c r="A919" s="82"/>
      <c r="B919" s="83"/>
      <c r="C919" s="83"/>
      <c r="D919" s="82"/>
      <c r="E919" s="82"/>
      <c r="F919" s="84"/>
      <c r="G919" s="85"/>
      <c r="H919" s="186" t="str">
        <f>IF(L918="Ja", "", IF(G919=0,"",IF(LEN(G919)=0,0,(VLOOKUP($G919,Validatie!$B$18:$C$26,2,FALSE)))))</f>
        <v/>
      </c>
      <c r="I919" s="86"/>
      <c r="J919" s="85"/>
      <c r="K919" s="186" t="str">
        <f>IF(J919=0,"",IF(LEN(J919)=0,0,(VLOOKUP($J919,Validatie!$D$18:$E$35,2,FALSE))))</f>
        <v/>
      </c>
      <c r="L919" s="86"/>
      <c r="M919" s="87"/>
      <c r="N919" s="90"/>
    </row>
    <row r="920" spans="1:14" x14ac:dyDescent="0.2">
      <c r="A920" s="82"/>
      <c r="B920" s="83"/>
      <c r="C920" s="83"/>
      <c r="D920" s="82"/>
      <c r="E920" s="82"/>
      <c r="F920" s="84"/>
      <c r="G920" s="85"/>
      <c r="H920" s="186" t="str">
        <f>IF(L919="Ja", "", IF(G920=0,"",IF(LEN(G920)=0,0,(VLOOKUP($G920,Validatie!$B$18:$C$26,2,FALSE)))))</f>
        <v/>
      </c>
      <c r="I920" s="86"/>
      <c r="J920" s="85"/>
      <c r="K920" s="186" t="str">
        <f>IF(J920=0,"",IF(LEN(J920)=0,0,(VLOOKUP($J920,Validatie!$D$18:$E$35,2,FALSE))))</f>
        <v/>
      </c>
      <c r="L920" s="86"/>
      <c r="M920" s="87"/>
      <c r="N920" s="90"/>
    </row>
    <row r="921" spans="1:14" x14ac:dyDescent="0.2">
      <c r="A921" s="82"/>
      <c r="B921" s="83"/>
      <c r="C921" s="83"/>
      <c r="D921" s="82"/>
      <c r="E921" s="82"/>
      <c r="F921" s="84"/>
      <c r="G921" s="85"/>
      <c r="H921" s="186" t="str">
        <f>IF(L920="Ja", "", IF(G921=0,"",IF(LEN(G921)=0,0,(VLOOKUP($G921,Validatie!$B$18:$C$26,2,FALSE)))))</f>
        <v/>
      </c>
      <c r="I921" s="86"/>
      <c r="J921" s="85"/>
      <c r="K921" s="186" t="str">
        <f>IF(J921=0,"",IF(LEN(J921)=0,0,(VLOOKUP($J921,Validatie!$D$18:$E$35,2,FALSE))))</f>
        <v/>
      </c>
      <c r="L921" s="86"/>
      <c r="M921" s="87"/>
      <c r="N921" s="90"/>
    </row>
    <row r="922" spans="1:14" x14ac:dyDescent="0.2">
      <c r="A922" s="82"/>
      <c r="B922" s="83"/>
      <c r="C922" s="83"/>
      <c r="D922" s="82"/>
      <c r="E922" s="82"/>
      <c r="F922" s="84"/>
      <c r="G922" s="85"/>
      <c r="H922" s="186" t="str">
        <f>IF(L921="Ja", "", IF(G922=0,"",IF(LEN(G922)=0,0,(VLOOKUP($G922,Validatie!$B$18:$C$26,2,FALSE)))))</f>
        <v/>
      </c>
      <c r="I922" s="86"/>
      <c r="J922" s="85"/>
      <c r="K922" s="186" t="str">
        <f>IF(J922=0,"",IF(LEN(J922)=0,0,(VLOOKUP($J922,Validatie!$D$18:$E$35,2,FALSE))))</f>
        <v/>
      </c>
      <c r="L922" s="86"/>
      <c r="M922" s="87"/>
      <c r="N922" s="90"/>
    </row>
    <row r="923" spans="1:14" x14ac:dyDescent="0.2">
      <c r="A923" s="82"/>
      <c r="B923" s="83"/>
      <c r="C923" s="83"/>
      <c r="D923" s="82"/>
      <c r="E923" s="82"/>
      <c r="F923" s="84"/>
      <c r="G923" s="85"/>
      <c r="H923" s="186" t="str">
        <f>IF(L922="Ja", "", IF(G923=0,"",IF(LEN(G923)=0,0,(VLOOKUP($G923,Validatie!$B$18:$C$26,2,FALSE)))))</f>
        <v/>
      </c>
      <c r="I923" s="86"/>
      <c r="J923" s="85"/>
      <c r="K923" s="186" t="str">
        <f>IF(J923=0,"",IF(LEN(J923)=0,0,(VLOOKUP($J923,Validatie!$D$18:$E$35,2,FALSE))))</f>
        <v/>
      </c>
      <c r="L923" s="86"/>
      <c r="M923" s="87"/>
      <c r="N923" s="90"/>
    </row>
    <row r="924" spans="1:14" x14ac:dyDescent="0.2">
      <c r="A924" s="82"/>
      <c r="B924" s="83"/>
      <c r="C924" s="83"/>
      <c r="D924" s="82"/>
      <c r="E924" s="82"/>
      <c r="F924" s="84"/>
      <c r="G924" s="85"/>
      <c r="H924" s="186" t="str">
        <f>IF(L923="Ja", "", IF(G924=0,"",IF(LEN(G924)=0,0,(VLOOKUP($G924,Validatie!$B$18:$C$26,2,FALSE)))))</f>
        <v/>
      </c>
      <c r="I924" s="86"/>
      <c r="J924" s="85"/>
      <c r="K924" s="186" t="str">
        <f>IF(J924=0,"",IF(LEN(J924)=0,0,(VLOOKUP($J924,Validatie!$D$18:$E$35,2,FALSE))))</f>
        <v/>
      </c>
      <c r="L924" s="86"/>
      <c r="M924" s="87"/>
      <c r="N924" s="90"/>
    </row>
    <row r="925" spans="1:14" x14ac:dyDescent="0.2">
      <c r="A925" s="82"/>
      <c r="B925" s="83"/>
      <c r="C925" s="83"/>
      <c r="D925" s="82"/>
      <c r="E925" s="82"/>
      <c r="F925" s="84"/>
      <c r="G925" s="85"/>
      <c r="H925" s="186" t="str">
        <f>IF(L924="Ja", "", IF(G925=0,"",IF(LEN(G925)=0,0,(VLOOKUP($G925,Validatie!$B$18:$C$26,2,FALSE)))))</f>
        <v/>
      </c>
      <c r="I925" s="86"/>
      <c r="J925" s="85"/>
      <c r="K925" s="186" t="str">
        <f>IF(J925=0,"",IF(LEN(J925)=0,0,(VLOOKUP($J925,Validatie!$D$18:$E$35,2,FALSE))))</f>
        <v/>
      </c>
      <c r="L925" s="86"/>
      <c r="M925" s="87"/>
      <c r="N925" s="90"/>
    </row>
    <row r="926" spans="1:14" x14ac:dyDescent="0.2">
      <c r="A926" s="82"/>
      <c r="B926" s="83"/>
      <c r="C926" s="83"/>
      <c r="D926" s="82"/>
      <c r="E926" s="82"/>
      <c r="F926" s="84"/>
      <c r="G926" s="85"/>
      <c r="H926" s="186" t="str">
        <f>IF(L925="Ja", "", IF(G926=0,"",IF(LEN(G926)=0,0,(VLOOKUP($G926,Validatie!$B$18:$C$26,2,FALSE)))))</f>
        <v/>
      </c>
      <c r="I926" s="86"/>
      <c r="J926" s="85"/>
      <c r="K926" s="186" t="str">
        <f>IF(J926=0,"",IF(LEN(J926)=0,0,(VLOOKUP($J926,Validatie!$D$18:$E$35,2,FALSE))))</f>
        <v/>
      </c>
      <c r="L926" s="86"/>
      <c r="M926" s="87"/>
      <c r="N926" s="90"/>
    </row>
    <row r="927" spans="1:14" x14ac:dyDescent="0.2">
      <c r="A927" s="82"/>
      <c r="B927" s="83"/>
      <c r="C927" s="83"/>
      <c r="D927" s="82"/>
      <c r="E927" s="82"/>
      <c r="F927" s="84"/>
      <c r="G927" s="85"/>
      <c r="H927" s="186" t="str">
        <f>IF(L926="Ja", "", IF(G927=0,"",IF(LEN(G927)=0,0,(VLOOKUP($G927,Validatie!$B$18:$C$26,2,FALSE)))))</f>
        <v/>
      </c>
      <c r="I927" s="86"/>
      <c r="J927" s="85"/>
      <c r="K927" s="186" t="str">
        <f>IF(J927=0,"",IF(LEN(J927)=0,0,(VLOOKUP($J927,Validatie!$D$18:$E$35,2,FALSE))))</f>
        <v/>
      </c>
      <c r="L927" s="86"/>
      <c r="M927" s="87"/>
      <c r="N927" s="90"/>
    </row>
    <row r="928" spans="1:14" x14ac:dyDescent="0.2">
      <c r="A928" s="82"/>
      <c r="B928" s="83"/>
      <c r="C928" s="83"/>
      <c r="D928" s="82"/>
      <c r="E928" s="82"/>
      <c r="F928" s="84"/>
      <c r="G928" s="85"/>
      <c r="H928" s="186" t="str">
        <f>IF(L927="Ja", "", IF(G928=0,"",IF(LEN(G928)=0,0,(VLOOKUP($G928,Validatie!$B$18:$C$26,2,FALSE)))))</f>
        <v/>
      </c>
      <c r="I928" s="86"/>
      <c r="J928" s="85"/>
      <c r="K928" s="186" t="str">
        <f>IF(J928=0,"",IF(LEN(J928)=0,0,(VLOOKUP($J928,Validatie!$D$18:$E$35,2,FALSE))))</f>
        <v/>
      </c>
      <c r="L928" s="86"/>
      <c r="M928" s="87"/>
      <c r="N928" s="90"/>
    </row>
    <row r="929" spans="1:14" x14ac:dyDescent="0.2">
      <c r="A929" s="82"/>
      <c r="B929" s="83"/>
      <c r="C929" s="83"/>
      <c r="D929" s="82"/>
      <c r="E929" s="82"/>
      <c r="F929" s="84"/>
      <c r="G929" s="85"/>
      <c r="H929" s="186" t="str">
        <f>IF(L928="Ja", "", IF(G929=0,"",IF(LEN(G929)=0,0,(VLOOKUP($G929,Validatie!$B$18:$C$26,2,FALSE)))))</f>
        <v/>
      </c>
      <c r="I929" s="86"/>
      <c r="J929" s="85"/>
      <c r="K929" s="186" t="str">
        <f>IF(J929=0,"",IF(LEN(J929)=0,0,(VLOOKUP($J929,Validatie!$D$18:$E$35,2,FALSE))))</f>
        <v/>
      </c>
      <c r="L929" s="86"/>
      <c r="M929" s="87"/>
      <c r="N929" s="90"/>
    </row>
    <row r="930" spans="1:14" x14ac:dyDescent="0.2">
      <c r="A930" s="82"/>
      <c r="B930" s="83"/>
      <c r="C930" s="83"/>
      <c r="D930" s="82"/>
      <c r="E930" s="82"/>
      <c r="F930" s="84"/>
      <c r="G930" s="85"/>
      <c r="H930" s="186" t="str">
        <f>IF(L929="Ja", "", IF(G930=0,"",IF(LEN(G930)=0,0,(VLOOKUP($G930,Validatie!$B$18:$C$26,2,FALSE)))))</f>
        <v/>
      </c>
      <c r="I930" s="86"/>
      <c r="J930" s="85"/>
      <c r="K930" s="186" t="str">
        <f>IF(J930=0,"",IF(LEN(J930)=0,0,(VLOOKUP($J930,Validatie!$D$18:$E$35,2,FALSE))))</f>
        <v/>
      </c>
      <c r="L930" s="86"/>
      <c r="M930" s="87"/>
      <c r="N930" s="90"/>
    </row>
    <row r="931" spans="1:14" x14ac:dyDescent="0.2">
      <c r="A931" s="82"/>
      <c r="B931" s="83"/>
      <c r="C931" s="83"/>
      <c r="D931" s="82"/>
      <c r="E931" s="82"/>
      <c r="F931" s="84"/>
      <c r="G931" s="85"/>
      <c r="H931" s="186" t="str">
        <f>IF(L930="Ja", "", IF(G931=0,"",IF(LEN(G931)=0,0,(VLOOKUP($G931,Validatie!$B$18:$C$26,2,FALSE)))))</f>
        <v/>
      </c>
      <c r="I931" s="86"/>
      <c r="J931" s="85"/>
      <c r="K931" s="186" t="str">
        <f>IF(J931=0,"",IF(LEN(J931)=0,0,(VLOOKUP($J931,Validatie!$D$18:$E$35,2,FALSE))))</f>
        <v/>
      </c>
      <c r="L931" s="86"/>
      <c r="M931" s="87"/>
      <c r="N931" s="90"/>
    </row>
    <row r="932" spans="1:14" x14ac:dyDescent="0.2">
      <c r="A932" s="82"/>
      <c r="B932" s="83"/>
      <c r="C932" s="83"/>
      <c r="D932" s="82"/>
      <c r="E932" s="82"/>
      <c r="F932" s="84"/>
      <c r="G932" s="85"/>
      <c r="H932" s="186" t="str">
        <f>IF(L931="Ja", "", IF(G932=0,"",IF(LEN(G932)=0,0,(VLOOKUP($G932,Validatie!$B$18:$C$26,2,FALSE)))))</f>
        <v/>
      </c>
      <c r="I932" s="86"/>
      <c r="J932" s="85"/>
      <c r="K932" s="186" t="str">
        <f>IF(J932=0,"",IF(LEN(J932)=0,0,(VLOOKUP($J932,Validatie!$D$18:$E$35,2,FALSE))))</f>
        <v/>
      </c>
      <c r="L932" s="86"/>
      <c r="M932" s="87"/>
      <c r="N932" s="90"/>
    </row>
    <row r="933" spans="1:14" x14ac:dyDescent="0.2">
      <c r="A933" s="82"/>
      <c r="B933" s="83"/>
      <c r="C933" s="83"/>
      <c r="D933" s="82"/>
      <c r="E933" s="82"/>
      <c r="F933" s="84"/>
      <c r="G933" s="85"/>
      <c r="H933" s="186" t="str">
        <f>IF(L932="Ja", "", IF(G933=0,"",IF(LEN(G933)=0,0,(VLOOKUP($G933,Validatie!$B$18:$C$26,2,FALSE)))))</f>
        <v/>
      </c>
      <c r="I933" s="86"/>
      <c r="J933" s="85"/>
      <c r="K933" s="186" t="str">
        <f>IF(J933=0,"",IF(LEN(J933)=0,0,(VLOOKUP($J933,Validatie!$D$18:$E$35,2,FALSE))))</f>
        <v/>
      </c>
      <c r="L933" s="86"/>
      <c r="M933" s="87"/>
      <c r="N933" s="90"/>
    </row>
    <row r="934" spans="1:14" x14ac:dyDescent="0.2">
      <c r="A934" s="82"/>
      <c r="B934" s="83"/>
      <c r="C934" s="83"/>
      <c r="D934" s="82"/>
      <c r="E934" s="82"/>
      <c r="F934" s="84"/>
      <c r="G934" s="85"/>
      <c r="H934" s="186" t="str">
        <f>IF(L933="Ja", "", IF(G934=0,"",IF(LEN(G934)=0,0,(VLOOKUP($G934,Validatie!$B$18:$C$26,2,FALSE)))))</f>
        <v/>
      </c>
      <c r="I934" s="86"/>
      <c r="J934" s="85"/>
      <c r="K934" s="186" t="str">
        <f>IF(J934=0,"",IF(LEN(J934)=0,0,(VLOOKUP($J934,Validatie!$D$18:$E$35,2,FALSE))))</f>
        <v/>
      </c>
      <c r="L934" s="86"/>
      <c r="M934" s="87"/>
      <c r="N934" s="90"/>
    </row>
    <row r="935" spans="1:14" x14ac:dyDescent="0.2">
      <c r="A935" s="82"/>
      <c r="B935" s="83"/>
      <c r="C935" s="83"/>
      <c r="D935" s="82"/>
      <c r="E935" s="82"/>
      <c r="F935" s="84"/>
      <c r="G935" s="85"/>
      <c r="H935" s="186" t="str">
        <f>IF(L934="Ja", "", IF(G935=0,"",IF(LEN(G935)=0,0,(VLOOKUP($G935,Validatie!$B$18:$C$26,2,FALSE)))))</f>
        <v/>
      </c>
      <c r="I935" s="86"/>
      <c r="J935" s="85"/>
      <c r="K935" s="186" t="str">
        <f>IF(J935=0,"",IF(LEN(J935)=0,0,(VLOOKUP($J935,Validatie!$D$18:$E$35,2,FALSE))))</f>
        <v/>
      </c>
      <c r="L935" s="86"/>
      <c r="M935" s="87"/>
      <c r="N935" s="90"/>
    </row>
    <row r="936" spans="1:14" x14ac:dyDescent="0.2">
      <c r="A936" s="82"/>
      <c r="B936" s="83"/>
      <c r="C936" s="83"/>
      <c r="D936" s="82"/>
      <c r="E936" s="82"/>
      <c r="F936" s="84"/>
      <c r="G936" s="85"/>
      <c r="H936" s="186" t="str">
        <f>IF(L935="Ja", "", IF(G936=0,"",IF(LEN(G936)=0,0,(VLOOKUP($G936,Validatie!$B$18:$C$26,2,FALSE)))))</f>
        <v/>
      </c>
      <c r="I936" s="86"/>
      <c r="J936" s="85"/>
      <c r="K936" s="186" t="str">
        <f>IF(J936=0,"",IF(LEN(J936)=0,0,(VLOOKUP($J936,Validatie!$D$18:$E$35,2,FALSE))))</f>
        <v/>
      </c>
      <c r="L936" s="86"/>
      <c r="M936" s="87"/>
      <c r="N936" s="90"/>
    </row>
    <row r="937" spans="1:14" x14ac:dyDescent="0.2">
      <c r="A937" s="82"/>
      <c r="B937" s="83"/>
      <c r="C937" s="83"/>
      <c r="D937" s="82"/>
      <c r="E937" s="82"/>
      <c r="F937" s="84"/>
      <c r="G937" s="85"/>
      <c r="H937" s="186" t="str">
        <f>IF(L936="Ja", "", IF(G937=0,"",IF(LEN(G937)=0,0,(VLOOKUP($G937,Validatie!$B$18:$C$26,2,FALSE)))))</f>
        <v/>
      </c>
      <c r="I937" s="86"/>
      <c r="J937" s="85"/>
      <c r="K937" s="186" t="str">
        <f>IF(J937=0,"",IF(LEN(J937)=0,0,(VLOOKUP($J937,Validatie!$D$18:$E$35,2,FALSE))))</f>
        <v/>
      </c>
      <c r="L937" s="86"/>
      <c r="M937" s="87"/>
      <c r="N937" s="90"/>
    </row>
    <row r="938" spans="1:14" x14ac:dyDescent="0.2">
      <c r="A938" s="82"/>
      <c r="B938" s="83"/>
      <c r="C938" s="83"/>
      <c r="D938" s="82"/>
      <c r="E938" s="82"/>
      <c r="F938" s="84"/>
      <c r="G938" s="85"/>
      <c r="H938" s="186" t="str">
        <f>IF(L937="Ja", "", IF(G938=0,"",IF(LEN(G938)=0,0,(VLOOKUP($G938,Validatie!$B$18:$C$26,2,FALSE)))))</f>
        <v/>
      </c>
      <c r="I938" s="86"/>
      <c r="J938" s="85"/>
      <c r="K938" s="186" t="str">
        <f>IF(J938=0,"",IF(LEN(J938)=0,0,(VLOOKUP($J938,Validatie!$D$18:$E$35,2,FALSE))))</f>
        <v/>
      </c>
      <c r="L938" s="86"/>
      <c r="M938" s="87"/>
      <c r="N938" s="90"/>
    </row>
    <row r="939" spans="1:14" x14ac:dyDescent="0.2">
      <c r="A939" s="82"/>
      <c r="B939" s="83"/>
      <c r="C939" s="83"/>
      <c r="D939" s="82"/>
      <c r="E939" s="82"/>
      <c r="F939" s="84"/>
      <c r="G939" s="85"/>
      <c r="H939" s="186" t="str">
        <f>IF(L938="Ja", "", IF(G939=0,"",IF(LEN(G939)=0,0,(VLOOKUP($G939,Validatie!$B$18:$C$26,2,FALSE)))))</f>
        <v/>
      </c>
      <c r="I939" s="86"/>
      <c r="J939" s="85"/>
      <c r="K939" s="186" t="str">
        <f>IF(J939=0,"",IF(LEN(J939)=0,0,(VLOOKUP($J939,Validatie!$D$18:$E$35,2,FALSE))))</f>
        <v/>
      </c>
      <c r="L939" s="86"/>
      <c r="M939" s="87"/>
      <c r="N939" s="90"/>
    </row>
    <row r="940" spans="1:14" x14ac:dyDescent="0.2">
      <c r="A940" s="82"/>
      <c r="B940" s="83"/>
      <c r="C940" s="83"/>
      <c r="D940" s="82"/>
      <c r="E940" s="82"/>
      <c r="F940" s="84"/>
      <c r="G940" s="85"/>
      <c r="H940" s="186" t="str">
        <f>IF(L939="Ja", "", IF(G940=0,"",IF(LEN(G940)=0,0,(VLOOKUP($G940,Validatie!$B$18:$C$26,2,FALSE)))))</f>
        <v/>
      </c>
      <c r="I940" s="86"/>
      <c r="J940" s="85"/>
      <c r="K940" s="186" t="str">
        <f>IF(J940=0,"",IF(LEN(J940)=0,0,(VLOOKUP($J940,Validatie!$D$18:$E$35,2,FALSE))))</f>
        <v/>
      </c>
      <c r="L940" s="86"/>
      <c r="M940" s="87"/>
      <c r="N940" s="90"/>
    </row>
    <row r="941" spans="1:14" x14ac:dyDescent="0.2">
      <c r="A941" s="82"/>
      <c r="B941" s="83"/>
      <c r="C941" s="83"/>
      <c r="D941" s="82"/>
      <c r="E941" s="82"/>
      <c r="F941" s="84"/>
      <c r="G941" s="85"/>
      <c r="H941" s="186" t="str">
        <f>IF(L940="Ja", "", IF(G941=0,"",IF(LEN(G941)=0,0,(VLOOKUP($G941,Validatie!$B$18:$C$26,2,FALSE)))))</f>
        <v/>
      </c>
      <c r="I941" s="86"/>
      <c r="J941" s="85"/>
      <c r="K941" s="186" t="str">
        <f>IF(J941=0,"",IF(LEN(J941)=0,0,(VLOOKUP($J941,Validatie!$D$18:$E$35,2,FALSE))))</f>
        <v/>
      </c>
      <c r="L941" s="86"/>
      <c r="M941" s="87"/>
      <c r="N941" s="90"/>
    </row>
    <row r="942" spans="1:14" x14ac:dyDescent="0.2">
      <c r="A942" s="82"/>
      <c r="B942" s="83"/>
      <c r="C942" s="83"/>
      <c r="D942" s="82"/>
      <c r="E942" s="82"/>
      <c r="F942" s="84"/>
      <c r="G942" s="85"/>
      <c r="H942" s="186" t="str">
        <f>IF(L941="Ja", "", IF(G942=0,"",IF(LEN(G942)=0,0,(VLOOKUP($G942,Validatie!$B$18:$C$26,2,FALSE)))))</f>
        <v/>
      </c>
      <c r="I942" s="86"/>
      <c r="J942" s="85"/>
      <c r="K942" s="186" t="str">
        <f>IF(J942=0,"",IF(LEN(J942)=0,0,(VLOOKUP($J942,Validatie!$D$18:$E$35,2,FALSE))))</f>
        <v/>
      </c>
      <c r="L942" s="86"/>
      <c r="M942" s="87"/>
      <c r="N942" s="90"/>
    </row>
    <row r="943" spans="1:14" x14ac:dyDescent="0.2">
      <c r="A943" s="82"/>
      <c r="B943" s="83"/>
      <c r="C943" s="83"/>
      <c r="D943" s="82"/>
      <c r="E943" s="82"/>
      <c r="F943" s="84"/>
      <c r="G943" s="85"/>
      <c r="H943" s="186" t="str">
        <f>IF(L942="Ja", "", IF(G943=0,"",IF(LEN(G943)=0,0,(VLOOKUP($G943,Validatie!$B$18:$C$26,2,FALSE)))))</f>
        <v/>
      </c>
      <c r="I943" s="86"/>
      <c r="J943" s="85"/>
      <c r="K943" s="186" t="str">
        <f>IF(J943=0,"",IF(LEN(J943)=0,0,(VLOOKUP($J943,Validatie!$D$18:$E$35,2,FALSE))))</f>
        <v/>
      </c>
      <c r="L943" s="86"/>
      <c r="M943" s="87"/>
      <c r="N943" s="90"/>
    </row>
    <row r="944" spans="1:14" x14ac:dyDescent="0.2">
      <c r="A944" s="82"/>
      <c r="B944" s="83"/>
      <c r="C944" s="83"/>
      <c r="D944" s="82"/>
      <c r="E944" s="82"/>
      <c r="F944" s="84"/>
      <c r="G944" s="85"/>
      <c r="H944" s="186" t="str">
        <f>IF(L943="Ja", "", IF(G944=0,"",IF(LEN(G944)=0,0,(VLOOKUP($G944,Validatie!$B$18:$C$26,2,FALSE)))))</f>
        <v/>
      </c>
      <c r="I944" s="86"/>
      <c r="J944" s="85"/>
      <c r="K944" s="186" t="str">
        <f>IF(J944=0,"",IF(LEN(J944)=0,0,(VLOOKUP($J944,Validatie!$D$18:$E$35,2,FALSE))))</f>
        <v/>
      </c>
      <c r="L944" s="86"/>
      <c r="M944" s="87"/>
      <c r="N944" s="90"/>
    </row>
    <row r="945" spans="1:14" x14ac:dyDescent="0.2">
      <c r="A945" s="82"/>
      <c r="B945" s="83"/>
      <c r="C945" s="83"/>
      <c r="D945" s="82"/>
      <c r="E945" s="82"/>
      <c r="F945" s="84"/>
      <c r="G945" s="85"/>
      <c r="H945" s="186" t="str">
        <f>IF(L944="Ja", "", IF(G945=0,"",IF(LEN(G945)=0,0,(VLOOKUP($G945,Validatie!$B$18:$C$26,2,FALSE)))))</f>
        <v/>
      </c>
      <c r="I945" s="86"/>
      <c r="J945" s="85"/>
      <c r="K945" s="186" t="str">
        <f>IF(J945=0,"",IF(LEN(J945)=0,0,(VLOOKUP($J945,Validatie!$D$18:$E$35,2,FALSE))))</f>
        <v/>
      </c>
      <c r="L945" s="86"/>
      <c r="M945" s="87"/>
      <c r="N945" s="90"/>
    </row>
    <row r="946" spans="1:14" x14ac:dyDescent="0.2">
      <c r="A946" s="82"/>
      <c r="B946" s="83"/>
      <c r="C946" s="83"/>
      <c r="D946" s="82"/>
      <c r="E946" s="82"/>
      <c r="F946" s="84"/>
      <c r="G946" s="85"/>
      <c r="H946" s="186" t="str">
        <f>IF(L945="Ja", "", IF(G946=0,"",IF(LEN(G946)=0,0,(VLOOKUP($G946,Validatie!$B$18:$C$26,2,FALSE)))))</f>
        <v/>
      </c>
      <c r="I946" s="86"/>
      <c r="J946" s="85"/>
      <c r="K946" s="186" t="str">
        <f>IF(J946=0,"",IF(LEN(J946)=0,0,(VLOOKUP($J946,Validatie!$D$18:$E$35,2,FALSE))))</f>
        <v/>
      </c>
      <c r="L946" s="86"/>
      <c r="M946" s="87"/>
      <c r="N946" s="90"/>
    </row>
    <row r="947" spans="1:14" x14ac:dyDescent="0.2">
      <c r="A947" s="82"/>
      <c r="B947" s="83"/>
      <c r="C947" s="83"/>
      <c r="D947" s="82"/>
      <c r="E947" s="82"/>
      <c r="F947" s="84"/>
      <c r="G947" s="85"/>
      <c r="H947" s="186" t="str">
        <f>IF(L946="Ja", "", IF(G947=0,"",IF(LEN(G947)=0,0,(VLOOKUP($G947,Validatie!$B$18:$C$26,2,FALSE)))))</f>
        <v/>
      </c>
      <c r="I947" s="86"/>
      <c r="J947" s="85"/>
      <c r="K947" s="186" t="str">
        <f>IF(J947=0,"",IF(LEN(J947)=0,0,(VLOOKUP($J947,Validatie!$D$18:$E$35,2,FALSE))))</f>
        <v/>
      </c>
      <c r="L947" s="86"/>
      <c r="M947" s="87"/>
      <c r="N947" s="90"/>
    </row>
    <row r="948" spans="1:14" x14ac:dyDescent="0.2">
      <c r="A948" s="82"/>
      <c r="B948" s="83"/>
      <c r="C948" s="83"/>
      <c r="D948" s="82"/>
      <c r="E948" s="82"/>
      <c r="F948" s="84"/>
      <c r="G948" s="85"/>
      <c r="H948" s="186" t="str">
        <f>IF(L947="Ja", "", IF(G948=0,"",IF(LEN(G948)=0,0,(VLOOKUP($G948,Validatie!$B$18:$C$26,2,FALSE)))))</f>
        <v/>
      </c>
      <c r="I948" s="86"/>
      <c r="J948" s="85"/>
      <c r="K948" s="186" t="str">
        <f>IF(J948=0,"",IF(LEN(J948)=0,0,(VLOOKUP($J948,Validatie!$D$18:$E$35,2,FALSE))))</f>
        <v/>
      </c>
      <c r="L948" s="86"/>
      <c r="M948" s="87"/>
      <c r="N948" s="90"/>
    </row>
    <row r="949" spans="1:14" x14ac:dyDescent="0.2">
      <c r="A949" s="82"/>
      <c r="B949" s="83"/>
      <c r="C949" s="83"/>
      <c r="D949" s="82"/>
      <c r="E949" s="82"/>
      <c r="F949" s="84"/>
      <c r="G949" s="85"/>
      <c r="H949" s="186" t="str">
        <f>IF(L948="Ja", "", IF(G949=0,"",IF(LEN(G949)=0,0,(VLOOKUP($G949,Validatie!$B$18:$C$26,2,FALSE)))))</f>
        <v/>
      </c>
      <c r="I949" s="86"/>
      <c r="J949" s="85"/>
      <c r="K949" s="186" t="str">
        <f>IF(J949=0,"",IF(LEN(J949)=0,0,(VLOOKUP($J949,Validatie!$D$18:$E$35,2,FALSE))))</f>
        <v/>
      </c>
      <c r="L949" s="86"/>
      <c r="M949" s="87"/>
      <c r="N949" s="90"/>
    </row>
    <row r="950" spans="1:14" x14ac:dyDescent="0.2">
      <c r="A950" s="82"/>
      <c r="B950" s="83"/>
      <c r="C950" s="83"/>
      <c r="D950" s="82"/>
      <c r="E950" s="82"/>
      <c r="F950" s="84"/>
      <c r="G950" s="85"/>
      <c r="H950" s="186" t="str">
        <f>IF(L949="Ja", "", IF(G950=0,"",IF(LEN(G950)=0,0,(VLOOKUP($G950,Validatie!$B$18:$C$26,2,FALSE)))))</f>
        <v/>
      </c>
      <c r="I950" s="86"/>
      <c r="J950" s="85"/>
      <c r="K950" s="186" t="str">
        <f>IF(J950=0,"",IF(LEN(J950)=0,0,(VLOOKUP($J950,Validatie!$D$18:$E$35,2,FALSE))))</f>
        <v/>
      </c>
      <c r="L950" s="86"/>
      <c r="M950" s="87"/>
      <c r="N950" s="90"/>
    </row>
    <row r="951" spans="1:14" x14ac:dyDescent="0.2">
      <c r="A951" s="82"/>
      <c r="B951" s="83"/>
      <c r="C951" s="83"/>
      <c r="D951" s="82"/>
      <c r="E951" s="82"/>
      <c r="F951" s="84"/>
      <c r="G951" s="85"/>
      <c r="H951" s="186" t="str">
        <f>IF(L950="Ja", "", IF(G951=0,"",IF(LEN(G951)=0,0,(VLOOKUP($G951,Validatie!$B$18:$C$26,2,FALSE)))))</f>
        <v/>
      </c>
      <c r="I951" s="86"/>
      <c r="J951" s="85"/>
      <c r="K951" s="186" t="str">
        <f>IF(J951=0,"",IF(LEN(J951)=0,0,(VLOOKUP($J951,Validatie!$D$18:$E$35,2,FALSE))))</f>
        <v/>
      </c>
      <c r="L951" s="86"/>
      <c r="M951" s="87"/>
      <c r="N951" s="90"/>
    </row>
    <row r="952" spans="1:14" x14ac:dyDescent="0.2">
      <c r="A952" s="82"/>
      <c r="B952" s="83"/>
      <c r="C952" s="83"/>
      <c r="D952" s="82"/>
      <c r="E952" s="82"/>
      <c r="F952" s="84"/>
      <c r="G952" s="85"/>
      <c r="H952" s="186" t="str">
        <f>IF(L951="Ja", "", IF(G952=0,"",IF(LEN(G952)=0,0,(VLOOKUP($G952,Validatie!$B$18:$C$26,2,FALSE)))))</f>
        <v/>
      </c>
      <c r="I952" s="86"/>
      <c r="J952" s="85"/>
      <c r="K952" s="186" t="str">
        <f>IF(J952=0,"",IF(LEN(J952)=0,0,(VLOOKUP($J952,Validatie!$D$18:$E$35,2,FALSE))))</f>
        <v/>
      </c>
      <c r="L952" s="86"/>
      <c r="M952" s="87"/>
      <c r="N952" s="90"/>
    </row>
    <row r="953" spans="1:14" x14ac:dyDescent="0.2">
      <c r="A953" s="82"/>
      <c r="B953" s="83"/>
      <c r="C953" s="83"/>
      <c r="D953" s="82"/>
      <c r="E953" s="82"/>
      <c r="F953" s="84"/>
      <c r="G953" s="85"/>
      <c r="H953" s="186" t="str">
        <f>IF(L952="Ja", "", IF(G953=0,"",IF(LEN(G953)=0,0,(VLOOKUP($G953,Validatie!$B$18:$C$26,2,FALSE)))))</f>
        <v/>
      </c>
      <c r="I953" s="86"/>
      <c r="J953" s="85"/>
      <c r="K953" s="186" t="str">
        <f>IF(J953=0,"",IF(LEN(J953)=0,0,(VLOOKUP($J953,Validatie!$D$18:$E$35,2,FALSE))))</f>
        <v/>
      </c>
      <c r="L953" s="86"/>
      <c r="M953" s="87"/>
      <c r="N953" s="90"/>
    </row>
    <row r="954" spans="1:14" x14ac:dyDescent="0.2">
      <c r="A954" s="82"/>
      <c r="B954" s="83"/>
      <c r="C954" s="83"/>
      <c r="D954" s="82"/>
      <c r="E954" s="82"/>
      <c r="F954" s="84"/>
      <c r="G954" s="85"/>
      <c r="H954" s="186" t="str">
        <f>IF(L953="Ja", "", IF(G954=0,"",IF(LEN(G954)=0,0,(VLOOKUP($G954,Validatie!$B$18:$C$26,2,FALSE)))))</f>
        <v/>
      </c>
      <c r="I954" s="86"/>
      <c r="J954" s="85"/>
      <c r="K954" s="186" t="str">
        <f>IF(J954=0,"",IF(LEN(J954)=0,0,(VLOOKUP($J954,Validatie!$D$18:$E$35,2,FALSE))))</f>
        <v/>
      </c>
      <c r="L954" s="86"/>
      <c r="M954" s="87"/>
      <c r="N954" s="90"/>
    </row>
    <row r="955" spans="1:14" x14ac:dyDescent="0.2">
      <c r="A955" s="82"/>
      <c r="B955" s="83"/>
      <c r="C955" s="83"/>
      <c r="D955" s="82"/>
      <c r="E955" s="82"/>
      <c r="F955" s="84"/>
      <c r="G955" s="85"/>
      <c r="H955" s="186" t="str">
        <f>IF(L954="Ja", "", IF(G955=0,"",IF(LEN(G955)=0,0,(VLOOKUP($G955,Validatie!$B$18:$C$26,2,FALSE)))))</f>
        <v/>
      </c>
      <c r="I955" s="86"/>
      <c r="J955" s="85"/>
      <c r="K955" s="186" t="str">
        <f>IF(J955=0,"",IF(LEN(J955)=0,0,(VLOOKUP($J955,Validatie!$D$18:$E$35,2,FALSE))))</f>
        <v/>
      </c>
      <c r="L955" s="86"/>
      <c r="M955" s="87"/>
      <c r="N955" s="90"/>
    </row>
    <row r="956" spans="1:14" x14ac:dyDescent="0.2">
      <c r="A956" s="82"/>
      <c r="B956" s="83"/>
      <c r="C956" s="83"/>
      <c r="D956" s="82"/>
      <c r="E956" s="82"/>
      <c r="F956" s="84"/>
      <c r="G956" s="85"/>
      <c r="H956" s="186" t="str">
        <f>IF(L955="Ja", "", IF(G956=0,"",IF(LEN(G956)=0,0,(VLOOKUP($G956,Validatie!$B$18:$C$26,2,FALSE)))))</f>
        <v/>
      </c>
      <c r="I956" s="86"/>
      <c r="J956" s="85"/>
      <c r="K956" s="186" t="str">
        <f>IF(J956=0,"",IF(LEN(J956)=0,0,(VLOOKUP($J956,Validatie!$D$18:$E$35,2,FALSE))))</f>
        <v/>
      </c>
      <c r="L956" s="86"/>
      <c r="M956" s="87"/>
      <c r="N956" s="90"/>
    </row>
    <row r="957" spans="1:14" x14ac:dyDescent="0.2">
      <c r="A957" s="82"/>
      <c r="B957" s="83"/>
      <c r="C957" s="83"/>
      <c r="D957" s="82"/>
      <c r="E957" s="82"/>
      <c r="F957" s="84"/>
      <c r="G957" s="85"/>
      <c r="H957" s="186" t="str">
        <f>IF(L956="Ja", "", IF(G957=0,"",IF(LEN(G957)=0,0,(VLOOKUP($G957,Validatie!$B$18:$C$26,2,FALSE)))))</f>
        <v/>
      </c>
      <c r="I957" s="86"/>
      <c r="J957" s="85"/>
      <c r="K957" s="186" t="str">
        <f>IF(J957=0,"",IF(LEN(J957)=0,0,(VLOOKUP($J957,Validatie!$D$18:$E$35,2,FALSE))))</f>
        <v/>
      </c>
      <c r="L957" s="86"/>
      <c r="M957" s="87"/>
      <c r="N957" s="90"/>
    </row>
    <row r="958" spans="1:14" x14ac:dyDescent="0.2">
      <c r="A958" s="82"/>
      <c r="B958" s="83"/>
      <c r="C958" s="83"/>
      <c r="D958" s="82"/>
      <c r="E958" s="82"/>
      <c r="F958" s="84"/>
      <c r="G958" s="85"/>
      <c r="H958" s="186" t="str">
        <f>IF(L957="Ja", "", IF(G958=0,"",IF(LEN(G958)=0,0,(VLOOKUP($G958,Validatie!$B$18:$C$26,2,FALSE)))))</f>
        <v/>
      </c>
      <c r="I958" s="86"/>
      <c r="J958" s="85"/>
      <c r="K958" s="186" t="str">
        <f>IF(J958=0,"",IF(LEN(J958)=0,0,(VLOOKUP($J958,Validatie!$D$18:$E$35,2,FALSE))))</f>
        <v/>
      </c>
      <c r="L958" s="86"/>
      <c r="M958" s="87"/>
      <c r="N958" s="90"/>
    </row>
    <row r="959" spans="1:14" x14ac:dyDescent="0.2">
      <c r="A959" s="82"/>
      <c r="B959" s="83"/>
      <c r="C959" s="83"/>
      <c r="D959" s="82"/>
      <c r="E959" s="82"/>
      <c r="F959" s="84"/>
      <c r="G959" s="85"/>
      <c r="H959" s="186" t="str">
        <f>IF(L958="Ja", "", IF(G959=0,"",IF(LEN(G959)=0,0,(VLOOKUP($G959,Validatie!$B$18:$C$26,2,FALSE)))))</f>
        <v/>
      </c>
      <c r="I959" s="86"/>
      <c r="J959" s="85"/>
      <c r="K959" s="186" t="str">
        <f>IF(J959=0,"",IF(LEN(J959)=0,0,(VLOOKUP($J959,Validatie!$D$18:$E$35,2,FALSE))))</f>
        <v/>
      </c>
      <c r="L959" s="86"/>
      <c r="M959" s="87"/>
      <c r="N959" s="90"/>
    </row>
    <row r="960" spans="1:14" x14ac:dyDescent="0.2">
      <c r="A960" s="82"/>
      <c r="B960" s="83"/>
      <c r="C960" s="83"/>
      <c r="D960" s="82"/>
      <c r="E960" s="82"/>
      <c r="F960" s="84"/>
      <c r="G960" s="85"/>
      <c r="H960" s="186" t="str">
        <f>IF(L959="Ja", "", IF(G960=0,"",IF(LEN(G960)=0,0,(VLOOKUP($G960,Validatie!$B$18:$C$26,2,FALSE)))))</f>
        <v/>
      </c>
      <c r="I960" s="86"/>
      <c r="J960" s="85"/>
      <c r="K960" s="186" t="str">
        <f>IF(J960=0,"",IF(LEN(J960)=0,0,(VLOOKUP($J960,Validatie!$D$18:$E$35,2,FALSE))))</f>
        <v/>
      </c>
      <c r="L960" s="86"/>
      <c r="M960" s="87"/>
      <c r="N960" s="90"/>
    </row>
    <row r="961" spans="1:14" x14ac:dyDescent="0.2">
      <c r="A961" s="82"/>
      <c r="B961" s="83"/>
      <c r="C961" s="83"/>
      <c r="D961" s="82"/>
      <c r="E961" s="82"/>
      <c r="F961" s="84"/>
      <c r="G961" s="85"/>
      <c r="H961" s="186" t="str">
        <f>IF(L960="Ja", "", IF(G961=0,"",IF(LEN(G961)=0,0,(VLOOKUP($G961,Validatie!$B$18:$C$26,2,FALSE)))))</f>
        <v/>
      </c>
      <c r="I961" s="86"/>
      <c r="J961" s="85"/>
      <c r="K961" s="186" t="str">
        <f>IF(J961=0,"",IF(LEN(J961)=0,0,(VLOOKUP($J961,Validatie!$D$18:$E$35,2,FALSE))))</f>
        <v/>
      </c>
      <c r="L961" s="86"/>
      <c r="M961" s="87"/>
      <c r="N961" s="90"/>
    </row>
    <row r="962" spans="1:14" x14ac:dyDescent="0.2">
      <c r="A962" s="82"/>
      <c r="B962" s="83"/>
      <c r="C962" s="83"/>
      <c r="D962" s="82"/>
      <c r="E962" s="82"/>
      <c r="F962" s="84"/>
      <c r="G962" s="85"/>
      <c r="H962" s="186" t="str">
        <f>IF(L961="Ja", "", IF(G962=0,"",IF(LEN(G962)=0,0,(VLOOKUP($G962,Validatie!$B$18:$C$26,2,FALSE)))))</f>
        <v/>
      </c>
      <c r="I962" s="86"/>
      <c r="J962" s="85"/>
      <c r="K962" s="186" t="str">
        <f>IF(J962=0,"",IF(LEN(J962)=0,0,(VLOOKUP($J962,Validatie!$D$18:$E$35,2,FALSE))))</f>
        <v/>
      </c>
      <c r="L962" s="86"/>
      <c r="M962" s="87"/>
      <c r="N962" s="90"/>
    </row>
    <row r="963" spans="1:14" x14ac:dyDescent="0.2">
      <c r="A963" s="82"/>
      <c r="B963" s="83"/>
      <c r="C963" s="83"/>
      <c r="D963" s="82"/>
      <c r="E963" s="82"/>
      <c r="F963" s="84"/>
      <c r="G963" s="85"/>
      <c r="H963" s="186" t="str">
        <f>IF(L962="Ja", "", IF(G963=0,"",IF(LEN(G963)=0,0,(VLOOKUP($G963,Validatie!$B$18:$C$26,2,FALSE)))))</f>
        <v/>
      </c>
      <c r="I963" s="86"/>
      <c r="J963" s="85"/>
      <c r="K963" s="186" t="str">
        <f>IF(J963=0,"",IF(LEN(J963)=0,0,(VLOOKUP($J963,Validatie!$D$18:$E$35,2,FALSE))))</f>
        <v/>
      </c>
      <c r="L963" s="86"/>
      <c r="M963" s="87"/>
      <c r="N963" s="90"/>
    </row>
    <row r="964" spans="1:14" x14ac:dyDescent="0.2">
      <c r="A964" s="82"/>
      <c r="B964" s="83"/>
      <c r="C964" s="83"/>
      <c r="D964" s="82"/>
      <c r="E964" s="82"/>
      <c r="F964" s="84"/>
      <c r="G964" s="85"/>
      <c r="H964" s="186" t="str">
        <f>IF(L963="Ja", "", IF(G964=0,"",IF(LEN(G964)=0,0,(VLOOKUP($G964,Validatie!$B$18:$C$26,2,FALSE)))))</f>
        <v/>
      </c>
      <c r="I964" s="86"/>
      <c r="J964" s="85"/>
      <c r="K964" s="186" t="str">
        <f>IF(J964=0,"",IF(LEN(J964)=0,0,(VLOOKUP($J964,Validatie!$D$18:$E$35,2,FALSE))))</f>
        <v/>
      </c>
      <c r="L964" s="86"/>
      <c r="M964" s="87"/>
      <c r="N964" s="90"/>
    </row>
    <row r="965" spans="1:14" x14ac:dyDescent="0.2">
      <c r="A965" s="82"/>
      <c r="B965" s="83"/>
      <c r="C965" s="83"/>
      <c r="D965" s="82"/>
      <c r="E965" s="82"/>
      <c r="F965" s="84"/>
      <c r="G965" s="85"/>
      <c r="H965" s="186" t="str">
        <f>IF(L964="Ja", "", IF(G965=0,"",IF(LEN(G965)=0,0,(VLOOKUP($G965,Validatie!$B$18:$C$26,2,FALSE)))))</f>
        <v/>
      </c>
      <c r="I965" s="86"/>
      <c r="J965" s="85"/>
      <c r="K965" s="186" t="str">
        <f>IF(J965=0,"",IF(LEN(J965)=0,0,(VLOOKUP($J965,Validatie!$D$18:$E$35,2,FALSE))))</f>
        <v/>
      </c>
      <c r="L965" s="86"/>
      <c r="M965" s="87"/>
      <c r="N965" s="90"/>
    </row>
    <row r="966" spans="1:14" x14ac:dyDescent="0.2">
      <c r="A966" s="82"/>
      <c r="B966" s="83"/>
      <c r="C966" s="83"/>
      <c r="D966" s="82"/>
      <c r="E966" s="82"/>
      <c r="F966" s="84"/>
      <c r="G966" s="85"/>
      <c r="H966" s="186" t="str">
        <f>IF(L965="Ja", "", IF(G966=0,"",IF(LEN(G966)=0,0,(VLOOKUP($G966,Validatie!$B$18:$C$26,2,FALSE)))))</f>
        <v/>
      </c>
      <c r="I966" s="86"/>
      <c r="J966" s="85"/>
      <c r="K966" s="186" t="str">
        <f>IF(J966=0,"",IF(LEN(J966)=0,0,(VLOOKUP($J966,Validatie!$D$18:$E$35,2,FALSE))))</f>
        <v/>
      </c>
      <c r="L966" s="86"/>
      <c r="M966" s="87"/>
      <c r="N966" s="90"/>
    </row>
    <row r="967" spans="1:14" x14ac:dyDescent="0.2">
      <c r="A967" s="82"/>
      <c r="B967" s="83"/>
      <c r="C967" s="83"/>
      <c r="D967" s="82"/>
      <c r="E967" s="82"/>
      <c r="F967" s="84"/>
      <c r="G967" s="85"/>
      <c r="H967" s="186" t="str">
        <f>IF(L966="Ja", "", IF(G967=0,"",IF(LEN(G967)=0,0,(VLOOKUP($G967,Validatie!$B$18:$C$26,2,FALSE)))))</f>
        <v/>
      </c>
      <c r="I967" s="86"/>
      <c r="J967" s="85"/>
      <c r="K967" s="186" t="str">
        <f>IF(J967=0,"",IF(LEN(J967)=0,0,(VLOOKUP($J967,Validatie!$D$18:$E$35,2,FALSE))))</f>
        <v/>
      </c>
      <c r="L967" s="86"/>
      <c r="M967" s="87"/>
      <c r="N967" s="90"/>
    </row>
    <row r="968" spans="1:14" x14ac:dyDescent="0.2">
      <c r="A968" s="82"/>
      <c r="B968" s="83"/>
      <c r="C968" s="83"/>
      <c r="D968" s="82"/>
      <c r="E968" s="82"/>
      <c r="F968" s="84"/>
      <c r="G968" s="85"/>
      <c r="H968" s="186" t="str">
        <f>IF(L967="Ja", "", IF(G968=0,"",IF(LEN(G968)=0,0,(VLOOKUP($G968,Validatie!$B$18:$C$26,2,FALSE)))))</f>
        <v/>
      </c>
      <c r="I968" s="86"/>
      <c r="J968" s="85"/>
      <c r="K968" s="186" t="str">
        <f>IF(J968=0,"",IF(LEN(J968)=0,0,(VLOOKUP($J968,Validatie!$D$18:$E$35,2,FALSE))))</f>
        <v/>
      </c>
      <c r="L968" s="86"/>
      <c r="M968" s="87"/>
      <c r="N968" s="90"/>
    </row>
    <row r="969" spans="1:14" x14ac:dyDescent="0.2">
      <c r="A969" s="82"/>
      <c r="B969" s="83"/>
      <c r="C969" s="83"/>
      <c r="D969" s="82"/>
      <c r="E969" s="82"/>
      <c r="F969" s="84"/>
      <c r="G969" s="85"/>
      <c r="H969" s="186" t="str">
        <f>IF(L968="Ja", "", IF(G969=0,"",IF(LEN(G969)=0,0,(VLOOKUP($G969,Validatie!$B$18:$C$26,2,FALSE)))))</f>
        <v/>
      </c>
      <c r="I969" s="86"/>
      <c r="J969" s="85"/>
      <c r="K969" s="186" t="str">
        <f>IF(J969=0,"",IF(LEN(J969)=0,0,(VLOOKUP($J969,Validatie!$D$18:$E$35,2,FALSE))))</f>
        <v/>
      </c>
      <c r="L969" s="86"/>
      <c r="M969" s="87"/>
      <c r="N969" s="90"/>
    </row>
    <row r="970" spans="1:14" x14ac:dyDescent="0.2">
      <c r="A970" s="82"/>
      <c r="B970" s="83"/>
      <c r="C970" s="83"/>
      <c r="D970" s="82"/>
      <c r="E970" s="82"/>
      <c r="F970" s="84"/>
      <c r="G970" s="85"/>
      <c r="H970" s="186" t="str">
        <f>IF(L969="Ja", "", IF(G970=0,"",IF(LEN(G970)=0,0,(VLOOKUP($G970,Validatie!$B$18:$C$26,2,FALSE)))))</f>
        <v/>
      </c>
      <c r="I970" s="86"/>
      <c r="J970" s="85"/>
      <c r="K970" s="186" t="str">
        <f>IF(J970=0,"",IF(LEN(J970)=0,0,(VLOOKUP($J970,Validatie!$D$18:$E$35,2,FALSE))))</f>
        <v/>
      </c>
      <c r="L970" s="86"/>
      <c r="M970" s="87"/>
      <c r="N970" s="90"/>
    </row>
    <row r="971" spans="1:14" x14ac:dyDescent="0.2">
      <c r="A971" s="82"/>
      <c r="B971" s="83"/>
      <c r="C971" s="83"/>
      <c r="D971" s="82"/>
      <c r="E971" s="82"/>
      <c r="F971" s="84"/>
      <c r="G971" s="85"/>
      <c r="H971" s="186" t="str">
        <f>IF(L970="Ja", "", IF(G971=0,"",IF(LEN(G971)=0,0,(VLOOKUP($G971,Validatie!$B$18:$C$26,2,FALSE)))))</f>
        <v/>
      </c>
      <c r="I971" s="86"/>
      <c r="J971" s="85"/>
      <c r="K971" s="186" t="str">
        <f>IF(J971=0,"",IF(LEN(J971)=0,0,(VLOOKUP($J971,Validatie!$D$18:$E$35,2,FALSE))))</f>
        <v/>
      </c>
      <c r="L971" s="86"/>
      <c r="M971" s="87"/>
      <c r="N971" s="90"/>
    </row>
    <row r="972" spans="1:14" x14ac:dyDescent="0.2">
      <c r="A972" s="82"/>
      <c r="B972" s="83"/>
      <c r="C972" s="83"/>
      <c r="D972" s="82"/>
      <c r="E972" s="82"/>
      <c r="F972" s="84"/>
      <c r="G972" s="85"/>
      <c r="H972" s="186" t="str">
        <f>IF(L971="Ja", "", IF(G972=0,"",IF(LEN(G972)=0,0,(VLOOKUP($G972,Validatie!$B$18:$C$26,2,FALSE)))))</f>
        <v/>
      </c>
      <c r="I972" s="86"/>
      <c r="J972" s="85"/>
      <c r="K972" s="186" t="str">
        <f>IF(J972=0,"",IF(LEN(J972)=0,0,(VLOOKUP($J972,Validatie!$D$18:$E$35,2,FALSE))))</f>
        <v/>
      </c>
      <c r="L972" s="86"/>
      <c r="M972" s="87"/>
      <c r="N972" s="90"/>
    </row>
    <row r="973" spans="1:14" x14ac:dyDescent="0.2">
      <c r="A973" s="82"/>
      <c r="B973" s="83"/>
      <c r="C973" s="83"/>
      <c r="D973" s="82"/>
      <c r="E973" s="82"/>
      <c r="F973" s="84"/>
      <c r="G973" s="85"/>
      <c r="H973" s="186" t="str">
        <f>IF(L972="Ja", "", IF(G973=0,"",IF(LEN(G973)=0,0,(VLOOKUP($G973,Validatie!$B$18:$C$26,2,FALSE)))))</f>
        <v/>
      </c>
      <c r="I973" s="86"/>
      <c r="J973" s="85"/>
      <c r="K973" s="186" t="str">
        <f>IF(J973=0,"",IF(LEN(J973)=0,0,(VLOOKUP($J973,Validatie!$D$18:$E$35,2,FALSE))))</f>
        <v/>
      </c>
      <c r="L973" s="86"/>
      <c r="M973" s="87"/>
      <c r="N973" s="90"/>
    </row>
    <row r="974" spans="1:14" x14ac:dyDescent="0.2">
      <c r="A974" s="82"/>
      <c r="B974" s="83"/>
      <c r="C974" s="83"/>
      <c r="D974" s="82"/>
      <c r="E974" s="82"/>
      <c r="F974" s="84"/>
      <c r="G974" s="85"/>
      <c r="H974" s="186" t="str">
        <f>IF(L973="Ja", "", IF(G974=0,"",IF(LEN(G974)=0,0,(VLOOKUP($G974,Validatie!$B$18:$C$26,2,FALSE)))))</f>
        <v/>
      </c>
      <c r="I974" s="86"/>
      <c r="J974" s="85"/>
      <c r="K974" s="186" t="str">
        <f>IF(J974=0,"",IF(LEN(J974)=0,0,(VLOOKUP($J974,Validatie!$D$18:$E$35,2,FALSE))))</f>
        <v/>
      </c>
      <c r="L974" s="86"/>
      <c r="M974" s="87"/>
      <c r="N974" s="90"/>
    </row>
    <row r="975" spans="1:14" x14ac:dyDescent="0.2">
      <c r="A975" s="82"/>
      <c r="B975" s="83"/>
      <c r="C975" s="83"/>
      <c r="D975" s="82"/>
      <c r="E975" s="82"/>
      <c r="F975" s="84"/>
      <c r="G975" s="85"/>
      <c r="H975" s="186" t="str">
        <f>IF(L974="Ja", "", IF(G975=0,"",IF(LEN(G975)=0,0,(VLOOKUP($G975,Validatie!$B$18:$C$26,2,FALSE)))))</f>
        <v/>
      </c>
      <c r="I975" s="86"/>
      <c r="J975" s="85"/>
      <c r="K975" s="186" t="str">
        <f>IF(J975=0,"",IF(LEN(J975)=0,0,(VLOOKUP($J975,Validatie!$D$18:$E$35,2,FALSE))))</f>
        <v/>
      </c>
      <c r="L975" s="86"/>
      <c r="M975" s="87"/>
      <c r="N975" s="90"/>
    </row>
    <row r="976" spans="1:14" x14ac:dyDescent="0.2">
      <c r="A976" s="82"/>
      <c r="B976" s="83"/>
      <c r="C976" s="83"/>
      <c r="D976" s="82"/>
      <c r="E976" s="82"/>
      <c r="F976" s="84"/>
      <c r="G976" s="85"/>
      <c r="H976" s="186" t="str">
        <f>IF(L975="Ja", "", IF(G976=0,"",IF(LEN(G976)=0,0,(VLOOKUP($G976,Validatie!$B$18:$C$26,2,FALSE)))))</f>
        <v/>
      </c>
      <c r="I976" s="86"/>
      <c r="J976" s="85"/>
      <c r="K976" s="186" t="str">
        <f>IF(J976=0,"",IF(LEN(J976)=0,0,(VLOOKUP($J976,Validatie!$D$18:$E$35,2,FALSE))))</f>
        <v/>
      </c>
      <c r="L976" s="86"/>
      <c r="M976" s="87"/>
      <c r="N976" s="90"/>
    </row>
    <row r="977" spans="1:14" x14ac:dyDescent="0.2">
      <c r="A977" s="82"/>
      <c r="B977" s="83"/>
      <c r="C977" s="83"/>
      <c r="D977" s="82"/>
      <c r="E977" s="82"/>
      <c r="F977" s="84"/>
      <c r="G977" s="85"/>
      <c r="H977" s="186" t="str">
        <f>IF(L976="Ja", "", IF(G977=0,"",IF(LEN(G977)=0,0,(VLOOKUP($G977,Validatie!$B$18:$C$26,2,FALSE)))))</f>
        <v/>
      </c>
      <c r="I977" s="86"/>
      <c r="J977" s="85"/>
      <c r="K977" s="186" t="str">
        <f>IF(J977=0,"",IF(LEN(J977)=0,0,(VLOOKUP($J977,Validatie!$D$18:$E$35,2,FALSE))))</f>
        <v/>
      </c>
      <c r="L977" s="86"/>
      <c r="M977" s="87"/>
      <c r="N977" s="90"/>
    </row>
    <row r="978" spans="1:14" x14ac:dyDescent="0.2">
      <c r="A978" s="82"/>
      <c r="B978" s="83"/>
      <c r="C978" s="83"/>
      <c r="D978" s="82"/>
      <c r="E978" s="82"/>
      <c r="F978" s="84"/>
      <c r="G978" s="85"/>
      <c r="H978" s="186" t="str">
        <f>IF(L977="Ja", "", IF(G978=0,"",IF(LEN(G978)=0,0,(VLOOKUP($G978,Validatie!$B$18:$C$26,2,FALSE)))))</f>
        <v/>
      </c>
      <c r="I978" s="86"/>
      <c r="J978" s="85"/>
      <c r="K978" s="186" t="str">
        <f>IF(J978=0,"",IF(LEN(J978)=0,0,(VLOOKUP($J978,Validatie!$D$18:$E$35,2,FALSE))))</f>
        <v/>
      </c>
      <c r="L978" s="86"/>
      <c r="M978" s="87"/>
      <c r="N978" s="90"/>
    </row>
    <row r="979" spans="1:14" x14ac:dyDescent="0.2">
      <c r="A979" s="82"/>
      <c r="B979" s="83"/>
      <c r="C979" s="83"/>
      <c r="D979" s="82"/>
      <c r="E979" s="82"/>
      <c r="F979" s="84"/>
      <c r="G979" s="85"/>
      <c r="H979" s="186" t="str">
        <f>IF(L978="Ja", "", IF(G979=0,"",IF(LEN(G979)=0,0,(VLOOKUP($G979,Validatie!$B$18:$C$26,2,FALSE)))))</f>
        <v/>
      </c>
      <c r="I979" s="86"/>
      <c r="J979" s="85"/>
      <c r="K979" s="186" t="str">
        <f>IF(J979=0,"",IF(LEN(J979)=0,0,(VLOOKUP($J979,Validatie!$D$18:$E$35,2,FALSE))))</f>
        <v/>
      </c>
      <c r="L979" s="86"/>
      <c r="M979" s="87"/>
      <c r="N979" s="90"/>
    </row>
    <row r="980" spans="1:14" x14ac:dyDescent="0.2">
      <c r="A980" s="82"/>
      <c r="B980" s="83"/>
      <c r="C980" s="83"/>
      <c r="D980" s="82"/>
      <c r="E980" s="82"/>
      <c r="F980" s="84"/>
      <c r="G980" s="85"/>
      <c r="H980" s="186" t="str">
        <f>IF(L979="Ja", "", IF(G980=0,"",IF(LEN(G980)=0,0,(VLOOKUP($G980,Validatie!$B$18:$C$26,2,FALSE)))))</f>
        <v/>
      </c>
      <c r="I980" s="86"/>
      <c r="J980" s="85"/>
      <c r="K980" s="186" t="str">
        <f>IF(J980=0,"",IF(LEN(J980)=0,0,(VLOOKUP($J980,Validatie!$D$18:$E$35,2,FALSE))))</f>
        <v/>
      </c>
      <c r="L980" s="86"/>
      <c r="M980" s="87"/>
      <c r="N980" s="90"/>
    </row>
    <row r="981" spans="1:14" x14ac:dyDescent="0.2">
      <c r="A981" s="82"/>
      <c r="B981" s="83"/>
      <c r="C981" s="83"/>
      <c r="D981" s="82"/>
      <c r="E981" s="82"/>
      <c r="F981" s="84"/>
      <c r="G981" s="85"/>
      <c r="H981" s="186" t="str">
        <f>IF(L980="Ja", "", IF(G981=0,"",IF(LEN(G981)=0,0,(VLOOKUP($G981,Validatie!$B$18:$C$26,2,FALSE)))))</f>
        <v/>
      </c>
      <c r="I981" s="86"/>
      <c r="J981" s="85"/>
      <c r="K981" s="186" t="str">
        <f>IF(J981=0,"",IF(LEN(J981)=0,0,(VLOOKUP($J981,Validatie!$D$18:$E$35,2,FALSE))))</f>
        <v/>
      </c>
      <c r="L981" s="86"/>
      <c r="M981" s="87"/>
      <c r="N981" s="90"/>
    </row>
    <row r="982" spans="1:14" x14ac:dyDescent="0.2">
      <c r="A982" s="82"/>
      <c r="B982" s="83"/>
      <c r="C982" s="83"/>
      <c r="D982" s="82"/>
      <c r="E982" s="82"/>
      <c r="F982" s="84"/>
      <c r="G982" s="85"/>
      <c r="H982" s="186" t="str">
        <f>IF(L981="Ja", "", IF(G982=0,"",IF(LEN(G982)=0,0,(VLOOKUP($G982,Validatie!$B$18:$C$26,2,FALSE)))))</f>
        <v/>
      </c>
      <c r="I982" s="86"/>
      <c r="J982" s="85"/>
      <c r="K982" s="186" t="str">
        <f>IF(J982=0,"",IF(LEN(J982)=0,0,(VLOOKUP($J982,Validatie!$D$18:$E$35,2,FALSE))))</f>
        <v/>
      </c>
      <c r="L982" s="86"/>
      <c r="M982" s="87"/>
      <c r="N982" s="90"/>
    </row>
    <row r="983" spans="1:14" x14ac:dyDescent="0.2">
      <c r="A983" s="82"/>
      <c r="B983" s="83"/>
      <c r="C983" s="83"/>
      <c r="D983" s="82"/>
      <c r="E983" s="82"/>
      <c r="F983" s="84"/>
      <c r="G983" s="85"/>
      <c r="H983" s="186" t="str">
        <f>IF(L982="Ja", "", IF(G983=0,"",IF(LEN(G983)=0,0,(VLOOKUP($G983,Validatie!$B$18:$C$26,2,FALSE)))))</f>
        <v/>
      </c>
      <c r="I983" s="86"/>
      <c r="J983" s="85"/>
      <c r="K983" s="186" t="str">
        <f>IF(J983=0,"",IF(LEN(J983)=0,0,(VLOOKUP($J983,Validatie!$D$18:$E$35,2,FALSE))))</f>
        <v/>
      </c>
      <c r="L983" s="86"/>
      <c r="M983" s="87"/>
      <c r="N983" s="90"/>
    </row>
    <row r="984" spans="1:14" x14ac:dyDescent="0.2">
      <c r="A984" s="82"/>
      <c r="B984" s="83"/>
      <c r="C984" s="83"/>
      <c r="D984" s="82"/>
      <c r="E984" s="82"/>
      <c r="F984" s="84"/>
      <c r="G984" s="85"/>
      <c r="H984" s="186" t="str">
        <f>IF(L983="Ja", "", IF(G984=0,"",IF(LEN(G984)=0,0,(VLOOKUP($G984,Validatie!$B$18:$C$26,2,FALSE)))))</f>
        <v/>
      </c>
      <c r="I984" s="86"/>
      <c r="J984" s="85"/>
      <c r="K984" s="186" t="str">
        <f>IF(J984=0,"",IF(LEN(J984)=0,0,(VLOOKUP($J984,Validatie!$D$18:$E$35,2,FALSE))))</f>
        <v/>
      </c>
      <c r="L984" s="86"/>
      <c r="M984" s="87"/>
      <c r="N984" s="90"/>
    </row>
    <row r="985" spans="1:14" x14ac:dyDescent="0.2">
      <c r="A985" s="82"/>
      <c r="B985" s="83"/>
      <c r="C985" s="83"/>
      <c r="D985" s="82"/>
      <c r="E985" s="82"/>
      <c r="F985" s="84"/>
      <c r="G985" s="85"/>
      <c r="H985" s="186" t="str">
        <f>IF(L984="Ja", "", IF(G985=0,"",IF(LEN(G985)=0,0,(VLOOKUP($G985,Validatie!$B$18:$C$26,2,FALSE)))))</f>
        <v/>
      </c>
      <c r="I985" s="86"/>
      <c r="J985" s="85"/>
      <c r="K985" s="186" t="str">
        <f>IF(J985=0,"",IF(LEN(J985)=0,0,(VLOOKUP($J985,Validatie!$D$18:$E$35,2,FALSE))))</f>
        <v/>
      </c>
      <c r="L985" s="86"/>
      <c r="M985" s="87"/>
      <c r="N985" s="90"/>
    </row>
    <row r="986" spans="1:14" x14ac:dyDescent="0.2">
      <c r="A986" s="82"/>
      <c r="B986" s="83"/>
      <c r="C986" s="83"/>
      <c r="D986" s="82"/>
      <c r="E986" s="82"/>
      <c r="F986" s="84"/>
      <c r="G986" s="85"/>
      <c r="H986" s="186" t="str">
        <f>IF(L985="Ja", "", IF(G986=0,"",IF(LEN(G986)=0,0,(VLOOKUP($G986,Validatie!$B$18:$C$26,2,FALSE)))))</f>
        <v/>
      </c>
      <c r="I986" s="86"/>
      <c r="J986" s="85"/>
      <c r="K986" s="186" t="str">
        <f>IF(J986=0,"",IF(LEN(J986)=0,0,(VLOOKUP($J986,Validatie!$D$18:$E$35,2,FALSE))))</f>
        <v/>
      </c>
      <c r="L986" s="86"/>
      <c r="M986" s="87"/>
      <c r="N986" s="90"/>
    </row>
    <row r="987" spans="1:14" x14ac:dyDescent="0.2">
      <c r="A987" s="82"/>
      <c r="B987" s="83"/>
      <c r="C987" s="83"/>
      <c r="D987" s="82"/>
      <c r="E987" s="82"/>
      <c r="F987" s="84"/>
      <c r="G987" s="85"/>
      <c r="H987" s="186" t="str">
        <f>IF(L986="Ja", "", IF(G987=0,"",IF(LEN(G987)=0,0,(VLOOKUP($G987,Validatie!$B$18:$C$26,2,FALSE)))))</f>
        <v/>
      </c>
      <c r="I987" s="86"/>
      <c r="J987" s="85"/>
      <c r="K987" s="186" t="str">
        <f>IF(J987=0,"",IF(LEN(J987)=0,0,(VLOOKUP($J987,Validatie!$D$18:$E$35,2,FALSE))))</f>
        <v/>
      </c>
      <c r="L987" s="86"/>
      <c r="M987" s="87"/>
      <c r="N987" s="90"/>
    </row>
    <row r="988" spans="1:14" x14ac:dyDescent="0.2">
      <c r="A988" s="82"/>
      <c r="B988" s="83"/>
      <c r="C988" s="83"/>
      <c r="D988" s="82"/>
      <c r="E988" s="82"/>
      <c r="F988" s="84"/>
      <c r="G988" s="85"/>
      <c r="H988" s="186" t="str">
        <f>IF(L987="Ja", "", IF(G988=0,"",IF(LEN(G988)=0,0,(VLOOKUP($G988,Validatie!$B$18:$C$26,2,FALSE)))))</f>
        <v/>
      </c>
      <c r="I988" s="86"/>
      <c r="J988" s="85"/>
      <c r="K988" s="186" t="str">
        <f>IF(J988=0,"",IF(LEN(J988)=0,0,(VLOOKUP($J988,Validatie!$D$18:$E$35,2,FALSE))))</f>
        <v/>
      </c>
      <c r="L988" s="86"/>
      <c r="M988" s="87"/>
      <c r="N988" s="90"/>
    </row>
    <row r="989" spans="1:14" x14ac:dyDescent="0.2">
      <c r="A989" s="82"/>
      <c r="B989" s="83"/>
      <c r="C989" s="83"/>
      <c r="D989" s="82"/>
      <c r="E989" s="82"/>
      <c r="F989" s="84"/>
      <c r="G989" s="85"/>
      <c r="H989" s="186" t="str">
        <f>IF(L988="Ja", "", IF(G989=0,"",IF(LEN(G989)=0,0,(VLOOKUP($G989,Validatie!$B$18:$C$26,2,FALSE)))))</f>
        <v/>
      </c>
      <c r="I989" s="86"/>
      <c r="J989" s="85"/>
      <c r="K989" s="186" t="str">
        <f>IF(J989=0,"",IF(LEN(J989)=0,0,(VLOOKUP($J989,Validatie!$D$18:$E$35,2,FALSE))))</f>
        <v/>
      </c>
      <c r="L989" s="86"/>
      <c r="M989" s="87"/>
      <c r="N989" s="90"/>
    </row>
    <row r="990" spans="1:14" x14ac:dyDescent="0.2">
      <c r="A990" s="82"/>
      <c r="B990" s="83"/>
      <c r="C990" s="83"/>
      <c r="D990" s="82"/>
      <c r="E990" s="82"/>
      <c r="F990" s="84"/>
      <c r="G990" s="85"/>
      <c r="H990" s="186" t="str">
        <f>IF(L989="Ja", "", IF(G990=0,"",IF(LEN(G990)=0,0,(VLOOKUP($G990,Validatie!$B$18:$C$26,2,FALSE)))))</f>
        <v/>
      </c>
      <c r="I990" s="86"/>
      <c r="J990" s="85"/>
      <c r="K990" s="186" t="str">
        <f>IF(J990=0,"",IF(LEN(J990)=0,0,(VLOOKUP($J990,Validatie!$D$18:$E$35,2,FALSE))))</f>
        <v/>
      </c>
      <c r="L990" s="86"/>
      <c r="M990" s="87"/>
      <c r="N990" s="90"/>
    </row>
    <row r="991" spans="1:14" x14ac:dyDescent="0.2">
      <c r="A991" s="82"/>
      <c r="B991" s="83"/>
      <c r="C991" s="83"/>
      <c r="D991" s="82"/>
      <c r="E991" s="82"/>
      <c r="F991" s="84"/>
      <c r="G991" s="85"/>
      <c r="H991" s="186" t="str">
        <f>IF(L990="Ja", "", IF(G991=0,"",IF(LEN(G991)=0,0,(VLOOKUP($G991,Validatie!$B$18:$C$26,2,FALSE)))))</f>
        <v/>
      </c>
      <c r="I991" s="86"/>
      <c r="J991" s="85"/>
      <c r="K991" s="186" t="str">
        <f>IF(J991=0,"",IF(LEN(J991)=0,0,(VLOOKUP($J991,Validatie!$D$18:$E$35,2,FALSE))))</f>
        <v/>
      </c>
      <c r="L991" s="86"/>
      <c r="M991" s="87"/>
      <c r="N991" s="90"/>
    </row>
    <row r="992" spans="1:14" x14ac:dyDescent="0.2">
      <c r="A992" s="82"/>
      <c r="B992" s="83"/>
      <c r="C992" s="83"/>
      <c r="D992" s="82"/>
      <c r="E992" s="82"/>
      <c r="F992" s="84"/>
      <c r="G992" s="85"/>
      <c r="H992" s="186" t="str">
        <f>IF(L991="Ja", "", IF(G992=0,"",IF(LEN(G992)=0,0,(VLOOKUP($G992,Validatie!$B$18:$C$26,2,FALSE)))))</f>
        <v/>
      </c>
      <c r="I992" s="86"/>
      <c r="J992" s="85"/>
      <c r="K992" s="186" t="str">
        <f>IF(J992=0,"",IF(LEN(J992)=0,0,(VLOOKUP($J992,Validatie!$D$18:$E$35,2,FALSE))))</f>
        <v/>
      </c>
      <c r="L992" s="86"/>
      <c r="M992" s="87"/>
      <c r="N992" s="90"/>
    </row>
    <row r="993" spans="1:14" x14ac:dyDescent="0.2">
      <c r="A993" s="82"/>
      <c r="B993" s="83"/>
      <c r="C993" s="83"/>
      <c r="D993" s="82"/>
      <c r="E993" s="82"/>
      <c r="F993" s="84"/>
      <c r="G993" s="85"/>
      <c r="H993" s="186" t="str">
        <f>IF(L992="Ja", "", IF(G993=0,"",IF(LEN(G993)=0,0,(VLOOKUP($G993,Validatie!$B$18:$C$26,2,FALSE)))))</f>
        <v/>
      </c>
      <c r="I993" s="86"/>
      <c r="J993" s="85"/>
      <c r="K993" s="186" t="str">
        <f>IF(J993=0,"",IF(LEN(J993)=0,0,(VLOOKUP($J993,Validatie!$D$18:$E$35,2,FALSE))))</f>
        <v/>
      </c>
      <c r="L993" s="86"/>
      <c r="M993" s="87"/>
      <c r="N993" s="90"/>
    </row>
    <row r="994" spans="1:14" x14ac:dyDescent="0.2">
      <c r="A994" s="82"/>
      <c r="B994" s="83"/>
      <c r="C994" s="83"/>
      <c r="D994" s="82"/>
      <c r="E994" s="82"/>
      <c r="F994" s="84"/>
      <c r="G994" s="85"/>
      <c r="H994" s="186" t="str">
        <f>IF(L993="Ja", "", IF(G994=0,"",IF(LEN(G994)=0,0,(VLOOKUP($G994,Validatie!$B$18:$C$26,2,FALSE)))))</f>
        <v/>
      </c>
      <c r="I994" s="86"/>
      <c r="J994" s="85"/>
      <c r="K994" s="186" t="str">
        <f>IF(J994=0,"",IF(LEN(J994)=0,0,(VLOOKUP($J994,Validatie!$D$18:$E$35,2,FALSE))))</f>
        <v/>
      </c>
      <c r="L994" s="86"/>
      <c r="M994" s="87"/>
      <c r="N994" s="90"/>
    </row>
    <row r="995" spans="1:14" x14ac:dyDescent="0.2">
      <c r="A995" s="82"/>
      <c r="B995" s="83"/>
      <c r="C995" s="83"/>
      <c r="D995" s="82"/>
      <c r="E995" s="82"/>
      <c r="F995" s="84"/>
      <c r="G995" s="85"/>
      <c r="H995" s="186" t="str">
        <f>IF(L994="Ja", "", IF(G995=0,"",IF(LEN(G995)=0,0,(VLOOKUP($G995,Validatie!$B$18:$C$26,2,FALSE)))))</f>
        <v/>
      </c>
      <c r="I995" s="86"/>
      <c r="J995" s="85"/>
      <c r="K995" s="186" t="str">
        <f>IF(J995=0,"",IF(LEN(J995)=0,0,(VLOOKUP($J995,Validatie!$D$18:$E$35,2,FALSE))))</f>
        <v/>
      </c>
      <c r="L995" s="86"/>
      <c r="M995" s="87"/>
      <c r="N995" s="90"/>
    </row>
    <row r="996" spans="1:14" x14ac:dyDescent="0.2">
      <c r="A996" s="82"/>
      <c r="B996" s="83"/>
      <c r="C996" s="83"/>
      <c r="D996" s="82"/>
      <c r="E996" s="82"/>
      <c r="F996" s="84"/>
      <c r="G996" s="85"/>
      <c r="H996" s="186" t="str">
        <f>IF(L995="Ja", "", IF(G996=0,"",IF(LEN(G996)=0,0,(VLOOKUP($G996,Validatie!$B$18:$C$26,2,FALSE)))))</f>
        <v/>
      </c>
      <c r="I996" s="86"/>
      <c r="J996" s="85"/>
      <c r="K996" s="186" t="str">
        <f>IF(J996=0,"",IF(LEN(J996)=0,0,(VLOOKUP($J996,Validatie!$D$18:$E$35,2,FALSE))))</f>
        <v/>
      </c>
      <c r="L996" s="86"/>
      <c r="M996" s="87"/>
      <c r="N996" s="90"/>
    </row>
    <row r="997" spans="1:14" x14ac:dyDescent="0.2">
      <c r="A997" s="82"/>
      <c r="B997" s="83"/>
      <c r="C997" s="83"/>
      <c r="D997" s="82"/>
      <c r="E997" s="82"/>
      <c r="F997" s="84"/>
      <c r="G997" s="85"/>
      <c r="H997" s="186" t="str">
        <f>IF(L996="Ja", "", IF(G997=0,"",IF(LEN(G997)=0,0,(VLOOKUP($G997,Validatie!$B$18:$C$26,2,FALSE)))))</f>
        <v/>
      </c>
      <c r="I997" s="86"/>
      <c r="J997" s="85"/>
      <c r="K997" s="186" t="str">
        <f>IF(J997=0,"",IF(LEN(J997)=0,0,(VLOOKUP($J997,Validatie!$D$18:$E$35,2,FALSE))))</f>
        <v/>
      </c>
      <c r="L997" s="86"/>
      <c r="M997" s="87"/>
      <c r="N997" s="90"/>
    </row>
    <row r="998" spans="1:14" x14ac:dyDescent="0.2">
      <c r="A998" s="82"/>
      <c r="B998" s="83"/>
      <c r="C998" s="83"/>
      <c r="D998" s="82"/>
      <c r="E998" s="82"/>
      <c r="F998" s="84"/>
      <c r="G998" s="85"/>
      <c r="H998" s="186" t="str">
        <f>IF(L997="Ja", "", IF(G998=0,"",IF(LEN(G998)=0,0,(VLOOKUP($G998,Validatie!$B$18:$C$26,2,FALSE)))))</f>
        <v/>
      </c>
      <c r="I998" s="86"/>
      <c r="J998" s="85"/>
      <c r="K998" s="186" t="str">
        <f>IF(J998=0,"",IF(LEN(J998)=0,0,(VLOOKUP($J998,Validatie!$D$18:$E$35,2,FALSE))))</f>
        <v/>
      </c>
      <c r="L998" s="86"/>
      <c r="M998" s="87"/>
      <c r="N998" s="90"/>
    </row>
    <row r="999" spans="1:14" x14ac:dyDescent="0.2">
      <c r="A999" s="82"/>
      <c r="B999" s="83"/>
      <c r="C999" s="83"/>
      <c r="D999" s="82"/>
      <c r="E999" s="82"/>
      <c r="F999" s="84"/>
      <c r="G999" s="85"/>
      <c r="H999" s="186" t="str">
        <f>IF(L998="Ja", "", IF(G999=0,"",IF(LEN(G999)=0,0,(VLOOKUP($G999,Validatie!$B$18:$C$26,2,FALSE)))))</f>
        <v/>
      </c>
      <c r="I999" s="86"/>
      <c r="J999" s="85"/>
      <c r="K999" s="186" t="str">
        <f>IF(J999=0,"",IF(LEN(J999)=0,0,(VLOOKUP($J999,Validatie!$D$18:$E$35,2,FALSE))))</f>
        <v/>
      </c>
      <c r="L999" s="86"/>
      <c r="M999" s="87"/>
      <c r="N999" s="90"/>
    </row>
    <row r="1000" spans="1:14" x14ac:dyDescent="0.2">
      <c r="A1000" s="82"/>
      <c r="B1000" s="83"/>
      <c r="C1000" s="83"/>
      <c r="D1000" s="82"/>
      <c r="E1000" s="82"/>
      <c r="F1000" s="84"/>
      <c r="G1000" s="85"/>
      <c r="H1000" s="186" t="str">
        <f>IF(L999="Ja", "", IF(G1000=0,"",IF(LEN(G1000)=0,0,(VLOOKUP($G1000,Validatie!$B$18:$C$26,2,FALSE)))))</f>
        <v/>
      </c>
      <c r="I1000" s="86"/>
      <c r="J1000" s="85"/>
      <c r="K1000" s="186" t="str">
        <f>IF(J1000=0,"",IF(LEN(J1000)=0,0,(VLOOKUP($J1000,Validatie!$D$18:$E$35,2,FALSE))))</f>
        <v/>
      </c>
      <c r="L1000" s="86"/>
      <c r="M1000" s="87"/>
      <c r="N1000" s="90"/>
    </row>
  </sheetData>
  <mergeCells count="2">
    <mergeCell ref="G6:I7"/>
    <mergeCell ref="J6:M7"/>
  </mergeCells>
  <conditionalFormatting sqref="A13:F1000 H13:I1000">
    <cfRule type="expression" dxfId="16" priority="4" stopIfTrue="1">
      <formula>$L12="Ja"</formula>
    </cfRule>
  </conditionalFormatting>
  <conditionalFormatting sqref="J13:J1000">
    <cfRule type="expression" dxfId="15" priority="3" stopIfTrue="1">
      <formula>$L12="Ja"</formula>
    </cfRule>
  </conditionalFormatting>
  <conditionalFormatting sqref="L13:M1000">
    <cfRule type="expression" dxfId="14" priority="2" stopIfTrue="1">
      <formula>$L12="Ja"</formula>
    </cfRule>
  </conditionalFormatting>
  <dataValidations count="1">
    <dataValidation allowBlank="1" showDropDown="1" showInputMessage="1" showErrorMessage="1" sqref="M1:M5 M8:M1048576"/>
  </dataValidations>
  <pageMargins left="0.70866141732283472" right="0.70866141732283472" top="0.74803149606299213" bottom="0.74803149606299213" header="0.31496062992125984" footer="0.31496062992125984"/>
  <pageSetup paperSize="9" scale="56" fitToHeight="0" orientation="landscape" r:id="rId1"/>
  <headerFooter>
    <oddHeader>&amp;L&amp;F&amp;C&amp;A&amp;RPagina &amp;P</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Validatie!$F$18:$F$19</xm:f>
          </x14:formula1>
          <xm:sqref>L12:L1000 I12:I1000</xm:sqref>
        </x14:dataValidation>
        <x14:dataValidation type="list" allowBlank="1" showInputMessage="1" showErrorMessage="1">
          <x14:formula1>
            <xm:f>Validatie!$D$18:$D$35</xm:f>
          </x14:formula1>
          <xm:sqref>J12:J1000</xm:sqref>
        </x14:dataValidation>
        <x14:dataValidation type="list" allowBlank="1" showInputMessage="1" showErrorMessage="1">
          <x14:formula1>
            <xm:f>Validatie!$B$18:$B$23</xm:f>
          </x14:formula1>
          <xm:sqref>G12:G1000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4:J25"/>
  <sheetViews>
    <sheetView workbookViewId="0">
      <selection activeCell="A6" sqref="A6"/>
    </sheetView>
  </sheetViews>
  <sheetFormatPr defaultColWidth="8.19921875" defaultRowHeight="13.2" x14ac:dyDescent="0.2"/>
  <cols>
    <col min="1" max="1" width="21.19921875" style="240" customWidth="1"/>
    <col min="2" max="2" width="31.19921875" style="240" customWidth="1"/>
    <col min="3" max="3" width="10.69921875" style="244" customWidth="1"/>
    <col min="4" max="4" width="12.19921875" style="244" customWidth="1"/>
    <col min="5" max="5" width="19.09765625" style="150" customWidth="1"/>
    <col min="6" max="6" width="18" style="150" customWidth="1"/>
    <col min="7" max="7" width="38.69921875" style="244" customWidth="1"/>
    <col min="8" max="16384" width="8.19921875" style="240"/>
  </cols>
  <sheetData>
    <row r="4" spans="1:10" ht="24.6" x14ac:dyDescent="0.2">
      <c r="A4" s="239" t="s">
        <v>251</v>
      </c>
    </row>
    <row r="6" spans="1:10" ht="12.45" customHeight="1" x14ac:dyDescent="0.2">
      <c r="A6" s="241" t="s">
        <v>255</v>
      </c>
    </row>
    <row r="7" spans="1:10" ht="13.2" customHeight="1" thickBot="1" x14ac:dyDescent="0.25"/>
    <row r="8" spans="1:10" s="248" customFormat="1" ht="13.8" thickBot="1" x14ac:dyDescent="0.25">
      <c r="A8" s="245"/>
      <c r="B8" s="245" t="s">
        <v>130</v>
      </c>
      <c r="C8" s="246"/>
      <c r="D8" s="246"/>
      <c r="E8" s="247"/>
      <c r="F8" s="247"/>
      <c r="G8" s="246"/>
    </row>
    <row r="9" spans="1:10" s="250" customFormat="1" x14ac:dyDescent="0.2">
      <c r="A9" s="249" t="s">
        <v>140</v>
      </c>
      <c r="B9" s="249" t="s">
        <v>131</v>
      </c>
      <c r="C9" s="80" t="s">
        <v>141</v>
      </c>
      <c r="D9" s="80" t="s">
        <v>142</v>
      </c>
      <c r="E9" s="81" t="s">
        <v>143</v>
      </c>
      <c r="F9" s="81" t="s">
        <v>135</v>
      </c>
      <c r="G9" s="80" t="s">
        <v>136</v>
      </c>
    </row>
    <row r="10" spans="1:10" s="250" customFormat="1" ht="13.8" thickBot="1" x14ac:dyDescent="0.25">
      <c r="A10" s="251"/>
      <c r="B10" s="251"/>
      <c r="C10" s="252"/>
      <c r="D10" s="252"/>
      <c r="E10" s="253"/>
      <c r="F10" s="253"/>
      <c r="G10" s="254"/>
    </row>
    <row r="11" spans="1:10" s="250" customFormat="1" x14ac:dyDescent="0.2">
      <c r="B11" s="255"/>
      <c r="C11" s="256"/>
      <c r="D11" s="256"/>
      <c r="E11" s="248"/>
      <c r="F11" s="248"/>
      <c r="G11" s="256"/>
      <c r="H11" s="121"/>
      <c r="I11" s="121"/>
      <c r="J11" s="121"/>
    </row>
    <row r="12" spans="1:10" x14ac:dyDescent="0.2">
      <c r="A12" s="82" t="s">
        <v>144</v>
      </c>
      <c r="B12" s="82"/>
      <c r="C12" s="83"/>
      <c r="D12" s="83"/>
      <c r="E12" s="82"/>
      <c r="F12" s="82"/>
      <c r="G12" s="84"/>
      <c r="H12" s="257"/>
      <c r="I12" s="257"/>
    </row>
    <row r="13" spans="1:10" x14ac:dyDescent="0.2">
      <c r="A13" s="82" t="s">
        <v>145</v>
      </c>
      <c r="B13" s="82"/>
      <c r="C13" s="82"/>
      <c r="D13" s="82"/>
      <c r="E13" s="82"/>
      <c r="F13" s="82"/>
      <c r="G13" s="82"/>
      <c r="H13" s="244"/>
      <c r="I13" s="244"/>
    </row>
    <row r="14" spans="1:10" x14ac:dyDescent="0.2">
      <c r="A14" s="82" t="s">
        <v>146</v>
      </c>
      <c r="B14" s="82"/>
      <c r="C14" s="83"/>
      <c r="D14" s="83"/>
      <c r="E14" s="82"/>
      <c r="F14" s="82"/>
      <c r="G14" s="84"/>
      <c r="H14" s="244"/>
      <c r="I14" s="244"/>
    </row>
    <row r="15" spans="1:10" x14ac:dyDescent="0.2">
      <c r="A15" s="82" t="s">
        <v>147</v>
      </c>
      <c r="B15" s="82"/>
      <c r="C15" s="83"/>
      <c r="D15" s="83"/>
      <c r="E15" s="82"/>
      <c r="F15" s="82"/>
      <c r="G15" s="84"/>
    </row>
    <row r="16" spans="1:10" s="255" customFormat="1" x14ac:dyDescent="0.2">
      <c r="A16" s="82" t="s">
        <v>148</v>
      </c>
      <c r="B16" s="82"/>
      <c r="C16" s="83"/>
      <c r="D16" s="83"/>
      <c r="E16" s="82"/>
      <c r="F16" s="82"/>
      <c r="G16" s="84"/>
    </row>
    <row r="17" spans="1:7" s="255" customFormat="1" x14ac:dyDescent="0.2">
      <c r="A17" s="82" t="s">
        <v>149</v>
      </c>
      <c r="B17" s="82"/>
      <c r="C17" s="83"/>
      <c r="D17" s="83"/>
      <c r="E17" s="82"/>
      <c r="F17" s="82"/>
      <c r="G17" s="84"/>
    </row>
    <row r="18" spans="1:7" x14ac:dyDescent="0.2">
      <c r="A18" s="82" t="s">
        <v>150</v>
      </c>
      <c r="B18" s="82"/>
      <c r="C18" s="83"/>
      <c r="D18" s="83"/>
      <c r="E18" s="82"/>
      <c r="F18" s="82"/>
      <c r="G18" s="84"/>
    </row>
    <row r="19" spans="1:7" x14ac:dyDescent="0.2">
      <c r="A19" s="82" t="s">
        <v>151</v>
      </c>
      <c r="B19" s="82"/>
      <c r="C19" s="83"/>
      <c r="D19" s="83"/>
      <c r="E19" s="82"/>
      <c r="F19" s="82"/>
      <c r="G19" s="84"/>
    </row>
    <row r="20" spans="1:7" x14ac:dyDescent="0.2">
      <c r="A20" s="82" t="s">
        <v>152</v>
      </c>
      <c r="B20" s="82"/>
      <c r="C20" s="83"/>
      <c r="D20" s="83"/>
      <c r="E20" s="82"/>
      <c r="F20" s="82"/>
      <c r="G20" s="84"/>
    </row>
    <row r="21" spans="1:7" x14ac:dyDescent="0.2">
      <c r="A21" s="82" t="s">
        <v>153</v>
      </c>
      <c r="B21" s="82"/>
      <c r="C21" s="83"/>
      <c r="D21" s="83"/>
      <c r="E21" s="82"/>
      <c r="F21" s="82"/>
      <c r="G21" s="84"/>
    </row>
    <row r="22" spans="1:7" x14ac:dyDescent="0.2">
      <c r="A22" s="82"/>
      <c r="B22" s="82"/>
      <c r="C22" s="83"/>
      <c r="D22" s="83"/>
      <c r="E22" s="82"/>
      <c r="F22" s="82"/>
      <c r="G22" s="84"/>
    </row>
    <row r="23" spans="1:7" x14ac:dyDescent="0.2">
      <c r="A23" s="82"/>
      <c r="B23" s="82"/>
      <c r="C23" s="83"/>
      <c r="D23" s="83"/>
      <c r="E23" s="82"/>
      <c r="F23" s="82"/>
      <c r="G23" s="84"/>
    </row>
    <row r="24" spans="1:7" x14ac:dyDescent="0.2">
      <c r="A24" s="82"/>
      <c r="B24" s="82"/>
      <c r="C24" s="83"/>
      <c r="D24" s="83"/>
      <c r="E24" s="82"/>
      <c r="F24" s="82"/>
      <c r="G24" s="84"/>
    </row>
    <row r="25" spans="1:7" x14ac:dyDescent="0.2">
      <c r="A25" s="82"/>
      <c r="B25" s="82"/>
      <c r="C25" s="83"/>
      <c r="D25" s="83"/>
      <c r="E25" s="82"/>
      <c r="F25" s="82"/>
      <c r="G25" s="84"/>
    </row>
  </sheetData>
  <pageMargins left="0.70866141732283472" right="0.70866141732283472" top="0.74803149606299213" bottom="0.74803149606299213" header="0.31496062992125984" footer="0.31496062992125984"/>
  <pageSetup paperSize="9" scale="56" fitToHeight="0" orientation="landscape" r:id="rId1"/>
  <headerFooter>
    <oddHeader>&amp;L&amp;F&amp;C&amp;A&amp;RPagina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4:I1002"/>
  <sheetViews>
    <sheetView workbookViewId="0">
      <selection activeCell="D4" sqref="D4"/>
    </sheetView>
  </sheetViews>
  <sheetFormatPr defaultColWidth="8.19921875" defaultRowHeight="13.2" x14ac:dyDescent="0.2"/>
  <cols>
    <col min="1" max="1" width="31.19921875" style="93" customWidth="1"/>
    <col min="2" max="2" width="52.19921875" style="90" customWidth="1"/>
    <col min="3" max="3" width="13" style="91" customWidth="1"/>
    <col min="4" max="4" width="32.69921875" style="93" customWidth="1"/>
    <col min="5" max="5" width="13" style="91" customWidth="1"/>
    <col min="6" max="6" width="42.8984375" style="92" customWidth="1"/>
    <col min="7" max="16384" width="8.19921875" style="93"/>
  </cols>
  <sheetData>
    <row r="4" spans="1:9" ht="24.6" x14ac:dyDescent="0.2">
      <c r="A4" s="26" t="s">
        <v>154</v>
      </c>
    </row>
    <row r="5" spans="1:9" ht="24.6" x14ac:dyDescent="0.2">
      <c r="A5" s="26"/>
    </row>
    <row r="6" spans="1:9" x14ac:dyDescent="0.2">
      <c r="A6" s="241" t="s">
        <v>255</v>
      </c>
    </row>
    <row r="7" spans="1:9" ht="13.8" thickBot="1" x14ac:dyDescent="0.25"/>
    <row r="8" spans="1:9" x14ac:dyDescent="0.2">
      <c r="A8" s="362" t="s">
        <v>155</v>
      </c>
      <c r="B8" s="361" t="s">
        <v>156</v>
      </c>
      <c r="C8" s="362"/>
      <c r="D8" s="355" t="s">
        <v>129</v>
      </c>
      <c r="E8" s="356"/>
      <c r="F8" s="357"/>
    </row>
    <row r="9" spans="1:9" ht="13.8" thickBot="1" x14ac:dyDescent="0.25">
      <c r="A9" s="364"/>
      <c r="B9" s="363"/>
      <c r="C9" s="364"/>
      <c r="D9" s="358"/>
      <c r="E9" s="359"/>
      <c r="F9" s="360"/>
    </row>
    <row r="10" spans="1:9" s="98" customFormat="1" ht="13.8" thickBot="1" x14ac:dyDescent="0.25">
      <c r="A10" s="95"/>
      <c r="B10" s="96"/>
      <c r="C10" s="97"/>
      <c r="D10" s="96"/>
      <c r="E10" s="97"/>
      <c r="F10" s="96"/>
    </row>
    <row r="11" spans="1:9" s="94" customFormat="1" x14ac:dyDescent="0.2">
      <c r="A11" s="99" t="s">
        <v>155</v>
      </c>
      <c r="B11" s="100" t="s">
        <v>5</v>
      </c>
      <c r="C11" s="100" t="s">
        <v>4</v>
      </c>
      <c r="D11" s="100" t="s">
        <v>157</v>
      </c>
      <c r="E11" s="100" t="s">
        <v>4</v>
      </c>
      <c r="F11" s="100" t="s">
        <v>139</v>
      </c>
    </row>
    <row r="12" spans="1:9" s="94" customFormat="1" ht="13.8" thickBot="1" x14ac:dyDescent="0.25">
      <c r="A12" s="101"/>
      <c r="B12" s="102"/>
      <c r="C12" s="103"/>
      <c r="D12" s="102"/>
      <c r="E12" s="103"/>
      <c r="F12" s="102"/>
    </row>
    <row r="13" spans="1:9" s="94" customFormat="1" x14ac:dyDescent="0.2">
      <c r="A13" s="104"/>
      <c r="B13" s="92"/>
      <c r="C13" s="106"/>
      <c r="D13" s="107"/>
      <c r="E13" s="106"/>
      <c r="F13" s="92"/>
      <c r="G13" s="107"/>
      <c r="H13" s="107"/>
      <c r="I13" s="107"/>
    </row>
    <row r="14" spans="1:9" x14ac:dyDescent="0.2">
      <c r="A14" s="82"/>
      <c r="B14" s="85"/>
      <c r="C14" s="186" t="str">
        <f>IF(B14=0,"",IF(LEN(B14)=0,0,(VLOOKUP($B14,Validatie!$B$39:$C$47,2,FALSE))))</f>
        <v/>
      </c>
      <c r="D14" s="87"/>
      <c r="E14" s="186" t="str">
        <f>IF(D14=0,"",IF(LEN(D14)=0,0,(VLOOKUP($D14,Validatie!$D$39:$E$56,2,FALSE))))</f>
        <v/>
      </c>
      <c r="F14" s="87"/>
      <c r="G14" s="89"/>
      <c r="H14" s="89"/>
    </row>
    <row r="15" spans="1:9" x14ac:dyDescent="0.2">
      <c r="A15" s="82"/>
      <c r="B15" s="85"/>
      <c r="C15" s="186" t="str">
        <f>IF(B15=0,"",IF(LEN(B15)=0,0,(VLOOKUP($B15,Validatie!$B$39:$C$47,2,FALSE))))</f>
        <v/>
      </c>
      <c r="D15" s="87"/>
      <c r="E15" s="186" t="str">
        <f>IF(D15=0,"",IF(LEN(D15)=0,0,(VLOOKUP($D15,Validatie!$D$39:$E$56,2,FALSE))))</f>
        <v/>
      </c>
      <c r="F15" s="87"/>
      <c r="G15" s="90"/>
      <c r="H15" s="90"/>
    </row>
    <row r="16" spans="1:9" x14ac:dyDescent="0.2">
      <c r="A16" s="82"/>
      <c r="B16" s="85"/>
      <c r="C16" s="186" t="str">
        <f>IF(B16=0,"",IF(LEN(B16)=0,0,(VLOOKUP($B16,Validatie!$B$39:$C$47,2,FALSE))))</f>
        <v/>
      </c>
      <c r="D16" s="87"/>
      <c r="E16" s="186" t="str">
        <f>IF(D16=0,"",IF(LEN(D16)=0,0,(VLOOKUP($D16,Validatie!$D$39:$E$56,2,FALSE))))</f>
        <v/>
      </c>
      <c r="F16" s="87"/>
      <c r="G16" s="90"/>
      <c r="H16" s="90"/>
    </row>
    <row r="17" spans="1:6" x14ac:dyDescent="0.2">
      <c r="A17" s="82"/>
      <c r="B17" s="85"/>
      <c r="C17" s="186" t="str">
        <f>IF(B17=0,"",IF(LEN(B17)=0,0,(VLOOKUP($B17,Validatie!$B$39:$C$47,2,FALSE))))</f>
        <v/>
      </c>
      <c r="D17" s="87"/>
      <c r="E17" s="186" t="str">
        <f>IF(D17=0,"",IF(LEN(D17)=0,0,(VLOOKUP($D17,Validatie!$D$39:$E$56,2,FALSE))))</f>
        <v/>
      </c>
      <c r="F17" s="87"/>
    </row>
    <row r="18" spans="1:6" s="104" customFormat="1" x14ac:dyDescent="0.2">
      <c r="A18" s="82"/>
      <c r="B18" s="85"/>
      <c r="C18" s="186" t="str">
        <f>IF(B18=0,"",IF(LEN(B18)=0,0,(VLOOKUP($B18,Validatie!$B$39:$C$47,2,FALSE))))</f>
        <v/>
      </c>
      <c r="D18" s="87"/>
      <c r="E18" s="186" t="str">
        <f>IF(D18=0,"",IF(LEN(D18)=0,0,(VLOOKUP($D18,Validatie!$D$39:$E$56,2,FALSE))))</f>
        <v/>
      </c>
      <c r="F18" s="87"/>
    </row>
    <row r="19" spans="1:6" s="104" customFormat="1" x14ac:dyDescent="0.2">
      <c r="A19" s="82"/>
      <c r="B19" s="85"/>
      <c r="C19" s="186" t="str">
        <f>IF(B19=0,"",IF(LEN(B19)=0,0,(VLOOKUP($B19,Validatie!$B$39:$C$47,2,FALSE))))</f>
        <v/>
      </c>
      <c r="D19" s="87"/>
      <c r="E19" s="186" t="str">
        <f>IF(D19=0,"",IF(LEN(D19)=0,0,(VLOOKUP($D19,Validatie!$D$39:$E$56,2,FALSE))))</f>
        <v/>
      </c>
      <c r="F19" s="87"/>
    </row>
    <row r="20" spans="1:6" x14ac:dyDescent="0.2">
      <c r="A20" s="82"/>
      <c r="B20" s="85"/>
      <c r="C20" s="186" t="str">
        <f>IF(B20=0,"",IF(LEN(B20)=0,0,(VLOOKUP($B20,Validatie!$B$39:$C$47,2,FALSE))))</f>
        <v/>
      </c>
      <c r="D20" s="87"/>
      <c r="E20" s="186" t="str">
        <f>IF(D20=0,"",IF(LEN(D20)=0,0,(VLOOKUP($D20,Validatie!$D$39:$E$56,2,FALSE))))</f>
        <v/>
      </c>
      <c r="F20" s="87"/>
    </row>
    <row r="21" spans="1:6" x14ac:dyDescent="0.2">
      <c r="A21" s="82"/>
      <c r="B21" s="85"/>
      <c r="C21" s="186" t="str">
        <f>IF(B21=0,"",IF(LEN(B21)=0,0,(VLOOKUP($B21,Validatie!$B$39:$C$47,2,FALSE))))</f>
        <v/>
      </c>
      <c r="D21" s="87"/>
      <c r="E21" s="186" t="str">
        <f>IF(D21=0,"",IF(LEN(D21)=0,0,(VLOOKUP($D21,Validatie!$D$39:$E$56,2,FALSE))))</f>
        <v/>
      </c>
      <c r="F21" s="87"/>
    </row>
    <row r="22" spans="1:6" x14ac:dyDescent="0.2">
      <c r="A22" s="82"/>
      <c r="B22" s="85"/>
      <c r="C22" s="186" t="str">
        <f>IF(B22=0,"",IF(LEN(B22)=0,0,(VLOOKUP($B22,Validatie!$B$39:$C$47,2,FALSE))))</f>
        <v/>
      </c>
      <c r="D22" s="87"/>
      <c r="E22" s="186" t="str">
        <f>IF(D22=0,"",IF(LEN(D22)=0,0,(VLOOKUP($D22,Validatie!$D$39:$E$56,2,FALSE))))</f>
        <v/>
      </c>
      <c r="F22" s="87"/>
    </row>
    <row r="23" spans="1:6" x14ac:dyDescent="0.2">
      <c r="A23" s="82"/>
      <c r="B23" s="85"/>
      <c r="C23" s="186" t="str">
        <f>IF(B23=0,"",IF(LEN(B23)=0,0,(VLOOKUP($B23,Validatie!$B$39:$C$47,2,FALSE))))</f>
        <v/>
      </c>
      <c r="D23" s="87"/>
      <c r="E23" s="186" t="str">
        <f>IF(D23=0,"",IF(LEN(D23)=0,0,(VLOOKUP($D23,Validatie!$D$39:$E$56,2,FALSE))))</f>
        <v/>
      </c>
      <c r="F23" s="87"/>
    </row>
    <row r="24" spans="1:6" x14ac:dyDescent="0.2">
      <c r="A24" s="82"/>
      <c r="B24" s="85"/>
      <c r="C24" s="186" t="str">
        <f>IF(B24=0,"",IF(LEN(B24)=0,0,(VLOOKUP($B24,Validatie!$B$39:$C$47,2,FALSE))))</f>
        <v/>
      </c>
      <c r="D24" s="87"/>
      <c r="E24" s="186" t="str">
        <f>IF(D24=0,"",IF(LEN(D24)=0,0,(VLOOKUP($D24,Validatie!$D$39:$E$56,2,FALSE))))</f>
        <v/>
      </c>
      <c r="F24" s="87"/>
    </row>
    <row r="25" spans="1:6" x14ac:dyDescent="0.2">
      <c r="A25" s="82"/>
      <c r="B25" s="85"/>
      <c r="C25" s="186" t="str">
        <f>IF(B25=0,"",IF(LEN(B25)=0,0,(VLOOKUP($B25,Validatie!$B$39:$C$47,2,FALSE))))</f>
        <v/>
      </c>
      <c r="D25" s="87"/>
      <c r="E25" s="186" t="str">
        <f>IF(D25=0,"",IF(LEN(D25)=0,0,(VLOOKUP($D25,Validatie!$D$39:$E$56,2,FALSE))))</f>
        <v/>
      </c>
      <c r="F25" s="87"/>
    </row>
    <row r="26" spans="1:6" x14ac:dyDescent="0.2">
      <c r="A26" s="82"/>
      <c r="B26" s="85"/>
      <c r="C26" s="186" t="str">
        <f>IF(B26=0,"",IF(LEN(B26)=0,0,(VLOOKUP($B26,Validatie!$B$39:$C$47,2,FALSE))))</f>
        <v/>
      </c>
      <c r="D26" s="87"/>
      <c r="E26" s="186" t="str">
        <f>IF(D26=0,"",IF(LEN(D26)=0,0,(VLOOKUP($D26,Validatie!$D$39:$E$56,2,FALSE))))</f>
        <v/>
      </c>
      <c r="F26" s="87"/>
    </row>
    <row r="27" spans="1:6" x14ac:dyDescent="0.2">
      <c r="A27" s="82"/>
      <c r="B27" s="85"/>
      <c r="C27" s="186" t="str">
        <f>IF(B27=0,"",IF(LEN(B27)=0,0,(VLOOKUP($B27,Validatie!$B$39:$C$47,2,FALSE))))</f>
        <v/>
      </c>
      <c r="D27" s="87"/>
      <c r="E27" s="186" t="str">
        <f>IF(D27=0,"",IF(LEN(D27)=0,0,(VLOOKUP($D27,Validatie!$D$39:$E$56,2,FALSE))))</f>
        <v/>
      </c>
      <c r="F27" s="87"/>
    </row>
    <row r="28" spans="1:6" x14ac:dyDescent="0.2">
      <c r="A28" s="82"/>
      <c r="B28" s="85"/>
      <c r="C28" s="186" t="str">
        <f>IF(B28=0,"",IF(LEN(B28)=0,0,(VLOOKUP($B28,Validatie!$B$39:$C$47,2,FALSE))))</f>
        <v/>
      </c>
      <c r="D28" s="87"/>
      <c r="E28" s="186" t="str">
        <f>IF(D28=0,"",IF(LEN(D28)=0,0,(VLOOKUP($D28,Validatie!$D$39:$E$56,2,FALSE))))</f>
        <v/>
      </c>
      <c r="F28" s="87"/>
    </row>
    <row r="29" spans="1:6" x14ac:dyDescent="0.2">
      <c r="A29" s="82"/>
      <c r="B29" s="85"/>
      <c r="C29" s="186" t="str">
        <f>IF(B29=0,"",IF(LEN(B29)=0,0,(VLOOKUP($B29,Validatie!$B$39:$C$47,2,FALSE))))</f>
        <v/>
      </c>
      <c r="D29" s="87"/>
      <c r="E29" s="186" t="str">
        <f>IF(D29=0,"",IF(LEN(D29)=0,0,(VLOOKUP($D29,Validatie!$D$39:$E$56,2,FALSE))))</f>
        <v/>
      </c>
      <c r="F29" s="87"/>
    </row>
    <row r="30" spans="1:6" x14ac:dyDescent="0.2">
      <c r="A30" s="82"/>
      <c r="B30" s="85"/>
      <c r="C30" s="186" t="str">
        <f>IF(B30=0,"",IF(LEN(B30)=0,0,(VLOOKUP($B30,Validatie!$B$39:$C$47,2,FALSE))))</f>
        <v/>
      </c>
      <c r="D30" s="87"/>
      <c r="E30" s="186" t="str">
        <f>IF(D30=0,"",IF(LEN(D30)=0,0,(VLOOKUP($D30,Validatie!$D$39:$E$56,2,FALSE))))</f>
        <v/>
      </c>
      <c r="F30" s="87"/>
    </row>
    <row r="31" spans="1:6" x14ac:dyDescent="0.2">
      <c r="A31" s="82"/>
      <c r="B31" s="85"/>
      <c r="C31" s="186" t="str">
        <f>IF(B31=0,"",IF(LEN(B31)=0,0,(VLOOKUP($B31,Validatie!$B$39:$C$47,2,FALSE))))</f>
        <v/>
      </c>
      <c r="D31" s="87"/>
      <c r="E31" s="186" t="str">
        <f>IF(D31=0,"",IF(LEN(D31)=0,0,(VLOOKUP($D31,Validatie!$D$39:$E$56,2,FALSE))))</f>
        <v/>
      </c>
      <c r="F31" s="87"/>
    </row>
    <row r="32" spans="1:6" x14ac:dyDescent="0.2">
      <c r="A32" s="82"/>
      <c r="B32" s="85"/>
      <c r="C32" s="186" t="str">
        <f>IF(B32=0,"",IF(LEN(B32)=0,0,(VLOOKUP($B32,Validatie!$B$39:$C$47,2,FALSE))))</f>
        <v/>
      </c>
      <c r="D32" s="87"/>
      <c r="E32" s="186" t="str">
        <f>IF(D32=0,"",IF(LEN(D32)=0,0,(VLOOKUP($D32,Validatie!$D$39:$E$56,2,FALSE))))</f>
        <v/>
      </c>
      <c r="F32" s="87"/>
    </row>
    <row r="33" spans="1:6" x14ac:dyDescent="0.2">
      <c r="A33" s="82"/>
      <c r="B33" s="85"/>
      <c r="C33" s="186" t="str">
        <f>IF(B33=0,"",IF(LEN(B33)=0,0,(VLOOKUP($B33,Validatie!$B$39:$C$47,2,FALSE))))</f>
        <v/>
      </c>
      <c r="D33" s="87"/>
      <c r="E33" s="186" t="str">
        <f>IF(D33=0,"",IF(LEN(D33)=0,0,(VLOOKUP($D33,Validatie!$D$39:$E$56,2,FALSE))))</f>
        <v/>
      </c>
      <c r="F33" s="87"/>
    </row>
    <row r="34" spans="1:6" x14ac:dyDescent="0.2">
      <c r="A34" s="82"/>
      <c r="B34" s="85"/>
      <c r="C34" s="186" t="str">
        <f>IF(B34=0,"",IF(LEN(B34)=0,0,(VLOOKUP($B34,Validatie!$B$39:$C$47,2,FALSE))))</f>
        <v/>
      </c>
      <c r="D34" s="87"/>
      <c r="E34" s="186" t="str">
        <f>IF(D34=0,"",IF(LEN(D34)=0,0,(VLOOKUP($D34,Validatie!$D$39:$E$56,2,FALSE))))</f>
        <v/>
      </c>
      <c r="F34" s="87"/>
    </row>
    <row r="35" spans="1:6" x14ac:dyDescent="0.2">
      <c r="A35" s="82"/>
      <c r="B35" s="85"/>
      <c r="C35" s="186" t="str">
        <f>IF(B35=0,"",IF(LEN(B35)=0,0,(VLOOKUP($B35,Validatie!$B$39:$C$47,2,FALSE))))</f>
        <v/>
      </c>
      <c r="D35" s="87"/>
      <c r="E35" s="186" t="str">
        <f>IF(D35=0,"",IF(LEN(D35)=0,0,(VLOOKUP($D35,Validatie!$D$39:$E$56,2,FALSE))))</f>
        <v/>
      </c>
      <c r="F35" s="87"/>
    </row>
    <row r="36" spans="1:6" x14ac:dyDescent="0.2">
      <c r="A36" s="82"/>
      <c r="B36" s="85"/>
      <c r="C36" s="186" t="str">
        <f>IF(B36=0,"",IF(LEN(B36)=0,0,(VLOOKUP($B36,Validatie!$B$39:$C$47,2,FALSE))))</f>
        <v/>
      </c>
      <c r="D36" s="87"/>
      <c r="E36" s="186" t="str">
        <f>IF(D36=0,"",IF(LEN(D36)=0,0,(VLOOKUP($D36,Validatie!$D$39:$E$56,2,FALSE))))</f>
        <v/>
      </c>
      <c r="F36" s="87"/>
    </row>
    <row r="37" spans="1:6" x14ac:dyDescent="0.2">
      <c r="A37" s="82"/>
      <c r="B37" s="85"/>
      <c r="C37" s="186" t="str">
        <f>IF(B37=0,"",IF(LEN(B37)=0,0,(VLOOKUP($B37,Validatie!$B$39:$C$47,2,FALSE))))</f>
        <v/>
      </c>
      <c r="D37" s="87"/>
      <c r="E37" s="186" t="str">
        <f>IF(D37=0,"",IF(LEN(D37)=0,0,(VLOOKUP($D37,Validatie!$D$39:$E$56,2,FALSE))))</f>
        <v/>
      </c>
      <c r="F37" s="87"/>
    </row>
    <row r="38" spans="1:6" x14ac:dyDescent="0.2">
      <c r="A38" s="82"/>
      <c r="B38" s="85"/>
      <c r="C38" s="186" t="str">
        <f>IF(B38=0,"",IF(LEN(B38)=0,0,(VLOOKUP($B38,Validatie!$B$39:$C$47,2,FALSE))))</f>
        <v/>
      </c>
      <c r="D38" s="87"/>
      <c r="E38" s="186" t="str">
        <f>IF(D38=0,"",IF(LEN(D38)=0,0,(VLOOKUP($D38,Validatie!$D$39:$E$56,2,FALSE))))</f>
        <v/>
      </c>
      <c r="F38" s="87"/>
    </row>
    <row r="39" spans="1:6" x14ac:dyDescent="0.2">
      <c r="A39" s="82"/>
      <c r="B39" s="85"/>
      <c r="C39" s="186" t="str">
        <f>IF(B39=0,"",IF(LEN(B39)=0,0,(VLOOKUP($B39,Validatie!$B$39:$C$47,2,FALSE))))</f>
        <v/>
      </c>
      <c r="D39" s="87"/>
      <c r="E39" s="186" t="str">
        <f>IF(D39=0,"",IF(LEN(D39)=0,0,(VLOOKUP($D39,Validatie!$D$39:$E$56,2,FALSE))))</f>
        <v/>
      </c>
      <c r="F39" s="87"/>
    </row>
    <row r="40" spans="1:6" x14ac:dyDescent="0.2">
      <c r="A40" s="82"/>
      <c r="B40" s="85"/>
      <c r="C40" s="186" t="str">
        <f>IF(B40=0,"",IF(LEN(B40)=0,0,(VLOOKUP($B40,Validatie!$B$39:$C$47,2,FALSE))))</f>
        <v/>
      </c>
      <c r="D40" s="87"/>
      <c r="E40" s="186" t="str">
        <f>IF(D40=0,"",IF(LEN(D40)=0,0,(VLOOKUP($D40,Validatie!$D$39:$E$56,2,FALSE))))</f>
        <v/>
      </c>
      <c r="F40" s="87"/>
    </row>
    <row r="41" spans="1:6" x14ac:dyDescent="0.2">
      <c r="A41" s="82"/>
      <c r="B41" s="85"/>
      <c r="C41" s="186" t="str">
        <f>IF(B41=0,"",IF(LEN(B41)=0,0,(VLOOKUP($B41,Validatie!$B$39:$C$47,2,FALSE))))</f>
        <v/>
      </c>
      <c r="D41" s="87"/>
      <c r="E41" s="186" t="str">
        <f>IF(D41=0,"",IF(LEN(D41)=0,0,(VLOOKUP($D41,Validatie!$D$39:$E$56,2,FALSE))))</f>
        <v/>
      </c>
      <c r="F41" s="87"/>
    </row>
    <row r="42" spans="1:6" x14ac:dyDescent="0.2">
      <c r="A42" s="82"/>
      <c r="B42" s="85"/>
      <c r="C42" s="186" t="str">
        <f>IF(B42=0,"",IF(LEN(B42)=0,0,(VLOOKUP($B42,Validatie!$B$39:$C$47,2,FALSE))))</f>
        <v/>
      </c>
      <c r="D42" s="87"/>
      <c r="E42" s="186" t="str">
        <f>IF(D42=0,"",IF(LEN(D42)=0,0,(VLOOKUP($D42,Validatie!$D$39:$E$56,2,FALSE))))</f>
        <v/>
      </c>
      <c r="F42" s="87"/>
    </row>
    <row r="43" spans="1:6" x14ac:dyDescent="0.2">
      <c r="A43" s="82"/>
      <c r="B43" s="85"/>
      <c r="C43" s="186" t="str">
        <f>IF(B43=0,"",IF(LEN(B43)=0,0,(VLOOKUP($B43,Validatie!$B$39:$C$47,2,FALSE))))</f>
        <v/>
      </c>
      <c r="D43" s="87"/>
      <c r="E43" s="186" t="str">
        <f>IF(D43=0,"",IF(LEN(D43)=0,0,(VLOOKUP($D43,Validatie!$D$39:$E$56,2,FALSE))))</f>
        <v/>
      </c>
      <c r="F43" s="87"/>
    </row>
    <row r="44" spans="1:6" x14ac:dyDescent="0.2">
      <c r="A44" s="82"/>
      <c r="B44" s="85"/>
      <c r="C44" s="186" t="str">
        <f>IF(B44=0,"",IF(LEN(B44)=0,0,(VLOOKUP($B44,Validatie!$B$39:$C$47,2,FALSE))))</f>
        <v/>
      </c>
      <c r="D44" s="87"/>
      <c r="E44" s="186" t="str">
        <f>IF(D44=0,"",IF(LEN(D44)=0,0,(VLOOKUP($D44,Validatie!$D$39:$E$56,2,FALSE))))</f>
        <v/>
      </c>
      <c r="F44" s="87"/>
    </row>
    <row r="45" spans="1:6" x14ac:dyDescent="0.2">
      <c r="A45" s="82"/>
      <c r="B45" s="85"/>
      <c r="C45" s="186" t="str">
        <f>IF(B45=0,"",IF(LEN(B45)=0,0,(VLOOKUP($B45,Validatie!$B$39:$C$47,2,FALSE))))</f>
        <v/>
      </c>
      <c r="D45" s="87"/>
      <c r="E45" s="186" t="str">
        <f>IF(D45=0,"",IF(LEN(D45)=0,0,(VLOOKUP($D45,Validatie!$D$39:$E$56,2,FALSE))))</f>
        <v/>
      </c>
      <c r="F45" s="87"/>
    </row>
    <row r="46" spans="1:6" x14ac:dyDescent="0.2">
      <c r="A46" s="82"/>
      <c r="B46" s="85"/>
      <c r="C46" s="186" t="str">
        <f>IF(B46=0,"",IF(LEN(B46)=0,0,(VLOOKUP($B46,Validatie!$B$39:$C$47,2,FALSE))))</f>
        <v/>
      </c>
      <c r="D46" s="87"/>
      <c r="E46" s="186" t="str">
        <f>IF(D46=0,"",IF(LEN(D46)=0,0,(VLOOKUP($D46,Validatie!$D$39:$E$56,2,FALSE))))</f>
        <v/>
      </c>
      <c r="F46" s="87"/>
    </row>
    <row r="47" spans="1:6" x14ac:dyDescent="0.2">
      <c r="A47" s="82"/>
      <c r="B47" s="85"/>
      <c r="C47" s="186" t="str">
        <f>IF(B47=0,"",IF(LEN(B47)=0,0,(VLOOKUP($B47,Validatie!$B$39:$C$47,2,FALSE))))</f>
        <v/>
      </c>
      <c r="D47" s="87"/>
      <c r="E47" s="186" t="str">
        <f>IF(D47=0,"",IF(LEN(D47)=0,0,(VLOOKUP($D47,Validatie!$D$39:$E$56,2,FALSE))))</f>
        <v/>
      </c>
      <c r="F47" s="87"/>
    </row>
    <row r="48" spans="1:6" x14ac:dyDescent="0.2">
      <c r="A48" s="82"/>
      <c r="B48" s="85"/>
      <c r="C48" s="186" t="str">
        <f>IF(B48=0,"",IF(LEN(B48)=0,0,(VLOOKUP($B48,Validatie!$B$39:$C$47,2,FALSE))))</f>
        <v/>
      </c>
      <c r="D48" s="87"/>
      <c r="E48" s="186" t="str">
        <f>IF(D48=0,"",IF(LEN(D48)=0,0,(VLOOKUP($D48,Validatie!$D$39:$E$56,2,FALSE))))</f>
        <v/>
      </c>
      <c r="F48" s="87"/>
    </row>
    <row r="49" spans="1:6" x14ac:dyDescent="0.2">
      <c r="A49" s="82"/>
      <c r="B49" s="85"/>
      <c r="C49" s="186" t="str">
        <f>IF(B49=0,"",IF(LEN(B49)=0,0,(VLOOKUP($B49,Validatie!$B$39:$C$47,2,FALSE))))</f>
        <v/>
      </c>
      <c r="D49" s="87"/>
      <c r="E49" s="186" t="str">
        <f>IF(D49=0,"",IF(LEN(D49)=0,0,(VLOOKUP($D49,Validatie!$D$39:$E$56,2,FALSE))))</f>
        <v/>
      </c>
      <c r="F49" s="87"/>
    </row>
    <row r="50" spans="1:6" x14ac:dyDescent="0.2">
      <c r="A50" s="82"/>
      <c r="B50" s="85"/>
      <c r="C50" s="186" t="str">
        <f>IF(B50=0,"",IF(LEN(B50)=0,0,(VLOOKUP($B50,Validatie!$B$39:$C$47,2,FALSE))))</f>
        <v/>
      </c>
      <c r="D50" s="87"/>
      <c r="E50" s="186" t="str">
        <f>IF(D50=0,"",IF(LEN(D50)=0,0,(VLOOKUP($D50,Validatie!$D$39:$E$56,2,FALSE))))</f>
        <v/>
      </c>
      <c r="F50" s="87"/>
    </row>
    <row r="51" spans="1:6" x14ac:dyDescent="0.2">
      <c r="A51" s="82"/>
      <c r="B51" s="85"/>
      <c r="C51" s="186" t="str">
        <f>IF(B51=0,"",IF(LEN(B51)=0,0,(VLOOKUP($B51,Validatie!$B$39:$C$47,2,FALSE))))</f>
        <v/>
      </c>
      <c r="D51" s="87"/>
      <c r="E51" s="186" t="str">
        <f>IF(D51=0,"",IF(LEN(D51)=0,0,(VLOOKUP($D51,Validatie!$D$39:$E$56,2,FALSE))))</f>
        <v/>
      </c>
      <c r="F51" s="87"/>
    </row>
    <row r="52" spans="1:6" x14ac:dyDescent="0.2">
      <c r="A52" s="82"/>
      <c r="B52" s="85"/>
      <c r="C52" s="186" t="str">
        <f>IF(B52=0,"",IF(LEN(B52)=0,0,(VLOOKUP($B52,Validatie!$B$39:$C$47,2,FALSE))))</f>
        <v/>
      </c>
      <c r="D52" s="87"/>
      <c r="E52" s="186" t="str">
        <f>IF(D52=0,"",IF(LEN(D52)=0,0,(VLOOKUP($D52,Validatie!$D$39:$E$56,2,FALSE))))</f>
        <v/>
      </c>
      <c r="F52" s="87"/>
    </row>
    <row r="53" spans="1:6" x14ac:dyDescent="0.2">
      <c r="A53" s="82"/>
      <c r="B53" s="85"/>
      <c r="C53" s="186" t="str">
        <f>IF(B53=0,"",IF(LEN(B53)=0,0,(VLOOKUP($B53,Validatie!$B$39:$C$47,2,FALSE))))</f>
        <v/>
      </c>
      <c r="D53" s="87"/>
      <c r="E53" s="186" t="str">
        <f>IF(D53=0,"",IF(LEN(D53)=0,0,(VLOOKUP($D53,Validatie!$D$39:$E$56,2,FALSE))))</f>
        <v/>
      </c>
      <c r="F53" s="87"/>
    </row>
    <row r="54" spans="1:6" x14ac:dyDescent="0.2">
      <c r="A54" s="82"/>
      <c r="B54" s="85"/>
      <c r="C54" s="186" t="str">
        <f>IF(B54=0,"",IF(LEN(B54)=0,0,(VLOOKUP($B54,Validatie!$B$39:$C$47,2,FALSE))))</f>
        <v/>
      </c>
      <c r="D54" s="87"/>
      <c r="E54" s="186" t="str">
        <f>IF(D54=0,"",IF(LEN(D54)=0,0,(VLOOKUP($D54,Validatie!$D$39:$E$56,2,FALSE))))</f>
        <v/>
      </c>
      <c r="F54" s="87"/>
    </row>
    <row r="55" spans="1:6" x14ac:dyDescent="0.2">
      <c r="A55" s="82"/>
      <c r="B55" s="85"/>
      <c r="C55" s="186" t="str">
        <f>IF(B55=0,"",IF(LEN(B55)=0,0,(VLOOKUP($B55,Validatie!$B$39:$C$47,2,FALSE))))</f>
        <v/>
      </c>
      <c r="D55" s="87"/>
      <c r="E55" s="186" t="str">
        <f>IF(D55=0,"",IF(LEN(D55)=0,0,(VLOOKUP($D55,Validatie!$D$39:$E$56,2,FALSE))))</f>
        <v/>
      </c>
      <c r="F55" s="87"/>
    </row>
    <row r="56" spans="1:6" x14ac:dyDescent="0.2">
      <c r="A56" s="82"/>
      <c r="B56" s="85"/>
      <c r="C56" s="186" t="str">
        <f>IF(B56=0,"",IF(LEN(B56)=0,0,(VLOOKUP($B56,Validatie!$B$39:$C$47,2,FALSE))))</f>
        <v/>
      </c>
      <c r="D56" s="87"/>
      <c r="E56" s="186" t="str">
        <f>IF(D56=0,"",IF(LEN(D56)=0,0,(VLOOKUP($D56,Validatie!$D$39:$E$56,2,FALSE))))</f>
        <v/>
      </c>
      <c r="F56" s="87"/>
    </row>
    <row r="57" spans="1:6" x14ac:dyDescent="0.2">
      <c r="A57" s="82"/>
      <c r="B57" s="85"/>
      <c r="C57" s="186" t="str">
        <f>IF(B57=0,"",IF(LEN(B57)=0,0,(VLOOKUP($B57,Validatie!$B$39:$C$47,2,FALSE))))</f>
        <v/>
      </c>
      <c r="D57" s="87"/>
      <c r="E57" s="186" t="str">
        <f>IF(D57=0,"",IF(LEN(D57)=0,0,(VLOOKUP($D57,Validatie!$D$39:$E$56,2,FALSE))))</f>
        <v/>
      </c>
      <c r="F57" s="87"/>
    </row>
    <row r="58" spans="1:6" x14ac:dyDescent="0.2">
      <c r="A58" s="82"/>
      <c r="B58" s="85"/>
      <c r="C58" s="186" t="str">
        <f>IF(B58=0,"",IF(LEN(B58)=0,0,(VLOOKUP($B58,Validatie!$B$39:$C$47,2,FALSE))))</f>
        <v/>
      </c>
      <c r="D58" s="87"/>
      <c r="E58" s="186" t="str">
        <f>IF(D58=0,"",IF(LEN(D58)=0,0,(VLOOKUP($D58,Validatie!$D$39:$E$56,2,FALSE))))</f>
        <v/>
      </c>
      <c r="F58" s="87"/>
    </row>
    <row r="59" spans="1:6" x14ac:dyDescent="0.2">
      <c r="A59" s="82"/>
      <c r="B59" s="85"/>
      <c r="C59" s="186" t="str">
        <f>IF(B59=0,"",IF(LEN(B59)=0,0,(VLOOKUP($B59,Validatie!$B$39:$C$47,2,FALSE))))</f>
        <v/>
      </c>
      <c r="D59" s="87"/>
      <c r="E59" s="186" t="str">
        <f>IF(D59=0,"",IF(LEN(D59)=0,0,(VLOOKUP($D59,Validatie!$D$39:$E$56,2,FALSE))))</f>
        <v/>
      </c>
      <c r="F59" s="87"/>
    </row>
    <row r="60" spans="1:6" x14ac:dyDescent="0.2">
      <c r="A60" s="82"/>
      <c r="B60" s="85"/>
      <c r="C60" s="186" t="str">
        <f>IF(B60=0,"",IF(LEN(B60)=0,0,(VLOOKUP($B60,Validatie!$B$39:$C$47,2,FALSE))))</f>
        <v/>
      </c>
      <c r="D60" s="87"/>
      <c r="E60" s="186" t="str">
        <f>IF(D60=0,"",IF(LEN(D60)=0,0,(VLOOKUP($D60,Validatie!$D$39:$E$56,2,FALSE))))</f>
        <v/>
      </c>
      <c r="F60" s="87"/>
    </row>
    <row r="61" spans="1:6" x14ac:dyDescent="0.2">
      <c r="A61" s="82"/>
      <c r="B61" s="85"/>
      <c r="C61" s="186" t="str">
        <f>IF(B61=0,"",IF(LEN(B61)=0,0,(VLOOKUP($B61,Validatie!$B$39:$C$47,2,FALSE))))</f>
        <v/>
      </c>
      <c r="D61" s="87"/>
      <c r="E61" s="186" t="str">
        <f>IF(D61=0,"",IF(LEN(D61)=0,0,(VLOOKUP($D61,Validatie!$D$39:$E$56,2,FALSE))))</f>
        <v/>
      </c>
      <c r="F61" s="87"/>
    </row>
    <row r="62" spans="1:6" x14ac:dyDescent="0.2">
      <c r="A62" s="82"/>
      <c r="B62" s="85"/>
      <c r="C62" s="186" t="str">
        <f>IF(B62=0,"",IF(LEN(B62)=0,0,(VLOOKUP($B62,Validatie!$B$39:$C$47,2,FALSE))))</f>
        <v/>
      </c>
      <c r="D62" s="87"/>
      <c r="E62" s="186" t="str">
        <f>IF(D62=0,"",IF(LEN(D62)=0,0,(VLOOKUP($D62,Validatie!$D$39:$E$56,2,FALSE))))</f>
        <v/>
      </c>
      <c r="F62" s="87"/>
    </row>
    <row r="63" spans="1:6" x14ac:dyDescent="0.2">
      <c r="A63" s="82"/>
      <c r="B63" s="85"/>
      <c r="C63" s="186" t="str">
        <f>IF(B63=0,"",IF(LEN(B63)=0,0,(VLOOKUP($B63,Validatie!$B$39:$C$47,2,FALSE))))</f>
        <v/>
      </c>
      <c r="D63" s="87"/>
      <c r="E63" s="186" t="str">
        <f>IF(D63=0,"",IF(LEN(D63)=0,0,(VLOOKUP($D63,Validatie!$D$39:$E$56,2,FALSE))))</f>
        <v/>
      </c>
      <c r="F63" s="87"/>
    </row>
    <row r="64" spans="1:6" x14ac:dyDescent="0.2">
      <c r="A64" s="82"/>
      <c r="B64" s="85"/>
      <c r="C64" s="186" t="str">
        <f>IF(B64=0,"",IF(LEN(B64)=0,0,(VLOOKUP($B64,Validatie!$B$39:$C$47,2,FALSE))))</f>
        <v/>
      </c>
      <c r="D64" s="87"/>
      <c r="E64" s="186" t="str">
        <f>IF(D64=0,"",IF(LEN(D64)=0,0,(VLOOKUP($D64,Validatie!$D$39:$E$56,2,FALSE))))</f>
        <v/>
      </c>
      <c r="F64" s="87"/>
    </row>
    <row r="65" spans="1:6" x14ac:dyDescent="0.2">
      <c r="A65" s="82"/>
      <c r="B65" s="85"/>
      <c r="C65" s="186" t="str">
        <f>IF(B65=0,"",IF(LEN(B65)=0,0,(VLOOKUP($B65,Validatie!$B$39:$C$47,2,FALSE))))</f>
        <v/>
      </c>
      <c r="D65" s="87"/>
      <c r="E65" s="186" t="str">
        <f>IF(D65=0,"",IF(LEN(D65)=0,0,(VLOOKUP($D65,Validatie!$D$39:$E$56,2,FALSE))))</f>
        <v/>
      </c>
      <c r="F65" s="87"/>
    </row>
    <row r="66" spans="1:6" x14ac:dyDescent="0.2">
      <c r="A66" s="82"/>
      <c r="B66" s="85"/>
      <c r="C66" s="186" t="str">
        <f>IF(B66=0,"",IF(LEN(B66)=0,0,(VLOOKUP($B66,Validatie!$B$39:$C$47,2,FALSE))))</f>
        <v/>
      </c>
      <c r="D66" s="87"/>
      <c r="E66" s="186" t="str">
        <f>IF(D66=0,"",IF(LEN(D66)=0,0,(VLOOKUP($D66,Validatie!$D$39:$E$56,2,FALSE))))</f>
        <v/>
      </c>
      <c r="F66" s="87"/>
    </row>
    <row r="67" spans="1:6" x14ac:dyDescent="0.2">
      <c r="A67" s="82"/>
      <c r="B67" s="85"/>
      <c r="C67" s="186" t="str">
        <f>IF(B67=0,"",IF(LEN(B67)=0,0,(VLOOKUP($B67,Validatie!$B$39:$C$47,2,FALSE))))</f>
        <v/>
      </c>
      <c r="D67" s="87"/>
      <c r="E67" s="186" t="str">
        <f>IF(D67=0,"",IF(LEN(D67)=0,0,(VLOOKUP($D67,Validatie!$D$39:$E$56,2,FALSE))))</f>
        <v/>
      </c>
      <c r="F67" s="87"/>
    </row>
    <row r="68" spans="1:6" x14ac:dyDescent="0.2">
      <c r="A68" s="82"/>
      <c r="B68" s="85"/>
      <c r="C68" s="186" t="str">
        <f>IF(B68=0,"",IF(LEN(B68)=0,0,(VLOOKUP($B68,Validatie!$B$39:$C$47,2,FALSE))))</f>
        <v/>
      </c>
      <c r="D68" s="87"/>
      <c r="E68" s="186" t="str">
        <f>IF(D68=0,"",IF(LEN(D68)=0,0,(VLOOKUP($D68,Validatie!$D$39:$E$56,2,FALSE))))</f>
        <v/>
      </c>
      <c r="F68" s="87"/>
    </row>
    <row r="69" spans="1:6" x14ac:dyDescent="0.2">
      <c r="A69" s="82"/>
      <c r="B69" s="85"/>
      <c r="C69" s="186" t="str">
        <f>IF(B69=0,"",IF(LEN(B69)=0,0,(VLOOKUP($B69,Validatie!$B$39:$C$47,2,FALSE))))</f>
        <v/>
      </c>
      <c r="D69" s="87"/>
      <c r="E69" s="186" t="str">
        <f>IF(D69=0,"",IF(LEN(D69)=0,0,(VLOOKUP($D69,Validatie!$D$39:$E$56,2,FALSE))))</f>
        <v/>
      </c>
      <c r="F69" s="87"/>
    </row>
    <row r="70" spans="1:6" x14ac:dyDescent="0.2">
      <c r="A70" s="82"/>
      <c r="B70" s="85"/>
      <c r="C70" s="186" t="str">
        <f>IF(B70=0,"",IF(LEN(B70)=0,0,(VLOOKUP($B70,Validatie!$B$39:$C$47,2,FALSE))))</f>
        <v/>
      </c>
      <c r="D70" s="87"/>
      <c r="E70" s="186" t="str">
        <f>IF(D70=0,"",IF(LEN(D70)=0,0,(VLOOKUP($D70,Validatie!$D$39:$E$56,2,FALSE))))</f>
        <v/>
      </c>
      <c r="F70" s="87"/>
    </row>
    <row r="71" spans="1:6" x14ac:dyDescent="0.2">
      <c r="A71" s="82"/>
      <c r="B71" s="85"/>
      <c r="C71" s="186" t="str">
        <f>IF(B71=0,"",IF(LEN(B71)=0,0,(VLOOKUP($B71,Validatie!$B$39:$C$47,2,FALSE))))</f>
        <v/>
      </c>
      <c r="D71" s="87"/>
      <c r="E71" s="186" t="str">
        <f>IF(D71=0,"",IF(LEN(D71)=0,0,(VLOOKUP($D71,Validatie!$D$39:$E$56,2,FALSE))))</f>
        <v/>
      </c>
      <c r="F71" s="87"/>
    </row>
    <row r="72" spans="1:6" x14ac:dyDescent="0.2">
      <c r="A72" s="82"/>
      <c r="B72" s="85"/>
      <c r="C72" s="186" t="str">
        <f>IF(B72=0,"",IF(LEN(B72)=0,0,(VLOOKUP($B72,Validatie!$B$39:$C$47,2,FALSE))))</f>
        <v/>
      </c>
      <c r="D72" s="87"/>
      <c r="E72" s="186" t="str">
        <f>IF(D72=0,"",IF(LEN(D72)=0,0,(VLOOKUP($D72,Validatie!$D$39:$E$56,2,FALSE))))</f>
        <v/>
      </c>
      <c r="F72" s="87"/>
    </row>
    <row r="73" spans="1:6" x14ac:dyDescent="0.2">
      <c r="A73" s="82"/>
      <c r="B73" s="85"/>
      <c r="C73" s="186" t="str">
        <f>IF(B73=0,"",IF(LEN(B73)=0,0,(VLOOKUP($B73,Validatie!$B$39:$C$47,2,FALSE))))</f>
        <v/>
      </c>
      <c r="D73" s="87"/>
      <c r="E73" s="186" t="str">
        <f>IF(D73=0,"",IF(LEN(D73)=0,0,(VLOOKUP($D73,Validatie!$D$39:$E$56,2,FALSE))))</f>
        <v/>
      </c>
      <c r="F73" s="87"/>
    </row>
    <row r="74" spans="1:6" x14ac:dyDescent="0.2">
      <c r="A74" s="82"/>
      <c r="B74" s="85"/>
      <c r="C74" s="186" t="str">
        <f>IF(B74=0,"",IF(LEN(B74)=0,0,(VLOOKUP($B74,Validatie!$B$39:$C$47,2,FALSE))))</f>
        <v/>
      </c>
      <c r="D74" s="87"/>
      <c r="E74" s="186" t="str">
        <f>IF(D74=0,"",IF(LEN(D74)=0,0,(VLOOKUP($D74,Validatie!$D$39:$E$56,2,FALSE))))</f>
        <v/>
      </c>
      <c r="F74" s="87"/>
    </row>
    <row r="75" spans="1:6" x14ac:dyDescent="0.2">
      <c r="A75" s="82"/>
      <c r="B75" s="85"/>
      <c r="C75" s="186" t="str">
        <f>IF(B75=0,"",IF(LEN(B75)=0,0,(VLOOKUP($B75,Validatie!$B$39:$C$47,2,FALSE))))</f>
        <v/>
      </c>
      <c r="D75" s="87"/>
      <c r="E75" s="186" t="str">
        <f>IF(D75=0,"",IF(LEN(D75)=0,0,(VLOOKUP($D75,Validatie!$D$39:$E$56,2,FALSE))))</f>
        <v/>
      </c>
      <c r="F75" s="87"/>
    </row>
    <row r="76" spans="1:6" x14ac:dyDescent="0.2">
      <c r="A76" s="82"/>
      <c r="B76" s="85"/>
      <c r="C76" s="186" t="str">
        <f>IF(B76=0,"",IF(LEN(B76)=0,0,(VLOOKUP($B76,Validatie!$B$39:$C$47,2,FALSE))))</f>
        <v/>
      </c>
      <c r="D76" s="87"/>
      <c r="E76" s="186" t="str">
        <f>IF(D76=0,"",IF(LEN(D76)=0,0,(VLOOKUP($D76,Validatie!$D$39:$E$56,2,FALSE))))</f>
        <v/>
      </c>
      <c r="F76" s="87"/>
    </row>
    <row r="77" spans="1:6" x14ac:dyDescent="0.2">
      <c r="A77" s="82"/>
      <c r="B77" s="85"/>
      <c r="C77" s="186" t="str">
        <f>IF(B77=0,"",IF(LEN(B77)=0,0,(VLOOKUP($B77,Validatie!$B$39:$C$47,2,FALSE))))</f>
        <v/>
      </c>
      <c r="D77" s="87"/>
      <c r="E77" s="186" t="str">
        <f>IF(D77=0,"",IF(LEN(D77)=0,0,(VLOOKUP($D77,Validatie!$D$39:$E$56,2,FALSE))))</f>
        <v/>
      </c>
      <c r="F77" s="87"/>
    </row>
    <row r="78" spans="1:6" x14ac:dyDescent="0.2">
      <c r="A78" s="82"/>
      <c r="B78" s="85"/>
      <c r="C78" s="186" t="str">
        <f>IF(B78=0,"",IF(LEN(B78)=0,0,(VLOOKUP($B78,Validatie!$B$39:$C$47,2,FALSE))))</f>
        <v/>
      </c>
      <c r="D78" s="87"/>
      <c r="E78" s="186" t="str">
        <f>IF(D78=0,"",IF(LEN(D78)=0,0,(VLOOKUP($D78,Validatie!$D$39:$E$56,2,FALSE))))</f>
        <v/>
      </c>
      <c r="F78" s="87"/>
    </row>
    <row r="79" spans="1:6" x14ac:dyDescent="0.2">
      <c r="A79" s="82"/>
      <c r="B79" s="85"/>
      <c r="C79" s="186" t="str">
        <f>IF(B79=0,"",IF(LEN(B79)=0,0,(VLOOKUP($B79,Validatie!$B$39:$C$47,2,FALSE))))</f>
        <v/>
      </c>
      <c r="D79" s="87"/>
      <c r="E79" s="186" t="str">
        <f>IF(D79=0,"",IF(LEN(D79)=0,0,(VLOOKUP($D79,Validatie!$D$39:$E$56,2,FALSE))))</f>
        <v/>
      </c>
      <c r="F79" s="87"/>
    </row>
    <row r="80" spans="1:6" x14ac:dyDescent="0.2">
      <c r="A80" s="82"/>
      <c r="B80" s="85"/>
      <c r="C80" s="186" t="str">
        <f>IF(B80=0,"",IF(LEN(B80)=0,0,(VLOOKUP($B80,Validatie!$B$39:$C$47,2,FALSE))))</f>
        <v/>
      </c>
      <c r="D80" s="87"/>
      <c r="E80" s="186" t="str">
        <f>IF(D80=0,"",IF(LEN(D80)=0,0,(VLOOKUP($D80,Validatie!$D$39:$E$56,2,FALSE))))</f>
        <v/>
      </c>
      <c r="F80" s="87"/>
    </row>
    <row r="81" spans="1:6" x14ac:dyDescent="0.2">
      <c r="A81" s="82"/>
      <c r="B81" s="85"/>
      <c r="C81" s="186" t="str">
        <f>IF(B81=0,"",IF(LEN(B81)=0,0,(VLOOKUP($B81,Validatie!$B$39:$C$47,2,FALSE))))</f>
        <v/>
      </c>
      <c r="D81" s="87"/>
      <c r="E81" s="186" t="str">
        <f>IF(D81=0,"",IF(LEN(D81)=0,0,(VLOOKUP($D81,Validatie!$D$39:$E$56,2,FALSE))))</f>
        <v/>
      </c>
      <c r="F81" s="87"/>
    </row>
    <row r="82" spans="1:6" x14ac:dyDescent="0.2">
      <c r="A82" s="82"/>
      <c r="B82" s="85"/>
      <c r="C82" s="186" t="str">
        <f>IF(B82=0,"",IF(LEN(B82)=0,0,(VLOOKUP($B82,Validatie!$B$39:$C$47,2,FALSE))))</f>
        <v/>
      </c>
      <c r="D82" s="87"/>
      <c r="E82" s="186" t="str">
        <f>IF(D82=0,"",IF(LEN(D82)=0,0,(VLOOKUP($D82,Validatie!$D$39:$E$56,2,FALSE))))</f>
        <v/>
      </c>
      <c r="F82" s="87"/>
    </row>
    <row r="83" spans="1:6" x14ac:dyDescent="0.2">
      <c r="A83" s="82"/>
      <c r="B83" s="85"/>
      <c r="C83" s="186" t="str">
        <f>IF(B83=0,"",IF(LEN(B83)=0,0,(VLOOKUP($B83,Validatie!$B$39:$C$47,2,FALSE))))</f>
        <v/>
      </c>
      <c r="D83" s="87"/>
      <c r="E83" s="186" t="str">
        <f>IF(D83=0,"",IF(LEN(D83)=0,0,(VLOOKUP($D83,Validatie!$D$39:$E$56,2,FALSE))))</f>
        <v/>
      </c>
      <c r="F83" s="87"/>
    </row>
    <row r="84" spans="1:6" x14ac:dyDescent="0.2">
      <c r="A84" s="82"/>
      <c r="B84" s="85"/>
      <c r="C84" s="186" t="str">
        <f>IF(B84=0,"",IF(LEN(B84)=0,0,(VLOOKUP($B84,Validatie!$B$39:$C$47,2,FALSE))))</f>
        <v/>
      </c>
      <c r="D84" s="87"/>
      <c r="E84" s="186" t="str">
        <f>IF(D84=0,"",IF(LEN(D84)=0,0,(VLOOKUP($D84,Validatie!$D$39:$E$56,2,FALSE))))</f>
        <v/>
      </c>
      <c r="F84" s="87"/>
    </row>
    <row r="85" spans="1:6" x14ac:dyDescent="0.2">
      <c r="A85" s="82"/>
      <c r="B85" s="85"/>
      <c r="C85" s="186" t="str">
        <f>IF(B85=0,"",IF(LEN(B85)=0,0,(VLOOKUP($B85,Validatie!$B$39:$C$47,2,FALSE))))</f>
        <v/>
      </c>
      <c r="D85" s="87"/>
      <c r="E85" s="186" t="str">
        <f>IF(D85=0,"",IF(LEN(D85)=0,0,(VLOOKUP($D85,Validatie!$D$39:$E$56,2,FALSE))))</f>
        <v/>
      </c>
      <c r="F85" s="87"/>
    </row>
    <row r="86" spans="1:6" x14ac:dyDescent="0.2">
      <c r="A86" s="82"/>
      <c r="B86" s="85"/>
      <c r="C86" s="186" t="str">
        <f>IF(B86=0,"",IF(LEN(B86)=0,0,(VLOOKUP($B86,Validatie!$B$39:$C$47,2,FALSE))))</f>
        <v/>
      </c>
      <c r="D86" s="87"/>
      <c r="E86" s="186" t="str">
        <f>IF(D86=0,"",IF(LEN(D86)=0,0,(VLOOKUP($D86,Validatie!$D$39:$E$56,2,FALSE))))</f>
        <v/>
      </c>
      <c r="F86" s="87"/>
    </row>
    <row r="87" spans="1:6" x14ac:dyDescent="0.2">
      <c r="A87" s="82"/>
      <c r="B87" s="85"/>
      <c r="C87" s="186" t="str">
        <f>IF(B87=0,"",IF(LEN(B87)=0,0,(VLOOKUP($B87,Validatie!$B$39:$C$47,2,FALSE))))</f>
        <v/>
      </c>
      <c r="D87" s="87"/>
      <c r="E87" s="186" t="str">
        <f>IF(D87=0,"",IF(LEN(D87)=0,0,(VLOOKUP($D87,Validatie!$D$39:$E$56,2,FALSE))))</f>
        <v/>
      </c>
      <c r="F87" s="87"/>
    </row>
    <row r="88" spans="1:6" x14ac:dyDescent="0.2">
      <c r="A88" s="82"/>
      <c r="B88" s="85"/>
      <c r="C88" s="186" t="str">
        <f>IF(B88=0,"",IF(LEN(B88)=0,0,(VLOOKUP($B88,Validatie!$B$39:$C$47,2,FALSE))))</f>
        <v/>
      </c>
      <c r="D88" s="87"/>
      <c r="E88" s="186" t="str">
        <f>IF(D88=0,"",IF(LEN(D88)=0,0,(VLOOKUP($D88,Validatie!$D$39:$E$56,2,FALSE))))</f>
        <v/>
      </c>
      <c r="F88" s="87"/>
    </row>
    <row r="89" spans="1:6" x14ac:dyDescent="0.2">
      <c r="A89" s="82"/>
      <c r="B89" s="85"/>
      <c r="C89" s="186" t="str">
        <f>IF(B89=0,"",IF(LEN(B89)=0,0,(VLOOKUP($B89,Validatie!$B$39:$C$47,2,FALSE))))</f>
        <v/>
      </c>
      <c r="D89" s="87"/>
      <c r="E89" s="186" t="str">
        <f>IF(D89=0,"",IF(LEN(D89)=0,0,(VLOOKUP($D89,Validatie!$D$39:$E$56,2,FALSE))))</f>
        <v/>
      </c>
      <c r="F89" s="87"/>
    </row>
    <row r="90" spans="1:6" x14ac:dyDescent="0.2">
      <c r="A90" s="82"/>
      <c r="B90" s="85"/>
      <c r="C90" s="186" t="str">
        <f>IF(B90=0,"",IF(LEN(B90)=0,0,(VLOOKUP($B90,Validatie!$B$39:$C$47,2,FALSE))))</f>
        <v/>
      </c>
      <c r="D90" s="87"/>
      <c r="E90" s="186" t="str">
        <f>IF(D90=0,"",IF(LEN(D90)=0,0,(VLOOKUP($D90,Validatie!$D$39:$E$56,2,FALSE))))</f>
        <v/>
      </c>
      <c r="F90" s="87"/>
    </row>
    <row r="91" spans="1:6" x14ac:dyDescent="0.2">
      <c r="A91" s="82"/>
      <c r="B91" s="85"/>
      <c r="C91" s="186" t="str">
        <f>IF(B91=0,"",IF(LEN(B91)=0,0,(VLOOKUP($B91,Validatie!$B$39:$C$47,2,FALSE))))</f>
        <v/>
      </c>
      <c r="D91" s="87"/>
      <c r="E91" s="186" t="str">
        <f>IF(D91=0,"",IF(LEN(D91)=0,0,(VLOOKUP($D91,Validatie!$D$39:$E$56,2,FALSE))))</f>
        <v/>
      </c>
      <c r="F91" s="87"/>
    </row>
    <row r="92" spans="1:6" x14ac:dyDescent="0.2">
      <c r="A92" s="82"/>
      <c r="B92" s="85"/>
      <c r="C92" s="186" t="str">
        <f>IF(B92=0,"",IF(LEN(B92)=0,0,(VLOOKUP($B92,Validatie!$B$39:$C$47,2,FALSE))))</f>
        <v/>
      </c>
      <c r="D92" s="87"/>
      <c r="E92" s="186" t="str">
        <f>IF(D92=0,"",IF(LEN(D92)=0,0,(VLOOKUP($D92,Validatie!$D$39:$E$56,2,FALSE))))</f>
        <v/>
      </c>
      <c r="F92" s="87"/>
    </row>
    <row r="93" spans="1:6" x14ac:dyDescent="0.2">
      <c r="A93" s="82"/>
      <c r="B93" s="85"/>
      <c r="C93" s="186" t="str">
        <f>IF(B93=0,"",IF(LEN(B93)=0,0,(VLOOKUP($B93,Validatie!$B$39:$C$47,2,FALSE))))</f>
        <v/>
      </c>
      <c r="D93" s="87"/>
      <c r="E93" s="186" t="str">
        <f>IF(D93=0,"",IF(LEN(D93)=0,0,(VLOOKUP($D93,Validatie!$D$39:$E$56,2,FALSE))))</f>
        <v/>
      </c>
      <c r="F93" s="87"/>
    </row>
    <row r="94" spans="1:6" x14ac:dyDescent="0.2">
      <c r="A94" s="82"/>
      <c r="B94" s="85"/>
      <c r="C94" s="186" t="str">
        <f>IF(B94=0,"",IF(LEN(B94)=0,0,(VLOOKUP($B94,Validatie!$B$39:$C$47,2,FALSE))))</f>
        <v/>
      </c>
      <c r="D94" s="87"/>
      <c r="E94" s="186" t="str">
        <f>IF(D94=0,"",IF(LEN(D94)=0,0,(VLOOKUP($D94,Validatie!$D$39:$E$56,2,FALSE))))</f>
        <v/>
      </c>
      <c r="F94" s="87"/>
    </row>
    <row r="95" spans="1:6" x14ac:dyDescent="0.2">
      <c r="A95" s="82"/>
      <c r="B95" s="85"/>
      <c r="C95" s="186" t="str">
        <f>IF(B95=0,"",IF(LEN(B95)=0,0,(VLOOKUP($B95,Validatie!$B$39:$C$47,2,FALSE))))</f>
        <v/>
      </c>
      <c r="D95" s="87"/>
      <c r="E95" s="186" t="str">
        <f>IF(D95=0,"",IF(LEN(D95)=0,0,(VLOOKUP($D95,Validatie!$D$39:$E$56,2,FALSE))))</f>
        <v/>
      </c>
      <c r="F95" s="87"/>
    </row>
    <row r="96" spans="1:6" x14ac:dyDescent="0.2">
      <c r="A96" s="82"/>
      <c r="B96" s="85"/>
      <c r="C96" s="186" t="str">
        <f>IF(B96=0,"",IF(LEN(B96)=0,0,(VLOOKUP($B96,Validatie!$B$39:$C$47,2,FALSE))))</f>
        <v/>
      </c>
      <c r="D96" s="87"/>
      <c r="E96" s="186" t="str">
        <f>IF(D96=0,"",IF(LEN(D96)=0,0,(VLOOKUP($D96,Validatie!$D$39:$E$56,2,FALSE))))</f>
        <v/>
      </c>
      <c r="F96" s="87"/>
    </row>
    <row r="97" spans="1:6" x14ac:dyDescent="0.2">
      <c r="A97" s="82"/>
      <c r="B97" s="85"/>
      <c r="C97" s="186" t="str">
        <f>IF(B97=0,"",IF(LEN(B97)=0,0,(VLOOKUP($B97,Validatie!$B$39:$C$47,2,FALSE))))</f>
        <v/>
      </c>
      <c r="D97" s="87"/>
      <c r="E97" s="186" t="str">
        <f>IF(D97=0,"",IF(LEN(D97)=0,0,(VLOOKUP($D97,Validatie!$D$39:$E$56,2,FALSE))))</f>
        <v/>
      </c>
      <c r="F97" s="87"/>
    </row>
    <row r="98" spans="1:6" x14ac:dyDescent="0.2">
      <c r="A98" s="82"/>
      <c r="B98" s="85"/>
      <c r="C98" s="186" t="str">
        <f>IF(B98=0,"",IF(LEN(B98)=0,0,(VLOOKUP($B98,Validatie!$B$39:$C$47,2,FALSE))))</f>
        <v/>
      </c>
      <c r="D98" s="87"/>
      <c r="E98" s="186" t="str">
        <f>IF(D98=0,"",IF(LEN(D98)=0,0,(VLOOKUP($D98,Validatie!$D$39:$E$56,2,FALSE))))</f>
        <v/>
      </c>
      <c r="F98" s="87"/>
    </row>
    <row r="99" spans="1:6" x14ac:dyDescent="0.2">
      <c r="A99" s="82"/>
      <c r="B99" s="85"/>
      <c r="C99" s="186" t="str">
        <f>IF(B99=0,"",IF(LEN(B99)=0,0,(VLOOKUP($B99,Validatie!$B$39:$C$47,2,FALSE))))</f>
        <v/>
      </c>
      <c r="D99" s="87"/>
      <c r="E99" s="186" t="str">
        <f>IF(D99=0,"",IF(LEN(D99)=0,0,(VLOOKUP($D99,Validatie!$D$39:$E$56,2,FALSE))))</f>
        <v/>
      </c>
      <c r="F99" s="87"/>
    </row>
    <row r="100" spans="1:6" x14ac:dyDescent="0.2">
      <c r="A100" s="82"/>
      <c r="B100" s="85"/>
      <c r="C100" s="186" t="str">
        <f>IF(B100=0,"",IF(LEN(B100)=0,0,(VLOOKUP($B100,Validatie!$B$39:$C$47,2,FALSE))))</f>
        <v/>
      </c>
      <c r="D100" s="87"/>
      <c r="E100" s="186" t="str">
        <f>IF(D100=0,"",IF(LEN(D100)=0,0,(VLOOKUP($D100,Validatie!$D$39:$E$56,2,FALSE))))</f>
        <v/>
      </c>
      <c r="F100" s="87"/>
    </row>
    <row r="101" spans="1:6" x14ac:dyDescent="0.2">
      <c r="A101" s="82"/>
      <c r="B101" s="85"/>
      <c r="C101" s="186" t="str">
        <f>IF(B101=0,"",IF(LEN(B101)=0,0,(VLOOKUP($B101,Validatie!$B$39:$C$47,2,FALSE))))</f>
        <v/>
      </c>
      <c r="D101" s="87"/>
      <c r="E101" s="186" t="str">
        <f>IF(D101=0,"",IF(LEN(D101)=0,0,(VLOOKUP($D101,Validatie!$D$39:$E$56,2,FALSE))))</f>
        <v/>
      </c>
      <c r="F101" s="87"/>
    </row>
    <row r="102" spans="1:6" x14ac:dyDescent="0.2">
      <c r="A102" s="82"/>
      <c r="B102" s="85"/>
      <c r="C102" s="186" t="str">
        <f>IF(B102=0,"",IF(LEN(B102)=0,0,(VLOOKUP($B102,Validatie!$B$39:$C$47,2,FALSE))))</f>
        <v/>
      </c>
      <c r="D102" s="87"/>
      <c r="E102" s="186" t="str">
        <f>IF(D102=0,"",IF(LEN(D102)=0,0,(VLOOKUP($D102,Validatie!$D$39:$E$56,2,FALSE))))</f>
        <v/>
      </c>
      <c r="F102" s="87"/>
    </row>
    <row r="103" spans="1:6" x14ac:dyDescent="0.2">
      <c r="A103" s="82"/>
      <c r="B103" s="85"/>
      <c r="C103" s="186" t="str">
        <f>IF(B103=0,"",IF(LEN(B103)=0,0,(VLOOKUP($B103,Validatie!$B$39:$C$47,2,FALSE))))</f>
        <v/>
      </c>
      <c r="D103" s="87"/>
      <c r="E103" s="186" t="str">
        <f>IF(D103=0,"",IF(LEN(D103)=0,0,(VLOOKUP($D103,Validatie!$D$39:$E$56,2,FALSE))))</f>
        <v/>
      </c>
      <c r="F103" s="87"/>
    </row>
    <row r="104" spans="1:6" x14ac:dyDescent="0.2">
      <c r="A104" s="82"/>
      <c r="B104" s="85"/>
      <c r="C104" s="186" t="str">
        <f>IF(B104=0,"",IF(LEN(B104)=0,0,(VLOOKUP($B104,Validatie!$B$39:$C$47,2,FALSE))))</f>
        <v/>
      </c>
      <c r="D104" s="87"/>
      <c r="E104" s="186" t="str">
        <f>IF(D104=0,"",IF(LEN(D104)=0,0,(VLOOKUP($D104,Validatie!$D$39:$E$56,2,FALSE))))</f>
        <v/>
      </c>
      <c r="F104" s="87"/>
    </row>
    <row r="105" spans="1:6" x14ac:dyDescent="0.2">
      <c r="A105" s="82"/>
      <c r="B105" s="85"/>
      <c r="C105" s="186" t="str">
        <f>IF(B105=0,"",IF(LEN(B105)=0,0,(VLOOKUP($B105,Validatie!$B$39:$C$47,2,FALSE))))</f>
        <v/>
      </c>
      <c r="D105" s="87"/>
      <c r="E105" s="186" t="str">
        <f>IF(D105=0,"",IF(LEN(D105)=0,0,(VLOOKUP($D105,Validatie!$D$39:$E$56,2,FALSE))))</f>
        <v/>
      </c>
      <c r="F105" s="87"/>
    </row>
    <row r="106" spans="1:6" x14ac:dyDescent="0.2">
      <c r="A106" s="82"/>
      <c r="B106" s="85"/>
      <c r="C106" s="186" t="str">
        <f>IF(B106=0,"",IF(LEN(B106)=0,0,(VLOOKUP($B106,Validatie!$B$39:$C$47,2,FALSE))))</f>
        <v/>
      </c>
      <c r="D106" s="87"/>
      <c r="E106" s="186" t="str">
        <f>IF(D106=0,"",IF(LEN(D106)=0,0,(VLOOKUP($D106,Validatie!$D$39:$E$56,2,FALSE))))</f>
        <v/>
      </c>
      <c r="F106" s="87"/>
    </row>
    <row r="107" spans="1:6" x14ac:dyDescent="0.2">
      <c r="A107" s="82"/>
      <c r="B107" s="85"/>
      <c r="C107" s="186" t="str">
        <f>IF(B107=0,"",IF(LEN(B107)=0,0,(VLOOKUP($B107,Validatie!$B$39:$C$47,2,FALSE))))</f>
        <v/>
      </c>
      <c r="D107" s="87"/>
      <c r="E107" s="186" t="str">
        <f>IF(D107=0,"",IF(LEN(D107)=0,0,(VLOOKUP($D107,Validatie!$D$39:$E$56,2,FALSE))))</f>
        <v/>
      </c>
      <c r="F107" s="87"/>
    </row>
    <row r="108" spans="1:6" x14ac:dyDescent="0.2">
      <c r="A108" s="82"/>
      <c r="B108" s="85"/>
      <c r="C108" s="186" t="str">
        <f>IF(B108=0,"",IF(LEN(B108)=0,0,(VLOOKUP($B108,Validatie!$B$39:$C$47,2,FALSE))))</f>
        <v/>
      </c>
      <c r="D108" s="87"/>
      <c r="E108" s="186" t="str">
        <f>IF(D108=0,"",IF(LEN(D108)=0,0,(VLOOKUP($D108,Validatie!$D$39:$E$56,2,FALSE))))</f>
        <v/>
      </c>
      <c r="F108" s="87"/>
    </row>
    <row r="109" spans="1:6" x14ac:dyDescent="0.2">
      <c r="A109" s="82"/>
      <c r="B109" s="85"/>
      <c r="C109" s="186" t="str">
        <f>IF(B109=0,"",IF(LEN(B109)=0,0,(VLOOKUP($B109,Validatie!$B$39:$C$47,2,FALSE))))</f>
        <v/>
      </c>
      <c r="D109" s="87"/>
      <c r="E109" s="186" t="str">
        <f>IF(D109=0,"",IF(LEN(D109)=0,0,(VLOOKUP($D109,Validatie!$D$39:$E$56,2,FALSE))))</f>
        <v/>
      </c>
      <c r="F109" s="87"/>
    </row>
    <row r="110" spans="1:6" x14ac:dyDescent="0.2">
      <c r="A110" s="82"/>
      <c r="B110" s="85"/>
      <c r="C110" s="186" t="str">
        <f>IF(B110=0,"",IF(LEN(B110)=0,0,(VLOOKUP($B110,Validatie!$B$39:$C$47,2,FALSE))))</f>
        <v/>
      </c>
      <c r="D110" s="87"/>
      <c r="E110" s="186" t="str">
        <f>IF(D110=0,"",IF(LEN(D110)=0,0,(VLOOKUP($D110,Validatie!$D$39:$E$56,2,FALSE))))</f>
        <v/>
      </c>
      <c r="F110" s="87"/>
    </row>
    <row r="111" spans="1:6" x14ac:dyDescent="0.2">
      <c r="A111" s="82"/>
      <c r="B111" s="85"/>
      <c r="C111" s="186" t="str">
        <f>IF(B111=0,"",IF(LEN(B111)=0,0,(VLOOKUP($B111,Validatie!$B$39:$C$47,2,FALSE))))</f>
        <v/>
      </c>
      <c r="D111" s="87"/>
      <c r="E111" s="186" t="str">
        <f>IF(D111=0,"",IF(LEN(D111)=0,0,(VLOOKUP($D111,Validatie!$D$39:$E$56,2,FALSE))))</f>
        <v/>
      </c>
      <c r="F111" s="87"/>
    </row>
    <row r="112" spans="1:6" x14ac:dyDescent="0.2">
      <c r="A112" s="82"/>
      <c r="B112" s="85"/>
      <c r="C112" s="186" t="str">
        <f>IF(B112=0,"",IF(LEN(B112)=0,0,(VLOOKUP($B112,Validatie!$B$39:$C$47,2,FALSE))))</f>
        <v/>
      </c>
      <c r="D112" s="87"/>
      <c r="E112" s="186" t="str">
        <f>IF(D112=0,"",IF(LEN(D112)=0,0,(VLOOKUP($D112,Validatie!$D$39:$E$56,2,FALSE))))</f>
        <v/>
      </c>
      <c r="F112" s="87"/>
    </row>
    <row r="113" spans="1:6" x14ac:dyDescent="0.2">
      <c r="A113" s="82"/>
      <c r="B113" s="85"/>
      <c r="C113" s="186" t="str">
        <f>IF(B113=0,"",IF(LEN(B113)=0,0,(VLOOKUP($B113,Validatie!$B$39:$C$47,2,FALSE))))</f>
        <v/>
      </c>
      <c r="D113" s="87"/>
      <c r="E113" s="186" t="str">
        <f>IF(D113=0,"",IF(LEN(D113)=0,0,(VLOOKUP($D113,Validatie!$D$39:$E$56,2,FALSE))))</f>
        <v/>
      </c>
      <c r="F113" s="87"/>
    </row>
    <row r="114" spans="1:6" x14ac:dyDescent="0.2">
      <c r="A114" s="82"/>
      <c r="B114" s="85"/>
      <c r="C114" s="186" t="str">
        <f>IF(B114=0,"",IF(LEN(B114)=0,0,(VLOOKUP($B114,Validatie!$B$39:$C$47,2,FALSE))))</f>
        <v/>
      </c>
      <c r="D114" s="87"/>
      <c r="E114" s="186" t="str">
        <f>IF(D114=0,"",IF(LEN(D114)=0,0,(VLOOKUP($D114,Validatie!$D$39:$E$56,2,FALSE))))</f>
        <v/>
      </c>
      <c r="F114" s="87"/>
    </row>
    <row r="115" spans="1:6" x14ac:dyDescent="0.2">
      <c r="A115" s="82"/>
      <c r="B115" s="85"/>
      <c r="C115" s="186" t="str">
        <f>IF(B115=0,"",IF(LEN(B115)=0,0,(VLOOKUP($B115,Validatie!$B$39:$C$47,2,FALSE))))</f>
        <v/>
      </c>
      <c r="D115" s="87"/>
      <c r="E115" s="186" t="str">
        <f>IF(D115=0,"",IF(LEN(D115)=0,0,(VLOOKUP($D115,Validatie!$D$39:$E$56,2,FALSE))))</f>
        <v/>
      </c>
      <c r="F115" s="87"/>
    </row>
    <row r="116" spans="1:6" x14ac:dyDescent="0.2">
      <c r="A116" s="82"/>
      <c r="B116" s="85"/>
      <c r="C116" s="186" t="str">
        <f>IF(B116=0,"",IF(LEN(B116)=0,0,(VLOOKUP($B116,Validatie!$B$39:$C$47,2,FALSE))))</f>
        <v/>
      </c>
      <c r="D116" s="87"/>
      <c r="E116" s="186" t="str">
        <f>IF(D116=0,"",IF(LEN(D116)=0,0,(VLOOKUP($D116,Validatie!$D$39:$E$56,2,FALSE))))</f>
        <v/>
      </c>
      <c r="F116" s="87"/>
    </row>
    <row r="117" spans="1:6" x14ac:dyDescent="0.2">
      <c r="A117" s="82"/>
      <c r="B117" s="85"/>
      <c r="C117" s="186" t="str">
        <f>IF(B117=0,"",IF(LEN(B117)=0,0,(VLOOKUP($B117,Validatie!$B$39:$C$47,2,FALSE))))</f>
        <v/>
      </c>
      <c r="D117" s="87"/>
      <c r="E117" s="186" t="str">
        <f>IF(D117=0,"",IF(LEN(D117)=0,0,(VLOOKUP($D117,Validatie!$D$39:$E$56,2,FALSE))))</f>
        <v/>
      </c>
      <c r="F117" s="87"/>
    </row>
    <row r="118" spans="1:6" x14ac:dyDescent="0.2">
      <c r="A118" s="82"/>
      <c r="B118" s="85"/>
      <c r="C118" s="186" t="str">
        <f>IF(B118=0,"",IF(LEN(B118)=0,0,(VLOOKUP($B118,Validatie!$B$39:$C$47,2,FALSE))))</f>
        <v/>
      </c>
      <c r="D118" s="87"/>
      <c r="E118" s="186" t="str">
        <f>IF(D118=0,"",IF(LEN(D118)=0,0,(VLOOKUP($D118,Validatie!$D$39:$E$56,2,FALSE))))</f>
        <v/>
      </c>
      <c r="F118" s="87"/>
    </row>
    <row r="119" spans="1:6" x14ac:dyDescent="0.2">
      <c r="A119" s="82"/>
      <c r="B119" s="85"/>
      <c r="C119" s="186" t="str">
        <f>IF(B119=0,"",IF(LEN(B119)=0,0,(VLOOKUP($B119,Validatie!$B$39:$C$47,2,FALSE))))</f>
        <v/>
      </c>
      <c r="D119" s="87"/>
      <c r="E119" s="186" t="str">
        <f>IF(D119=0,"",IF(LEN(D119)=0,0,(VLOOKUP($D119,Validatie!$D$39:$E$56,2,FALSE))))</f>
        <v/>
      </c>
      <c r="F119" s="87"/>
    </row>
    <row r="120" spans="1:6" x14ac:dyDescent="0.2">
      <c r="A120" s="82"/>
      <c r="B120" s="85"/>
      <c r="C120" s="186" t="str">
        <f>IF(B120=0,"",IF(LEN(B120)=0,0,(VLOOKUP($B120,Validatie!$B$39:$C$47,2,FALSE))))</f>
        <v/>
      </c>
      <c r="D120" s="87"/>
      <c r="E120" s="186" t="str">
        <f>IF(D120=0,"",IF(LEN(D120)=0,0,(VLOOKUP($D120,Validatie!$D$39:$E$56,2,FALSE))))</f>
        <v/>
      </c>
      <c r="F120" s="87"/>
    </row>
    <row r="121" spans="1:6" x14ac:dyDescent="0.2">
      <c r="A121" s="82"/>
      <c r="B121" s="85"/>
      <c r="C121" s="186" t="str">
        <f>IF(B121=0,"",IF(LEN(B121)=0,0,(VLOOKUP($B121,Validatie!$B$39:$C$47,2,FALSE))))</f>
        <v/>
      </c>
      <c r="D121" s="87"/>
      <c r="E121" s="186" t="str">
        <f>IF(D121=0,"",IF(LEN(D121)=0,0,(VLOOKUP($D121,Validatie!$D$39:$E$56,2,FALSE))))</f>
        <v/>
      </c>
      <c r="F121" s="87"/>
    </row>
    <row r="122" spans="1:6" x14ac:dyDescent="0.2">
      <c r="A122" s="82"/>
      <c r="B122" s="85"/>
      <c r="C122" s="186" t="str">
        <f>IF(B122=0,"",IF(LEN(B122)=0,0,(VLOOKUP($B122,Validatie!$B$39:$C$47,2,FALSE))))</f>
        <v/>
      </c>
      <c r="D122" s="87"/>
      <c r="E122" s="186" t="str">
        <f>IF(D122=0,"",IF(LEN(D122)=0,0,(VLOOKUP($D122,Validatie!$D$39:$E$56,2,FALSE))))</f>
        <v/>
      </c>
      <c r="F122" s="87"/>
    </row>
    <row r="123" spans="1:6" x14ac:dyDescent="0.2">
      <c r="A123" s="82"/>
      <c r="B123" s="85"/>
      <c r="C123" s="186" t="str">
        <f>IF(B123=0,"",IF(LEN(B123)=0,0,(VLOOKUP($B123,Validatie!$B$39:$C$47,2,FALSE))))</f>
        <v/>
      </c>
      <c r="D123" s="87"/>
      <c r="E123" s="186" t="str">
        <f>IF(D123=0,"",IF(LEN(D123)=0,0,(VLOOKUP($D123,Validatie!$D$39:$E$56,2,FALSE))))</f>
        <v/>
      </c>
      <c r="F123" s="87"/>
    </row>
    <row r="124" spans="1:6" x14ac:dyDescent="0.2">
      <c r="A124" s="82"/>
      <c r="B124" s="85"/>
      <c r="C124" s="186" t="str">
        <f>IF(B124=0,"",IF(LEN(B124)=0,0,(VLOOKUP($B124,Validatie!$B$39:$C$47,2,FALSE))))</f>
        <v/>
      </c>
      <c r="D124" s="87"/>
      <c r="E124" s="186" t="str">
        <f>IF(D124=0,"",IF(LEN(D124)=0,0,(VLOOKUP($D124,Validatie!$D$39:$E$56,2,FALSE))))</f>
        <v/>
      </c>
      <c r="F124" s="87"/>
    </row>
    <row r="125" spans="1:6" x14ac:dyDescent="0.2">
      <c r="A125" s="82"/>
      <c r="B125" s="85"/>
      <c r="C125" s="186" t="str">
        <f>IF(B125=0,"",IF(LEN(B125)=0,0,(VLOOKUP($B125,Validatie!$B$39:$C$47,2,FALSE))))</f>
        <v/>
      </c>
      <c r="D125" s="87"/>
      <c r="E125" s="186" t="str">
        <f>IF(D125=0,"",IF(LEN(D125)=0,0,(VLOOKUP($D125,Validatie!$D$39:$E$56,2,FALSE))))</f>
        <v/>
      </c>
      <c r="F125" s="87"/>
    </row>
    <row r="126" spans="1:6" x14ac:dyDescent="0.2">
      <c r="A126" s="82"/>
      <c r="B126" s="85"/>
      <c r="C126" s="186" t="str">
        <f>IF(B126=0,"",IF(LEN(B126)=0,0,(VLOOKUP($B126,Validatie!$B$39:$C$47,2,FALSE))))</f>
        <v/>
      </c>
      <c r="D126" s="87"/>
      <c r="E126" s="186" t="str">
        <f>IF(D126=0,"",IF(LEN(D126)=0,0,(VLOOKUP($D126,Validatie!$D$39:$E$56,2,FALSE))))</f>
        <v/>
      </c>
      <c r="F126" s="87"/>
    </row>
    <row r="127" spans="1:6" x14ac:dyDescent="0.2">
      <c r="A127" s="82"/>
      <c r="B127" s="85"/>
      <c r="C127" s="186" t="str">
        <f>IF(B127=0,"",IF(LEN(B127)=0,0,(VLOOKUP($B127,Validatie!$B$39:$C$47,2,FALSE))))</f>
        <v/>
      </c>
      <c r="D127" s="87"/>
      <c r="E127" s="186" t="str">
        <f>IF(D127=0,"",IF(LEN(D127)=0,0,(VLOOKUP($D127,Validatie!$D$39:$E$56,2,FALSE))))</f>
        <v/>
      </c>
      <c r="F127" s="87"/>
    </row>
    <row r="128" spans="1:6" x14ac:dyDescent="0.2">
      <c r="A128" s="82"/>
      <c r="B128" s="85"/>
      <c r="C128" s="186" t="str">
        <f>IF(B128=0,"",IF(LEN(B128)=0,0,(VLOOKUP($B128,Validatie!$B$39:$C$47,2,FALSE))))</f>
        <v/>
      </c>
      <c r="D128" s="87"/>
      <c r="E128" s="186" t="str">
        <f>IF(D128=0,"",IF(LEN(D128)=0,0,(VLOOKUP($D128,Validatie!$D$39:$E$56,2,FALSE))))</f>
        <v/>
      </c>
      <c r="F128" s="87"/>
    </row>
    <row r="129" spans="1:6" x14ac:dyDescent="0.2">
      <c r="A129" s="82"/>
      <c r="B129" s="85"/>
      <c r="C129" s="186" t="str">
        <f>IF(B129=0,"",IF(LEN(B129)=0,0,(VLOOKUP($B129,Validatie!$B$39:$C$47,2,FALSE))))</f>
        <v/>
      </c>
      <c r="D129" s="87"/>
      <c r="E129" s="186" t="str">
        <f>IF(D129=0,"",IF(LEN(D129)=0,0,(VLOOKUP($D129,Validatie!$D$39:$E$56,2,FALSE))))</f>
        <v/>
      </c>
      <c r="F129" s="87"/>
    </row>
    <row r="130" spans="1:6" x14ac:dyDescent="0.2">
      <c r="A130" s="82"/>
      <c r="B130" s="85"/>
      <c r="C130" s="186" t="str">
        <f>IF(B130=0,"",IF(LEN(B130)=0,0,(VLOOKUP($B130,Validatie!$B$39:$C$47,2,FALSE))))</f>
        <v/>
      </c>
      <c r="D130" s="87"/>
      <c r="E130" s="186" t="str">
        <f>IF(D130=0,"",IF(LEN(D130)=0,0,(VLOOKUP($D130,Validatie!$D$39:$E$56,2,FALSE))))</f>
        <v/>
      </c>
      <c r="F130" s="87"/>
    </row>
    <row r="131" spans="1:6" x14ac:dyDescent="0.2">
      <c r="A131" s="82"/>
      <c r="B131" s="85"/>
      <c r="C131" s="186" t="str">
        <f>IF(B131=0,"",IF(LEN(B131)=0,0,(VLOOKUP($B131,Validatie!$B$39:$C$47,2,FALSE))))</f>
        <v/>
      </c>
      <c r="D131" s="87"/>
      <c r="E131" s="186" t="str">
        <f>IF(D131=0,"",IF(LEN(D131)=0,0,(VLOOKUP($D131,Validatie!$D$39:$E$56,2,FALSE))))</f>
        <v/>
      </c>
      <c r="F131" s="87"/>
    </row>
    <row r="132" spans="1:6" x14ac:dyDescent="0.2">
      <c r="A132" s="82"/>
      <c r="B132" s="85"/>
      <c r="C132" s="186" t="str">
        <f>IF(B132=0,"",IF(LEN(B132)=0,0,(VLOOKUP($B132,Validatie!$B$39:$C$47,2,FALSE))))</f>
        <v/>
      </c>
      <c r="D132" s="87"/>
      <c r="E132" s="186" t="str">
        <f>IF(D132=0,"",IF(LEN(D132)=0,0,(VLOOKUP($D132,Validatie!$D$39:$E$56,2,FALSE))))</f>
        <v/>
      </c>
      <c r="F132" s="87"/>
    </row>
    <row r="133" spans="1:6" x14ac:dyDescent="0.2">
      <c r="A133" s="82"/>
      <c r="B133" s="85"/>
      <c r="C133" s="186" t="str">
        <f>IF(B133=0,"",IF(LEN(B133)=0,0,(VLOOKUP($B133,Validatie!$B$39:$C$47,2,FALSE))))</f>
        <v/>
      </c>
      <c r="D133" s="87"/>
      <c r="E133" s="186" t="str">
        <f>IF(D133=0,"",IF(LEN(D133)=0,0,(VLOOKUP($D133,Validatie!$D$39:$E$56,2,FALSE))))</f>
        <v/>
      </c>
      <c r="F133" s="87"/>
    </row>
    <row r="134" spans="1:6" x14ac:dyDescent="0.2">
      <c r="A134" s="82"/>
      <c r="B134" s="85"/>
      <c r="C134" s="186" t="str">
        <f>IF(B134=0,"",IF(LEN(B134)=0,0,(VLOOKUP($B134,Validatie!$B$39:$C$47,2,FALSE))))</f>
        <v/>
      </c>
      <c r="D134" s="87"/>
      <c r="E134" s="186" t="str">
        <f>IF(D134=0,"",IF(LEN(D134)=0,0,(VLOOKUP($D134,Validatie!$D$39:$E$56,2,FALSE))))</f>
        <v/>
      </c>
      <c r="F134" s="87"/>
    </row>
    <row r="135" spans="1:6" x14ac:dyDescent="0.2">
      <c r="A135" s="82"/>
      <c r="B135" s="85"/>
      <c r="C135" s="186" t="str">
        <f>IF(B135=0,"",IF(LEN(B135)=0,0,(VLOOKUP($B135,Validatie!$B$39:$C$47,2,FALSE))))</f>
        <v/>
      </c>
      <c r="D135" s="87"/>
      <c r="E135" s="186" t="str">
        <f>IF(D135=0,"",IF(LEN(D135)=0,0,(VLOOKUP($D135,Validatie!$D$39:$E$56,2,FALSE))))</f>
        <v/>
      </c>
      <c r="F135" s="87"/>
    </row>
    <row r="136" spans="1:6" x14ac:dyDescent="0.2">
      <c r="A136" s="82"/>
      <c r="B136" s="85"/>
      <c r="C136" s="186" t="str">
        <f>IF(B136=0,"",IF(LEN(B136)=0,0,(VLOOKUP($B136,Validatie!$B$39:$C$47,2,FALSE))))</f>
        <v/>
      </c>
      <c r="D136" s="87"/>
      <c r="E136" s="186" t="str">
        <f>IF(D136=0,"",IF(LEN(D136)=0,0,(VLOOKUP($D136,Validatie!$D$39:$E$56,2,FALSE))))</f>
        <v/>
      </c>
      <c r="F136" s="87"/>
    </row>
    <row r="137" spans="1:6" x14ac:dyDescent="0.2">
      <c r="A137" s="82"/>
      <c r="B137" s="85"/>
      <c r="C137" s="186" t="str">
        <f>IF(B137=0,"",IF(LEN(B137)=0,0,(VLOOKUP($B137,Validatie!$B$39:$C$47,2,FALSE))))</f>
        <v/>
      </c>
      <c r="D137" s="87"/>
      <c r="E137" s="186" t="str">
        <f>IF(D137=0,"",IF(LEN(D137)=0,0,(VLOOKUP($D137,Validatie!$D$39:$E$56,2,FALSE))))</f>
        <v/>
      </c>
      <c r="F137" s="87"/>
    </row>
    <row r="138" spans="1:6" x14ac:dyDescent="0.2">
      <c r="A138" s="82"/>
      <c r="B138" s="85"/>
      <c r="C138" s="186" t="str">
        <f>IF(B138=0,"",IF(LEN(B138)=0,0,(VLOOKUP($B138,Validatie!$B$39:$C$47,2,FALSE))))</f>
        <v/>
      </c>
      <c r="D138" s="87"/>
      <c r="E138" s="186" t="str">
        <f>IF(D138=0,"",IF(LEN(D138)=0,0,(VLOOKUP($D138,Validatie!$D$39:$E$56,2,FALSE))))</f>
        <v/>
      </c>
      <c r="F138" s="87"/>
    </row>
    <row r="139" spans="1:6" x14ac:dyDescent="0.2">
      <c r="A139" s="82"/>
      <c r="B139" s="85"/>
      <c r="C139" s="186" t="str">
        <f>IF(B139=0,"",IF(LEN(B139)=0,0,(VLOOKUP($B139,Validatie!$B$39:$C$47,2,FALSE))))</f>
        <v/>
      </c>
      <c r="D139" s="87"/>
      <c r="E139" s="186" t="str">
        <f>IF(D139=0,"",IF(LEN(D139)=0,0,(VLOOKUP($D139,Validatie!$D$39:$E$56,2,FALSE))))</f>
        <v/>
      </c>
      <c r="F139" s="87"/>
    </row>
    <row r="140" spans="1:6" x14ac:dyDescent="0.2">
      <c r="A140" s="82"/>
      <c r="B140" s="85"/>
      <c r="C140" s="186" t="str">
        <f>IF(B140=0,"",IF(LEN(B140)=0,0,(VLOOKUP($B140,Validatie!$B$39:$C$47,2,FALSE))))</f>
        <v/>
      </c>
      <c r="D140" s="87"/>
      <c r="E140" s="186" t="str">
        <f>IF(D140=0,"",IF(LEN(D140)=0,0,(VLOOKUP($D140,Validatie!$D$39:$E$56,2,FALSE))))</f>
        <v/>
      </c>
      <c r="F140" s="87"/>
    </row>
    <row r="141" spans="1:6" x14ac:dyDescent="0.2">
      <c r="A141" s="82"/>
      <c r="B141" s="85"/>
      <c r="C141" s="186" t="str">
        <f>IF(B141=0,"",IF(LEN(B141)=0,0,(VLOOKUP($B141,Validatie!$B$39:$C$47,2,FALSE))))</f>
        <v/>
      </c>
      <c r="D141" s="87"/>
      <c r="E141" s="186" t="str">
        <f>IF(D141=0,"",IF(LEN(D141)=0,0,(VLOOKUP($D141,Validatie!$D$39:$E$56,2,FALSE))))</f>
        <v/>
      </c>
      <c r="F141" s="87"/>
    </row>
    <row r="142" spans="1:6" x14ac:dyDescent="0.2">
      <c r="A142" s="82"/>
      <c r="B142" s="85"/>
      <c r="C142" s="186" t="str">
        <f>IF(B142=0,"",IF(LEN(B142)=0,0,(VLOOKUP($B142,Validatie!$B$39:$C$47,2,FALSE))))</f>
        <v/>
      </c>
      <c r="D142" s="87"/>
      <c r="E142" s="186" t="str">
        <f>IF(D142=0,"",IF(LEN(D142)=0,0,(VLOOKUP($D142,Validatie!$D$39:$E$56,2,FALSE))))</f>
        <v/>
      </c>
      <c r="F142" s="87"/>
    </row>
    <row r="143" spans="1:6" x14ac:dyDescent="0.2">
      <c r="A143" s="82"/>
      <c r="B143" s="85"/>
      <c r="C143" s="186" t="str">
        <f>IF(B143=0,"",IF(LEN(B143)=0,0,(VLOOKUP($B143,Validatie!$B$39:$C$47,2,FALSE))))</f>
        <v/>
      </c>
      <c r="D143" s="87"/>
      <c r="E143" s="186" t="str">
        <f>IF(D143=0,"",IF(LEN(D143)=0,0,(VLOOKUP($D143,Validatie!$D$39:$E$56,2,FALSE))))</f>
        <v/>
      </c>
      <c r="F143" s="87"/>
    </row>
    <row r="144" spans="1:6" x14ac:dyDescent="0.2">
      <c r="A144" s="82"/>
      <c r="B144" s="85"/>
      <c r="C144" s="186" t="str">
        <f>IF(B144=0,"",IF(LEN(B144)=0,0,(VLOOKUP($B144,Validatie!$B$39:$C$47,2,FALSE))))</f>
        <v/>
      </c>
      <c r="D144" s="87"/>
      <c r="E144" s="186" t="str">
        <f>IF(D144=0,"",IF(LEN(D144)=0,0,(VLOOKUP($D144,Validatie!$D$39:$E$56,2,FALSE))))</f>
        <v/>
      </c>
      <c r="F144" s="87"/>
    </row>
    <row r="145" spans="1:6" x14ac:dyDescent="0.2">
      <c r="A145" s="82"/>
      <c r="B145" s="85"/>
      <c r="C145" s="186" t="str">
        <f>IF(B145=0,"",IF(LEN(B145)=0,0,(VLOOKUP($B145,Validatie!$B$39:$C$47,2,FALSE))))</f>
        <v/>
      </c>
      <c r="D145" s="87"/>
      <c r="E145" s="186" t="str">
        <f>IF(D145=0,"",IF(LEN(D145)=0,0,(VLOOKUP($D145,Validatie!$D$39:$E$56,2,FALSE))))</f>
        <v/>
      </c>
      <c r="F145" s="87"/>
    </row>
    <row r="146" spans="1:6" x14ac:dyDescent="0.2">
      <c r="A146" s="82"/>
      <c r="B146" s="85"/>
      <c r="C146" s="186" t="str">
        <f>IF(B146=0,"",IF(LEN(B146)=0,0,(VLOOKUP($B146,Validatie!$B$39:$C$47,2,FALSE))))</f>
        <v/>
      </c>
      <c r="D146" s="87"/>
      <c r="E146" s="186" t="str">
        <f>IF(D146=0,"",IF(LEN(D146)=0,0,(VLOOKUP($D146,Validatie!$D$39:$E$56,2,FALSE))))</f>
        <v/>
      </c>
      <c r="F146" s="87"/>
    </row>
    <row r="147" spans="1:6" x14ac:dyDescent="0.2">
      <c r="A147" s="82"/>
      <c r="B147" s="85"/>
      <c r="C147" s="186" t="str">
        <f>IF(B147=0,"",IF(LEN(B147)=0,0,(VLOOKUP($B147,Validatie!$B$39:$C$47,2,FALSE))))</f>
        <v/>
      </c>
      <c r="D147" s="87"/>
      <c r="E147" s="186" t="str">
        <f>IF(D147=0,"",IF(LEN(D147)=0,0,(VLOOKUP($D147,Validatie!$D$39:$E$56,2,FALSE))))</f>
        <v/>
      </c>
      <c r="F147" s="87"/>
    </row>
    <row r="148" spans="1:6" x14ac:dyDescent="0.2">
      <c r="A148" s="82"/>
      <c r="B148" s="85"/>
      <c r="C148" s="186" t="str">
        <f>IF(B148=0,"",IF(LEN(B148)=0,0,(VLOOKUP($B148,Validatie!$B$39:$C$47,2,FALSE))))</f>
        <v/>
      </c>
      <c r="D148" s="87"/>
      <c r="E148" s="186" t="str">
        <f>IF(D148=0,"",IF(LEN(D148)=0,0,(VLOOKUP($D148,Validatie!$D$39:$E$56,2,FALSE))))</f>
        <v/>
      </c>
      <c r="F148" s="87"/>
    </row>
    <row r="149" spans="1:6" x14ac:dyDescent="0.2">
      <c r="A149" s="82"/>
      <c r="B149" s="85"/>
      <c r="C149" s="186" t="str">
        <f>IF(B149=0,"",IF(LEN(B149)=0,0,(VLOOKUP($B149,Validatie!$B$39:$C$47,2,FALSE))))</f>
        <v/>
      </c>
      <c r="D149" s="87"/>
      <c r="E149" s="186" t="str">
        <f>IF(D149=0,"",IF(LEN(D149)=0,0,(VLOOKUP($D149,Validatie!$D$39:$E$56,2,FALSE))))</f>
        <v/>
      </c>
      <c r="F149" s="87"/>
    </row>
    <row r="150" spans="1:6" x14ac:dyDescent="0.2">
      <c r="A150" s="82"/>
      <c r="B150" s="85"/>
      <c r="C150" s="186" t="str">
        <f>IF(B150=0,"",IF(LEN(B150)=0,0,(VLOOKUP($B150,Validatie!$B$39:$C$47,2,FALSE))))</f>
        <v/>
      </c>
      <c r="D150" s="87"/>
      <c r="E150" s="186" t="str">
        <f>IF(D150=0,"",IF(LEN(D150)=0,0,(VLOOKUP($D150,Validatie!$D$39:$E$56,2,FALSE))))</f>
        <v/>
      </c>
      <c r="F150" s="87"/>
    </row>
    <row r="151" spans="1:6" x14ac:dyDescent="0.2">
      <c r="A151" s="82"/>
      <c r="B151" s="85"/>
      <c r="C151" s="186" t="str">
        <f>IF(B151=0,"",IF(LEN(B151)=0,0,(VLOOKUP($B151,Validatie!$B$39:$C$47,2,FALSE))))</f>
        <v/>
      </c>
      <c r="D151" s="87"/>
      <c r="E151" s="186" t="str">
        <f>IF(D151=0,"",IF(LEN(D151)=0,0,(VLOOKUP($D151,Validatie!$D$39:$E$56,2,FALSE))))</f>
        <v/>
      </c>
      <c r="F151" s="87"/>
    </row>
    <row r="152" spans="1:6" x14ac:dyDescent="0.2">
      <c r="A152" s="82"/>
      <c r="B152" s="85"/>
      <c r="C152" s="186" t="str">
        <f>IF(B152=0,"",IF(LEN(B152)=0,0,(VLOOKUP($B152,Validatie!$B$39:$C$47,2,FALSE))))</f>
        <v/>
      </c>
      <c r="D152" s="87"/>
      <c r="E152" s="186" t="str">
        <f>IF(D152=0,"",IF(LEN(D152)=0,0,(VLOOKUP($D152,Validatie!$D$39:$E$56,2,FALSE))))</f>
        <v/>
      </c>
      <c r="F152" s="87"/>
    </row>
    <row r="153" spans="1:6" x14ac:dyDescent="0.2">
      <c r="A153" s="82"/>
      <c r="B153" s="85"/>
      <c r="C153" s="186" t="str">
        <f>IF(B153=0,"",IF(LEN(B153)=0,0,(VLOOKUP($B153,Validatie!$B$39:$C$47,2,FALSE))))</f>
        <v/>
      </c>
      <c r="D153" s="87"/>
      <c r="E153" s="186" t="str">
        <f>IF(D153=0,"",IF(LEN(D153)=0,0,(VLOOKUP($D153,Validatie!$D$39:$E$56,2,FALSE))))</f>
        <v/>
      </c>
      <c r="F153" s="87"/>
    </row>
    <row r="154" spans="1:6" x14ac:dyDescent="0.2">
      <c r="A154" s="82"/>
      <c r="B154" s="85"/>
      <c r="C154" s="186" t="str">
        <f>IF(B154=0,"",IF(LEN(B154)=0,0,(VLOOKUP($B154,Validatie!$B$39:$C$47,2,FALSE))))</f>
        <v/>
      </c>
      <c r="D154" s="87"/>
      <c r="E154" s="186" t="str">
        <f>IF(D154=0,"",IF(LEN(D154)=0,0,(VLOOKUP($D154,Validatie!$D$39:$E$56,2,FALSE))))</f>
        <v/>
      </c>
      <c r="F154" s="87"/>
    </row>
    <row r="155" spans="1:6" x14ac:dyDescent="0.2">
      <c r="A155" s="82"/>
      <c r="B155" s="85"/>
      <c r="C155" s="186" t="str">
        <f>IF(B155=0,"",IF(LEN(B155)=0,0,(VLOOKUP($B155,Validatie!$B$39:$C$47,2,FALSE))))</f>
        <v/>
      </c>
      <c r="D155" s="87"/>
      <c r="E155" s="186" t="str">
        <f>IF(D155=0,"",IF(LEN(D155)=0,0,(VLOOKUP($D155,Validatie!$D$39:$E$56,2,FALSE))))</f>
        <v/>
      </c>
      <c r="F155" s="87"/>
    </row>
    <row r="156" spans="1:6" x14ac:dyDescent="0.2">
      <c r="A156" s="82"/>
      <c r="B156" s="85"/>
      <c r="C156" s="186" t="str">
        <f>IF(B156=0,"",IF(LEN(B156)=0,0,(VLOOKUP($B156,Validatie!$B$39:$C$47,2,FALSE))))</f>
        <v/>
      </c>
      <c r="D156" s="87"/>
      <c r="E156" s="186" t="str">
        <f>IF(D156=0,"",IF(LEN(D156)=0,0,(VLOOKUP($D156,Validatie!$D$39:$E$56,2,FALSE))))</f>
        <v/>
      </c>
      <c r="F156" s="87"/>
    </row>
    <row r="157" spans="1:6" x14ac:dyDescent="0.2">
      <c r="A157" s="82"/>
      <c r="B157" s="85"/>
      <c r="C157" s="186" t="str">
        <f>IF(B157=0,"",IF(LEN(B157)=0,0,(VLOOKUP($B157,Validatie!$B$39:$C$47,2,FALSE))))</f>
        <v/>
      </c>
      <c r="D157" s="87"/>
      <c r="E157" s="186" t="str">
        <f>IF(D157=0,"",IF(LEN(D157)=0,0,(VLOOKUP($D157,Validatie!$D$39:$E$56,2,FALSE))))</f>
        <v/>
      </c>
      <c r="F157" s="87"/>
    </row>
    <row r="158" spans="1:6" x14ac:dyDescent="0.2">
      <c r="A158" s="82"/>
      <c r="B158" s="85"/>
      <c r="C158" s="186" t="str">
        <f>IF(B158=0,"",IF(LEN(B158)=0,0,(VLOOKUP($B158,Validatie!$B$39:$C$47,2,FALSE))))</f>
        <v/>
      </c>
      <c r="D158" s="87"/>
      <c r="E158" s="186" t="str">
        <f>IF(D158=0,"",IF(LEN(D158)=0,0,(VLOOKUP($D158,Validatie!$D$39:$E$56,2,FALSE))))</f>
        <v/>
      </c>
      <c r="F158" s="87"/>
    </row>
    <row r="159" spans="1:6" x14ac:dyDescent="0.2">
      <c r="A159" s="82"/>
      <c r="B159" s="85"/>
      <c r="C159" s="186" t="str">
        <f>IF(B159=0,"",IF(LEN(B159)=0,0,(VLOOKUP($B159,Validatie!$B$39:$C$47,2,FALSE))))</f>
        <v/>
      </c>
      <c r="D159" s="87"/>
      <c r="E159" s="186" t="str">
        <f>IF(D159=0,"",IF(LEN(D159)=0,0,(VLOOKUP($D159,Validatie!$D$39:$E$56,2,FALSE))))</f>
        <v/>
      </c>
      <c r="F159" s="87"/>
    </row>
    <row r="160" spans="1:6" x14ac:dyDescent="0.2">
      <c r="A160" s="82"/>
      <c r="B160" s="85"/>
      <c r="C160" s="186" t="str">
        <f>IF(B160=0,"",IF(LEN(B160)=0,0,(VLOOKUP($B160,Validatie!$B$39:$C$47,2,FALSE))))</f>
        <v/>
      </c>
      <c r="D160" s="87"/>
      <c r="E160" s="186" t="str">
        <f>IF(D160=0,"",IF(LEN(D160)=0,0,(VLOOKUP($D160,Validatie!$D$39:$E$56,2,FALSE))))</f>
        <v/>
      </c>
      <c r="F160" s="87"/>
    </row>
    <row r="161" spans="1:6" x14ac:dyDescent="0.2">
      <c r="A161" s="82"/>
      <c r="B161" s="85"/>
      <c r="C161" s="186" t="str">
        <f>IF(B161=0,"",IF(LEN(B161)=0,0,(VLOOKUP($B161,Validatie!$B$39:$C$47,2,FALSE))))</f>
        <v/>
      </c>
      <c r="D161" s="87"/>
      <c r="E161" s="186" t="str">
        <f>IF(D161=0,"",IF(LEN(D161)=0,0,(VLOOKUP($D161,Validatie!$D$39:$E$56,2,FALSE))))</f>
        <v/>
      </c>
      <c r="F161" s="87"/>
    </row>
    <row r="162" spans="1:6" x14ac:dyDescent="0.2">
      <c r="A162" s="82"/>
      <c r="B162" s="85"/>
      <c r="C162" s="186" t="str">
        <f>IF(B162=0,"",IF(LEN(B162)=0,0,(VLOOKUP($B162,Validatie!$B$39:$C$47,2,FALSE))))</f>
        <v/>
      </c>
      <c r="D162" s="87"/>
      <c r="E162" s="186" t="str">
        <f>IF(D162=0,"",IF(LEN(D162)=0,0,(VLOOKUP($D162,Validatie!$D$39:$E$56,2,FALSE))))</f>
        <v/>
      </c>
      <c r="F162" s="87"/>
    </row>
    <row r="163" spans="1:6" x14ac:dyDescent="0.2">
      <c r="A163" s="82"/>
      <c r="B163" s="85"/>
      <c r="C163" s="186" t="str">
        <f>IF(B163=0,"",IF(LEN(B163)=0,0,(VLOOKUP($B163,Validatie!$B$39:$C$47,2,FALSE))))</f>
        <v/>
      </c>
      <c r="D163" s="87"/>
      <c r="E163" s="186" t="str">
        <f>IF(D163=0,"",IF(LEN(D163)=0,0,(VLOOKUP($D163,Validatie!$D$39:$E$56,2,FALSE))))</f>
        <v/>
      </c>
      <c r="F163" s="87"/>
    </row>
    <row r="164" spans="1:6" x14ac:dyDescent="0.2">
      <c r="A164" s="82"/>
      <c r="B164" s="85"/>
      <c r="C164" s="186" t="str">
        <f>IF(B164=0,"",IF(LEN(B164)=0,0,(VLOOKUP($B164,Validatie!$B$39:$C$47,2,FALSE))))</f>
        <v/>
      </c>
      <c r="D164" s="87"/>
      <c r="E164" s="186" t="str">
        <f>IF(D164=0,"",IF(LEN(D164)=0,0,(VLOOKUP($D164,Validatie!$D$39:$E$56,2,FALSE))))</f>
        <v/>
      </c>
      <c r="F164" s="87"/>
    </row>
    <row r="165" spans="1:6" x14ac:dyDescent="0.2">
      <c r="A165" s="82"/>
      <c r="B165" s="85"/>
      <c r="C165" s="186" t="str">
        <f>IF(B165=0,"",IF(LEN(B165)=0,0,(VLOOKUP($B165,Validatie!$B$39:$C$47,2,FALSE))))</f>
        <v/>
      </c>
      <c r="D165" s="87"/>
      <c r="E165" s="186" t="str">
        <f>IF(D165=0,"",IF(LEN(D165)=0,0,(VLOOKUP($D165,Validatie!$D$39:$E$56,2,FALSE))))</f>
        <v/>
      </c>
      <c r="F165" s="87"/>
    </row>
    <row r="166" spans="1:6" x14ac:dyDescent="0.2">
      <c r="A166" s="82"/>
      <c r="B166" s="85"/>
      <c r="C166" s="186" t="str">
        <f>IF(B166=0,"",IF(LEN(B166)=0,0,(VLOOKUP($B166,Validatie!$B$39:$C$47,2,FALSE))))</f>
        <v/>
      </c>
      <c r="D166" s="87"/>
      <c r="E166" s="186" t="str">
        <f>IF(D166=0,"",IF(LEN(D166)=0,0,(VLOOKUP($D166,Validatie!$D$39:$E$56,2,FALSE))))</f>
        <v/>
      </c>
      <c r="F166" s="87"/>
    </row>
    <row r="167" spans="1:6" x14ac:dyDescent="0.2">
      <c r="A167" s="82"/>
      <c r="B167" s="85"/>
      <c r="C167" s="186" t="str">
        <f>IF(B167=0,"",IF(LEN(B167)=0,0,(VLOOKUP($B167,Validatie!$B$39:$C$47,2,FALSE))))</f>
        <v/>
      </c>
      <c r="D167" s="87"/>
      <c r="E167" s="186" t="str">
        <f>IF(D167=0,"",IF(LEN(D167)=0,0,(VLOOKUP($D167,Validatie!$D$39:$E$56,2,FALSE))))</f>
        <v/>
      </c>
      <c r="F167" s="87"/>
    </row>
    <row r="168" spans="1:6" x14ac:dyDescent="0.2">
      <c r="A168" s="82"/>
      <c r="B168" s="85"/>
      <c r="C168" s="186" t="str">
        <f>IF(B168=0,"",IF(LEN(B168)=0,0,(VLOOKUP($B168,Validatie!$B$39:$C$47,2,FALSE))))</f>
        <v/>
      </c>
      <c r="D168" s="87"/>
      <c r="E168" s="186" t="str">
        <f>IF(D168=0,"",IF(LEN(D168)=0,0,(VLOOKUP($D168,Validatie!$D$39:$E$56,2,FALSE))))</f>
        <v/>
      </c>
      <c r="F168" s="87"/>
    </row>
    <row r="169" spans="1:6" x14ac:dyDescent="0.2">
      <c r="A169" s="82"/>
      <c r="B169" s="85"/>
      <c r="C169" s="186" t="str">
        <f>IF(B169=0,"",IF(LEN(B169)=0,0,(VLOOKUP($B169,Validatie!$B$39:$C$47,2,FALSE))))</f>
        <v/>
      </c>
      <c r="D169" s="87"/>
      <c r="E169" s="186" t="str">
        <f>IF(D169=0,"",IF(LEN(D169)=0,0,(VLOOKUP($D169,Validatie!$D$39:$E$56,2,FALSE))))</f>
        <v/>
      </c>
      <c r="F169" s="87"/>
    </row>
    <row r="170" spans="1:6" x14ac:dyDescent="0.2">
      <c r="A170" s="82"/>
      <c r="B170" s="85"/>
      <c r="C170" s="186" t="str">
        <f>IF(B170=0,"",IF(LEN(B170)=0,0,(VLOOKUP($B170,Validatie!$B$39:$C$47,2,FALSE))))</f>
        <v/>
      </c>
      <c r="D170" s="87"/>
      <c r="E170" s="186" t="str">
        <f>IF(D170=0,"",IF(LEN(D170)=0,0,(VLOOKUP($D170,Validatie!$D$39:$E$56,2,FALSE))))</f>
        <v/>
      </c>
      <c r="F170" s="87"/>
    </row>
    <row r="171" spans="1:6" x14ac:dyDescent="0.2">
      <c r="A171" s="82"/>
      <c r="B171" s="85"/>
      <c r="C171" s="186" t="str">
        <f>IF(B171=0,"",IF(LEN(B171)=0,0,(VLOOKUP($B171,Validatie!$B$39:$C$47,2,FALSE))))</f>
        <v/>
      </c>
      <c r="D171" s="87"/>
      <c r="E171" s="186" t="str">
        <f>IF(D171=0,"",IF(LEN(D171)=0,0,(VLOOKUP($D171,Validatie!$D$39:$E$56,2,FALSE))))</f>
        <v/>
      </c>
      <c r="F171" s="87"/>
    </row>
    <row r="172" spans="1:6" x14ac:dyDescent="0.2">
      <c r="A172" s="82"/>
      <c r="B172" s="85"/>
      <c r="C172" s="186" t="str">
        <f>IF(B172=0,"",IF(LEN(B172)=0,0,(VLOOKUP($B172,Validatie!$B$39:$C$47,2,FALSE))))</f>
        <v/>
      </c>
      <c r="D172" s="87"/>
      <c r="E172" s="186" t="str">
        <f>IF(D172=0,"",IF(LEN(D172)=0,0,(VLOOKUP($D172,Validatie!$D$39:$E$56,2,FALSE))))</f>
        <v/>
      </c>
      <c r="F172" s="87"/>
    </row>
    <row r="173" spans="1:6" x14ac:dyDescent="0.2">
      <c r="A173" s="82"/>
      <c r="B173" s="85"/>
      <c r="C173" s="186" t="str">
        <f>IF(B173=0,"",IF(LEN(B173)=0,0,(VLOOKUP($B173,Validatie!$B$39:$C$47,2,FALSE))))</f>
        <v/>
      </c>
      <c r="D173" s="87"/>
      <c r="E173" s="186" t="str">
        <f>IF(D173=0,"",IF(LEN(D173)=0,0,(VLOOKUP($D173,Validatie!$D$39:$E$56,2,FALSE))))</f>
        <v/>
      </c>
      <c r="F173" s="87"/>
    </row>
    <row r="174" spans="1:6" x14ac:dyDescent="0.2">
      <c r="A174" s="82"/>
      <c r="B174" s="85"/>
      <c r="C174" s="186" t="str">
        <f>IF(B174=0,"",IF(LEN(B174)=0,0,(VLOOKUP($B174,Validatie!$B$39:$C$47,2,FALSE))))</f>
        <v/>
      </c>
      <c r="D174" s="87"/>
      <c r="E174" s="186" t="str">
        <f>IF(D174=0,"",IF(LEN(D174)=0,0,(VLOOKUP($D174,Validatie!$D$39:$E$56,2,FALSE))))</f>
        <v/>
      </c>
      <c r="F174" s="87"/>
    </row>
    <row r="175" spans="1:6" x14ac:dyDescent="0.2">
      <c r="A175" s="82"/>
      <c r="B175" s="85"/>
      <c r="C175" s="186" t="str">
        <f>IF(B175=0,"",IF(LEN(B175)=0,0,(VLOOKUP($B175,Validatie!$B$39:$C$47,2,FALSE))))</f>
        <v/>
      </c>
      <c r="D175" s="87"/>
      <c r="E175" s="186" t="str">
        <f>IF(D175=0,"",IF(LEN(D175)=0,0,(VLOOKUP($D175,Validatie!$D$39:$E$56,2,FALSE))))</f>
        <v/>
      </c>
      <c r="F175" s="87"/>
    </row>
    <row r="176" spans="1:6" x14ac:dyDescent="0.2">
      <c r="A176" s="82"/>
      <c r="B176" s="85"/>
      <c r="C176" s="186" t="str">
        <f>IF(B176=0,"",IF(LEN(B176)=0,0,(VLOOKUP($B176,Validatie!$B$39:$C$47,2,FALSE))))</f>
        <v/>
      </c>
      <c r="D176" s="87"/>
      <c r="E176" s="186" t="str">
        <f>IF(D176=0,"",IF(LEN(D176)=0,0,(VLOOKUP($D176,Validatie!$D$39:$E$56,2,FALSE))))</f>
        <v/>
      </c>
      <c r="F176" s="87"/>
    </row>
    <row r="177" spans="1:6" x14ac:dyDescent="0.2">
      <c r="A177" s="82"/>
      <c r="B177" s="85"/>
      <c r="C177" s="186" t="str">
        <f>IF(B177=0,"",IF(LEN(B177)=0,0,(VLOOKUP($B177,Validatie!$B$39:$C$47,2,FALSE))))</f>
        <v/>
      </c>
      <c r="D177" s="87"/>
      <c r="E177" s="186" t="str">
        <f>IF(D177=0,"",IF(LEN(D177)=0,0,(VLOOKUP($D177,Validatie!$D$39:$E$56,2,FALSE))))</f>
        <v/>
      </c>
      <c r="F177" s="87"/>
    </row>
    <row r="178" spans="1:6" x14ac:dyDescent="0.2">
      <c r="A178" s="82"/>
      <c r="B178" s="85"/>
      <c r="C178" s="186" t="str">
        <f>IF(B178=0,"",IF(LEN(B178)=0,0,(VLOOKUP($B178,Validatie!$B$39:$C$47,2,FALSE))))</f>
        <v/>
      </c>
      <c r="D178" s="87"/>
      <c r="E178" s="186" t="str">
        <f>IF(D178=0,"",IF(LEN(D178)=0,0,(VLOOKUP($D178,Validatie!$D$39:$E$56,2,FALSE))))</f>
        <v/>
      </c>
      <c r="F178" s="87"/>
    </row>
    <row r="179" spans="1:6" x14ac:dyDescent="0.2">
      <c r="A179" s="82"/>
      <c r="B179" s="85"/>
      <c r="C179" s="186" t="str">
        <f>IF(B179=0,"",IF(LEN(B179)=0,0,(VLOOKUP($B179,Validatie!$B$39:$C$47,2,FALSE))))</f>
        <v/>
      </c>
      <c r="D179" s="87"/>
      <c r="E179" s="186" t="str">
        <f>IF(D179=0,"",IF(LEN(D179)=0,0,(VLOOKUP($D179,Validatie!$D$39:$E$56,2,FALSE))))</f>
        <v/>
      </c>
      <c r="F179" s="87"/>
    </row>
    <row r="180" spans="1:6" x14ac:dyDescent="0.2">
      <c r="A180" s="82"/>
      <c r="B180" s="85"/>
      <c r="C180" s="186" t="str">
        <f>IF(B180=0,"",IF(LEN(B180)=0,0,(VLOOKUP($B180,Validatie!$B$39:$C$47,2,FALSE))))</f>
        <v/>
      </c>
      <c r="D180" s="87"/>
      <c r="E180" s="186" t="str">
        <f>IF(D180=0,"",IF(LEN(D180)=0,0,(VLOOKUP($D180,Validatie!$D$39:$E$56,2,FALSE))))</f>
        <v/>
      </c>
      <c r="F180" s="87"/>
    </row>
    <row r="181" spans="1:6" x14ac:dyDescent="0.2">
      <c r="A181" s="82"/>
      <c r="B181" s="85"/>
      <c r="C181" s="186" t="str">
        <f>IF(B181=0,"",IF(LEN(B181)=0,0,(VLOOKUP($B181,Validatie!$B$39:$C$47,2,FALSE))))</f>
        <v/>
      </c>
      <c r="D181" s="87"/>
      <c r="E181" s="186" t="str">
        <f>IF(D181=0,"",IF(LEN(D181)=0,0,(VLOOKUP($D181,Validatie!$D$39:$E$56,2,FALSE))))</f>
        <v/>
      </c>
      <c r="F181" s="87"/>
    </row>
    <row r="182" spans="1:6" x14ac:dyDescent="0.2">
      <c r="A182" s="82"/>
      <c r="B182" s="85"/>
      <c r="C182" s="186" t="str">
        <f>IF(B182=0,"",IF(LEN(B182)=0,0,(VLOOKUP($B182,Validatie!$B$39:$C$47,2,FALSE))))</f>
        <v/>
      </c>
      <c r="D182" s="87"/>
      <c r="E182" s="186" t="str">
        <f>IF(D182=0,"",IF(LEN(D182)=0,0,(VLOOKUP($D182,Validatie!$D$39:$E$56,2,FALSE))))</f>
        <v/>
      </c>
      <c r="F182" s="87"/>
    </row>
    <row r="183" spans="1:6" x14ac:dyDescent="0.2">
      <c r="A183" s="82"/>
      <c r="B183" s="85"/>
      <c r="C183" s="186" t="str">
        <f>IF(B183=0,"",IF(LEN(B183)=0,0,(VLOOKUP($B183,Validatie!$B$39:$C$47,2,FALSE))))</f>
        <v/>
      </c>
      <c r="D183" s="87"/>
      <c r="E183" s="186" t="str">
        <f>IF(D183=0,"",IF(LEN(D183)=0,0,(VLOOKUP($D183,Validatie!$D$39:$E$56,2,FALSE))))</f>
        <v/>
      </c>
      <c r="F183" s="87"/>
    </row>
    <row r="184" spans="1:6" x14ac:dyDescent="0.2">
      <c r="A184" s="82"/>
      <c r="B184" s="85"/>
      <c r="C184" s="186" t="str">
        <f>IF(B184=0,"",IF(LEN(B184)=0,0,(VLOOKUP($B184,Validatie!$B$39:$C$47,2,FALSE))))</f>
        <v/>
      </c>
      <c r="D184" s="87"/>
      <c r="E184" s="186" t="str">
        <f>IF(D184=0,"",IF(LEN(D184)=0,0,(VLOOKUP($D184,Validatie!$D$39:$E$56,2,FALSE))))</f>
        <v/>
      </c>
      <c r="F184" s="87"/>
    </row>
    <row r="185" spans="1:6" x14ac:dyDescent="0.2">
      <c r="A185" s="82"/>
      <c r="B185" s="85"/>
      <c r="C185" s="186" t="str">
        <f>IF(B185=0,"",IF(LEN(B185)=0,0,(VLOOKUP($B185,Validatie!$B$39:$C$47,2,FALSE))))</f>
        <v/>
      </c>
      <c r="D185" s="87"/>
      <c r="E185" s="186" t="str">
        <f>IF(D185=0,"",IF(LEN(D185)=0,0,(VLOOKUP($D185,Validatie!$D$39:$E$56,2,FALSE))))</f>
        <v/>
      </c>
      <c r="F185" s="87"/>
    </row>
    <row r="186" spans="1:6" x14ac:dyDescent="0.2">
      <c r="A186" s="82"/>
      <c r="B186" s="85"/>
      <c r="C186" s="186" t="str">
        <f>IF(B186=0,"",IF(LEN(B186)=0,0,(VLOOKUP($B186,Validatie!$B$39:$C$47,2,FALSE))))</f>
        <v/>
      </c>
      <c r="D186" s="87"/>
      <c r="E186" s="186" t="str">
        <f>IF(D186=0,"",IF(LEN(D186)=0,0,(VLOOKUP($D186,Validatie!$D$39:$E$56,2,FALSE))))</f>
        <v/>
      </c>
      <c r="F186" s="87"/>
    </row>
    <row r="187" spans="1:6" x14ac:dyDescent="0.2">
      <c r="A187" s="82"/>
      <c r="B187" s="85"/>
      <c r="C187" s="186" t="str">
        <f>IF(B187=0,"",IF(LEN(B187)=0,0,(VLOOKUP($B187,Validatie!$B$39:$C$47,2,FALSE))))</f>
        <v/>
      </c>
      <c r="D187" s="87"/>
      <c r="E187" s="186" t="str">
        <f>IF(D187=0,"",IF(LEN(D187)=0,0,(VLOOKUP($D187,Validatie!$D$39:$E$56,2,FALSE))))</f>
        <v/>
      </c>
      <c r="F187" s="87"/>
    </row>
    <row r="188" spans="1:6" x14ac:dyDescent="0.2">
      <c r="A188" s="82"/>
      <c r="B188" s="85"/>
      <c r="C188" s="186" t="str">
        <f>IF(B188=0,"",IF(LEN(B188)=0,0,(VLOOKUP($B188,Validatie!$B$39:$C$47,2,FALSE))))</f>
        <v/>
      </c>
      <c r="D188" s="87"/>
      <c r="E188" s="186" t="str">
        <f>IF(D188=0,"",IF(LEN(D188)=0,0,(VLOOKUP($D188,Validatie!$D$39:$E$56,2,FALSE))))</f>
        <v/>
      </c>
      <c r="F188" s="87"/>
    </row>
    <row r="189" spans="1:6" x14ac:dyDescent="0.2">
      <c r="A189" s="82"/>
      <c r="B189" s="85"/>
      <c r="C189" s="186" t="str">
        <f>IF(B189=0,"",IF(LEN(B189)=0,0,(VLOOKUP($B189,Validatie!$B$39:$C$47,2,FALSE))))</f>
        <v/>
      </c>
      <c r="D189" s="87"/>
      <c r="E189" s="186" t="str">
        <f>IF(D189=0,"",IF(LEN(D189)=0,0,(VLOOKUP($D189,Validatie!$D$39:$E$56,2,FALSE))))</f>
        <v/>
      </c>
      <c r="F189" s="87"/>
    </row>
    <row r="190" spans="1:6" x14ac:dyDescent="0.2">
      <c r="A190" s="82"/>
      <c r="B190" s="85"/>
      <c r="C190" s="186" t="str">
        <f>IF(B190=0,"",IF(LEN(B190)=0,0,(VLOOKUP($B190,Validatie!$B$39:$C$47,2,FALSE))))</f>
        <v/>
      </c>
      <c r="D190" s="87"/>
      <c r="E190" s="186" t="str">
        <f>IF(D190=0,"",IF(LEN(D190)=0,0,(VLOOKUP($D190,Validatie!$D$39:$E$56,2,FALSE))))</f>
        <v/>
      </c>
      <c r="F190" s="87"/>
    </row>
    <row r="191" spans="1:6" x14ac:dyDescent="0.2">
      <c r="A191" s="82"/>
      <c r="B191" s="85"/>
      <c r="C191" s="186" t="str">
        <f>IF(B191=0,"",IF(LEN(B191)=0,0,(VLOOKUP($B191,Validatie!$B$39:$C$47,2,FALSE))))</f>
        <v/>
      </c>
      <c r="D191" s="87"/>
      <c r="E191" s="186" t="str">
        <f>IF(D191=0,"",IF(LEN(D191)=0,0,(VLOOKUP($D191,Validatie!$D$39:$E$56,2,FALSE))))</f>
        <v/>
      </c>
      <c r="F191" s="87"/>
    </row>
    <row r="192" spans="1:6" x14ac:dyDescent="0.2">
      <c r="A192" s="82"/>
      <c r="B192" s="85"/>
      <c r="C192" s="186" t="str">
        <f>IF(B192=0,"",IF(LEN(B192)=0,0,(VLOOKUP($B192,Validatie!$B$39:$C$47,2,FALSE))))</f>
        <v/>
      </c>
      <c r="D192" s="87"/>
      <c r="E192" s="186" t="str">
        <f>IF(D192=0,"",IF(LEN(D192)=0,0,(VLOOKUP($D192,Validatie!$D$39:$E$56,2,FALSE))))</f>
        <v/>
      </c>
      <c r="F192" s="87"/>
    </row>
    <row r="193" spans="1:6" x14ac:dyDescent="0.2">
      <c r="A193" s="82"/>
      <c r="B193" s="85"/>
      <c r="C193" s="186" t="str">
        <f>IF(B193=0,"",IF(LEN(B193)=0,0,(VLOOKUP($B193,Validatie!$B$39:$C$47,2,FALSE))))</f>
        <v/>
      </c>
      <c r="D193" s="87"/>
      <c r="E193" s="186" t="str">
        <f>IF(D193=0,"",IF(LEN(D193)=0,0,(VLOOKUP($D193,Validatie!$D$39:$E$56,2,FALSE))))</f>
        <v/>
      </c>
      <c r="F193" s="87"/>
    </row>
    <row r="194" spans="1:6" x14ac:dyDescent="0.2">
      <c r="A194" s="82"/>
      <c r="B194" s="85"/>
      <c r="C194" s="186" t="str">
        <f>IF(B194=0,"",IF(LEN(B194)=0,0,(VLOOKUP($B194,Validatie!$B$39:$C$47,2,FALSE))))</f>
        <v/>
      </c>
      <c r="D194" s="87"/>
      <c r="E194" s="186" t="str">
        <f>IF(D194=0,"",IF(LEN(D194)=0,0,(VLOOKUP($D194,Validatie!$D$39:$E$56,2,FALSE))))</f>
        <v/>
      </c>
      <c r="F194" s="87"/>
    </row>
    <row r="195" spans="1:6" x14ac:dyDescent="0.2">
      <c r="A195" s="82"/>
      <c r="B195" s="85"/>
      <c r="C195" s="186" t="str">
        <f>IF(B195=0,"",IF(LEN(B195)=0,0,(VLOOKUP($B195,Validatie!$B$39:$C$47,2,FALSE))))</f>
        <v/>
      </c>
      <c r="D195" s="87"/>
      <c r="E195" s="186" t="str">
        <f>IF(D195=0,"",IF(LEN(D195)=0,0,(VLOOKUP($D195,Validatie!$D$39:$E$56,2,FALSE))))</f>
        <v/>
      </c>
      <c r="F195" s="87"/>
    </row>
    <row r="196" spans="1:6" x14ac:dyDescent="0.2">
      <c r="A196" s="82"/>
      <c r="B196" s="85"/>
      <c r="C196" s="186" t="str">
        <f>IF(B196=0,"",IF(LEN(B196)=0,0,(VLOOKUP($B196,Validatie!$B$39:$C$47,2,FALSE))))</f>
        <v/>
      </c>
      <c r="D196" s="87"/>
      <c r="E196" s="186" t="str">
        <f>IF(D196=0,"",IF(LEN(D196)=0,0,(VLOOKUP($D196,Validatie!$D$39:$E$56,2,FALSE))))</f>
        <v/>
      </c>
      <c r="F196" s="87"/>
    </row>
    <row r="197" spans="1:6" x14ac:dyDescent="0.2">
      <c r="A197" s="82"/>
      <c r="B197" s="85"/>
      <c r="C197" s="186" t="str">
        <f>IF(B197=0,"",IF(LEN(B197)=0,0,(VLOOKUP($B197,Validatie!$B$39:$C$47,2,FALSE))))</f>
        <v/>
      </c>
      <c r="D197" s="87"/>
      <c r="E197" s="186" t="str">
        <f>IF(D197=0,"",IF(LEN(D197)=0,0,(VLOOKUP($D197,Validatie!$D$39:$E$56,2,FALSE))))</f>
        <v/>
      </c>
      <c r="F197" s="87"/>
    </row>
    <row r="198" spans="1:6" x14ac:dyDescent="0.2">
      <c r="A198" s="82"/>
      <c r="B198" s="85"/>
      <c r="C198" s="186" t="str">
        <f>IF(B198=0,"",IF(LEN(B198)=0,0,(VLOOKUP($B198,Validatie!$B$39:$C$47,2,FALSE))))</f>
        <v/>
      </c>
      <c r="D198" s="87"/>
      <c r="E198" s="186" t="str">
        <f>IF(D198=0,"",IF(LEN(D198)=0,0,(VLOOKUP($D198,Validatie!$D$39:$E$56,2,FALSE))))</f>
        <v/>
      </c>
      <c r="F198" s="87"/>
    </row>
    <row r="199" spans="1:6" x14ac:dyDescent="0.2">
      <c r="A199" s="82"/>
      <c r="B199" s="85"/>
      <c r="C199" s="186" t="str">
        <f>IF(B199=0,"",IF(LEN(B199)=0,0,(VLOOKUP($B199,Validatie!$B$39:$C$47,2,FALSE))))</f>
        <v/>
      </c>
      <c r="D199" s="87"/>
      <c r="E199" s="186" t="str">
        <f>IF(D199=0,"",IF(LEN(D199)=0,0,(VLOOKUP($D199,Validatie!$D$39:$E$56,2,FALSE))))</f>
        <v/>
      </c>
      <c r="F199" s="87"/>
    </row>
    <row r="200" spans="1:6" x14ac:dyDescent="0.2">
      <c r="A200" s="82"/>
      <c r="B200" s="85"/>
      <c r="C200" s="186" t="str">
        <f>IF(B200=0,"",IF(LEN(B200)=0,0,(VLOOKUP($B200,Validatie!$B$39:$C$47,2,FALSE))))</f>
        <v/>
      </c>
      <c r="D200" s="87"/>
      <c r="E200" s="186" t="str">
        <f>IF(D200=0,"",IF(LEN(D200)=0,0,(VLOOKUP($D200,Validatie!$D$39:$E$56,2,FALSE))))</f>
        <v/>
      </c>
      <c r="F200" s="87"/>
    </row>
    <row r="201" spans="1:6" x14ac:dyDescent="0.2">
      <c r="A201" s="82"/>
      <c r="B201" s="85"/>
      <c r="C201" s="186" t="str">
        <f>IF(B201=0,"",IF(LEN(B201)=0,0,(VLOOKUP($B201,Validatie!$B$39:$C$47,2,FALSE))))</f>
        <v/>
      </c>
      <c r="D201" s="87"/>
      <c r="E201" s="186" t="str">
        <f>IF(D201=0,"",IF(LEN(D201)=0,0,(VLOOKUP($D201,Validatie!$D$39:$E$56,2,FALSE))))</f>
        <v/>
      </c>
      <c r="F201" s="87"/>
    </row>
    <row r="202" spans="1:6" x14ac:dyDescent="0.2">
      <c r="A202" s="82"/>
      <c r="B202" s="85"/>
      <c r="C202" s="186" t="str">
        <f>IF(B202=0,"",IF(LEN(B202)=0,0,(VLOOKUP($B202,Validatie!$B$39:$C$47,2,FALSE))))</f>
        <v/>
      </c>
      <c r="D202" s="87"/>
      <c r="E202" s="186" t="str">
        <f>IF(D202=0,"",IF(LEN(D202)=0,0,(VLOOKUP($D202,Validatie!$D$39:$E$56,2,FALSE))))</f>
        <v/>
      </c>
      <c r="F202" s="87"/>
    </row>
    <row r="203" spans="1:6" x14ac:dyDescent="0.2">
      <c r="A203" s="82"/>
      <c r="B203" s="85"/>
      <c r="C203" s="186" t="str">
        <f>IF(B203=0,"",IF(LEN(B203)=0,0,(VLOOKUP($B203,Validatie!$B$39:$C$47,2,FALSE))))</f>
        <v/>
      </c>
      <c r="D203" s="87"/>
      <c r="E203" s="186" t="str">
        <f>IF(D203=0,"",IF(LEN(D203)=0,0,(VLOOKUP($D203,Validatie!$D$39:$E$56,2,FALSE))))</f>
        <v/>
      </c>
      <c r="F203" s="87"/>
    </row>
    <row r="204" spans="1:6" x14ac:dyDescent="0.2">
      <c r="A204" s="82"/>
      <c r="B204" s="85"/>
      <c r="C204" s="186" t="str">
        <f>IF(B204=0,"",IF(LEN(B204)=0,0,(VLOOKUP($B204,Validatie!$B$39:$C$47,2,FALSE))))</f>
        <v/>
      </c>
      <c r="D204" s="87"/>
      <c r="E204" s="186" t="str">
        <f>IF(D204=0,"",IF(LEN(D204)=0,0,(VLOOKUP($D204,Validatie!$D$39:$E$56,2,FALSE))))</f>
        <v/>
      </c>
      <c r="F204" s="87"/>
    </row>
    <row r="205" spans="1:6" x14ac:dyDescent="0.2">
      <c r="A205" s="82"/>
      <c r="B205" s="85"/>
      <c r="C205" s="186" t="str">
        <f>IF(B205=0,"",IF(LEN(B205)=0,0,(VLOOKUP($B205,Validatie!$B$39:$C$47,2,FALSE))))</f>
        <v/>
      </c>
      <c r="D205" s="87"/>
      <c r="E205" s="186" t="str">
        <f>IF(D205=0,"",IF(LEN(D205)=0,0,(VLOOKUP($D205,Validatie!$D$39:$E$56,2,FALSE))))</f>
        <v/>
      </c>
      <c r="F205" s="87"/>
    </row>
    <row r="206" spans="1:6" x14ac:dyDescent="0.2">
      <c r="A206" s="82"/>
      <c r="B206" s="85"/>
      <c r="C206" s="186" t="str">
        <f>IF(B206=0,"",IF(LEN(B206)=0,0,(VLOOKUP($B206,Validatie!$B$39:$C$47,2,FALSE))))</f>
        <v/>
      </c>
      <c r="D206" s="87"/>
      <c r="E206" s="186" t="str">
        <f>IF(D206=0,"",IF(LEN(D206)=0,0,(VLOOKUP($D206,Validatie!$D$39:$E$56,2,FALSE))))</f>
        <v/>
      </c>
      <c r="F206" s="87"/>
    </row>
    <row r="207" spans="1:6" x14ac:dyDescent="0.2">
      <c r="A207" s="82"/>
      <c r="B207" s="85"/>
      <c r="C207" s="186" t="str">
        <f>IF(B207=0,"",IF(LEN(B207)=0,0,(VLOOKUP($B207,Validatie!$B$39:$C$47,2,FALSE))))</f>
        <v/>
      </c>
      <c r="D207" s="87"/>
      <c r="E207" s="186" t="str">
        <f>IF(D207=0,"",IF(LEN(D207)=0,0,(VLOOKUP($D207,Validatie!$D$39:$E$56,2,FALSE))))</f>
        <v/>
      </c>
      <c r="F207" s="87"/>
    </row>
    <row r="208" spans="1:6" x14ac:dyDescent="0.2">
      <c r="A208" s="82"/>
      <c r="B208" s="85"/>
      <c r="C208" s="186" t="str">
        <f>IF(B208=0,"",IF(LEN(B208)=0,0,(VLOOKUP($B208,Validatie!$B$39:$C$47,2,FALSE))))</f>
        <v/>
      </c>
      <c r="D208" s="87"/>
      <c r="E208" s="186" t="str">
        <f>IF(D208=0,"",IF(LEN(D208)=0,0,(VLOOKUP($D208,Validatie!$D$39:$E$56,2,FALSE))))</f>
        <v/>
      </c>
      <c r="F208" s="87"/>
    </row>
    <row r="209" spans="1:6" x14ac:dyDescent="0.2">
      <c r="A209" s="82"/>
      <c r="B209" s="85"/>
      <c r="C209" s="186" t="str">
        <f>IF(B209=0,"",IF(LEN(B209)=0,0,(VLOOKUP($B209,Validatie!$B$39:$C$47,2,FALSE))))</f>
        <v/>
      </c>
      <c r="D209" s="87"/>
      <c r="E209" s="186" t="str">
        <f>IF(D209=0,"",IF(LEN(D209)=0,0,(VLOOKUP($D209,Validatie!$D$39:$E$56,2,FALSE))))</f>
        <v/>
      </c>
      <c r="F209" s="87"/>
    </row>
    <row r="210" spans="1:6" x14ac:dyDescent="0.2">
      <c r="A210" s="82"/>
      <c r="B210" s="85"/>
      <c r="C210" s="186" t="str">
        <f>IF(B210=0,"",IF(LEN(B210)=0,0,(VLOOKUP($B210,Validatie!$B$39:$C$47,2,FALSE))))</f>
        <v/>
      </c>
      <c r="D210" s="87"/>
      <c r="E210" s="186" t="str">
        <f>IF(D210=0,"",IF(LEN(D210)=0,0,(VLOOKUP($D210,Validatie!$D$39:$E$56,2,FALSE))))</f>
        <v/>
      </c>
      <c r="F210" s="87"/>
    </row>
    <row r="211" spans="1:6" x14ac:dyDescent="0.2">
      <c r="A211" s="82"/>
      <c r="B211" s="85"/>
      <c r="C211" s="186" t="str">
        <f>IF(B211=0,"",IF(LEN(B211)=0,0,(VLOOKUP($B211,Validatie!$B$39:$C$47,2,FALSE))))</f>
        <v/>
      </c>
      <c r="D211" s="87"/>
      <c r="E211" s="186" t="str">
        <f>IF(D211=0,"",IF(LEN(D211)=0,0,(VLOOKUP($D211,Validatie!$D$39:$E$56,2,FALSE))))</f>
        <v/>
      </c>
      <c r="F211" s="87"/>
    </row>
    <row r="212" spans="1:6" x14ac:dyDescent="0.2">
      <c r="A212" s="82"/>
      <c r="B212" s="85"/>
      <c r="C212" s="186" t="str">
        <f>IF(B212=0,"",IF(LEN(B212)=0,0,(VLOOKUP($B212,Validatie!$B$39:$C$47,2,FALSE))))</f>
        <v/>
      </c>
      <c r="D212" s="87"/>
      <c r="E212" s="186" t="str">
        <f>IF(D212=0,"",IF(LEN(D212)=0,0,(VLOOKUP($D212,Validatie!$D$39:$E$56,2,FALSE))))</f>
        <v/>
      </c>
      <c r="F212" s="87"/>
    </row>
    <row r="213" spans="1:6" x14ac:dyDescent="0.2">
      <c r="A213" s="82"/>
      <c r="B213" s="85"/>
      <c r="C213" s="186" t="str">
        <f>IF(B213=0,"",IF(LEN(B213)=0,0,(VLOOKUP($B213,Validatie!$B$39:$C$47,2,FALSE))))</f>
        <v/>
      </c>
      <c r="D213" s="87"/>
      <c r="E213" s="186" t="str">
        <f>IF(D213=0,"",IF(LEN(D213)=0,0,(VLOOKUP($D213,Validatie!$D$39:$E$56,2,FALSE))))</f>
        <v/>
      </c>
      <c r="F213" s="87"/>
    </row>
    <row r="214" spans="1:6" x14ac:dyDescent="0.2">
      <c r="A214" s="82"/>
      <c r="B214" s="85"/>
      <c r="C214" s="186" t="str">
        <f>IF(B214=0,"",IF(LEN(B214)=0,0,(VLOOKUP($B214,Validatie!$B$39:$C$47,2,FALSE))))</f>
        <v/>
      </c>
      <c r="D214" s="87"/>
      <c r="E214" s="186" t="str">
        <f>IF(D214=0,"",IF(LEN(D214)=0,0,(VLOOKUP($D214,Validatie!$D$39:$E$56,2,FALSE))))</f>
        <v/>
      </c>
      <c r="F214" s="87"/>
    </row>
    <row r="215" spans="1:6" x14ac:dyDescent="0.2">
      <c r="A215" s="82"/>
      <c r="B215" s="85"/>
      <c r="C215" s="186" t="str">
        <f>IF(B215=0,"",IF(LEN(B215)=0,0,(VLOOKUP($B215,Validatie!$B$39:$C$47,2,FALSE))))</f>
        <v/>
      </c>
      <c r="D215" s="87"/>
      <c r="E215" s="186" t="str">
        <f>IF(D215=0,"",IF(LEN(D215)=0,0,(VLOOKUP($D215,Validatie!$D$39:$E$56,2,FALSE))))</f>
        <v/>
      </c>
      <c r="F215" s="87"/>
    </row>
    <row r="216" spans="1:6" x14ac:dyDescent="0.2">
      <c r="A216" s="82"/>
      <c r="B216" s="85"/>
      <c r="C216" s="186" t="str">
        <f>IF(B216=0,"",IF(LEN(B216)=0,0,(VLOOKUP($B216,Validatie!$B$39:$C$47,2,FALSE))))</f>
        <v/>
      </c>
      <c r="D216" s="87"/>
      <c r="E216" s="186" t="str">
        <f>IF(D216=0,"",IF(LEN(D216)=0,0,(VLOOKUP($D216,Validatie!$D$39:$E$56,2,FALSE))))</f>
        <v/>
      </c>
      <c r="F216" s="87"/>
    </row>
    <row r="217" spans="1:6" x14ac:dyDescent="0.2">
      <c r="A217" s="82"/>
      <c r="B217" s="85"/>
      <c r="C217" s="186" t="str">
        <f>IF(B217=0,"",IF(LEN(B217)=0,0,(VLOOKUP($B217,Validatie!$B$39:$C$47,2,FALSE))))</f>
        <v/>
      </c>
      <c r="D217" s="87"/>
      <c r="E217" s="186" t="str">
        <f>IF(D217=0,"",IF(LEN(D217)=0,0,(VLOOKUP($D217,Validatie!$D$39:$E$56,2,FALSE))))</f>
        <v/>
      </c>
      <c r="F217" s="87"/>
    </row>
    <row r="218" spans="1:6" x14ac:dyDescent="0.2">
      <c r="A218" s="82"/>
      <c r="B218" s="85"/>
      <c r="C218" s="186" t="str">
        <f>IF(B218=0,"",IF(LEN(B218)=0,0,(VLOOKUP($B218,Validatie!$B$39:$C$47,2,FALSE))))</f>
        <v/>
      </c>
      <c r="D218" s="87"/>
      <c r="E218" s="186" t="str">
        <f>IF(D218=0,"",IF(LEN(D218)=0,0,(VLOOKUP($D218,Validatie!$D$39:$E$56,2,FALSE))))</f>
        <v/>
      </c>
      <c r="F218" s="87"/>
    </row>
    <row r="219" spans="1:6" x14ac:dyDescent="0.2">
      <c r="A219" s="82"/>
      <c r="B219" s="85"/>
      <c r="C219" s="186" t="str">
        <f>IF(B219=0,"",IF(LEN(B219)=0,0,(VLOOKUP($B219,Validatie!$B$39:$C$47,2,FALSE))))</f>
        <v/>
      </c>
      <c r="D219" s="87"/>
      <c r="E219" s="186" t="str">
        <f>IF(D219=0,"",IF(LEN(D219)=0,0,(VLOOKUP($D219,Validatie!$D$39:$E$56,2,FALSE))))</f>
        <v/>
      </c>
      <c r="F219" s="87"/>
    </row>
    <row r="220" spans="1:6" x14ac:dyDescent="0.2">
      <c r="A220" s="82"/>
      <c r="B220" s="85"/>
      <c r="C220" s="186" t="str">
        <f>IF(B220=0,"",IF(LEN(B220)=0,0,(VLOOKUP($B220,Validatie!$B$39:$C$47,2,FALSE))))</f>
        <v/>
      </c>
      <c r="D220" s="87"/>
      <c r="E220" s="186" t="str">
        <f>IF(D220=0,"",IF(LEN(D220)=0,0,(VLOOKUP($D220,Validatie!$D$39:$E$56,2,FALSE))))</f>
        <v/>
      </c>
      <c r="F220" s="87"/>
    </row>
    <row r="221" spans="1:6" x14ac:dyDescent="0.2">
      <c r="A221" s="82"/>
      <c r="B221" s="85"/>
      <c r="C221" s="186" t="str">
        <f>IF(B221=0,"",IF(LEN(B221)=0,0,(VLOOKUP($B221,Validatie!$B$39:$C$47,2,FALSE))))</f>
        <v/>
      </c>
      <c r="D221" s="87"/>
      <c r="E221" s="186" t="str">
        <f>IF(D221=0,"",IF(LEN(D221)=0,0,(VLOOKUP($D221,Validatie!$D$39:$E$56,2,FALSE))))</f>
        <v/>
      </c>
      <c r="F221" s="87"/>
    </row>
    <row r="222" spans="1:6" x14ac:dyDescent="0.2">
      <c r="A222" s="82"/>
      <c r="B222" s="85"/>
      <c r="C222" s="186" t="str">
        <f>IF(B222=0,"",IF(LEN(B222)=0,0,(VLOOKUP($B222,Validatie!$B$39:$C$47,2,FALSE))))</f>
        <v/>
      </c>
      <c r="D222" s="87"/>
      <c r="E222" s="186" t="str">
        <f>IF(D222=0,"",IF(LEN(D222)=0,0,(VLOOKUP($D222,Validatie!$D$39:$E$56,2,FALSE))))</f>
        <v/>
      </c>
      <c r="F222" s="87"/>
    </row>
    <row r="223" spans="1:6" x14ac:dyDescent="0.2">
      <c r="A223" s="82"/>
      <c r="B223" s="85"/>
      <c r="C223" s="186" t="str">
        <f>IF(B223=0,"",IF(LEN(B223)=0,0,(VLOOKUP($B223,Validatie!$B$39:$C$47,2,FALSE))))</f>
        <v/>
      </c>
      <c r="D223" s="87"/>
      <c r="E223" s="186" t="str">
        <f>IF(D223=0,"",IF(LEN(D223)=0,0,(VLOOKUP($D223,Validatie!$D$39:$E$56,2,FALSE))))</f>
        <v/>
      </c>
      <c r="F223" s="87"/>
    </row>
    <row r="224" spans="1:6" x14ac:dyDescent="0.2">
      <c r="A224" s="82"/>
      <c r="B224" s="85"/>
      <c r="C224" s="186" t="str">
        <f>IF(B224=0,"",IF(LEN(B224)=0,0,(VLOOKUP($B224,Validatie!$B$39:$C$47,2,FALSE))))</f>
        <v/>
      </c>
      <c r="D224" s="87"/>
      <c r="E224" s="186" t="str">
        <f>IF(D224=0,"",IF(LEN(D224)=0,0,(VLOOKUP($D224,Validatie!$D$39:$E$56,2,FALSE))))</f>
        <v/>
      </c>
      <c r="F224" s="87"/>
    </row>
    <row r="225" spans="1:6" x14ac:dyDescent="0.2">
      <c r="A225" s="82"/>
      <c r="B225" s="85"/>
      <c r="C225" s="186" t="str">
        <f>IF(B225=0,"",IF(LEN(B225)=0,0,(VLOOKUP($B225,Validatie!$B$39:$C$47,2,FALSE))))</f>
        <v/>
      </c>
      <c r="D225" s="87"/>
      <c r="E225" s="186" t="str">
        <f>IF(D225=0,"",IF(LEN(D225)=0,0,(VLOOKUP($D225,Validatie!$D$39:$E$56,2,FALSE))))</f>
        <v/>
      </c>
      <c r="F225" s="87"/>
    </row>
    <row r="226" spans="1:6" x14ac:dyDescent="0.2">
      <c r="A226" s="82"/>
      <c r="B226" s="85"/>
      <c r="C226" s="186" t="str">
        <f>IF(B226=0,"",IF(LEN(B226)=0,0,(VLOOKUP($B226,Validatie!$B$39:$C$47,2,FALSE))))</f>
        <v/>
      </c>
      <c r="D226" s="87"/>
      <c r="E226" s="186" t="str">
        <f>IF(D226=0,"",IF(LEN(D226)=0,0,(VLOOKUP($D226,Validatie!$D$39:$E$56,2,FALSE))))</f>
        <v/>
      </c>
      <c r="F226" s="87"/>
    </row>
    <row r="227" spans="1:6" x14ac:dyDescent="0.2">
      <c r="A227" s="82"/>
      <c r="B227" s="85"/>
      <c r="C227" s="186" t="str">
        <f>IF(B227=0,"",IF(LEN(B227)=0,0,(VLOOKUP($B227,Validatie!$B$39:$C$47,2,FALSE))))</f>
        <v/>
      </c>
      <c r="D227" s="87"/>
      <c r="E227" s="186" t="str">
        <f>IF(D227=0,"",IF(LEN(D227)=0,0,(VLOOKUP($D227,Validatie!$D$39:$E$56,2,FALSE))))</f>
        <v/>
      </c>
      <c r="F227" s="87"/>
    </row>
    <row r="228" spans="1:6" x14ac:dyDescent="0.2">
      <c r="A228" s="82"/>
      <c r="B228" s="85"/>
      <c r="C228" s="186" t="str">
        <f>IF(B228=0,"",IF(LEN(B228)=0,0,(VLOOKUP($B228,Validatie!$B$39:$C$47,2,FALSE))))</f>
        <v/>
      </c>
      <c r="D228" s="87"/>
      <c r="E228" s="186" t="str">
        <f>IF(D228=0,"",IF(LEN(D228)=0,0,(VLOOKUP($D228,Validatie!$D$39:$E$56,2,FALSE))))</f>
        <v/>
      </c>
      <c r="F228" s="87"/>
    </row>
    <row r="229" spans="1:6" x14ac:dyDescent="0.2">
      <c r="A229" s="82"/>
      <c r="B229" s="85"/>
      <c r="C229" s="186" t="str">
        <f>IF(B229=0,"",IF(LEN(B229)=0,0,(VLOOKUP($B229,Validatie!$B$39:$C$47,2,FALSE))))</f>
        <v/>
      </c>
      <c r="D229" s="87"/>
      <c r="E229" s="186" t="str">
        <f>IF(D229=0,"",IF(LEN(D229)=0,0,(VLOOKUP($D229,Validatie!$D$39:$E$56,2,FALSE))))</f>
        <v/>
      </c>
      <c r="F229" s="87"/>
    </row>
    <row r="230" spans="1:6" x14ac:dyDescent="0.2">
      <c r="A230" s="82"/>
      <c r="B230" s="85"/>
      <c r="C230" s="186" t="str">
        <f>IF(B230=0,"",IF(LEN(B230)=0,0,(VLOOKUP($B230,Validatie!$B$39:$C$47,2,FALSE))))</f>
        <v/>
      </c>
      <c r="D230" s="87"/>
      <c r="E230" s="186" t="str">
        <f>IF(D230=0,"",IF(LEN(D230)=0,0,(VLOOKUP($D230,Validatie!$D$39:$E$56,2,FALSE))))</f>
        <v/>
      </c>
      <c r="F230" s="87"/>
    </row>
    <row r="231" spans="1:6" x14ac:dyDescent="0.2">
      <c r="A231" s="82"/>
      <c r="B231" s="85"/>
      <c r="C231" s="186" t="str">
        <f>IF(B231=0,"",IF(LEN(B231)=0,0,(VLOOKUP($B231,Validatie!$B$39:$C$47,2,FALSE))))</f>
        <v/>
      </c>
      <c r="D231" s="87"/>
      <c r="E231" s="186" t="str">
        <f>IF(D231=0,"",IF(LEN(D231)=0,0,(VLOOKUP($D231,Validatie!$D$39:$E$56,2,FALSE))))</f>
        <v/>
      </c>
      <c r="F231" s="87"/>
    </row>
    <row r="232" spans="1:6" x14ac:dyDescent="0.2">
      <c r="A232" s="82"/>
      <c r="B232" s="85"/>
      <c r="C232" s="186" t="str">
        <f>IF(B232=0,"",IF(LEN(B232)=0,0,(VLOOKUP($B232,Validatie!$B$39:$C$47,2,FALSE))))</f>
        <v/>
      </c>
      <c r="D232" s="87"/>
      <c r="E232" s="186" t="str">
        <f>IF(D232=0,"",IF(LEN(D232)=0,0,(VLOOKUP($D232,Validatie!$D$39:$E$56,2,FALSE))))</f>
        <v/>
      </c>
      <c r="F232" s="87"/>
    </row>
    <row r="233" spans="1:6" x14ac:dyDescent="0.2">
      <c r="A233" s="82"/>
      <c r="B233" s="85"/>
      <c r="C233" s="186" t="str">
        <f>IF(B233=0,"",IF(LEN(B233)=0,0,(VLOOKUP($B233,Validatie!$B$39:$C$47,2,FALSE))))</f>
        <v/>
      </c>
      <c r="D233" s="87"/>
      <c r="E233" s="186" t="str">
        <f>IF(D233=0,"",IF(LEN(D233)=0,0,(VLOOKUP($D233,Validatie!$D$39:$E$56,2,FALSE))))</f>
        <v/>
      </c>
      <c r="F233" s="87"/>
    </row>
    <row r="234" spans="1:6" x14ac:dyDescent="0.2">
      <c r="A234" s="82"/>
      <c r="B234" s="85"/>
      <c r="C234" s="186" t="str">
        <f>IF(B234=0,"",IF(LEN(B234)=0,0,(VLOOKUP($B234,Validatie!$B$39:$C$47,2,FALSE))))</f>
        <v/>
      </c>
      <c r="D234" s="87"/>
      <c r="E234" s="186" t="str">
        <f>IF(D234=0,"",IF(LEN(D234)=0,0,(VLOOKUP($D234,Validatie!$D$39:$E$56,2,FALSE))))</f>
        <v/>
      </c>
      <c r="F234" s="87"/>
    </row>
    <row r="235" spans="1:6" x14ac:dyDescent="0.2">
      <c r="A235" s="82"/>
      <c r="B235" s="85"/>
      <c r="C235" s="186" t="str">
        <f>IF(B235=0,"",IF(LEN(B235)=0,0,(VLOOKUP($B235,Validatie!$B$39:$C$47,2,FALSE))))</f>
        <v/>
      </c>
      <c r="D235" s="87"/>
      <c r="E235" s="186" t="str">
        <f>IF(D235=0,"",IF(LEN(D235)=0,0,(VLOOKUP($D235,Validatie!$D$39:$E$56,2,FALSE))))</f>
        <v/>
      </c>
      <c r="F235" s="87"/>
    </row>
    <row r="236" spans="1:6" x14ac:dyDescent="0.2">
      <c r="A236" s="82"/>
      <c r="B236" s="85"/>
      <c r="C236" s="186" t="str">
        <f>IF(B236=0,"",IF(LEN(B236)=0,0,(VLOOKUP($B236,Validatie!$B$39:$C$47,2,FALSE))))</f>
        <v/>
      </c>
      <c r="D236" s="87"/>
      <c r="E236" s="186" t="str">
        <f>IF(D236=0,"",IF(LEN(D236)=0,0,(VLOOKUP($D236,Validatie!$D$39:$E$56,2,FALSE))))</f>
        <v/>
      </c>
      <c r="F236" s="87"/>
    </row>
    <row r="237" spans="1:6" x14ac:dyDescent="0.2">
      <c r="A237" s="82"/>
      <c r="B237" s="85"/>
      <c r="C237" s="186" t="str">
        <f>IF(B237=0,"",IF(LEN(B237)=0,0,(VLOOKUP($B237,Validatie!$B$39:$C$47,2,FALSE))))</f>
        <v/>
      </c>
      <c r="D237" s="87"/>
      <c r="E237" s="186" t="str">
        <f>IF(D237=0,"",IF(LEN(D237)=0,0,(VLOOKUP($D237,Validatie!$D$39:$E$56,2,FALSE))))</f>
        <v/>
      </c>
      <c r="F237" s="87"/>
    </row>
    <row r="238" spans="1:6" x14ac:dyDescent="0.2">
      <c r="A238" s="82"/>
      <c r="B238" s="85"/>
      <c r="C238" s="186" t="str">
        <f>IF(B238=0,"",IF(LEN(B238)=0,0,(VLOOKUP($B238,Validatie!$B$39:$C$47,2,FALSE))))</f>
        <v/>
      </c>
      <c r="D238" s="87"/>
      <c r="E238" s="186" t="str">
        <f>IF(D238=0,"",IF(LEN(D238)=0,0,(VLOOKUP($D238,Validatie!$D$39:$E$56,2,FALSE))))</f>
        <v/>
      </c>
      <c r="F238" s="87"/>
    </row>
    <row r="239" spans="1:6" x14ac:dyDescent="0.2">
      <c r="A239" s="82"/>
      <c r="B239" s="85"/>
      <c r="C239" s="186" t="str">
        <f>IF(B239=0,"",IF(LEN(B239)=0,0,(VLOOKUP($B239,Validatie!$B$39:$C$47,2,FALSE))))</f>
        <v/>
      </c>
      <c r="D239" s="87"/>
      <c r="E239" s="186" t="str">
        <f>IF(D239=0,"",IF(LEN(D239)=0,0,(VLOOKUP($D239,Validatie!$D$39:$E$56,2,FALSE))))</f>
        <v/>
      </c>
      <c r="F239" s="87"/>
    </row>
    <row r="240" spans="1:6" x14ac:dyDescent="0.2">
      <c r="A240" s="82"/>
      <c r="B240" s="85"/>
      <c r="C240" s="186" t="str">
        <f>IF(B240=0,"",IF(LEN(B240)=0,0,(VLOOKUP($B240,Validatie!$B$39:$C$47,2,FALSE))))</f>
        <v/>
      </c>
      <c r="D240" s="87"/>
      <c r="E240" s="186" t="str">
        <f>IF(D240=0,"",IF(LEN(D240)=0,0,(VLOOKUP($D240,Validatie!$D$39:$E$56,2,FALSE))))</f>
        <v/>
      </c>
      <c r="F240" s="87"/>
    </row>
    <row r="241" spans="1:6" x14ac:dyDescent="0.2">
      <c r="A241" s="82"/>
      <c r="B241" s="85"/>
      <c r="C241" s="186" t="str">
        <f>IF(B241=0,"",IF(LEN(B241)=0,0,(VLOOKUP($B241,Validatie!$B$39:$C$47,2,FALSE))))</f>
        <v/>
      </c>
      <c r="D241" s="87"/>
      <c r="E241" s="186" t="str">
        <f>IF(D241=0,"",IF(LEN(D241)=0,0,(VLOOKUP($D241,Validatie!$D$39:$E$56,2,FALSE))))</f>
        <v/>
      </c>
      <c r="F241" s="87"/>
    </row>
    <row r="242" spans="1:6" x14ac:dyDescent="0.2">
      <c r="A242" s="82"/>
      <c r="B242" s="85"/>
      <c r="C242" s="186" t="str">
        <f>IF(B242=0,"",IF(LEN(B242)=0,0,(VLOOKUP($B242,Validatie!$B$39:$C$47,2,FALSE))))</f>
        <v/>
      </c>
      <c r="D242" s="87"/>
      <c r="E242" s="186" t="str">
        <f>IF(D242=0,"",IF(LEN(D242)=0,0,(VLOOKUP($D242,Validatie!$D$39:$E$56,2,FALSE))))</f>
        <v/>
      </c>
      <c r="F242" s="87"/>
    </row>
    <row r="243" spans="1:6" x14ac:dyDescent="0.2">
      <c r="A243" s="82"/>
      <c r="B243" s="85"/>
      <c r="C243" s="186" t="str">
        <f>IF(B243=0,"",IF(LEN(B243)=0,0,(VLOOKUP($B243,Validatie!$B$39:$C$47,2,FALSE))))</f>
        <v/>
      </c>
      <c r="D243" s="87"/>
      <c r="E243" s="186" t="str">
        <f>IF(D243=0,"",IF(LEN(D243)=0,0,(VLOOKUP($D243,Validatie!$D$39:$E$56,2,FALSE))))</f>
        <v/>
      </c>
      <c r="F243" s="87"/>
    </row>
    <row r="244" spans="1:6" x14ac:dyDescent="0.2">
      <c r="A244" s="82"/>
      <c r="B244" s="85"/>
      <c r="C244" s="186" t="str">
        <f>IF(B244=0,"",IF(LEN(B244)=0,0,(VLOOKUP($B244,Validatie!$B$39:$C$47,2,FALSE))))</f>
        <v/>
      </c>
      <c r="D244" s="87"/>
      <c r="E244" s="186" t="str">
        <f>IF(D244=0,"",IF(LEN(D244)=0,0,(VLOOKUP($D244,Validatie!$D$39:$E$56,2,FALSE))))</f>
        <v/>
      </c>
      <c r="F244" s="87"/>
    </row>
    <row r="245" spans="1:6" x14ac:dyDescent="0.2">
      <c r="A245" s="82"/>
      <c r="B245" s="85"/>
      <c r="C245" s="186" t="str">
        <f>IF(B245=0,"",IF(LEN(B245)=0,0,(VLOOKUP($B245,Validatie!$B$39:$C$47,2,FALSE))))</f>
        <v/>
      </c>
      <c r="D245" s="87"/>
      <c r="E245" s="186" t="str">
        <f>IF(D245=0,"",IF(LEN(D245)=0,0,(VLOOKUP($D245,Validatie!$D$39:$E$56,2,FALSE))))</f>
        <v/>
      </c>
      <c r="F245" s="87"/>
    </row>
    <row r="246" spans="1:6" x14ac:dyDescent="0.2">
      <c r="A246" s="82"/>
      <c r="B246" s="85"/>
      <c r="C246" s="186" t="str">
        <f>IF(B246=0,"",IF(LEN(B246)=0,0,(VLOOKUP($B246,Validatie!$B$39:$C$47,2,FALSE))))</f>
        <v/>
      </c>
      <c r="D246" s="87"/>
      <c r="E246" s="186" t="str">
        <f>IF(D246=0,"",IF(LEN(D246)=0,0,(VLOOKUP($D246,Validatie!$D$39:$E$56,2,FALSE))))</f>
        <v/>
      </c>
      <c r="F246" s="87"/>
    </row>
    <row r="247" spans="1:6" x14ac:dyDescent="0.2">
      <c r="A247" s="82"/>
      <c r="B247" s="85"/>
      <c r="C247" s="186" t="str">
        <f>IF(B247=0,"",IF(LEN(B247)=0,0,(VLOOKUP($B247,Validatie!$B$39:$C$47,2,FALSE))))</f>
        <v/>
      </c>
      <c r="D247" s="87"/>
      <c r="E247" s="186" t="str">
        <f>IF(D247=0,"",IF(LEN(D247)=0,0,(VLOOKUP($D247,Validatie!$D$39:$E$56,2,FALSE))))</f>
        <v/>
      </c>
      <c r="F247" s="87"/>
    </row>
    <row r="248" spans="1:6" x14ac:dyDescent="0.2">
      <c r="A248" s="82"/>
      <c r="B248" s="85"/>
      <c r="C248" s="186" t="str">
        <f>IF(B248=0,"",IF(LEN(B248)=0,0,(VLOOKUP($B248,Validatie!$B$39:$C$47,2,FALSE))))</f>
        <v/>
      </c>
      <c r="D248" s="87"/>
      <c r="E248" s="186" t="str">
        <f>IF(D248=0,"",IF(LEN(D248)=0,0,(VLOOKUP($D248,Validatie!$D$39:$E$56,2,FALSE))))</f>
        <v/>
      </c>
      <c r="F248" s="87"/>
    </row>
    <row r="249" spans="1:6" x14ac:dyDescent="0.2">
      <c r="A249" s="82"/>
      <c r="B249" s="85"/>
      <c r="C249" s="186" t="str">
        <f>IF(B249=0,"",IF(LEN(B249)=0,0,(VLOOKUP($B249,Validatie!$B$39:$C$47,2,FALSE))))</f>
        <v/>
      </c>
      <c r="D249" s="87"/>
      <c r="E249" s="186" t="str">
        <f>IF(D249=0,"",IF(LEN(D249)=0,0,(VLOOKUP($D249,Validatie!$D$39:$E$56,2,FALSE))))</f>
        <v/>
      </c>
      <c r="F249" s="87"/>
    </row>
    <row r="250" spans="1:6" x14ac:dyDescent="0.2">
      <c r="A250" s="82"/>
      <c r="B250" s="85"/>
      <c r="C250" s="186" t="str">
        <f>IF(B250=0,"",IF(LEN(B250)=0,0,(VLOOKUP($B250,Validatie!$B$39:$C$47,2,FALSE))))</f>
        <v/>
      </c>
      <c r="D250" s="87"/>
      <c r="E250" s="186" t="str">
        <f>IF(D250=0,"",IF(LEN(D250)=0,0,(VLOOKUP($D250,Validatie!$D$39:$E$56,2,FALSE))))</f>
        <v/>
      </c>
      <c r="F250" s="87"/>
    </row>
    <row r="251" spans="1:6" x14ac:dyDescent="0.2">
      <c r="A251" s="82"/>
      <c r="B251" s="85"/>
      <c r="C251" s="186" t="str">
        <f>IF(B251=0,"",IF(LEN(B251)=0,0,(VLOOKUP($B251,Validatie!$B$39:$C$47,2,FALSE))))</f>
        <v/>
      </c>
      <c r="D251" s="87"/>
      <c r="E251" s="186" t="str">
        <f>IF(D251=0,"",IF(LEN(D251)=0,0,(VLOOKUP($D251,Validatie!$D$39:$E$56,2,FALSE))))</f>
        <v/>
      </c>
      <c r="F251" s="87"/>
    </row>
    <row r="252" spans="1:6" x14ac:dyDescent="0.2">
      <c r="A252" s="82"/>
      <c r="B252" s="85"/>
      <c r="C252" s="186" t="str">
        <f>IF(B252=0,"",IF(LEN(B252)=0,0,(VLOOKUP($B252,Validatie!$B$39:$C$47,2,FALSE))))</f>
        <v/>
      </c>
      <c r="D252" s="87"/>
      <c r="E252" s="186" t="str">
        <f>IF(D252=0,"",IF(LEN(D252)=0,0,(VLOOKUP($D252,Validatie!$D$39:$E$56,2,FALSE))))</f>
        <v/>
      </c>
      <c r="F252" s="87"/>
    </row>
    <row r="253" spans="1:6" x14ac:dyDescent="0.2">
      <c r="A253" s="82"/>
      <c r="B253" s="85"/>
      <c r="C253" s="186" t="str">
        <f>IF(B253=0,"",IF(LEN(B253)=0,0,(VLOOKUP($B253,Validatie!$B$39:$C$47,2,FALSE))))</f>
        <v/>
      </c>
      <c r="D253" s="87"/>
      <c r="E253" s="186" t="str">
        <f>IF(D253=0,"",IF(LEN(D253)=0,0,(VLOOKUP($D253,Validatie!$D$39:$E$56,2,FALSE))))</f>
        <v/>
      </c>
      <c r="F253" s="87"/>
    </row>
    <row r="254" spans="1:6" x14ac:dyDescent="0.2">
      <c r="A254" s="82"/>
      <c r="B254" s="85"/>
      <c r="C254" s="186" t="str">
        <f>IF(B254=0,"",IF(LEN(B254)=0,0,(VLOOKUP($B254,Validatie!$B$39:$C$47,2,FALSE))))</f>
        <v/>
      </c>
      <c r="D254" s="87"/>
      <c r="E254" s="186" t="str">
        <f>IF(D254=0,"",IF(LEN(D254)=0,0,(VLOOKUP($D254,Validatie!$D$39:$E$56,2,FALSE))))</f>
        <v/>
      </c>
      <c r="F254" s="87"/>
    </row>
    <row r="255" spans="1:6" x14ac:dyDescent="0.2">
      <c r="A255" s="82"/>
      <c r="B255" s="85"/>
      <c r="C255" s="186" t="str">
        <f>IF(B255=0,"",IF(LEN(B255)=0,0,(VLOOKUP($B255,Validatie!$B$39:$C$47,2,FALSE))))</f>
        <v/>
      </c>
      <c r="D255" s="87"/>
      <c r="E255" s="186" t="str">
        <f>IF(D255=0,"",IF(LEN(D255)=0,0,(VLOOKUP($D255,Validatie!$D$39:$E$56,2,FALSE))))</f>
        <v/>
      </c>
      <c r="F255" s="87"/>
    </row>
    <row r="256" spans="1:6" x14ac:dyDescent="0.2">
      <c r="A256" s="82"/>
      <c r="B256" s="85"/>
      <c r="C256" s="186" t="str">
        <f>IF(B256=0,"",IF(LEN(B256)=0,0,(VLOOKUP($B256,Validatie!$B$39:$C$47,2,FALSE))))</f>
        <v/>
      </c>
      <c r="D256" s="87"/>
      <c r="E256" s="186" t="str">
        <f>IF(D256=0,"",IF(LEN(D256)=0,0,(VLOOKUP($D256,Validatie!$D$39:$E$56,2,FALSE))))</f>
        <v/>
      </c>
      <c r="F256" s="87"/>
    </row>
    <row r="257" spans="1:6" x14ac:dyDescent="0.2">
      <c r="A257" s="82"/>
      <c r="B257" s="85"/>
      <c r="C257" s="186" t="str">
        <f>IF(B257=0,"",IF(LEN(B257)=0,0,(VLOOKUP($B257,Validatie!$B$39:$C$47,2,FALSE))))</f>
        <v/>
      </c>
      <c r="D257" s="87"/>
      <c r="E257" s="186" t="str">
        <f>IF(D257=0,"",IF(LEN(D257)=0,0,(VLOOKUP($D257,Validatie!$D$39:$E$56,2,FALSE))))</f>
        <v/>
      </c>
      <c r="F257" s="87"/>
    </row>
    <row r="258" spans="1:6" x14ac:dyDescent="0.2">
      <c r="A258" s="82"/>
      <c r="B258" s="85"/>
      <c r="C258" s="186" t="str">
        <f>IF(B258=0,"",IF(LEN(B258)=0,0,(VLOOKUP($B258,Validatie!$B$39:$C$47,2,FALSE))))</f>
        <v/>
      </c>
      <c r="D258" s="87"/>
      <c r="E258" s="186" t="str">
        <f>IF(D258=0,"",IF(LEN(D258)=0,0,(VLOOKUP($D258,Validatie!$D$39:$E$56,2,FALSE))))</f>
        <v/>
      </c>
      <c r="F258" s="87"/>
    </row>
    <row r="259" spans="1:6" x14ac:dyDescent="0.2">
      <c r="A259" s="82"/>
      <c r="B259" s="85"/>
      <c r="C259" s="186" t="str">
        <f>IF(B259=0,"",IF(LEN(B259)=0,0,(VLOOKUP($B259,Validatie!$B$39:$C$47,2,FALSE))))</f>
        <v/>
      </c>
      <c r="D259" s="87"/>
      <c r="E259" s="186" t="str">
        <f>IF(D259=0,"",IF(LEN(D259)=0,0,(VLOOKUP($D259,Validatie!$D$39:$E$56,2,FALSE))))</f>
        <v/>
      </c>
      <c r="F259" s="87"/>
    </row>
    <row r="260" spans="1:6" x14ac:dyDescent="0.2">
      <c r="A260" s="82"/>
      <c r="B260" s="85"/>
      <c r="C260" s="186" t="str">
        <f>IF(B260=0,"",IF(LEN(B260)=0,0,(VLOOKUP($B260,Validatie!$B$39:$C$47,2,FALSE))))</f>
        <v/>
      </c>
      <c r="D260" s="87"/>
      <c r="E260" s="186" t="str">
        <f>IF(D260=0,"",IF(LEN(D260)=0,0,(VLOOKUP($D260,Validatie!$D$39:$E$56,2,FALSE))))</f>
        <v/>
      </c>
      <c r="F260" s="87"/>
    </row>
    <row r="261" spans="1:6" x14ac:dyDescent="0.2">
      <c r="A261" s="82"/>
      <c r="B261" s="85"/>
      <c r="C261" s="186" t="str">
        <f>IF(B261=0,"",IF(LEN(B261)=0,0,(VLOOKUP($B261,Validatie!$B$39:$C$47,2,FALSE))))</f>
        <v/>
      </c>
      <c r="D261" s="87"/>
      <c r="E261" s="186" t="str">
        <f>IF(D261=0,"",IF(LEN(D261)=0,0,(VLOOKUP($D261,Validatie!$D$39:$E$56,2,FALSE))))</f>
        <v/>
      </c>
      <c r="F261" s="87"/>
    </row>
    <row r="262" spans="1:6" x14ac:dyDescent="0.2">
      <c r="A262" s="82"/>
      <c r="B262" s="85"/>
      <c r="C262" s="186" t="str">
        <f>IF(B262=0,"",IF(LEN(B262)=0,0,(VLOOKUP($B262,Validatie!$B$39:$C$47,2,FALSE))))</f>
        <v/>
      </c>
      <c r="D262" s="87"/>
      <c r="E262" s="186" t="str">
        <f>IF(D262=0,"",IF(LEN(D262)=0,0,(VLOOKUP($D262,Validatie!$D$39:$E$56,2,FALSE))))</f>
        <v/>
      </c>
      <c r="F262" s="87"/>
    </row>
    <row r="263" spans="1:6" x14ac:dyDescent="0.2">
      <c r="A263" s="82"/>
      <c r="B263" s="85"/>
      <c r="C263" s="186" t="str">
        <f>IF(B263=0,"",IF(LEN(B263)=0,0,(VLOOKUP($B263,Validatie!$B$39:$C$47,2,FALSE))))</f>
        <v/>
      </c>
      <c r="D263" s="87"/>
      <c r="E263" s="186" t="str">
        <f>IF(D263=0,"",IF(LEN(D263)=0,0,(VLOOKUP($D263,Validatie!$D$39:$E$56,2,FALSE))))</f>
        <v/>
      </c>
      <c r="F263" s="87"/>
    </row>
    <row r="264" spans="1:6" x14ac:dyDescent="0.2">
      <c r="A264" s="82"/>
      <c r="B264" s="85"/>
      <c r="C264" s="186" t="str">
        <f>IF(B264=0,"",IF(LEN(B264)=0,0,(VLOOKUP($B264,Validatie!$B$39:$C$47,2,FALSE))))</f>
        <v/>
      </c>
      <c r="D264" s="87"/>
      <c r="E264" s="186" t="str">
        <f>IF(D264=0,"",IF(LEN(D264)=0,0,(VLOOKUP($D264,Validatie!$D$39:$E$56,2,FALSE))))</f>
        <v/>
      </c>
      <c r="F264" s="87"/>
    </row>
    <row r="265" spans="1:6" x14ac:dyDescent="0.2">
      <c r="A265" s="82"/>
      <c r="B265" s="85"/>
      <c r="C265" s="186" t="str">
        <f>IF(B265=0,"",IF(LEN(B265)=0,0,(VLOOKUP($B265,Validatie!$B$39:$C$47,2,FALSE))))</f>
        <v/>
      </c>
      <c r="D265" s="87"/>
      <c r="E265" s="186" t="str">
        <f>IF(D265=0,"",IF(LEN(D265)=0,0,(VLOOKUP($D265,Validatie!$D$39:$E$56,2,FALSE))))</f>
        <v/>
      </c>
      <c r="F265" s="87"/>
    </row>
    <row r="266" spans="1:6" x14ac:dyDescent="0.2">
      <c r="A266" s="82"/>
      <c r="B266" s="85"/>
      <c r="C266" s="186" t="str">
        <f>IF(B266=0,"",IF(LEN(B266)=0,0,(VLOOKUP($B266,Validatie!$B$39:$C$47,2,FALSE))))</f>
        <v/>
      </c>
      <c r="D266" s="87"/>
      <c r="E266" s="186" t="str">
        <f>IF(D266=0,"",IF(LEN(D266)=0,0,(VLOOKUP($D266,Validatie!$D$39:$E$56,2,FALSE))))</f>
        <v/>
      </c>
      <c r="F266" s="87"/>
    </row>
    <row r="267" spans="1:6" x14ac:dyDescent="0.2">
      <c r="A267" s="82"/>
      <c r="B267" s="85"/>
      <c r="C267" s="186" t="str">
        <f>IF(B267=0,"",IF(LEN(B267)=0,0,(VLOOKUP($B267,Validatie!$B$39:$C$47,2,FALSE))))</f>
        <v/>
      </c>
      <c r="D267" s="87"/>
      <c r="E267" s="186" t="str">
        <f>IF(D267=0,"",IF(LEN(D267)=0,0,(VLOOKUP($D267,Validatie!$D$39:$E$56,2,FALSE))))</f>
        <v/>
      </c>
      <c r="F267" s="87"/>
    </row>
    <row r="268" spans="1:6" x14ac:dyDescent="0.2">
      <c r="A268" s="82"/>
      <c r="B268" s="85"/>
      <c r="C268" s="186" t="str">
        <f>IF(B268=0,"",IF(LEN(B268)=0,0,(VLOOKUP($B268,Validatie!$B$39:$C$47,2,FALSE))))</f>
        <v/>
      </c>
      <c r="D268" s="87"/>
      <c r="E268" s="186" t="str">
        <f>IF(D268=0,"",IF(LEN(D268)=0,0,(VLOOKUP($D268,Validatie!$D$39:$E$56,2,FALSE))))</f>
        <v/>
      </c>
      <c r="F268" s="87"/>
    </row>
    <row r="269" spans="1:6" x14ac:dyDescent="0.2">
      <c r="A269" s="82"/>
      <c r="B269" s="85"/>
      <c r="C269" s="186" t="str">
        <f>IF(B269=0,"",IF(LEN(B269)=0,0,(VLOOKUP($B269,Validatie!$B$39:$C$47,2,FALSE))))</f>
        <v/>
      </c>
      <c r="D269" s="87"/>
      <c r="E269" s="186" t="str">
        <f>IF(D269=0,"",IF(LEN(D269)=0,0,(VLOOKUP($D269,Validatie!$D$39:$E$56,2,FALSE))))</f>
        <v/>
      </c>
      <c r="F269" s="87"/>
    </row>
    <row r="270" spans="1:6" x14ac:dyDescent="0.2">
      <c r="A270" s="82"/>
      <c r="B270" s="85"/>
      <c r="C270" s="186" t="str">
        <f>IF(B270=0,"",IF(LEN(B270)=0,0,(VLOOKUP($B270,Validatie!$B$39:$C$47,2,FALSE))))</f>
        <v/>
      </c>
      <c r="D270" s="87"/>
      <c r="E270" s="186" t="str">
        <f>IF(D270=0,"",IF(LEN(D270)=0,0,(VLOOKUP($D270,Validatie!$D$39:$E$56,2,FALSE))))</f>
        <v/>
      </c>
      <c r="F270" s="87"/>
    </row>
    <row r="271" spans="1:6" x14ac:dyDescent="0.2">
      <c r="A271" s="82"/>
      <c r="B271" s="85"/>
      <c r="C271" s="186" t="str">
        <f>IF(B271=0,"",IF(LEN(B271)=0,0,(VLOOKUP($B271,Validatie!$B$39:$C$47,2,FALSE))))</f>
        <v/>
      </c>
      <c r="D271" s="87"/>
      <c r="E271" s="186" t="str">
        <f>IF(D271=0,"",IF(LEN(D271)=0,0,(VLOOKUP($D271,Validatie!$D$39:$E$56,2,FALSE))))</f>
        <v/>
      </c>
      <c r="F271" s="87"/>
    </row>
    <row r="272" spans="1:6" x14ac:dyDescent="0.2">
      <c r="A272" s="82"/>
      <c r="B272" s="85"/>
      <c r="C272" s="186" t="str">
        <f>IF(B272=0,"",IF(LEN(B272)=0,0,(VLOOKUP($B272,Validatie!$B$39:$C$47,2,FALSE))))</f>
        <v/>
      </c>
      <c r="D272" s="87"/>
      <c r="E272" s="186" t="str">
        <f>IF(D272=0,"",IF(LEN(D272)=0,0,(VLOOKUP($D272,Validatie!$D$39:$E$56,2,FALSE))))</f>
        <v/>
      </c>
      <c r="F272" s="87"/>
    </row>
    <row r="273" spans="1:6" x14ac:dyDescent="0.2">
      <c r="A273" s="82"/>
      <c r="B273" s="85"/>
      <c r="C273" s="186" t="str">
        <f>IF(B273=0,"",IF(LEN(B273)=0,0,(VLOOKUP($B273,Validatie!$B$39:$C$47,2,FALSE))))</f>
        <v/>
      </c>
      <c r="D273" s="87"/>
      <c r="E273" s="186" t="str">
        <f>IF(D273=0,"",IF(LEN(D273)=0,0,(VLOOKUP($D273,Validatie!$D$39:$E$56,2,FALSE))))</f>
        <v/>
      </c>
      <c r="F273" s="87"/>
    </row>
    <row r="274" spans="1:6" x14ac:dyDescent="0.2">
      <c r="A274" s="82"/>
      <c r="B274" s="85"/>
      <c r="C274" s="186" t="str">
        <f>IF(B274=0,"",IF(LEN(B274)=0,0,(VLOOKUP($B274,Validatie!$B$39:$C$47,2,FALSE))))</f>
        <v/>
      </c>
      <c r="D274" s="87"/>
      <c r="E274" s="186" t="str">
        <f>IF(D274=0,"",IF(LEN(D274)=0,0,(VLOOKUP($D274,Validatie!$D$39:$E$56,2,FALSE))))</f>
        <v/>
      </c>
      <c r="F274" s="87"/>
    </row>
    <row r="275" spans="1:6" x14ac:dyDescent="0.2">
      <c r="A275" s="82"/>
      <c r="B275" s="85"/>
      <c r="C275" s="186" t="str">
        <f>IF(B275=0,"",IF(LEN(B275)=0,0,(VLOOKUP($B275,Validatie!$B$39:$C$47,2,FALSE))))</f>
        <v/>
      </c>
      <c r="D275" s="87"/>
      <c r="E275" s="186" t="str">
        <f>IF(D275=0,"",IF(LEN(D275)=0,0,(VLOOKUP($D275,Validatie!$D$39:$E$56,2,FALSE))))</f>
        <v/>
      </c>
      <c r="F275" s="87"/>
    </row>
    <row r="276" spans="1:6" x14ac:dyDescent="0.2">
      <c r="A276" s="82"/>
      <c r="B276" s="85"/>
      <c r="C276" s="186" t="str">
        <f>IF(B276=0,"",IF(LEN(B276)=0,0,(VLOOKUP($B276,Validatie!$B$39:$C$47,2,FALSE))))</f>
        <v/>
      </c>
      <c r="D276" s="87"/>
      <c r="E276" s="186" t="str">
        <f>IF(D276=0,"",IF(LEN(D276)=0,0,(VLOOKUP($D276,Validatie!$D$39:$E$56,2,FALSE))))</f>
        <v/>
      </c>
      <c r="F276" s="87"/>
    </row>
    <row r="277" spans="1:6" x14ac:dyDescent="0.2">
      <c r="A277" s="82"/>
      <c r="B277" s="85"/>
      <c r="C277" s="186" t="str">
        <f>IF(B277=0,"",IF(LEN(B277)=0,0,(VLOOKUP($B277,Validatie!$B$39:$C$47,2,FALSE))))</f>
        <v/>
      </c>
      <c r="D277" s="87"/>
      <c r="E277" s="186" t="str">
        <f>IF(D277=0,"",IF(LEN(D277)=0,0,(VLOOKUP($D277,Validatie!$D$39:$E$56,2,FALSE))))</f>
        <v/>
      </c>
      <c r="F277" s="87"/>
    </row>
    <row r="278" spans="1:6" x14ac:dyDescent="0.2">
      <c r="A278" s="82"/>
      <c r="B278" s="85"/>
      <c r="C278" s="186" t="str">
        <f>IF(B278=0,"",IF(LEN(B278)=0,0,(VLOOKUP($B278,Validatie!$B$39:$C$47,2,FALSE))))</f>
        <v/>
      </c>
      <c r="D278" s="87"/>
      <c r="E278" s="186" t="str">
        <f>IF(D278=0,"",IF(LEN(D278)=0,0,(VLOOKUP($D278,Validatie!$D$39:$E$56,2,FALSE))))</f>
        <v/>
      </c>
      <c r="F278" s="87"/>
    </row>
    <row r="279" spans="1:6" x14ac:dyDescent="0.2">
      <c r="A279" s="82"/>
      <c r="B279" s="85"/>
      <c r="C279" s="186" t="str">
        <f>IF(B279=0,"",IF(LEN(B279)=0,0,(VLOOKUP($B279,Validatie!$B$39:$C$47,2,FALSE))))</f>
        <v/>
      </c>
      <c r="D279" s="87"/>
      <c r="E279" s="186" t="str">
        <f>IF(D279=0,"",IF(LEN(D279)=0,0,(VLOOKUP($D279,Validatie!$D$39:$E$56,2,FALSE))))</f>
        <v/>
      </c>
      <c r="F279" s="87"/>
    </row>
    <row r="280" spans="1:6" x14ac:dyDescent="0.2">
      <c r="A280" s="82"/>
      <c r="B280" s="85"/>
      <c r="C280" s="186" t="str">
        <f>IF(B280=0,"",IF(LEN(B280)=0,0,(VLOOKUP($B280,Validatie!$B$39:$C$47,2,FALSE))))</f>
        <v/>
      </c>
      <c r="D280" s="87"/>
      <c r="E280" s="186" t="str">
        <f>IF(D280=0,"",IF(LEN(D280)=0,0,(VLOOKUP($D280,Validatie!$D$39:$E$56,2,FALSE))))</f>
        <v/>
      </c>
      <c r="F280" s="87"/>
    </row>
    <row r="281" spans="1:6" x14ac:dyDescent="0.2">
      <c r="A281" s="82"/>
      <c r="B281" s="85"/>
      <c r="C281" s="186" t="str">
        <f>IF(B281=0,"",IF(LEN(B281)=0,0,(VLOOKUP($B281,Validatie!$B$39:$C$47,2,FALSE))))</f>
        <v/>
      </c>
      <c r="D281" s="87"/>
      <c r="E281" s="186" t="str">
        <f>IF(D281=0,"",IF(LEN(D281)=0,0,(VLOOKUP($D281,Validatie!$D$39:$E$56,2,FALSE))))</f>
        <v/>
      </c>
      <c r="F281" s="87"/>
    </row>
    <row r="282" spans="1:6" x14ac:dyDescent="0.2">
      <c r="A282" s="82"/>
      <c r="B282" s="85"/>
      <c r="C282" s="186" t="str">
        <f>IF(B282=0,"",IF(LEN(B282)=0,0,(VLOOKUP($B282,Validatie!$B$39:$C$47,2,FALSE))))</f>
        <v/>
      </c>
      <c r="D282" s="87"/>
      <c r="E282" s="186" t="str">
        <f>IF(D282=0,"",IF(LEN(D282)=0,0,(VLOOKUP($D282,Validatie!$D$39:$E$56,2,FALSE))))</f>
        <v/>
      </c>
      <c r="F282" s="87"/>
    </row>
    <row r="283" spans="1:6" x14ac:dyDescent="0.2">
      <c r="A283" s="82"/>
      <c r="B283" s="85"/>
      <c r="C283" s="186" t="str">
        <f>IF(B283=0,"",IF(LEN(B283)=0,0,(VLOOKUP($B283,Validatie!$B$39:$C$47,2,FALSE))))</f>
        <v/>
      </c>
      <c r="D283" s="87"/>
      <c r="E283" s="186" t="str">
        <f>IF(D283=0,"",IF(LEN(D283)=0,0,(VLOOKUP($D283,Validatie!$D$39:$E$56,2,FALSE))))</f>
        <v/>
      </c>
      <c r="F283" s="87"/>
    </row>
    <row r="284" spans="1:6" x14ac:dyDescent="0.2">
      <c r="A284" s="82"/>
      <c r="B284" s="85"/>
      <c r="C284" s="186" t="str">
        <f>IF(B284=0,"",IF(LEN(B284)=0,0,(VLOOKUP($B284,Validatie!$B$39:$C$47,2,FALSE))))</f>
        <v/>
      </c>
      <c r="D284" s="87"/>
      <c r="E284" s="186" t="str">
        <f>IF(D284=0,"",IF(LEN(D284)=0,0,(VLOOKUP($D284,Validatie!$D$39:$E$56,2,FALSE))))</f>
        <v/>
      </c>
      <c r="F284" s="87"/>
    </row>
    <row r="285" spans="1:6" x14ac:dyDescent="0.2">
      <c r="A285" s="82"/>
      <c r="B285" s="85"/>
      <c r="C285" s="186" t="str">
        <f>IF(B285=0,"",IF(LEN(B285)=0,0,(VLOOKUP($B285,Validatie!$B$39:$C$47,2,FALSE))))</f>
        <v/>
      </c>
      <c r="D285" s="87"/>
      <c r="E285" s="186" t="str">
        <f>IF(D285=0,"",IF(LEN(D285)=0,0,(VLOOKUP($D285,Validatie!$D$39:$E$56,2,FALSE))))</f>
        <v/>
      </c>
      <c r="F285" s="87"/>
    </row>
    <row r="286" spans="1:6" x14ac:dyDescent="0.2">
      <c r="A286" s="82"/>
      <c r="B286" s="85"/>
      <c r="C286" s="186" t="str">
        <f>IF(B286=0,"",IF(LEN(B286)=0,0,(VLOOKUP($B286,Validatie!$B$39:$C$47,2,FALSE))))</f>
        <v/>
      </c>
      <c r="D286" s="87"/>
      <c r="E286" s="186" t="str">
        <f>IF(D286=0,"",IF(LEN(D286)=0,0,(VLOOKUP($D286,Validatie!$D$39:$E$56,2,FALSE))))</f>
        <v/>
      </c>
      <c r="F286" s="87"/>
    </row>
    <row r="287" spans="1:6" x14ac:dyDescent="0.2">
      <c r="A287" s="82"/>
      <c r="B287" s="85"/>
      <c r="C287" s="186" t="str">
        <f>IF(B287=0,"",IF(LEN(B287)=0,0,(VLOOKUP($B287,Validatie!$B$39:$C$47,2,FALSE))))</f>
        <v/>
      </c>
      <c r="D287" s="87"/>
      <c r="E287" s="186" t="str">
        <f>IF(D287=0,"",IF(LEN(D287)=0,0,(VLOOKUP($D287,Validatie!$D$39:$E$56,2,FALSE))))</f>
        <v/>
      </c>
      <c r="F287" s="87"/>
    </row>
    <row r="288" spans="1:6" x14ac:dyDescent="0.2">
      <c r="A288" s="82"/>
      <c r="B288" s="85"/>
      <c r="C288" s="186" t="str">
        <f>IF(B288=0,"",IF(LEN(B288)=0,0,(VLOOKUP($B288,Validatie!$B$39:$C$47,2,FALSE))))</f>
        <v/>
      </c>
      <c r="D288" s="87"/>
      <c r="E288" s="186" t="str">
        <f>IF(D288=0,"",IF(LEN(D288)=0,0,(VLOOKUP($D288,Validatie!$D$39:$E$56,2,FALSE))))</f>
        <v/>
      </c>
      <c r="F288" s="87"/>
    </row>
    <row r="289" spans="1:6" x14ac:dyDescent="0.2">
      <c r="A289" s="82"/>
      <c r="B289" s="85"/>
      <c r="C289" s="186" t="str">
        <f>IF(B289=0,"",IF(LEN(B289)=0,0,(VLOOKUP($B289,Validatie!$B$39:$C$47,2,FALSE))))</f>
        <v/>
      </c>
      <c r="D289" s="87"/>
      <c r="E289" s="186" t="str">
        <f>IF(D289=0,"",IF(LEN(D289)=0,0,(VLOOKUP($D289,Validatie!$D$39:$E$56,2,FALSE))))</f>
        <v/>
      </c>
      <c r="F289" s="87"/>
    </row>
    <row r="290" spans="1:6" x14ac:dyDescent="0.2">
      <c r="A290" s="82"/>
      <c r="B290" s="85"/>
      <c r="C290" s="186" t="str">
        <f>IF(B290=0,"",IF(LEN(B290)=0,0,(VLOOKUP($B290,Validatie!$B$39:$C$47,2,FALSE))))</f>
        <v/>
      </c>
      <c r="D290" s="87"/>
      <c r="E290" s="186" t="str">
        <f>IF(D290=0,"",IF(LEN(D290)=0,0,(VLOOKUP($D290,Validatie!$D$39:$E$56,2,FALSE))))</f>
        <v/>
      </c>
      <c r="F290" s="87"/>
    </row>
    <row r="291" spans="1:6" x14ac:dyDescent="0.2">
      <c r="A291" s="82"/>
      <c r="B291" s="85"/>
      <c r="C291" s="186" t="str">
        <f>IF(B291=0,"",IF(LEN(B291)=0,0,(VLOOKUP($B291,Validatie!$B$39:$C$47,2,FALSE))))</f>
        <v/>
      </c>
      <c r="D291" s="87"/>
      <c r="E291" s="186" t="str">
        <f>IF(D291=0,"",IF(LEN(D291)=0,0,(VLOOKUP($D291,Validatie!$D$39:$E$56,2,FALSE))))</f>
        <v/>
      </c>
      <c r="F291" s="87"/>
    </row>
    <row r="292" spans="1:6" x14ac:dyDescent="0.2">
      <c r="A292" s="82"/>
      <c r="B292" s="85"/>
      <c r="C292" s="186" t="str">
        <f>IF(B292=0,"",IF(LEN(B292)=0,0,(VLOOKUP($B292,Validatie!$B$39:$C$47,2,FALSE))))</f>
        <v/>
      </c>
      <c r="D292" s="87"/>
      <c r="E292" s="186" t="str">
        <f>IF(D292=0,"",IF(LEN(D292)=0,0,(VLOOKUP($D292,Validatie!$D$39:$E$56,2,FALSE))))</f>
        <v/>
      </c>
      <c r="F292" s="87"/>
    </row>
    <row r="293" spans="1:6" x14ac:dyDescent="0.2">
      <c r="A293" s="82"/>
      <c r="B293" s="85"/>
      <c r="C293" s="186" t="str">
        <f>IF(B293=0,"",IF(LEN(B293)=0,0,(VLOOKUP($B293,Validatie!$B$39:$C$47,2,FALSE))))</f>
        <v/>
      </c>
      <c r="D293" s="87"/>
      <c r="E293" s="186" t="str">
        <f>IF(D293=0,"",IF(LEN(D293)=0,0,(VLOOKUP($D293,Validatie!$D$39:$E$56,2,FALSE))))</f>
        <v/>
      </c>
      <c r="F293" s="87"/>
    </row>
    <row r="294" spans="1:6" x14ac:dyDescent="0.2">
      <c r="A294" s="82"/>
      <c r="B294" s="85"/>
      <c r="C294" s="186" t="str">
        <f>IF(B294=0,"",IF(LEN(B294)=0,0,(VLOOKUP($B294,Validatie!$B$39:$C$47,2,FALSE))))</f>
        <v/>
      </c>
      <c r="D294" s="87"/>
      <c r="E294" s="186" t="str">
        <f>IF(D294=0,"",IF(LEN(D294)=0,0,(VLOOKUP($D294,Validatie!$D$39:$E$56,2,FALSE))))</f>
        <v/>
      </c>
      <c r="F294" s="87"/>
    </row>
    <row r="295" spans="1:6" x14ac:dyDescent="0.2">
      <c r="A295" s="82"/>
      <c r="B295" s="85"/>
      <c r="C295" s="186" t="str">
        <f>IF(B295=0,"",IF(LEN(B295)=0,0,(VLOOKUP($B295,Validatie!$B$39:$C$47,2,FALSE))))</f>
        <v/>
      </c>
      <c r="D295" s="87"/>
      <c r="E295" s="186" t="str">
        <f>IF(D295=0,"",IF(LEN(D295)=0,0,(VLOOKUP($D295,Validatie!$D$39:$E$56,2,FALSE))))</f>
        <v/>
      </c>
      <c r="F295" s="87"/>
    </row>
    <row r="296" spans="1:6" x14ac:dyDescent="0.2">
      <c r="A296" s="82"/>
      <c r="B296" s="85"/>
      <c r="C296" s="186" t="str">
        <f>IF(B296=0,"",IF(LEN(B296)=0,0,(VLOOKUP($B296,Validatie!$B$39:$C$47,2,FALSE))))</f>
        <v/>
      </c>
      <c r="D296" s="87"/>
      <c r="E296" s="186" t="str">
        <f>IF(D296=0,"",IF(LEN(D296)=0,0,(VLOOKUP($D296,Validatie!$D$39:$E$56,2,FALSE))))</f>
        <v/>
      </c>
      <c r="F296" s="87"/>
    </row>
    <row r="297" spans="1:6" x14ac:dyDescent="0.2">
      <c r="A297" s="82"/>
      <c r="B297" s="85"/>
      <c r="C297" s="186" t="str">
        <f>IF(B297=0,"",IF(LEN(B297)=0,0,(VLOOKUP($B297,Validatie!$B$39:$C$47,2,FALSE))))</f>
        <v/>
      </c>
      <c r="D297" s="87"/>
      <c r="E297" s="186" t="str">
        <f>IF(D297=0,"",IF(LEN(D297)=0,0,(VLOOKUP($D297,Validatie!$D$39:$E$56,2,FALSE))))</f>
        <v/>
      </c>
      <c r="F297" s="87"/>
    </row>
    <row r="298" spans="1:6" x14ac:dyDescent="0.2">
      <c r="A298" s="82"/>
      <c r="B298" s="85"/>
      <c r="C298" s="186" t="str">
        <f>IF(B298=0,"",IF(LEN(B298)=0,0,(VLOOKUP($B298,Validatie!$B$39:$C$47,2,FALSE))))</f>
        <v/>
      </c>
      <c r="D298" s="87"/>
      <c r="E298" s="186" t="str">
        <f>IF(D298=0,"",IF(LEN(D298)=0,0,(VLOOKUP($D298,Validatie!$D$39:$E$56,2,FALSE))))</f>
        <v/>
      </c>
      <c r="F298" s="87"/>
    </row>
    <row r="299" spans="1:6" x14ac:dyDescent="0.2">
      <c r="A299" s="82"/>
      <c r="B299" s="85"/>
      <c r="C299" s="186" t="str">
        <f>IF(B299=0,"",IF(LEN(B299)=0,0,(VLOOKUP($B299,Validatie!$B$39:$C$47,2,FALSE))))</f>
        <v/>
      </c>
      <c r="D299" s="87"/>
      <c r="E299" s="186" t="str">
        <f>IF(D299=0,"",IF(LEN(D299)=0,0,(VLOOKUP($D299,Validatie!$D$39:$E$56,2,FALSE))))</f>
        <v/>
      </c>
      <c r="F299" s="87"/>
    </row>
    <row r="300" spans="1:6" x14ac:dyDescent="0.2">
      <c r="A300" s="82"/>
      <c r="B300" s="85"/>
      <c r="C300" s="186" t="str">
        <f>IF(B300=0,"",IF(LEN(B300)=0,0,(VLOOKUP($B300,Validatie!$B$39:$C$47,2,FALSE))))</f>
        <v/>
      </c>
      <c r="D300" s="87"/>
      <c r="E300" s="186" t="str">
        <f>IF(D300=0,"",IF(LEN(D300)=0,0,(VLOOKUP($D300,Validatie!$D$39:$E$56,2,FALSE))))</f>
        <v/>
      </c>
      <c r="F300" s="87"/>
    </row>
    <row r="301" spans="1:6" x14ac:dyDescent="0.2">
      <c r="A301" s="82"/>
      <c r="B301" s="85"/>
      <c r="C301" s="186" t="str">
        <f>IF(B301=0,"",IF(LEN(B301)=0,0,(VLOOKUP($B301,Validatie!$B$39:$C$47,2,FALSE))))</f>
        <v/>
      </c>
      <c r="D301" s="87"/>
      <c r="E301" s="186" t="str">
        <f>IF(D301=0,"",IF(LEN(D301)=0,0,(VLOOKUP($D301,Validatie!$D$39:$E$56,2,FALSE))))</f>
        <v/>
      </c>
      <c r="F301" s="87"/>
    </row>
    <row r="302" spans="1:6" x14ac:dyDescent="0.2">
      <c r="A302" s="82"/>
      <c r="B302" s="85"/>
      <c r="C302" s="186" t="str">
        <f>IF(B302=0,"",IF(LEN(B302)=0,0,(VLOOKUP($B302,Validatie!$B$39:$C$47,2,FALSE))))</f>
        <v/>
      </c>
      <c r="D302" s="87"/>
      <c r="E302" s="186" t="str">
        <f>IF(D302=0,"",IF(LEN(D302)=0,0,(VLOOKUP($D302,Validatie!$D$39:$E$56,2,FALSE))))</f>
        <v/>
      </c>
      <c r="F302" s="87"/>
    </row>
    <row r="303" spans="1:6" x14ac:dyDescent="0.2">
      <c r="A303" s="82"/>
      <c r="B303" s="85"/>
      <c r="C303" s="186" t="str">
        <f>IF(B303=0,"",IF(LEN(B303)=0,0,(VLOOKUP($B303,Validatie!$B$39:$C$47,2,FALSE))))</f>
        <v/>
      </c>
      <c r="D303" s="87"/>
      <c r="E303" s="186" t="str">
        <f>IF(D303=0,"",IF(LEN(D303)=0,0,(VLOOKUP($D303,Validatie!$D$39:$E$56,2,FALSE))))</f>
        <v/>
      </c>
      <c r="F303" s="87"/>
    </row>
    <row r="304" spans="1:6" x14ac:dyDescent="0.2">
      <c r="A304" s="82"/>
      <c r="B304" s="85"/>
      <c r="C304" s="186" t="str">
        <f>IF(B304=0,"",IF(LEN(B304)=0,0,(VLOOKUP($B304,Validatie!$B$39:$C$47,2,FALSE))))</f>
        <v/>
      </c>
      <c r="D304" s="87"/>
      <c r="E304" s="186" t="str">
        <f>IF(D304=0,"",IF(LEN(D304)=0,0,(VLOOKUP($D304,Validatie!$D$39:$E$56,2,FALSE))))</f>
        <v/>
      </c>
      <c r="F304" s="87"/>
    </row>
    <row r="305" spans="1:6" x14ac:dyDescent="0.2">
      <c r="A305" s="82"/>
      <c r="B305" s="85"/>
      <c r="C305" s="186" t="str">
        <f>IF(B305=0,"",IF(LEN(B305)=0,0,(VLOOKUP($B305,Validatie!$B$39:$C$47,2,FALSE))))</f>
        <v/>
      </c>
      <c r="D305" s="87"/>
      <c r="E305" s="186" t="str">
        <f>IF(D305=0,"",IF(LEN(D305)=0,0,(VLOOKUP($D305,Validatie!$D$39:$E$56,2,FALSE))))</f>
        <v/>
      </c>
      <c r="F305" s="87"/>
    </row>
    <row r="306" spans="1:6" x14ac:dyDescent="0.2">
      <c r="A306" s="82"/>
      <c r="B306" s="85"/>
      <c r="C306" s="186" t="str">
        <f>IF(B306=0,"",IF(LEN(B306)=0,0,(VLOOKUP($B306,Validatie!$B$39:$C$47,2,FALSE))))</f>
        <v/>
      </c>
      <c r="D306" s="87"/>
      <c r="E306" s="186" t="str">
        <f>IF(D306=0,"",IF(LEN(D306)=0,0,(VLOOKUP($D306,Validatie!$D$39:$E$56,2,FALSE))))</f>
        <v/>
      </c>
      <c r="F306" s="87"/>
    </row>
    <row r="307" spans="1:6" x14ac:dyDescent="0.2">
      <c r="A307" s="82"/>
      <c r="B307" s="85"/>
      <c r="C307" s="186" t="str">
        <f>IF(B307=0,"",IF(LEN(B307)=0,0,(VLOOKUP($B307,Validatie!$B$39:$C$47,2,FALSE))))</f>
        <v/>
      </c>
      <c r="D307" s="87"/>
      <c r="E307" s="186" t="str">
        <f>IF(D307=0,"",IF(LEN(D307)=0,0,(VLOOKUP($D307,Validatie!$D$39:$E$56,2,FALSE))))</f>
        <v/>
      </c>
      <c r="F307" s="87"/>
    </row>
    <row r="308" spans="1:6" x14ac:dyDescent="0.2">
      <c r="A308" s="82"/>
      <c r="B308" s="85"/>
      <c r="C308" s="186" t="str">
        <f>IF(B308=0,"",IF(LEN(B308)=0,0,(VLOOKUP($B308,Validatie!$B$39:$C$47,2,FALSE))))</f>
        <v/>
      </c>
      <c r="D308" s="87"/>
      <c r="E308" s="186" t="str">
        <f>IF(D308=0,"",IF(LEN(D308)=0,0,(VLOOKUP($D308,Validatie!$D$39:$E$56,2,FALSE))))</f>
        <v/>
      </c>
      <c r="F308" s="87"/>
    </row>
    <row r="309" spans="1:6" x14ac:dyDescent="0.2">
      <c r="A309" s="82"/>
      <c r="B309" s="85"/>
      <c r="C309" s="186" t="str">
        <f>IF(B309=0,"",IF(LEN(B309)=0,0,(VLOOKUP($B309,Validatie!$B$39:$C$47,2,FALSE))))</f>
        <v/>
      </c>
      <c r="D309" s="87"/>
      <c r="E309" s="186" t="str">
        <f>IF(D309=0,"",IF(LEN(D309)=0,0,(VLOOKUP($D309,Validatie!$D$39:$E$56,2,FALSE))))</f>
        <v/>
      </c>
      <c r="F309" s="87"/>
    </row>
    <row r="310" spans="1:6" x14ac:dyDescent="0.2">
      <c r="A310" s="82"/>
      <c r="B310" s="85"/>
      <c r="C310" s="186" t="str">
        <f>IF(B310=0,"",IF(LEN(B310)=0,0,(VLOOKUP($B310,Validatie!$B$39:$C$47,2,FALSE))))</f>
        <v/>
      </c>
      <c r="D310" s="87"/>
      <c r="E310" s="186" t="str">
        <f>IF(D310=0,"",IF(LEN(D310)=0,0,(VLOOKUP($D310,Validatie!$D$39:$E$56,2,FALSE))))</f>
        <v/>
      </c>
      <c r="F310" s="87"/>
    </row>
    <row r="311" spans="1:6" x14ac:dyDescent="0.2">
      <c r="A311" s="82"/>
      <c r="B311" s="85"/>
      <c r="C311" s="186" t="str">
        <f>IF(B311=0,"",IF(LEN(B311)=0,0,(VLOOKUP($B311,Validatie!$B$39:$C$47,2,FALSE))))</f>
        <v/>
      </c>
      <c r="D311" s="87"/>
      <c r="E311" s="186" t="str">
        <f>IF(D311=0,"",IF(LEN(D311)=0,0,(VLOOKUP($D311,Validatie!$D$39:$E$56,2,FALSE))))</f>
        <v/>
      </c>
      <c r="F311" s="87"/>
    </row>
    <row r="312" spans="1:6" x14ac:dyDescent="0.2">
      <c r="A312" s="82"/>
      <c r="B312" s="85"/>
      <c r="C312" s="186" t="str">
        <f>IF(B312=0,"",IF(LEN(B312)=0,0,(VLOOKUP($B312,Validatie!$B$39:$C$47,2,FALSE))))</f>
        <v/>
      </c>
      <c r="D312" s="87"/>
      <c r="E312" s="186" t="str">
        <f>IF(D312=0,"",IF(LEN(D312)=0,0,(VLOOKUP($D312,Validatie!$D$39:$E$56,2,FALSE))))</f>
        <v/>
      </c>
      <c r="F312" s="87"/>
    </row>
    <row r="313" spans="1:6" x14ac:dyDescent="0.2">
      <c r="A313" s="82"/>
      <c r="B313" s="85"/>
      <c r="C313" s="186" t="str">
        <f>IF(B313=0,"",IF(LEN(B313)=0,0,(VLOOKUP($B313,Validatie!$B$39:$C$47,2,FALSE))))</f>
        <v/>
      </c>
      <c r="D313" s="87"/>
      <c r="E313" s="186" t="str">
        <f>IF(D313=0,"",IF(LEN(D313)=0,0,(VLOOKUP($D313,Validatie!$D$39:$E$56,2,FALSE))))</f>
        <v/>
      </c>
      <c r="F313" s="87"/>
    </row>
    <row r="314" spans="1:6" x14ac:dyDescent="0.2">
      <c r="A314" s="82"/>
      <c r="B314" s="85"/>
      <c r="C314" s="186" t="str">
        <f>IF(B314=0,"",IF(LEN(B314)=0,0,(VLOOKUP($B314,Validatie!$B$39:$C$47,2,FALSE))))</f>
        <v/>
      </c>
      <c r="D314" s="87"/>
      <c r="E314" s="186" t="str">
        <f>IF(D314=0,"",IF(LEN(D314)=0,0,(VLOOKUP($D314,Validatie!$D$39:$E$56,2,FALSE))))</f>
        <v/>
      </c>
      <c r="F314" s="87"/>
    </row>
    <row r="315" spans="1:6" x14ac:dyDescent="0.2">
      <c r="A315" s="82"/>
      <c r="B315" s="85"/>
      <c r="C315" s="186" t="str">
        <f>IF(B315=0,"",IF(LEN(B315)=0,0,(VLOOKUP($B315,Validatie!$B$39:$C$47,2,FALSE))))</f>
        <v/>
      </c>
      <c r="D315" s="87"/>
      <c r="E315" s="186" t="str">
        <f>IF(D315=0,"",IF(LEN(D315)=0,0,(VLOOKUP($D315,Validatie!$D$39:$E$56,2,FALSE))))</f>
        <v/>
      </c>
      <c r="F315" s="87"/>
    </row>
    <row r="316" spans="1:6" x14ac:dyDescent="0.2">
      <c r="A316" s="82"/>
      <c r="B316" s="85"/>
      <c r="C316" s="186" t="str">
        <f>IF(B316=0,"",IF(LEN(B316)=0,0,(VLOOKUP($B316,Validatie!$B$39:$C$47,2,FALSE))))</f>
        <v/>
      </c>
      <c r="D316" s="87"/>
      <c r="E316" s="186" t="str">
        <f>IF(D316=0,"",IF(LEN(D316)=0,0,(VLOOKUP($D316,Validatie!$D$39:$E$56,2,FALSE))))</f>
        <v/>
      </c>
      <c r="F316" s="87"/>
    </row>
    <row r="317" spans="1:6" x14ac:dyDescent="0.2">
      <c r="A317" s="82"/>
      <c r="B317" s="85"/>
      <c r="C317" s="186" t="str">
        <f>IF(B317=0,"",IF(LEN(B317)=0,0,(VLOOKUP($B317,Validatie!$B$39:$C$47,2,FALSE))))</f>
        <v/>
      </c>
      <c r="D317" s="87"/>
      <c r="E317" s="186" t="str">
        <f>IF(D317=0,"",IF(LEN(D317)=0,0,(VLOOKUP($D317,Validatie!$D$39:$E$56,2,FALSE))))</f>
        <v/>
      </c>
      <c r="F317" s="87"/>
    </row>
    <row r="318" spans="1:6" x14ac:dyDescent="0.2">
      <c r="A318" s="82"/>
      <c r="B318" s="85"/>
      <c r="C318" s="186" t="str">
        <f>IF(B318=0,"",IF(LEN(B318)=0,0,(VLOOKUP($B318,Validatie!$B$39:$C$47,2,FALSE))))</f>
        <v/>
      </c>
      <c r="D318" s="87"/>
      <c r="E318" s="186" t="str">
        <f>IF(D318=0,"",IF(LEN(D318)=0,0,(VLOOKUP($D318,Validatie!$D$39:$E$56,2,FALSE))))</f>
        <v/>
      </c>
      <c r="F318" s="87"/>
    </row>
    <row r="319" spans="1:6" x14ac:dyDescent="0.2">
      <c r="A319" s="82"/>
      <c r="B319" s="85"/>
      <c r="C319" s="186" t="str">
        <f>IF(B319=0,"",IF(LEN(B319)=0,0,(VLOOKUP($B319,Validatie!$B$39:$C$47,2,FALSE))))</f>
        <v/>
      </c>
      <c r="D319" s="87"/>
      <c r="E319" s="186" t="str">
        <f>IF(D319=0,"",IF(LEN(D319)=0,0,(VLOOKUP($D319,Validatie!$D$39:$E$56,2,FALSE))))</f>
        <v/>
      </c>
      <c r="F319" s="87"/>
    </row>
    <row r="320" spans="1:6" x14ac:dyDescent="0.2">
      <c r="A320" s="82"/>
      <c r="B320" s="85"/>
      <c r="C320" s="186" t="str">
        <f>IF(B320=0,"",IF(LEN(B320)=0,0,(VLOOKUP($B320,Validatie!$B$39:$C$47,2,FALSE))))</f>
        <v/>
      </c>
      <c r="D320" s="87"/>
      <c r="E320" s="186" t="str">
        <f>IF(D320=0,"",IF(LEN(D320)=0,0,(VLOOKUP($D320,Validatie!$D$39:$E$56,2,FALSE))))</f>
        <v/>
      </c>
      <c r="F320" s="87"/>
    </row>
    <row r="321" spans="1:6" x14ac:dyDescent="0.2">
      <c r="A321" s="82"/>
      <c r="B321" s="85"/>
      <c r="C321" s="186" t="str">
        <f>IF(B321=0,"",IF(LEN(B321)=0,0,(VLOOKUP($B321,Validatie!$B$39:$C$47,2,FALSE))))</f>
        <v/>
      </c>
      <c r="D321" s="87"/>
      <c r="E321" s="186" t="str">
        <f>IF(D321=0,"",IF(LEN(D321)=0,0,(VLOOKUP($D321,Validatie!$D$39:$E$56,2,FALSE))))</f>
        <v/>
      </c>
      <c r="F321" s="87"/>
    </row>
    <row r="322" spans="1:6" x14ac:dyDescent="0.2">
      <c r="A322" s="82"/>
      <c r="B322" s="85"/>
      <c r="C322" s="186" t="str">
        <f>IF(B322=0,"",IF(LEN(B322)=0,0,(VLOOKUP($B322,Validatie!$B$39:$C$47,2,FALSE))))</f>
        <v/>
      </c>
      <c r="D322" s="87"/>
      <c r="E322" s="186" t="str">
        <f>IF(D322=0,"",IF(LEN(D322)=0,0,(VLOOKUP($D322,Validatie!$D$39:$E$56,2,FALSE))))</f>
        <v/>
      </c>
      <c r="F322" s="87"/>
    </row>
    <row r="323" spans="1:6" x14ac:dyDescent="0.2">
      <c r="A323" s="82"/>
      <c r="B323" s="85"/>
      <c r="C323" s="186" t="str">
        <f>IF(B323=0,"",IF(LEN(B323)=0,0,(VLOOKUP($B323,Validatie!$B$39:$C$47,2,FALSE))))</f>
        <v/>
      </c>
      <c r="D323" s="87"/>
      <c r="E323" s="186" t="str">
        <f>IF(D323=0,"",IF(LEN(D323)=0,0,(VLOOKUP($D323,Validatie!$D$39:$E$56,2,FALSE))))</f>
        <v/>
      </c>
      <c r="F323" s="87"/>
    </row>
    <row r="324" spans="1:6" x14ac:dyDescent="0.2">
      <c r="A324" s="82"/>
      <c r="B324" s="85"/>
      <c r="C324" s="186" t="str">
        <f>IF(B324=0,"",IF(LEN(B324)=0,0,(VLOOKUP($B324,Validatie!$B$39:$C$47,2,FALSE))))</f>
        <v/>
      </c>
      <c r="D324" s="87"/>
      <c r="E324" s="186" t="str">
        <f>IF(D324=0,"",IF(LEN(D324)=0,0,(VLOOKUP($D324,Validatie!$D$39:$E$56,2,FALSE))))</f>
        <v/>
      </c>
      <c r="F324" s="87"/>
    </row>
    <row r="325" spans="1:6" x14ac:dyDescent="0.2">
      <c r="A325" s="82"/>
      <c r="B325" s="85"/>
      <c r="C325" s="186" t="str">
        <f>IF(B325=0,"",IF(LEN(B325)=0,0,(VLOOKUP($B325,Validatie!$B$39:$C$47,2,FALSE))))</f>
        <v/>
      </c>
      <c r="D325" s="87"/>
      <c r="E325" s="186" t="str">
        <f>IF(D325=0,"",IF(LEN(D325)=0,0,(VLOOKUP($D325,Validatie!$D$39:$E$56,2,FALSE))))</f>
        <v/>
      </c>
      <c r="F325" s="87"/>
    </row>
    <row r="326" spans="1:6" x14ac:dyDescent="0.2">
      <c r="A326" s="82"/>
      <c r="B326" s="85"/>
      <c r="C326" s="186" t="str">
        <f>IF(B326=0,"",IF(LEN(B326)=0,0,(VLOOKUP($B326,Validatie!$B$39:$C$47,2,FALSE))))</f>
        <v/>
      </c>
      <c r="D326" s="87"/>
      <c r="E326" s="186" t="str">
        <f>IF(D326=0,"",IF(LEN(D326)=0,0,(VLOOKUP($D326,Validatie!$D$39:$E$56,2,FALSE))))</f>
        <v/>
      </c>
      <c r="F326" s="87"/>
    </row>
    <row r="327" spans="1:6" x14ac:dyDescent="0.2">
      <c r="A327" s="82"/>
      <c r="B327" s="85"/>
      <c r="C327" s="186" t="str">
        <f>IF(B327=0,"",IF(LEN(B327)=0,0,(VLOOKUP($B327,Validatie!$B$39:$C$47,2,FALSE))))</f>
        <v/>
      </c>
      <c r="D327" s="87"/>
      <c r="E327" s="186" t="str">
        <f>IF(D327=0,"",IF(LEN(D327)=0,0,(VLOOKUP($D327,Validatie!$D$39:$E$56,2,FALSE))))</f>
        <v/>
      </c>
      <c r="F327" s="87"/>
    </row>
    <row r="328" spans="1:6" x14ac:dyDescent="0.2">
      <c r="A328" s="82"/>
      <c r="B328" s="85"/>
      <c r="C328" s="186" t="str">
        <f>IF(B328=0,"",IF(LEN(B328)=0,0,(VLOOKUP($B328,Validatie!$B$39:$C$47,2,FALSE))))</f>
        <v/>
      </c>
      <c r="D328" s="87"/>
      <c r="E328" s="186" t="str">
        <f>IF(D328=0,"",IF(LEN(D328)=0,0,(VLOOKUP($D328,Validatie!$D$39:$E$56,2,FALSE))))</f>
        <v/>
      </c>
      <c r="F328" s="87"/>
    </row>
    <row r="329" spans="1:6" x14ac:dyDescent="0.2">
      <c r="A329" s="82"/>
      <c r="B329" s="85"/>
      <c r="C329" s="186" t="str">
        <f>IF(B329=0,"",IF(LEN(B329)=0,0,(VLOOKUP($B329,Validatie!$B$39:$C$47,2,FALSE))))</f>
        <v/>
      </c>
      <c r="D329" s="87"/>
      <c r="E329" s="186" t="str">
        <f>IF(D329=0,"",IF(LEN(D329)=0,0,(VLOOKUP($D329,Validatie!$D$39:$E$56,2,FALSE))))</f>
        <v/>
      </c>
      <c r="F329" s="87"/>
    </row>
    <row r="330" spans="1:6" x14ac:dyDescent="0.2">
      <c r="A330" s="82"/>
      <c r="B330" s="85"/>
      <c r="C330" s="186" t="str">
        <f>IF(B330=0,"",IF(LEN(B330)=0,0,(VLOOKUP($B330,Validatie!$B$39:$C$47,2,FALSE))))</f>
        <v/>
      </c>
      <c r="D330" s="87"/>
      <c r="E330" s="186" t="str">
        <f>IF(D330=0,"",IF(LEN(D330)=0,0,(VLOOKUP($D330,Validatie!$D$39:$E$56,2,FALSE))))</f>
        <v/>
      </c>
      <c r="F330" s="87"/>
    </row>
    <row r="331" spans="1:6" x14ac:dyDescent="0.2">
      <c r="A331" s="82"/>
      <c r="B331" s="85"/>
      <c r="C331" s="186" t="str">
        <f>IF(B331=0,"",IF(LEN(B331)=0,0,(VLOOKUP($B331,Validatie!$B$39:$C$47,2,FALSE))))</f>
        <v/>
      </c>
      <c r="D331" s="87"/>
      <c r="E331" s="186" t="str">
        <f>IF(D331=0,"",IF(LEN(D331)=0,0,(VLOOKUP($D331,Validatie!$D$39:$E$56,2,FALSE))))</f>
        <v/>
      </c>
      <c r="F331" s="87"/>
    </row>
    <row r="332" spans="1:6" x14ac:dyDescent="0.2">
      <c r="A332" s="82"/>
      <c r="B332" s="85"/>
      <c r="C332" s="186" t="str">
        <f>IF(B332=0,"",IF(LEN(B332)=0,0,(VLOOKUP($B332,Validatie!$B$39:$C$47,2,FALSE))))</f>
        <v/>
      </c>
      <c r="D332" s="87"/>
      <c r="E332" s="186" t="str">
        <f>IF(D332=0,"",IF(LEN(D332)=0,0,(VLOOKUP($D332,Validatie!$D$39:$E$56,2,FALSE))))</f>
        <v/>
      </c>
      <c r="F332" s="87"/>
    </row>
    <row r="333" spans="1:6" x14ac:dyDescent="0.2">
      <c r="A333" s="82"/>
      <c r="B333" s="85"/>
      <c r="C333" s="186" t="str">
        <f>IF(B333=0,"",IF(LEN(B333)=0,0,(VLOOKUP($B333,Validatie!$B$39:$C$47,2,FALSE))))</f>
        <v/>
      </c>
      <c r="D333" s="87"/>
      <c r="E333" s="186" t="str">
        <f>IF(D333=0,"",IF(LEN(D333)=0,0,(VLOOKUP($D333,Validatie!$D$39:$E$56,2,FALSE))))</f>
        <v/>
      </c>
      <c r="F333" s="87"/>
    </row>
    <row r="334" spans="1:6" x14ac:dyDescent="0.2">
      <c r="A334" s="82"/>
      <c r="B334" s="85"/>
      <c r="C334" s="186" t="str">
        <f>IF(B334=0,"",IF(LEN(B334)=0,0,(VLOOKUP($B334,Validatie!$B$39:$C$47,2,FALSE))))</f>
        <v/>
      </c>
      <c r="D334" s="87"/>
      <c r="E334" s="186" t="str">
        <f>IF(D334=0,"",IF(LEN(D334)=0,0,(VLOOKUP($D334,Validatie!$D$39:$E$56,2,FALSE))))</f>
        <v/>
      </c>
      <c r="F334" s="87"/>
    </row>
    <row r="335" spans="1:6" x14ac:dyDescent="0.2">
      <c r="A335" s="82"/>
      <c r="B335" s="85"/>
      <c r="C335" s="186" t="str">
        <f>IF(B335=0,"",IF(LEN(B335)=0,0,(VLOOKUP($B335,Validatie!$B$39:$C$47,2,FALSE))))</f>
        <v/>
      </c>
      <c r="D335" s="87"/>
      <c r="E335" s="186" t="str">
        <f>IF(D335=0,"",IF(LEN(D335)=0,0,(VLOOKUP($D335,Validatie!$D$39:$E$56,2,FALSE))))</f>
        <v/>
      </c>
      <c r="F335" s="87"/>
    </row>
    <row r="336" spans="1:6" x14ac:dyDescent="0.2">
      <c r="A336" s="82"/>
      <c r="B336" s="85"/>
      <c r="C336" s="186" t="str">
        <f>IF(B336=0,"",IF(LEN(B336)=0,0,(VLOOKUP($B336,Validatie!$B$39:$C$47,2,FALSE))))</f>
        <v/>
      </c>
      <c r="D336" s="87"/>
      <c r="E336" s="186" t="str">
        <f>IF(D336=0,"",IF(LEN(D336)=0,0,(VLOOKUP($D336,Validatie!$D$39:$E$56,2,FALSE))))</f>
        <v/>
      </c>
      <c r="F336" s="87"/>
    </row>
    <row r="337" spans="1:6" x14ac:dyDescent="0.2">
      <c r="A337" s="82"/>
      <c r="B337" s="85"/>
      <c r="C337" s="186" t="str">
        <f>IF(B337=0,"",IF(LEN(B337)=0,0,(VLOOKUP($B337,Validatie!$B$39:$C$47,2,FALSE))))</f>
        <v/>
      </c>
      <c r="D337" s="87"/>
      <c r="E337" s="186" t="str">
        <f>IF(D337=0,"",IF(LEN(D337)=0,0,(VLOOKUP($D337,Validatie!$D$39:$E$56,2,FALSE))))</f>
        <v/>
      </c>
      <c r="F337" s="87"/>
    </row>
    <row r="338" spans="1:6" x14ac:dyDescent="0.2">
      <c r="A338" s="82"/>
      <c r="B338" s="85"/>
      <c r="C338" s="186" t="str">
        <f>IF(B338=0,"",IF(LEN(B338)=0,0,(VLOOKUP($B338,Validatie!$B$39:$C$47,2,FALSE))))</f>
        <v/>
      </c>
      <c r="D338" s="87"/>
      <c r="E338" s="186" t="str">
        <f>IF(D338=0,"",IF(LEN(D338)=0,0,(VLOOKUP($D338,Validatie!$D$39:$E$56,2,FALSE))))</f>
        <v/>
      </c>
      <c r="F338" s="87"/>
    </row>
    <row r="339" spans="1:6" x14ac:dyDescent="0.2">
      <c r="A339" s="82"/>
      <c r="B339" s="85"/>
      <c r="C339" s="186" t="str">
        <f>IF(B339=0,"",IF(LEN(B339)=0,0,(VLOOKUP($B339,Validatie!$B$39:$C$47,2,FALSE))))</f>
        <v/>
      </c>
      <c r="D339" s="87"/>
      <c r="E339" s="186" t="str">
        <f>IF(D339=0,"",IF(LEN(D339)=0,0,(VLOOKUP($D339,Validatie!$D$39:$E$56,2,FALSE))))</f>
        <v/>
      </c>
      <c r="F339" s="87"/>
    </row>
    <row r="340" spans="1:6" x14ac:dyDescent="0.2">
      <c r="A340" s="82"/>
      <c r="B340" s="85"/>
      <c r="C340" s="186" t="str">
        <f>IF(B340=0,"",IF(LEN(B340)=0,0,(VLOOKUP($B340,Validatie!$B$39:$C$47,2,FALSE))))</f>
        <v/>
      </c>
      <c r="D340" s="87"/>
      <c r="E340" s="186" t="str">
        <f>IF(D340=0,"",IF(LEN(D340)=0,0,(VLOOKUP($D340,Validatie!$D$39:$E$56,2,FALSE))))</f>
        <v/>
      </c>
      <c r="F340" s="87"/>
    </row>
    <row r="341" spans="1:6" x14ac:dyDescent="0.2">
      <c r="A341" s="82"/>
      <c r="B341" s="85"/>
      <c r="C341" s="186" t="str">
        <f>IF(B341=0,"",IF(LEN(B341)=0,0,(VLOOKUP($B341,Validatie!$B$39:$C$47,2,FALSE))))</f>
        <v/>
      </c>
      <c r="D341" s="87"/>
      <c r="E341" s="186" t="str">
        <f>IF(D341=0,"",IF(LEN(D341)=0,0,(VLOOKUP($D341,Validatie!$D$39:$E$56,2,FALSE))))</f>
        <v/>
      </c>
      <c r="F341" s="87"/>
    </row>
    <row r="342" spans="1:6" x14ac:dyDescent="0.2">
      <c r="A342" s="82"/>
      <c r="B342" s="85"/>
      <c r="C342" s="186" t="str">
        <f>IF(B342=0,"",IF(LEN(B342)=0,0,(VLOOKUP($B342,Validatie!$B$39:$C$47,2,FALSE))))</f>
        <v/>
      </c>
      <c r="D342" s="87"/>
      <c r="E342" s="186" t="str">
        <f>IF(D342=0,"",IF(LEN(D342)=0,0,(VLOOKUP($D342,Validatie!$D$39:$E$56,2,FALSE))))</f>
        <v/>
      </c>
      <c r="F342" s="87"/>
    </row>
    <row r="343" spans="1:6" x14ac:dyDescent="0.2">
      <c r="A343" s="82"/>
      <c r="B343" s="85"/>
      <c r="C343" s="186" t="str">
        <f>IF(B343=0,"",IF(LEN(B343)=0,0,(VLOOKUP($B343,Validatie!$B$39:$C$47,2,FALSE))))</f>
        <v/>
      </c>
      <c r="D343" s="87"/>
      <c r="E343" s="186" t="str">
        <f>IF(D343=0,"",IF(LEN(D343)=0,0,(VLOOKUP($D343,Validatie!$D$39:$E$56,2,FALSE))))</f>
        <v/>
      </c>
      <c r="F343" s="87"/>
    </row>
    <row r="344" spans="1:6" x14ac:dyDescent="0.2">
      <c r="A344" s="82"/>
      <c r="B344" s="85"/>
      <c r="C344" s="186" t="str">
        <f>IF(B344=0,"",IF(LEN(B344)=0,0,(VLOOKUP($B344,Validatie!$B$39:$C$47,2,FALSE))))</f>
        <v/>
      </c>
      <c r="D344" s="87"/>
      <c r="E344" s="186" t="str">
        <f>IF(D344=0,"",IF(LEN(D344)=0,0,(VLOOKUP($D344,Validatie!$D$39:$E$56,2,FALSE))))</f>
        <v/>
      </c>
      <c r="F344" s="87"/>
    </row>
    <row r="345" spans="1:6" x14ac:dyDescent="0.2">
      <c r="A345" s="82"/>
      <c r="B345" s="85"/>
      <c r="C345" s="186" t="str">
        <f>IF(B345=0,"",IF(LEN(B345)=0,0,(VLOOKUP($B345,Validatie!$B$39:$C$47,2,FALSE))))</f>
        <v/>
      </c>
      <c r="D345" s="87"/>
      <c r="E345" s="186" t="str">
        <f>IF(D345=0,"",IF(LEN(D345)=0,0,(VLOOKUP($D345,Validatie!$D$39:$E$56,2,FALSE))))</f>
        <v/>
      </c>
      <c r="F345" s="87"/>
    </row>
    <row r="346" spans="1:6" x14ac:dyDescent="0.2">
      <c r="A346" s="82"/>
      <c r="B346" s="85"/>
      <c r="C346" s="186" t="str">
        <f>IF(B346=0,"",IF(LEN(B346)=0,0,(VLOOKUP($B346,Validatie!$B$39:$C$47,2,FALSE))))</f>
        <v/>
      </c>
      <c r="D346" s="87"/>
      <c r="E346" s="186" t="str">
        <f>IF(D346=0,"",IF(LEN(D346)=0,0,(VLOOKUP($D346,Validatie!$D$39:$E$56,2,FALSE))))</f>
        <v/>
      </c>
      <c r="F346" s="87"/>
    </row>
    <row r="347" spans="1:6" x14ac:dyDescent="0.2">
      <c r="A347" s="82"/>
      <c r="B347" s="85"/>
      <c r="C347" s="186" t="str">
        <f>IF(B347=0,"",IF(LEN(B347)=0,0,(VLOOKUP($B347,Validatie!$B$39:$C$47,2,FALSE))))</f>
        <v/>
      </c>
      <c r="D347" s="87"/>
      <c r="E347" s="186" t="str">
        <f>IF(D347=0,"",IF(LEN(D347)=0,0,(VLOOKUP($D347,Validatie!$D$39:$E$56,2,FALSE))))</f>
        <v/>
      </c>
      <c r="F347" s="87"/>
    </row>
    <row r="348" spans="1:6" x14ac:dyDescent="0.2">
      <c r="A348" s="82"/>
      <c r="B348" s="85"/>
      <c r="C348" s="186" t="str">
        <f>IF(B348=0,"",IF(LEN(B348)=0,0,(VLOOKUP($B348,Validatie!$B$39:$C$47,2,FALSE))))</f>
        <v/>
      </c>
      <c r="D348" s="87"/>
      <c r="E348" s="186" t="str">
        <f>IF(D348=0,"",IF(LEN(D348)=0,0,(VLOOKUP($D348,Validatie!$D$39:$E$56,2,FALSE))))</f>
        <v/>
      </c>
      <c r="F348" s="87"/>
    </row>
    <row r="349" spans="1:6" x14ac:dyDescent="0.2">
      <c r="A349" s="82"/>
      <c r="B349" s="85"/>
      <c r="C349" s="186" t="str">
        <f>IF(B349=0,"",IF(LEN(B349)=0,0,(VLOOKUP($B349,Validatie!$B$39:$C$47,2,FALSE))))</f>
        <v/>
      </c>
      <c r="D349" s="87"/>
      <c r="E349" s="186" t="str">
        <f>IF(D349=0,"",IF(LEN(D349)=0,0,(VLOOKUP($D349,Validatie!$D$39:$E$56,2,FALSE))))</f>
        <v/>
      </c>
      <c r="F349" s="87"/>
    </row>
    <row r="350" spans="1:6" x14ac:dyDescent="0.2">
      <c r="A350" s="82"/>
      <c r="B350" s="85"/>
      <c r="C350" s="186" t="str">
        <f>IF(B350=0,"",IF(LEN(B350)=0,0,(VLOOKUP($B350,Validatie!$B$39:$C$47,2,FALSE))))</f>
        <v/>
      </c>
      <c r="D350" s="87"/>
      <c r="E350" s="186" t="str">
        <f>IF(D350=0,"",IF(LEN(D350)=0,0,(VLOOKUP($D350,Validatie!$D$39:$E$56,2,FALSE))))</f>
        <v/>
      </c>
      <c r="F350" s="87"/>
    </row>
    <row r="351" spans="1:6" x14ac:dyDescent="0.2">
      <c r="A351" s="82"/>
      <c r="B351" s="85"/>
      <c r="C351" s="186" t="str">
        <f>IF(B351=0,"",IF(LEN(B351)=0,0,(VLOOKUP($B351,Validatie!$B$39:$C$47,2,FALSE))))</f>
        <v/>
      </c>
      <c r="D351" s="87"/>
      <c r="E351" s="186" t="str">
        <f>IF(D351=0,"",IF(LEN(D351)=0,0,(VLOOKUP($D351,Validatie!$D$39:$E$56,2,FALSE))))</f>
        <v/>
      </c>
      <c r="F351" s="87"/>
    </row>
    <row r="352" spans="1:6" x14ac:dyDescent="0.2">
      <c r="A352" s="82"/>
      <c r="B352" s="85"/>
      <c r="C352" s="186" t="str">
        <f>IF(B352=0,"",IF(LEN(B352)=0,0,(VLOOKUP($B352,Validatie!$B$39:$C$47,2,FALSE))))</f>
        <v/>
      </c>
      <c r="D352" s="87"/>
      <c r="E352" s="186" t="str">
        <f>IF(D352=0,"",IF(LEN(D352)=0,0,(VLOOKUP($D352,Validatie!$D$39:$E$56,2,FALSE))))</f>
        <v/>
      </c>
      <c r="F352" s="87"/>
    </row>
    <row r="353" spans="1:6" x14ac:dyDescent="0.2">
      <c r="A353" s="82"/>
      <c r="B353" s="85"/>
      <c r="C353" s="186" t="str">
        <f>IF(B353=0,"",IF(LEN(B353)=0,0,(VLOOKUP($B353,Validatie!$B$39:$C$47,2,FALSE))))</f>
        <v/>
      </c>
      <c r="D353" s="87"/>
      <c r="E353" s="186" t="str">
        <f>IF(D353=0,"",IF(LEN(D353)=0,0,(VLOOKUP($D353,Validatie!$D$39:$E$56,2,FALSE))))</f>
        <v/>
      </c>
      <c r="F353" s="87"/>
    </row>
    <row r="354" spans="1:6" x14ac:dyDescent="0.2">
      <c r="A354" s="82"/>
      <c r="B354" s="85"/>
      <c r="C354" s="186" t="str">
        <f>IF(B354=0,"",IF(LEN(B354)=0,0,(VLOOKUP($B354,Validatie!$B$39:$C$47,2,FALSE))))</f>
        <v/>
      </c>
      <c r="D354" s="87"/>
      <c r="E354" s="186" t="str">
        <f>IF(D354=0,"",IF(LEN(D354)=0,0,(VLOOKUP($D354,Validatie!$D$39:$E$56,2,FALSE))))</f>
        <v/>
      </c>
      <c r="F354" s="87"/>
    </row>
    <row r="355" spans="1:6" x14ac:dyDescent="0.2">
      <c r="A355" s="82"/>
      <c r="B355" s="85"/>
      <c r="C355" s="186" t="str">
        <f>IF(B355=0,"",IF(LEN(B355)=0,0,(VLOOKUP($B355,Validatie!$B$39:$C$47,2,FALSE))))</f>
        <v/>
      </c>
      <c r="D355" s="87"/>
      <c r="E355" s="186" t="str">
        <f>IF(D355=0,"",IF(LEN(D355)=0,0,(VLOOKUP($D355,Validatie!$D$39:$E$56,2,FALSE))))</f>
        <v/>
      </c>
      <c r="F355" s="87"/>
    </row>
    <row r="356" spans="1:6" x14ac:dyDescent="0.2">
      <c r="A356" s="82"/>
      <c r="B356" s="85"/>
      <c r="C356" s="186" t="str">
        <f>IF(B356=0,"",IF(LEN(B356)=0,0,(VLOOKUP($B356,Validatie!$B$39:$C$47,2,FALSE))))</f>
        <v/>
      </c>
      <c r="D356" s="87"/>
      <c r="E356" s="186" t="str">
        <f>IF(D356=0,"",IF(LEN(D356)=0,0,(VLOOKUP($D356,Validatie!$D$39:$E$56,2,FALSE))))</f>
        <v/>
      </c>
      <c r="F356" s="87"/>
    </row>
    <row r="357" spans="1:6" x14ac:dyDescent="0.2">
      <c r="A357" s="82"/>
      <c r="B357" s="85"/>
      <c r="C357" s="186" t="str">
        <f>IF(B357=0,"",IF(LEN(B357)=0,0,(VLOOKUP($B357,Validatie!$B$39:$C$47,2,FALSE))))</f>
        <v/>
      </c>
      <c r="D357" s="87"/>
      <c r="E357" s="186" t="str">
        <f>IF(D357=0,"",IF(LEN(D357)=0,0,(VLOOKUP($D357,Validatie!$D$39:$E$56,2,FALSE))))</f>
        <v/>
      </c>
      <c r="F357" s="87"/>
    </row>
    <row r="358" spans="1:6" x14ac:dyDescent="0.2">
      <c r="A358" s="82"/>
      <c r="B358" s="85"/>
      <c r="C358" s="186" t="str">
        <f>IF(B358=0,"",IF(LEN(B358)=0,0,(VLOOKUP($B358,Validatie!$B$39:$C$47,2,FALSE))))</f>
        <v/>
      </c>
      <c r="D358" s="87"/>
      <c r="E358" s="186" t="str">
        <f>IF(D358=0,"",IF(LEN(D358)=0,0,(VLOOKUP($D358,Validatie!$D$39:$E$56,2,FALSE))))</f>
        <v/>
      </c>
      <c r="F358" s="87"/>
    </row>
    <row r="359" spans="1:6" x14ac:dyDescent="0.2">
      <c r="A359" s="82"/>
      <c r="B359" s="85"/>
      <c r="C359" s="186" t="str">
        <f>IF(B359=0,"",IF(LEN(B359)=0,0,(VLOOKUP($B359,Validatie!$B$39:$C$47,2,FALSE))))</f>
        <v/>
      </c>
      <c r="D359" s="87"/>
      <c r="E359" s="186" t="str">
        <f>IF(D359=0,"",IF(LEN(D359)=0,0,(VLOOKUP($D359,Validatie!$D$39:$E$56,2,FALSE))))</f>
        <v/>
      </c>
      <c r="F359" s="87"/>
    </row>
    <row r="360" spans="1:6" x14ac:dyDescent="0.2">
      <c r="A360" s="82"/>
      <c r="B360" s="85"/>
      <c r="C360" s="186" t="str">
        <f>IF(B360=0,"",IF(LEN(B360)=0,0,(VLOOKUP($B360,Validatie!$B$39:$C$47,2,FALSE))))</f>
        <v/>
      </c>
      <c r="D360" s="87"/>
      <c r="E360" s="186" t="str">
        <f>IF(D360=0,"",IF(LEN(D360)=0,0,(VLOOKUP($D360,Validatie!$D$39:$E$56,2,FALSE))))</f>
        <v/>
      </c>
      <c r="F360" s="87"/>
    </row>
    <row r="361" spans="1:6" x14ac:dyDescent="0.2">
      <c r="A361" s="82"/>
      <c r="B361" s="85"/>
      <c r="C361" s="186" t="str">
        <f>IF(B361=0,"",IF(LEN(B361)=0,0,(VLOOKUP($B361,Validatie!$B$39:$C$47,2,FALSE))))</f>
        <v/>
      </c>
      <c r="D361" s="87"/>
      <c r="E361" s="186" t="str">
        <f>IF(D361=0,"",IF(LEN(D361)=0,0,(VLOOKUP($D361,Validatie!$D$39:$E$56,2,FALSE))))</f>
        <v/>
      </c>
      <c r="F361" s="87"/>
    </row>
    <row r="362" spans="1:6" x14ac:dyDescent="0.2">
      <c r="A362" s="82"/>
      <c r="B362" s="85"/>
      <c r="C362" s="186" t="str">
        <f>IF(B362=0,"",IF(LEN(B362)=0,0,(VLOOKUP($B362,Validatie!$B$39:$C$47,2,FALSE))))</f>
        <v/>
      </c>
      <c r="D362" s="87"/>
      <c r="E362" s="186" t="str">
        <f>IF(D362=0,"",IF(LEN(D362)=0,0,(VLOOKUP($D362,Validatie!$D$39:$E$56,2,FALSE))))</f>
        <v/>
      </c>
      <c r="F362" s="87"/>
    </row>
    <row r="363" spans="1:6" x14ac:dyDescent="0.2">
      <c r="A363" s="82"/>
      <c r="B363" s="85"/>
      <c r="C363" s="186" t="str">
        <f>IF(B363=0,"",IF(LEN(B363)=0,0,(VLOOKUP($B363,Validatie!$B$39:$C$47,2,FALSE))))</f>
        <v/>
      </c>
      <c r="D363" s="87"/>
      <c r="E363" s="186" t="str">
        <f>IF(D363=0,"",IF(LEN(D363)=0,0,(VLOOKUP($D363,Validatie!$D$39:$E$56,2,FALSE))))</f>
        <v/>
      </c>
      <c r="F363" s="87"/>
    </row>
    <row r="364" spans="1:6" x14ac:dyDescent="0.2">
      <c r="A364" s="82"/>
      <c r="B364" s="85"/>
      <c r="C364" s="186" t="str">
        <f>IF(B364=0,"",IF(LEN(B364)=0,0,(VLOOKUP($B364,Validatie!$B$39:$C$47,2,FALSE))))</f>
        <v/>
      </c>
      <c r="D364" s="87"/>
      <c r="E364" s="186" t="str">
        <f>IF(D364=0,"",IF(LEN(D364)=0,0,(VLOOKUP($D364,Validatie!$D$39:$E$56,2,FALSE))))</f>
        <v/>
      </c>
      <c r="F364" s="87"/>
    </row>
    <row r="365" spans="1:6" x14ac:dyDescent="0.2">
      <c r="A365" s="82"/>
      <c r="B365" s="85"/>
      <c r="C365" s="186" t="str">
        <f>IF(B365=0,"",IF(LEN(B365)=0,0,(VLOOKUP($B365,Validatie!$B$39:$C$47,2,FALSE))))</f>
        <v/>
      </c>
      <c r="D365" s="87"/>
      <c r="E365" s="186" t="str">
        <f>IF(D365=0,"",IF(LEN(D365)=0,0,(VLOOKUP($D365,Validatie!$D$39:$E$56,2,FALSE))))</f>
        <v/>
      </c>
      <c r="F365" s="87"/>
    </row>
    <row r="366" spans="1:6" x14ac:dyDescent="0.2">
      <c r="A366" s="82"/>
      <c r="B366" s="85"/>
      <c r="C366" s="186" t="str">
        <f>IF(B366=0,"",IF(LEN(B366)=0,0,(VLOOKUP($B366,Validatie!$B$39:$C$47,2,FALSE))))</f>
        <v/>
      </c>
      <c r="D366" s="87"/>
      <c r="E366" s="186" t="str">
        <f>IF(D366=0,"",IF(LEN(D366)=0,0,(VLOOKUP($D366,Validatie!$D$39:$E$56,2,FALSE))))</f>
        <v/>
      </c>
      <c r="F366" s="87"/>
    </row>
    <row r="367" spans="1:6" x14ac:dyDescent="0.2">
      <c r="A367" s="82"/>
      <c r="B367" s="85"/>
      <c r="C367" s="186" t="str">
        <f>IF(B367=0,"",IF(LEN(B367)=0,0,(VLOOKUP($B367,Validatie!$B$39:$C$47,2,FALSE))))</f>
        <v/>
      </c>
      <c r="D367" s="87"/>
      <c r="E367" s="186" t="str">
        <f>IF(D367=0,"",IF(LEN(D367)=0,0,(VLOOKUP($D367,Validatie!$D$39:$E$56,2,FALSE))))</f>
        <v/>
      </c>
      <c r="F367" s="87"/>
    </row>
    <row r="368" spans="1:6" x14ac:dyDescent="0.2">
      <c r="A368" s="82"/>
      <c r="B368" s="85"/>
      <c r="C368" s="186" t="str">
        <f>IF(B368=0,"",IF(LEN(B368)=0,0,(VLOOKUP($B368,Validatie!$B$39:$C$47,2,FALSE))))</f>
        <v/>
      </c>
      <c r="D368" s="87"/>
      <c r="E368" s="186" t="str">
        <f>IF(D368=0,"",IF(LEN(D368)=0,0,(VLOOKUP($D368,Validatie!$D$39:$E$56,2,FALSE))))</f>
        <v/>
      </c>
      <c r="F368" s="87"/>
    </row>
    <row r="369" spans="1:6" x14ac:dyDescent="0.2">
      <c r="A369" s="82"/>
      <c r="B369" s="85"/>
      <c r="C369" s="186" t="str">
        <f>IF(B369=0,"",IF(LEN(B369)=0,0,(VLOOKUP($B369,Validatie!$B$39:$C$47,2,FALSE))))</f>
        <v/>
      </c>
      <c r="D369" s="87"/>
      <c r="E369" s="186" t="str">
        <f>IF(D369=0,"",IF(LEN(D369)=0,0,(VLOOKUP($D369,Validatie!$D$39:$E$56,2,FALSE))))</f>
        <v/>
      </c>
      <c r="F369" s="87"/>
    </row>
    <row r="370" spans="1:6" x14ac:dyDescent="0.2">
      <c r="A370" s="82"/>
      <c r="B370" s="85"/>
      <c r="C370" s="186" t="str">
        <f>IF(B370=0,"",IF(LEN(B370)=0,0,(VLOOKUP($B370,Validatie!$B$39:$C$47,2,FALSE))))</f>
        <v/>
      </c>
      <c r="D370" s="87"/>
      <c r="E370" s="186" t="str">
        <f>IF(D370=0,"",IF(LEN(D370)=0,0,(VLOOKUP($D370,Validatie!$D$39:$E$56,2,FALSE))))</f>
        <v/>
      </c>
      <c r="F370" s="87"/>
    </row>
    <row r="371" spans="1:6" x14ac:dyDescent="0.2">
      <c r="A371" s="82"/>
      <c r="B371" s="85"/>
      <c r="C371" s="186" t="str">
        <f>IF(B371=0,"",IF(LEN(B371)=0,0,(VLOOKUP($B371,Validatie!$B$39:$C$47,2,FALSE))))</f>
        <v/>
      </c>
      <c r="D371" s="87"/>
      <c r="E371" s="186" t="str">
        <f>IF(D371=0,"",IF(LEN(D371)=0,0,(VLOOKUP($D371,Validatie!$D$39:$E$56,2,FALSE))))</f>
        <v/>
      </c>
      <c r="F371" s="87"/>
    </row>
    <row r="372" spans="1:6" x14ac:dyDescent="0.2">
      <c r="A372" s="82"/>
      <c r="B372" s="85"/>
      <c r="C372" s="186" t="str">
        <f>IF(B372=0,"",IF(LEN(B372)=0,0,(VLOOKUP($B372,Validatie!$B$39:$C$47,2,FALSE))))</f>
        <v/>
      </c>
      <c r="D372" s="87"/>
      <c r="E372" s="186" t="str">
        <f>IF(D372=0,"",IF(LEN(D372)=0,0,(VLOOKUP($D372,Validatie!$D$39:$E$56,2,FALSE))))</f>
        <v/>
      </c>
      <c r="F372" s="87"/>
    </row>
    <row r="373" spans="1:6" x14ac:dyDescent="0.2">
      <c r="A373" s="82"/>
      <c r="B373" s="85"/>
      <c r="C373" s="186" t="str">
        <f>IF(B373=0,"",IF(LEN(B373)=0,0,(VLOOKUP($B373,Validatie!$B$39:$C$47,2,FALSE))))</f>
        <v/>
      </c>
      <c r="D373" s="87"/>
      <c r="E373" s="186" t="str">
        <f>IF(D373=0,"",IF(LEN(D373)=0,0,(VLOOKUP($D373,Validatie!$D$39:$E$56,2,FALSE))))</f>
        <v/>
      </c>
      <c r="F373" s="87"/>
    </row>
    <row r="374" spans="1:6" x14ac:dyDescent="0.2">
      <c r="A374" s="82"/>
      <c r="B374" s="85"/>
      <c r="C374" s="186" t="str">
        <f>IF(B374=0,"",IF(LEN(B374)=0,0,(VLOOKUP($B374,Validatie!$B$39:$C$47,2,FALSE))))</f>
        <v/>
      </c>
      <c r="D374" s="87"/>
      <c r="E374" s="186" t="str">
        <f>IF(D374=0,"",IF(LEN(D374)=0,0,(VLOOKUP($D374,Validatie!$D$39:$E$56,2,FALSE))))</f>
        <v/>
      </c>
      <c r="F374" s="87"/>
    </row>
    <row r="375" spans="1:6" x14ac:dyDescent="0.2">
      <c r="A375" s="82"/>
      <c r="B375" s="85"/>
      <c r="C375" s="186" t="str">
        <f>IF(B375=0,"",IF(LEN(B375)=0,0,(VLOOKUP($B375,Validatie!$B$39:$C$47,2,FALSE))))</f>
        <v/>
      </c>
      <c r="D375" s="87"/>
      <c r="E375" s="186" t="str">
        <f>IF(D375=0,"",IF(LEN(D375)=0,0,(VLOOKUP($D375,Validatie!$D$39:$E$56,2,FALSE))))</f>
        <v/>
      </c>
      <c r="F375" s="87"/>
    </row>
    <row r="376" spans="1:6" x14ac:dyDescent="0.2">
      <c r="A376" s="82"/>
      <c r="B376" s="85"/>
      <c r="C376" s="186" t="str">
        <f>IF(B376=0,"",IF(LEN(B376)=0,0,(VLOOKUP($B376,Validatie!$B$39:$C$47,2,FALSE))))</f>
        <v/>
      </c>
      <c r="D376" s="87"/>
      <c r="E376" s="186" t="str">
        <f>IF(D376=0,"",IF(LEN(D376)=0,0,(VLOOKUP($D376,Validatie!$D$39:$E$56,2,FALSE))))</f>
        <v/>
      </c>
      <c r="F376" s="87"/>
    </row>
    <row r="377" spans="1:6" x14ac:dyDescent="0.2">
      <c r="A377" s="82"/>
      <c r="B377" s="85"/>
      <c r="C377" s="186" t="str">
        <f>IF(B377=0,"",IF(LEN(B377)=0,0,(VLOOKUP($B377,Validatie!$B$39:$C$47,2,FALSE))))</f>
        <v/>
      </c>
      <c r="D377" s="87"/>
      <c r="E377" s="186" t="str">
        <f>IF(D377=0,"",IF(LEN(D377)=0,0,(VLOOKUP($D377,Validatie!$D$39:$E$56,2,FALSE))))</f>
        <v/>
      </c>
      <c r="F377" s="87"/>
    </row>
    <row r="378" spans="1:6" x14ac:dyDescent="0.2">
      <c r="A378" s="82"/>
      <c r="B378" s="85"/>
      <c r="C378" s="186" t="str">
        <f>IF(B378=0,"",IF(LEN(B378)=0,0,(VLOOKUP($B378,Validatie!$B$39:$C$47,2,FALSE))))</f>
        <v/>
      </c>
      <c r="D378" s="87"/>
      <c r="E378" s="186" t="str">
        <f>IF(D378=0,"",IF(LEN(D378)=0,0,(VLOOKUP($D378,Validatie!$D$39:$E$56,2,FALSE))))</f>
        <v/>
      </c>
      <c r="F378" s="87"/>
    </row>
    <row r="379" spans="1:6" x14ac:dyDescent="0.2">
      <c r="A379" s="82"/>
      <c r="B379" s="85"/>
      <c r="C379" s="186" t="str">
        <f>IF(B379=0,"",IF(LEN(B379)=0,0,(VLOOKUP($B379,Validatie!$B$39:$C$47,2,FALSE))))</f>
        <v/>
      </c>
      <c r="D379" s="87"/>
      <c r="E379" s="186" t="str">
        <f>IF(D379=0,"",IF(LEN(D379)=0,0,(VLOOKUP($D379,Validatie!$D$39:$E$56,2,FALSE))))</f>
        <v/>
      </c>
      <c r="F379" s="87"/>
    </row>
    <row r="380" spans="1:6" x14ac:dyDescent="0.2">
      <c r="A380" s="82"/>
      <c r="B380" s="85"/>
      <c r="C380" s="186" t="str">
        <f>IF(B380=0,"",IF(LEN(B380)=0,0,(VLOOKUP($B380,Validatie!$B$39:$C$47,2,FALSE))))</f>
        <v/>
      </c>
      <c r="D380" s="87"/>
      <c r="E380" s="186" t="str">
        <f>IF(D380=0,"",IF(LEN(D380)=0,0,(VLOOKUP($D380,Validatie!$D$39:$E$56,2,FALSE))))</f>
        <v/>
      </c>
      <c r="F380" s="87"/>
    </row>
    <row r="381" spans="1:6" x14ac:dyDescent="0.2">
      <c r="A381" s="82"/>
      <c r="B381" s="85"/>
      <c r="C381" s="186" t="str">
        <f>IF(B381=0,"",IF(LEN(B381)=0,0,(VLOOKUP($B381,Validatie!$B$39:$C$47,2,FALSE))))</f>
        <v/>
      </c>
      <c r="D381" s="87"/>
      <c r="E381" s="186" t="str">
        <f>IF(D381=0,"",IF(LEN(D381)=0,0,(VLOOKUP($D381,Validatie!$D$39:$E$56,2,FALSE))))</f>
        <v/>
      </c>
      <c r="F381" s="87"/>
    </row>
    <row r="382" spans="1:6" x14ac:dyDescent="0.2">
      <c r="A382" s="82"/>
      <c r="B382" s="85"/>
      <c r="C382" s="186" t="str">
        <f>IF(B382=0,"",IF(LEN(B382)=0,0,(VLOOKUP($B382,Validatie!$B$39:$C$47,2,FALSE))))</f>
        <v/>
      </c>
      <c r="D382" s="87"/>
      <c r="E382" s="186" t="str">
        <f>IF(D382=0,"",IF(LEN(D382)=0,0,(VLOOKUP($D382,Validatie!$D$39:$E$56,2,FALSE))))</f>
        <v/>
      </c>
      <c r="F382" s="87"/>
    </row>
    <row r="383" spans="1:6" x14ac:dyDescent="0.2">
      <c r="A383" s="82"/>
      <c r="B383" s="85"/>
      <c r="C383" s="186" t="str">
        <f>IF(B383=0,"",IF(LEN(B383)=0,0,(VLOOKUP($B383,Validatie!$B$39:$C$47,2,FALSE))))</f>
        <v/>
      </c>
      <c r="D383" s="87"/>
      <c r="E383" s="186" t="str">
        <f>IF(D383=0,"",IF(LEN(D383)=0,0,(VLOOKUP($D383,Validatie!$D$39:$E$56,2,FALSE))))</f>
        <v/>
      </c>
      <c r="F383" s="87"/>
    </row>
    <row r="384" spans="1:6" x14ac:dyDescent="0.2">
      <c r="A384" s="82"/>
      <c r="B384" s="85"/>
      <c r="C384" s="186" t="str">
        <f>IF(B384=0,"",IF(LEN(B384)=0,0,(VLOOKUP($B384,Validatie!$B$39:$C$47,2,FALSE))))</f>
        <v/>
      </c>
      <c r="D384" s="87"/>
      <c r="E384" s="186" t="str">
        <f>IF(D384=0,"",IF(LEN(D384)=0,0,(VLOOKUP($D384,Validatie!$D$39:$E$56,2,FALSE))))</f>
        <v/>
      </c>
      <c r="F384" s="87"/>
    </row>
    <row r="385" spans="1:6" x14ac:dyDescent="0.2">
      <c r="A385" s="82"/>
      <c r="B385" s="85"/>
      <c r="C385" s="186" t="str">
        <f>IF(B385=0,"",IF(LEN(B385)=0,0,(VLOOKUP($B385,Validatie!$B$39:$C$47,2,FALSE))))</f>
        <v/>
      </c>
      <c r="D385" s="87"/>
      <c r="E385" s="186" t="str">
        <f>IF(D385=0,"",IF(LEN(D385)=0,0,(VLOOKUP($D385,Validatie!$D$39:$E$56,2,FALSE))))</f>
        <v/>
      </c>
      <c r="F385" s="87"/>
    </row>
    <row r="386" spans="1:6" x14ac:dyDescent="0.2">
      <c r="A386" s="82"/>
      <c r="B386" s="85"/>
      <c r="C386" s="186" t="str">
        <f>IF(B386=0,"",IF(LEN(B386)=0,0,(VLOOKUP($B386,Validatie!$B$39:$C$47,2,FALSE))))</f>
        <v/>
      </c>
      <c r="D386" s="87"/>
      <c r="E386" s="186" t="str">
        <f>IF(D386=0,"",IF(LEN(D386)=0,0,(VLOOKUP($D386,Validatie!$D$39:$E$56,2,FALSE))))</f>
        <v/>
      </c>
      <c r="F386" s="87"/>
    </row>
    <row r="387" spans="1:6" x14ac:dyDescent="0.2">
      <c r="A387" s="82"/>
      <c r="B387" s="85"/>
      <c r="C387" s="186" t="str">
        <f>IF(B387=0,"",IF(LEN(B387)=0,0,(VLOOKUP($B387,Validatie!$B$39:$C$47,2,FALSE))))</f>
        <v/>
      </c>
      <c r="D387" s="87"/>
      <c r="E387" s="186" t="str">
        <f>IF(D387=0,"",IF(LEN(D387)=0,0,(VLOOKUP($D387,Validatie!$D$39:$E$56,2,FALSE))))</f>
        <v/>
      </c>
      <c r="F387" s="87"/>
    </row>
    <row r="388" spans="1:6" x14ac:dyDescent="0.2">
      <c r="A388" s="82"/>
      <c r="B388" s="85"/>
      <c r="C388" s="186" t="str">
        <f>IF(B388=0,"",IF(LEN(B388)=0,0,(VLOOKUP($B388,Validatie!$B$39:$C$47,2,FALSE))))</f>
        <v/>
      </c>
      <c r="D388" s="87"/>
      <c r="E388" s="186" t="str">
        <f>IF(D388=0,"",IF(LEN(D388)=0,0,(VLOOKUP($D388,Validatie!$D$39:$E$56,2,FALSE))))</f>
        <v/>
      </c>
      <c r="F388" s="87"/>
    </row>
    <row r="389" spans="1:6" x14ac:dyDescent="0.2">
      <c r="A389" s="82"/>
      <c r="B389" s="85"/>
      <c r="C389" s="186" t="str">
        <f>IF(B389=0,"",IF(LEN(B389)=0,0,(VLOOKUP($B389,Validatie!$B$39:$C$47,2,FALSE))))</f>
        <v/>
      </c>
      <c r="D389" s="87"/>
      <c r="E389" s="186" t="str">
        <f>IF(D389=0,"",IF(LEN(D389)=0,0,(VLOOKUP($D389,Validatie!$D$39:$E$56,2,FALSE))))</f>
        <v/>
      </c>
      <c r="F389" s="87"/>
    </row>
    <row r="390" spans="1:6" x14ac:dyDescent="0.2">
      <c r="A390" s="82"/>
      <c r="B390" s="85"/>
      <c r="C390" s="186" t="str">
        <f>IF(B390=0,"",IF(LEN(B390)=0,0,(VLOOKUP($B390,Validatie!$B$39:$C$47,2,FALSE))))</f>
        <v/>
      </c>
      <c r="D390" s="87"/>
      <c r="E390" s="186" t="str">
        <f>IF(D390=0,"",IF(LEN(D390)=0,0,(VLOOKUP($D390,Validatie!$D$39:$E$56,2,FALSE))))</f>
        <v/>
      </c>
      <c r="F390" s="87"/>
    </row>
    <row r="391" spans="1:6" x14ac:dyDescent="0.2">
      <c r="A391" s="82"/>
      <c r="B391" s="85"/>
      <c r="C391" s="186" t="str">
        <f>IF(B391=0,"",IF(LEN(B391)=0,0,(VLOOKUP($B391,Validatie!$B$39:$C$47,2,FALSE))))</f>
        <v/>
      </c>
      <c r="D391" s="87"/>
      <c r="E391" s="186" t="str">
        <f>IF(D391=0,"",IF(LEN(D391)=0,0,(VLOOKUP($D391,Validatie!$D$39:$E$56,2,FALSE))))</f>
        <v/>
      </c>
      <c r="F391" s="87"/>
    </row>
    <row r="392" spans="1:6" x14ac:dyDescent="0.2">
      <c r="A392" s="82"/>
      <c r="B392" s="85"/>
      <c r="C392" s="186" t="str">
        <f>IF(B392=0,"",IF(LEN(B392)=0,0,(VLOOKUP($B392,Validatie!$B$39:$C$47,2,FALSE))))</f>
        <v/>
      </c>
      <c r="D392" s="87"/>
      <c r="E392" s="186" t="str">
        <f>IF(D392=0,"",IF(LEN(D392)=0,0,(VLOOKUP($D392,Validatie!$D$39:$E$56,2,FALSE))))</f>
        <v/>
      </c>
      <c r="F392" s="87"/>
    </row>
    <row r="393" spans="1:6" x14ac:dyDescent="0.2">
      <c r="A393" s="82"/>
      <c r="B393" s="85"/>
      <c r="C393" s="186" t="str">
        <f>IF(B393=0,"",IF(LEN(B393)=0,0,(VLOOKUP($B393,Validatie!$B$39:$C$47,2,FALSE))))</f>
        <v/>
      </c>
      <c r="D393" s="87"/>
      <c r="E393" s="186" t="str">
        <f>IF(D393=0,"",IF(LEN(D393)=0,0,(VLOOKUP($D393,Validatie!$D$39:$E$56,2,FALSE))))</f>
        <v/>
      </c>
      <c r="F393" s="87"/>
    </row>
    <row r="394" spans="1:6" x14ac:dyDescent="0.2">
      <c r="A394" s="82"/>
      <c r="B394" s="85"/>
      <c r="C394" s="186" t="str">
        <f>IF(B394=0,"",IF(LEN(B394)=0,0,(VLOOKUP($B394,Validatie!$B$39:$C$47,2,FALSE))))</f>
        <v/>
      </c>
      <c r="D394" s="87"/>
      <c r="E394" s="186" t="str">
        <f>IF(D394=0,"",IF(LEN(D394)=0,0,(VLOOKUP($D394,Validatie!$D$39:$E$56,2,FALSE))))</f>
        <v/>
      </c>
      <c r="F394" s="87"/>
    </row>
    <row r="395" spans="1:6" x14ac:dyDescent="0.2">
      <c r="A395" s="82"/>
      <c r="B395" s="85"/>
      <c r="C395" s="186" t="str">
        <f>IF(B395=0,"",IF(LEN(B395)=0,0,(VLOOKUP($B395,Validatie!$B$39:$C$47,2,FALSE))))</f>
        <v/>
      </c>
      <c r="D395" s="87"/>
      <c r="E395" s="186" t="str">
        <f>IF(D395=0,"",IF(LEN(D395)=0,0,(VLOOKUP($D395,Validatie!$D$39:$E$56,2,FALSE))))</f>
        <v/>
      </c>
      <c r="F395" s="87"/>
    </row>
    <row r="396" spans="1:6" x14ac:dyDescent="0.2">
      <c r="A396" s="82"/>
      <c r="B396" s="85"/>
      <c r="C396" s="186" t="str">
        <f>IF(B396=0,"",IF(LEN(B396)=0,0,(VLOOKUP($B396,Validatie!$B$39:$C$47,2,FALSE))))</f>
        <v/>
      </c>
      <c r="D396" s="87"/>
      <c r="E396" s="186" t="str">
        <f>IF(D396=0,"",IF(LEN(D396)=0,0,(VLOOKUP($D396,Validatie!$D$39:$E$56,2,FALSE))))</f>
        <v/>
      </c>
      <c r="F396" s="87"/>
    </row>
    <row r="397" spans="1:6" x14ac:dyDescent="0.2">
      <c r="A397" s="82"/>
      <c r="B397" s="85"/>
      <c r="C397" s="186" t="str">
        <f>IF(B397=0,"",IF(LEN(B397)=0,0,(VLOOKUP($B397,Validatie!$B$39:$C$47,2,FALSE))))</f>
        <v/>
      </c>
      <c r="D397" s="87"/>
      <c r="E397" s="186" t="str">
        <f>IF(D397=0,"",IF(LEN(D397)=0,0,(VLOOKUP($D397,Validatie!$D$39:$E$56,2,FALSE))))</f>
        <v/>
      </c>
      <c r="F397" s="87"/>
    </row>
    <row r="398" spans="1:6" x14ac:dyDescent="0.2">
      <c r="A398" s="82"/>
      <c r="B398" s="85"/>
      <c r="C398" s="186" t="str">
        <f>IF(B398=0,"",IF(LEN(B398)=0,0,(VLOOKUP($B398,Validatie!$B$39:$C$47,2,FALSE))))</f>
        <v/>
      </c>
      <c r="D398" s="87"/>
      <c r="E398" s="186" t="str">
        <f>IF(D398=0,"",IF(LEN(D398)=0,0,(VLOOKUP($D398,Validatie!$D$39:$E$56,2,FALSE))))</f>
        <v/>
      </c>
      <c r="F398" s="87"/>
    </row>
    <row r="399" spans="1:6" x14ac:dyDescent="0.2">
      <c r="A399" s="82"/>
      <c r="B399" s="85"/>
      <c r="C399" s="186" t="str">
        <f>IF(B399=0,"",IF(LEN(B399)=0,0,(VLOOKUP($B399,Validatie!$B$39:$C$47,2,FALSE))))</f>
        <v/>
      </c>
      <c r="D399" s="87"/>
      <c r="E399" s="186" t="str">
        <f>IF(D399=0,"",IF(LEN(D399)=0,0,(VLOOKUP($D399,Validatie!$D$39:$E$56,2,FALSE))))</f>
        <v/>
      </c>
      <c r="F399" s="87"/>
    </row>
    <row r="400" spans="1:6" x14ac:dyDescent="0.2">
      <c r="A400" s="82"/>
      <c r="B400" s="85"/>
      <c r="C400" s="186" t="str">
        <f>IF(B400=0,"",IF(LEN(B400)=0,0,(VLOOKUP($B400,Validatie!$B$39:$C$47,2,FALSE))))</f>
        <v/>
      </c>
      <c r="D400" s="87"/>
      <c r="E400" s="186" t="str">
        <f>IF(D400=0,"",IF(LEN(D400)=0,0,(VLOOKUP($D400,Validatie!$D$39:$E$56,2,FALSE))))</f>
        <v/>
      </c>
      <c r="F400" s="87"/>
    </row>
    <row r="401" spans="1:6" x14ac:dyDescent="0.2">
      <c r="A401" s="82"/>
      <c r="B401" s="85"/>
      <c r="C401" s="186" t="str">
        <f>IF(B401=0,"",IF(LEN(B401)=0,0,(VLOOKUP($B401,Validatie!$B$39:$C$47,2,FALSE))))</f>
        <v/>
      </c>
      <c r="D401" s="87"/>
      <c r="E401" s="186" t="str">
        <f>IF(D401=0,"",IF(LEN(D401)=0,0,(VLOOKUP($D401,Validatie!$D$39:$E$56,2,FALSE))))</f>
        <v/>
      </c>
      <c r="F401" s="87"/>
    </row>
    <row r="402" spans="1:6" x14ac:dyDescent="0.2">
      <c r="A402" s="82"/>
      <c r="B402" s="85"/>
      <c r="C402" s="186" t="str">
        <f>IF(B402=0,"",IF(LEN(B402)=0,0,(VLOOKUP($B402,Validatie!$B$39:$C$47,2,FALSE))))</f>
        <v/>
      </c>
      <c r="D402" s="87"/>
      <c r="E402" s="186" t="str">
        <f>IF(D402=0,"",IF(LEN(D402)=0,0,(VLOOKUP($D402,Validatie!$D$39:$E$56,2,FALSE))))</f>
        <v/>
      </c>
      <c r="F402" s="87"/>
    </row>
    <row r="403" spans="1:6" x14ac:dyDescent="0.2">
      <c r="A403" s="82"/>
      <c r="B403" s="85"/>
      <c r="C403" s="186" t="str">
        <f>IF(B403=0,"",IF(LEN(B403)=0,0,(VLOOKUP($B403,Validatie!$B$39:$C$47,2,FALSE))))</f>
        <v/>
      </c>
      <c r="D403" s="87"/>
      <c r="E403" s="186" t="str">
        <f>IF(D403=0,"",IF(LEN(D403)=0,0,(VLOOKUP($D403,Validatie!$D$39:$E$56,2,FALSE))))</f>
        <v/>
      </c>
      <c r="F403" s="87"/>
    </row>
    <row r="404" spans="1:6" x14ac:dyDescent="0.2">
      <c r="A404" s="82"/>
      <c r="B404" s="85"/>
      <c r="C404" s="186" t="str">
        <f>IF(B404=0,"",IF(LEN(B404)=0,0,(VLOOKUP($B404,Validatie!$B$39:$C$47,2,FALSE))))</f>
        <v/>
      </c>
      <c r="D404" s="87"/>
      <c r="E404" s="186" t="str">
        <f>IF(D404=0,"",IF(LEN(D404)=0,0,(VLOOKUP($D404,Validatie!$D$39:$E$56,2,FALSE))))</f>
        <v/>
      </c>
      <c r="F404" s="87"/>
    </row>
    <row r="405" spans="1:6" x14ac:dyDescent="0.2">
      <c r="A405" s="82"/>
      <c r="B405" s="85"/>
      <c r="C405" s="186" t="str">
        <f>IF(B405=0,"",IF(LEN(B405)=0,0,(VLOOKUP($B405,Validatie!$B$39:$C$47,2,FALSE))))</f>
        <v/>
      </c>
      <c r="D405" s="87"/>
      <c r="E405" s="186" t="str">
        <f>IF(D405=0,"",IF(LEN(D405)=0,0,(VLOOKUP($D405,Validatie!$D$39:$E$56,2,FALSE))))</f>
        <v/>
      </c>
      <c r="F405" s="87"/>
    </row>
    <row r="406" spans="1:6" x14ac:dyDescent="0.2">
      <c r="A406" s="82"/>
      <c r="B406" s="85"/>
      <c r="C406" s="186" t="str">
        <f>IF(B406=0,"",IF(LEN(B406)=0,0,(VLOOKUP($B406,Validatie!$B$39:$C$47,2,FALSE))))</f>
        <v/>
      </c>
      <c r="D406" s="87"/>
      <c r="E406" s="186" t="str">
        <f>IF(D406=0,"",IF(LEN(D406)=0,0,(VLOOKUP($D406,Validatie!$D$39:$E$56,2,FALSE))))</f>
        <v/>
      </c>
      <c r="F406" s="87"/>
    </row>
    <row r="407" spans="1:6" x14ac:dyDescent="0.2">
      <c r="A407" s="82"/>
      <c r="B407" s="85"/>
      <c r="C407" s="186" t="str">
        <f>IF(B407=0,"",IF(LEN(B407)=0,0,(VLOOKUP($B407,Validatie!$B$39:$C$47,2,FALSE))))</f>
        <v/>
      </c>
      <c r="D407" s="87"/>
      <c r="E407" s="186" t="str">
        <f>IF(D407=0,"",IF(LEN(D407)=0,0,(VLOOKUP($D407,Validatie!$D$39:$E$56,2,FALSE))))</f>
        <v/>
      </c>
      <c r="F407" s="87"/>
    </row>
    <row r="408" spans="1:6" x14ac:dyDescent="0.2">
      <c r="A408" s="82"/>
      <c r="B408" s="85"/>
      <c r="C408" s="186" t="str">
        <f>IF(B408=0,"",IF(LEN(B408)=0,0,(VLOOKUP($B408,Validatie!$B$39:$C$47,2,FALSE))))</f>
        <v/>
      </c>
      <c r="D408" s="87"/>
      <c r="E408" s="186" t="str">
        <f>IF(D408=0,"",IF(LEN(D408)=0,0,(VLOOKUP($D408,Validatie!$D$39:$E$56,2,FALSE))))</f>
        <v/>
      </c>
      <c r="F408" s="87"/>
    </row>
    <row r="409" spans="1:6" x14ac:dyDescent="0.2">
      <c r="A409" s="82"/>
      <c r="B409" s="85"/>
      <c r="C409" s="186" t="str">
        <f>IF(B409=0,"",IF(LEN(B409)=0,0,(VLOOKUP($B409,Validatie!$B$39:$C$47,2,FALSE))))</f>
        <v/>
      </c>
      <c r="D409" s="87"/>
      <c r="E409" s="186" t="str">
        <f>IF(D409=0,"",IF(LEN(D409)=0,0,(VLOOKUP($D409,Validatie!$D$39:$E$56,2,FALSE))))</f>
        <v/>
      </c>
      <c r="F409" s="87"/>
    </row>
    <row r="410" spans="1:6" x14ac:dyDescent="0.2">
      <c r="A410" s="82"/>
      <c r="B410" s="85"/>
      <c r="C410" s="186" t="str">
        <f>IF(B410=0,"",IF(LEN(B410)=0,0,(VLOOKUP($B410,Validatie!$B$39:$C$47,2,FALSE))))</f>
        <v/>
      </c>
      <c r="D410" s="87"/>
      <c r="E410" s="186" t="str">
        <f>IF(D410=0,"",IF(LEN(D410)=0,0,(VLOOKUP($D410,Validatie!$D$39:$E$56,2,FALSE))))</f>
        <v/>
      </c>
      <c r="F410" s="87"/>
    </row>
    <row r="411" spans="1:6" x14ac:dyDescent="0.2">
      <c r="A411" s="82"/>
      <c r="B411" s="85"/>
      <c r="C411" s="186" t="str">
        <f>IF(B411=0,"",IF(LEN(B411)=0,0,(VLOOKUP($B411,Validatie!$B$39:$C$47,2,FALSE))))</f>
        <v/>
      </c>
      <c r="D411" s="87"/>
      <c r="E411" s="186" t="str">
        <f>IF(D411=0,"",IF(LEN(D411)=0,0,(VLOOKUP($D411,Validatie!$D$39:$E$56,2,FALSE))))</f>
        <v/>
      </c>
      <c r="F411" s="87"/>
    </row>
    <row r="412" spans="1:6" x14ac:dyDescent="0.2">
      <c r="A412" s="82"/>
      <c r="B412" s="85"/>
      <c r="C412" s="186" t="str">
        <f>IF(B412=0,"",IF(LEN(B412)=0,0,(VLOOKUP($B412,Validatie!$B$39:$C$47,2,FALSE))))</f>
        <v/>
      </c>
      <c r="D412" s="87"/>
      <c r="E412" s="186" t="str">
        <f>IF(D412=0,"",IF(LEN(D412)=0,0,(VLOOKUP($D412,Validatie!$D$39:$E$56,2,FALSE))))</f>
        <v/>
      </c>
      <c r="F412" s="87"/>
    </row>
    <row r="413" spans="1:6" x14ac:dyDescent="0.2">
      <c r="A413" s="82"/>
      <c r="B413" s="85"/>
      <c r="C413" s="186" t="str">
        <f>IF(B413=0,"",IF(LEN(B413)=0,0,(VLOOKUP($B413,Validatie!$B$39:$C$47,2,FALSE))))</f>
        <v/>
      </c>
      <c r="D413" s="87"/>
      <c r="E413" s="186" t="str">
        <f>IF(D413=0,"",IF(LEN(D413)=0,0,(VLOOKUP($D413,Validatie!$D$39:$E$56,2,FALSE))))</f>
        <v/>
      </c>
      <c r="F413" s="87"/>
    </row>
    <row r="414" spans="1:6" x14ac:dyDescent="0.2">
      <c r="A414" s="82"/>
      <c r="B414" s="85"/>
      <c r="C414" s="186" t="str">
        <f>IF(B414=0,"",IF(LEN(B414)=0,0,(VLOOKUP($B414,Validatie!$B$39:$C$47,2,FALSE))))</f>
        <v/>
      </c>
      <c r="D414" s="87"/>
      <c r="E414" s="186" t="str">
        <f>IF(D414=0,"",IF(LEN(D414)=0,0,(VLOOKUP($D414,Validatie!$D$39:$E$56,2,FALSE))))</f>
        <v/>
      </c>
      <c r="F414" s="87"/>
    </row>
    <row r="415" spans="1:6" x14ac:dyDescent="0.2">
      <c r="A415" s="82"/>
      <c r="B415" s="85"/>
      <c r="C415" s="186" t="str">
        <f>IF(B415=0,"",IF(LEN(B415)=0,0,(VLOOKUP($B415,Validatie!$B$39:$C$47,2,FALSE))))</f>
        <v/>
      </c>
      <c r="D415" s="87"/>
      <c r="E415" s="186" t="str">
        <f>IF(D415=0,"",IF(LEN(D415)=0,0,(VLOOKUP($D415,Validatie!$D$39:$E$56,2,FALSE))))</f>
        <v/>
      </c>
      <c r="F415" s="87"/>
    </row>
    <row r="416" spans="1:6" x14ac:dyDescent="0.2">
      <c r="A416" s="82"/>
      <c r="B416" s="85"/>
      <c r="C416" s="186" t="str">
        <f>IF(B416=0,"",IF(LEN(B416)=0,0,(VLOOKUP($B416,Validatie!$B$39:$C$47,2,FALSE))))</f>
        <v/>
      </c>
      <c r="D416" s="87"/>
      <c r="E416" s="186" t="str">
        <f>IF(D416=0,"",IF(LEN(D416)=0,0,(VLOOKUP($D416,Validatie!$D$39:$E$56,2,FALSE))))</f>
        <v/>
      </c>
      <c r="F416" s="87"/>
    </row>
    <row r="417" spans="1:6" x14ac:dyDescent="0.2">
      <c r="A417" s="82"/>
      <c r="B417" s="85"/>
      <c r="C417" s="186" t="str">
        <f>IF(B417=0,"",IF(LEN(B417)=0,0,(VLOOKUP($B417,Validatie!$B$39:$C$47,2,FALSE))))</f>
        <v/>
      </c>
      <c r="D417" s="87"/>
      <c r="E417" s="186" t="str">
        <f>IF(D417=0,"",IF(LEN(D417)=0,0,(VLOOKUP($D417,Validatie!$D$39:$E$56,2,FALSE))))</f>
        <v/>
      </c>
      <c r="F417" s="87"/>
    </row>
    <row r="418" spans="1:6" x14ac:dyDescent="0.2">
      <c r="A418" s="82"/>
      <c r="B418" s="85"/>
      <c r="C418" s="186" t="str">
        <f>IF(B418=0,"",IF(LEN(B418)=0,0,(VLOOKUP($B418,Validatie!$B$39:$C$47,2,FALSE))))</f>
        <v/>
      </c>
      <c r="D418" s="87"/>
      <c r="E418" s="186" t="str">
        <f>IF(D418=0,"",IF(LEN(D418)=0,0,(VLOOKUP($D418,Validatie!$D$39:$E$56,2,FALSE))))</f>
        <v/>
      </c>
      <c r="F418" s="87"/>
    </row>
    <row r="419" spans="1:6" x14ac:dyDescent="0.2">
      <c r="A419" s="82"/>
      <c r="B419" s="85"/>
      <c r="C419" s="186" t="str">
        <f>IF(B419=0,"",IF(LEN(B419)=0,0,(VLOOKUP($B419,Validatie!$B$39:$C$47,2,FALSE))))</f>
        <v/>
      </c>
      <c r="D419" s="87"/>
      <c r="E419" s="186" t="str">
        <f>IF(D419=0,"",IF(LEN(D419)=0,0,(VLOOKUP($D419,Validatie!$D$39:$E$56,2,FALSE))))</f>
        <v/>
      </c>
      <c r="F419" s="87"/>
    </row>
    <row r="420" spans="1:6" x14ac:dyDescent="0.2">
      <c r="A420" s="82"/>
      <c r="B420" s="85"/>
      <c r="C420" s="186" t="str">
        <f>IF(B420=0,"",IF(LEN(B420)=0,0,(VLOOKUP($B420,Validatie!$B$39:$C$47,2,FALSE))))</f>
        <v/>
      </c>
      <c r="D420" s="87"/>
      <c r="E420" s="186" t="str">
        <f>IF(D420=0,"",IF(LEN(D420)=0,0,(VLOOKUP($D420,Validatie!$D$39:$E$56,2,FALSE))))</f>
        <v/>
      </c>
      <c r="F420" s="87"/>
    </row>
    <row r="421" spans="1:6" x14ac:dyDescent="0.2">
      <c r="A421" s="82"/>
      <c r="B421" s="85"/>
      <c r="C421" s="186" t="str">
        <f>IF(B421=0,"",IF(LEN(B421)=0,0,(VLOOKUP($B421,Validatie!$B$39:$C$47,2,FALSE))))</f>
        <v/>
      </c>
      <c r="D421" s="87"/>
      <c r="E421" s="186" t="str">
        <f>IF(D421=0,"",IF(LEN(D421)=0,0,(VLOOKUP($D421,Validatie!$D$39:$E$56,2,FALSE))))</f>
        <v/>
      </c>
      <c r="F421" s="87"/>
    </row>
    <row r="422" spans="1:6" x14ac:dyDescent="0.2">
      <c r="A422" s="82"/>
      <c r="B422" s="85"/>
      <c r="C422" s="186" t="str">
        <f>IF(B422=0,"",IF(LEN(B422)=0,0,(VLOOKUP($B422,Validatie!$B$39:$C$47,2,FALSE))))</f>
        <v/>
      </c>
      <c r="D422" s="87"/>
      <c r="E422" s="186" t="str">
        <f>IF(D422=0,"",IF(LEN(D422)=0,0,(VLOOKUP($D422,Validatie!$D$39:$E$56,2,FALSE))))</f>
        <v/>
      </c>
      <c r="F422" s="87"/>
    </row>
    <row r="423" spans="1:6" x14ac:dyDescent="0.2">
      <c r="A423" s="82"/>
      <c r="B423" s="85"/>
      <c r="C423" s="186" t="str">
        <f>IF(B423=0,"",IF(LEN(B423)=0,0,(VLOOKUP($B423,Validatie!$B$39:$C$47,2,FALSE))))</f>
        <v/>
      </c>
      <c r="D423" s="87"/>
      <c r="E423" s="186" t="str">
        <f>IF(D423=0,"",IF(LEN(D423)=0,0,(VLOOKUP($D423,Validatie!$D$39:$E$56,2,FALSE))))</f>
        <v/>
      </c>
      <c r="F423" s="87"/>
    </row>
    <row r="424" spans="1:6" x14ac:dyDescent="0.2">
      <c r="A424" s="82"/>
      <c r="B424" s="85"/>
      <c r="C424" s="186" t="str">
        <f>IF(B424=0,"",IF(LEN(B424)=0,0,(VLOOKUP($B424,Validatie!$B$39:$C$47,2,FALSE))))</f>
        <v/>
      </c>
      <c r="D424" s="87"/>
      <c r="E424" s="186" t="str">
        <f>IF(D424=0,"",IF(LEN(D424)=0,0,(VLOOKUP($D424,Validatie!$D$39:$E$56,2,FALSE))))</f>
        <v/>
      </c>
      <c r="F424" s="87"/>
    </row>
    <row r="425" spans="1:6" x14ac:dyDescent="0.2">
      <c r="A425" s="82"/>
      <c r="B425" s="85"/>
      <c r="C425" s="186" t="str">
        <f>IF(B425=0,"",IF(LEN(B425)=0,0,(VLOOKUP($B425,Validatie!$B$39:$C$47,2,FALSE))))</f>
        <v/>
      </c>
      <c r="D425" s="87"/>
      <c r="E425" s="186" t="str">
        <f>IF(D425=0,"",IF(LEN(D425)=0,0,(VLOOKUP($D425,Validatie!$D$39:$E$56,2,FALSE))))</f>
        <v/>
      </c>
      <c r="F425" s="87"/>
    </row>
    <row r="426" spans="1:6" x14ac:dyDescent="0.2">
      <c r="A426" s="82"/>
      <c r="B426" s="85"/>
      <c r="C426" s="186" t="str">
        <f>IF(B426=0,"",IF(LEN(B426)=0,0,(VLOOKUP($B426,Validatie!$B$39:$C$47,2,FALSE))))</f>
        <v/>
      </c>
      <c r="D426" s="87"/>
      <c r="E426" s="186" t="str">
        <f>IF(D426=0,"",IF(LEN(D426)=0,0,(VLOOKUP($D426,Validatie!$D$39:$E$56,2,FALSE))))</f>
        <v/>
      </c>
      <c r="F426" s="87"/>
    </row>
    <row r="427" spans="1:6" x14ac:dyDescent="0.2">
      <c r="A427" s="82"/>
      <c r="B427" s="85"/>
      <c r="C427" s="186" t="str">
        <f>IF(B427=0,"",IF(LEN(B427)=0,0,(VLOOKUP($B427,Validatie!$B$39:$C$47,2,FALSE))))</f>
        <v/>
      </c>
      <c r="D427" s="87"/>
      <c r="E427" s="186" t="str">
        <f>IF(D427=0,"",IF(LEN(D427)=0,0,(VLOOKUP($D427,Validatie!$D$39:$E$56,2,FALSE))))</f>
        <v/>
      </c>
      <c r="F427" s="87"/>
    </row>
    <row r="428" spans="1:6" x14ac:dyDescent="0.2">
      <c r="A428" s="82"/>
      <c r="B428" s="85"/>
      <c r="C428" s="186" t="str">
        <f>IF(B428=0,"",IF(LEN(B428)=0,0,(VLOOKUP($B428,Validatie!$B$39:$C$47,2,FALSE))))</f>
        <v/>
      </c>
      <c r="D428" s="87"/>
      <c r="E428" s="186" t="str">
        <f>IF(D428=0,"",IF(LEN(D428)=0,0,(VLOOKUP($D428,Validatie!$D$39:$E$56,2,FALSE))))</f>
        <v/>
      </c>
      <c r="F428" s="87"/>
    </row>
    <row r="429" spans="1:6" x14ac:dyDescent="0.2">
      <c r="A429" s="82"/>
      <c r="B429" s="85"/>
      <c r="C429" s="186" t="str">
        <f>IF(B429=0,"",IF(LEN(B429)=0,0,(VLOOKUP($B429,Validatie!$B$39:$C$47,2,FALSE))))</f>
        <v/>
      </c>
      <c r="D429" s="87"/>
      <c r="E429" s="186" t="str">
        <f>IF(D429=0,"",IF(LEN(D429)=0,0,(VLOOKUP($D429,Validatie!$D$39:$E$56,2,FALSE))))</f>
        <v/>
      </c>
      <c r="F429" s="87"/>
    </row>
    <row r="430" spans="1:6" x14ac:dyDescent="0.2">
      <c r="A430" s="82"/>
      <c r="B430" s="85"/>
      <c r="C430" s="186" t="str">
        <f>IF(B430=0,"",IF(LEN(B430)=0,0,(VLOOKUP($B430,Validatie!$B$39:$C$47,2,FALSE))))</f>
        <v/>
      </c>
      <c r="D430" s="87"/>
      <c r="E430" s="186" t="str">
        <f>IF(D430=0,"",IF(LEN(D430)=0,0,(VLOOKUP($D430,Validatie!$D$39:$E$56,2,FALSE))))</f>
        <v/>
      </c>
      <c r="F430" s="87"/>
    </row>
    <row r="431" spans="1:6" x14ac:dyDescent="0.2">
      <c r="A431" s="82"/>
      <c r="B431" s="85"/>
      <c r="C431" s="186" t="str">
        <f>IF(B431=0,"",IF(LEN(B431)=0,0,(VLOOKUP($B431,Validatie!$B$39:$C$47,2,FALSE))))</f>
        <v/>
      </c>
      <c r="D431" s="87"/>
      <c r="E431" s="186" t="str">
        <f>IF(D431=0,"",IF(LEN(D431)=0,0,(VLOOKUP($D431,Validatie!$D$39:$E$56,2,FALSE))))</f>
        <v/>
      </c>
      <c r="F431" s="87"/>
    </row>
    <row r="432" spans="1:6" x14ac:dyDescent="0.2">
      <c r="A432" s="82"/>
      <c r="B432" s="85"/>
      <c r="C432" s="186" t="str">
        <f>IF(B432=0,"",IF(LEN(B432)=0,0,(VLOOKUP($B432,Validatie!$B$39:$C$47,2,FALSE))))</f>
        <v/>
      </c>
      <c r="D432" s="87"/>
      <c r="E432" s="186" t="str">
        <f>IF(D432=0,"",IF(LEN(D432)=0,0,(VLOOKUP($D432,Validatie!$D$39:$E$56,2,FALSE))))</f>
        <v/>
      </c>
      <c r="F432" s="87"/>
    </row>
    <row r="433" spans="1:6" x14ac:dyDescent="0.2">
      <c r="A433" s="82"/>
      <c r="B433" s="85"/>
      <c r="C433" s="186" t="str">
        <f>IF(B433=0,"",IF(LEN(B433)=0,0,(VLOOKUP($B433,Validatie!$B$39:$C$47,2,FALSE))))</f>
        <v/>
      </c>
      <c r="D433" s="87"/>
      <c r="E433" s="186" t="str">
        <f>IF(D433=0,"",IF(LEN(D433)=0,0,(VLOOKUP($D433,Validatie!$D$39:$E$56,2,FALSE))))</f>
        <v/>
      </c>
      <c r="F433" s="87"/>
    </row>
    <row r="434" spans="1:6" x14ac:dyDescent="0.2">
      <c r="A434" s="82"/>
      <c r="B434" s="85"/>
      <c r="C434" s="186" t="str">
        <f>IF(B434=0,"",IF(LEN(B434)=0,0,(VLOOKUP($B434,Validatie!$B$39:$C$47,2,FALSE))))</f>
        <v/>
      </c>
      <c r="D434" s="87"/>
      <c r="E434" s="186" t="str">
        <f>IF(D434=0,"",IF(LEN(D434)=0,0,(VLOOKUP($D434,Validatie!$D$39:$E$56,2,FALSE))))</f>
        <v/>
      </c>
      <c r="F434" s="87"/>
    </row>
    <row r="435" spans="1:6" x14ac:dyDescent="0.2">
      <c r="A435" s="82"/>
      <c r="B435" s="85"/>
      <c r="C435" s="186" t="str">
        <f>IF(B435=0,"",IF(LEN(B435)=0,0,(VLOOKUP($B435,Validatie!$B$39:$C$47,2,FALSE))))</f>
        <v/>
      </c>
      <c r="D435" s="87"/>
      <c r="E435" s="186" t="str">
        <f>IF(D435=0,"",IF(LEN(D435)=0,0,(VLOOKUP($D435,Validatie!$D$39:$E$56,2,FALSE))))</f>
        <v/>
      </c>
      <c r="F435" s="87"/>
    </row>
    <row r="436" spans="1:6" x14ac:dyDescent="0.2">
      <c r="A436" s="82"/>
      <c r="B436" s="85"/>
      <c r="C436" s="186" t="str">
        <f>IF(B436=0,"",IF(LEN(B436)=0,0,(VLOOKUP($B436,Validatie!$B$39:$C$47,2,FALSE))))</f>
        <v/>
      </c>
      <c r="D436" s="87"/>
      <c r="E436" s="186" t="str">
        <f>IF(D436=0,"",IF(LEN(D436)=0,0,(VLOOKUP($D436,Validatie!$D$39:$E$56,2,FALSE))))</f>
        <v/>
      </c>
      <c r="F436" s="87"/>
    </row>
    <row r="437" spans="1:6" x14ac:dyDescent="0.2">
      <c r="A437" s="82"/>
      <c r="B437" s="85"/>
      <c r="C437" s="186" t="str">
        <f>IF(B437=0,"",IF(LEN(B437)=0,0,(VLOOKUP($B437,Validatie!$B$39:$C$47,2,FALSE))))</f>
        <v/>
      </c>
      <c r="D437" s="87"/>
      <c r="E437" s="186" t="str">
        <f>IF(D437=0,"",IF(LEN(D437)=0,0,(VLOOKUP($D437,Validatie!$D$39:$E$56,2,FALSE))))</f>
        <v/>
      </c>
      <c r="F437" s="87"/>
    </row>
    <row r="438" spans="1:6" x14ac:dyDescent="0.2">
      <c r="A438" s="82"/>
      <c r="B438" s="85"/>
      <c r="C438" s="186" t="str">
        <f>IF(B438=0,"",IF(LEN(B438)=0,0,(VLOOKUP($B438,Validatie!$B$39:$C$47,2,FALSE))))</f>
        <v/>
      </c>
      <c r="D438" s="87"/>
      <c r="E438" s="186" t="str">
        <f>IF(D438=0,"",IF(LEN(D438)=0,0,(VLOOKUP($D438,Validatie!$D$39:$E$56,2,FALSE))))</f>
        <v/>
      </c>
      <c r="F438" s="87"/>
    </row>
    <row r="439" spans="1:6" x14ac:dyDescent="0.2">
      <c r="A439" s="82"/>
      <c r="B439" s="85"/>
      <c r="C439" s="186" t="str">
        <f>IF(B439=0,"",IF(LEN(B439)=0,0,(VLOOKUP($B439,Validatie!$B$39:$C$47,2,FALSE))))</f>
        <v/>
      </c>
      <c r="D439" s="87"/>
      <c r="E439" s="186" t="str">
        <f>IF(D439=0,"",IF(LEN(D439)=0,0,(VLOOKUP($D439,Validatie!$D$39:$E$56,2,FALSE))))</f>
        <v/>
      </c>
      <c r="F439" s="87"/>
    </row>
    <row r="440" spans="1:6" x14ac:dyDescent="0.2">
      <c r="A440" s="82"/>
      <c r="B440" s="85"/>
      <c r="C440" s="186" t="str">
        <f>IF(B440=0,"",IF(LEN(B440)=0,0,(VLOOKUP($B440,Validatie!$B$39:$C$47,2,FALSE))))</f>
        <v/>
      </c>
      <c r="D440" s="87"/>
      <c r="E440" s="186" t="str">
        <f>IF(D440=0,"",IF(LEN(D440)=0,0,(VLOOKUP($D440,Validatie!$D$39:$E$56,2,FALSE))))</f>
        <v/>
      </c>
      <c r="F440" s="87"/>
    </row>
    <row r="441" spans="1:6" x14ac:dyDescent="0.2">
      <c r="A441" s="82"/>
      <c r="B441" s="85"/>
      <c r="C441" s="186" t="str">
        <f>IF(B441=0,"",IF(LEN(B441)=0,0,(VLOOKUP($B441,Validatie!$B$39:$C$47,2,FALSE))))</f>
        <v/>
      </c>
      <c r="D441" s="87"/>
      <c r="E441" s="186" t="str">
        <f>IF(D441=0,"",IF(LEN(D441)=0,0,(VLOOKUP($D441,Validatie!$D$39:$E$56,2,FALSE))))</f>
        <v/>
      </c>
      <c r="F441" s="87"/>
    </row>
    <row r="442" spans="1:6" x14ac:dyDescent="0.2">
      <c r="A442" s="82"/>
      <c r="B442" s="85"/>
      <c r="C442" s="186" t="str">
        <f>IF(B442=0,"",IF(LEN(B442)=0,0,(VLOOKUP($B442,Validatie!$B$39:$C$47,2,FALSE))))</f>
        <v/>
      </c>
      <c r="D442" s="87"/>
      <c r="E442" s="186" t="str">
        <f>IF(D442=0,"",IF(LEN(D442)=0,0,(VLOOKUP($D442,Validatie!$D$39:$E$56,2,FALSE))))</f>
        <v/>
      </c>
      <c r="F442" s="87"/>
    </row>
    <row r="443" spans="1:6" x14ac:dyDescent="0.2">
      <c r="A443" s="82"/>
      <c r="B443" s="85"/>
      <c r="C443" s="186" t="str">
        <f>IF(B443=0,"",IF(LEN(B443)=0,0,(VLOOKUP($B443,Validatie!$B$39:$C$47,2,FALSE))))</f>
        <v/>
      </c>
      <c r="D443" s="87"/>
      <c r="E443" s="186" t="str">
        <f>IF(D443=0,"",IF(LEN(D443)=0,0,(VLOOKUP($D443,Validatie!$D$39:$E$56,2,FALSE))))</f>
        <v/>
      </c>
      <c r="F443" s="87"/>
    </row>
    <row r="444" spans="1:6" x14ac:dyDescent="0.2">
      <c r="A444" s="82"/>
      <c r="B444" s="85"/>
      <c r="C444" s="186" t="str">
        <f>IF(B444=0,"",IF(LEN(B444)=0,0,(VLOOKUP($B444,Validatie!$B$39:$C$47,2,FALSE))))</f>
        <v/>
      </c>
      <c r="D444" s="87"/>
      <c r="E444" s="186" t="str">
        <f>IF(D444=0,"",IF(LEN(D444)=0,0,(VLOOKUP($D444,Validatie!$D$39:$E$56,2,FALSE))))</f>
        <v/>
      </c>
      <c r="F444" s="87"/>
    </row>
    <row r="445" spans="1:6" x14ac:dyDescent="0.2">
      <c r="A445" s="82"/>
      <c r="B445" s="85"/>
      <c r="C445" s="186" t="str">
        <f>IF(B445=0,"",IF(LEN(B445)=0,0,(VLOOKUP($B445,Validatie!$B$39:$C$47,2,FALSE))))</f>
        <v/>
      </c>
      <c r="D445" s="87"/>
      <c r="E445" s="186" t="str">
        <f>IF(D445=0,"",IF(LEN(D445)=0,0,(VLOOKUP($D445,Validatie!$D$39:$E$56,2,FALSE))))</f>
        <v/>
      </c>
      <c r="F445" s="87"/>
    </row>
    <row r="446" spans="1:6" x14ac:dyDescent="0.2">
      <c r="A446" s="82"/>
      <c r="B446" s="85"/>
      <c r="C446" s="186" t="str">
        <f>IF(B446=0,"",IF(LEN(B446)=0,0,(VLOOKUP($B446,Validatie!$B$39:$C$47,2,FALSE))))</f>
        <v/>
      </c>
      <c r="D446" s="87"/>
      <c r="E446" s="186" t="str">
        <f>IF(D446=0,"",IF(LEN(D446)=0,0,(VLOOKUP($D446,Validatie!$D$39:$E$56,2,FALSE))))</f>
        <v/>
      </c>
      <c r="F446" s="87"/>
    </row>
    <row r="447" spans="1:6" x14ac:dyDescent="0.2">
      <c r="A447" s="82"/>
      <c r="B447" s="85"/>
      <c r="C447" s="186" t="str">
        <f>IF(B447=0,"",IF(LEN(B447)=0,0,(VLOOKUP($B447,Validatie!$B$39:$C$47,2,FALSE))))</f>
        <v/>
      </c>
      <c r="D447" s="87"/>
      <c r="E447" s="186" t="str">
        <f>IF(D447=0,"",IF(LEN(D447)=0,0,(VLOOKUP($D447,Validatie!$D$39:$E$56,2,FALSE))))</f>
        <v/>
      </c>
      <c r="F447" s="87"/>
    </row>
    <row r="448" spans="1:6" x14ac:dyDescent="0.2">
      <c r="A448" s="82"/>
      <c r="B448" s="85"/>
      <c r="C448" s="186" t="str">
        <f>IF(B448=0,"",IF(LEN(B448)=0,0,(VLOOKUP($B448,Validatie!$B$39:$C$47,2,FALSE))))</f>
        <v/>
      </c>
      <c r="D448" s="87"/>
      <c r="E448" s="186" t="str">
        <f>IF(D448=0,"",IF(LEN(D448)=0,0,(VLOOKUP($D448,Validatie!$D$39:$E$56,2,FALSE))))</f>
        <v/>
      </c>
      <c r="F448" s="87"/>
    </row>
    <row r="449" spans="1:6" x14ac:dyDescent="0.2">
      <c r="A449" s="82"/>
      <c r="B449" s="85"/>
      <c r="C449" s="186" t="str">
        <f>IF(B449=0,"",IF(LEN(B449)=0,0,(VLOOKUP($B449,Validatie!$B$39:$C$47,2,FALSE))))</f>
        <v/>
      </c>
      <c r="D449" s="87"/>
      <c r="E449" s="186" t="str">
        <f>IF(D449=0,"",IF(LEN(D449)=0,0,(VLOOKUP($D449,Validatie!$D$39:$E$56,2,FALSE))))</f>
        <v/>
      </c>
      <c r="F449" s="87"/>
    </row>
    <row r="450" spans="1:6" x14ac:dyDescent="0.2">
      <c r="A450" s="82"/>
      <c r="B450" s="85"/>
      <c r="C450" s="186" t="str">
        <f>IF(B450=0,"",IF(LEN(B450)=0,0,(VLOOKUP($B450,Validatie!$B$39:$C$47,2,FALSE))))</f>
        <v/>
      </c>
      <c r="D450" s="87"/>
      <c r="E450" s="186" t="str">
        <f>IF(D450=0,"",IF(LEN(D450)=0,0,(VLOOKUP($D450,Validatie!$D$39:$E$56,2,FALSE))))</f>
        <v/>
      </c>
      <c r="F450" s="87"/>
    </row>
    <row r="451" spans="1:6" x14ac:dyDescent="0.2">
      <c r="A451" s="82"/>
      <c r="B451" s="85"/>
      <c r="C451" s="186" t="str">
        <f>IF(B451=0,"",IF(LEN(B451)=0,0,(VLOOKUP($B451,Validatie!$B$39:$C$47,2,FALSE))))</f>
        <v/>
      </c>
      <c r="D451" s="87"/>
      <c r="E451" s="186" t="str">
        <f>IF(D451=0,"",IF(LEN(D451)=0,0,(VLOOKUP($D451,Validatie!$D$39:$E$56,2,FALSE))))</f>
        <v/>
      </c>
      <c r="F451" s="87"/>
    </row>
    <row r="452" spans="1:6" x14ac:dyDescent="0.2">
      <c r="A452" s="82"/>
      <c r="B452" s="85"/>
      <c r="C452" s="186" t="str">
        <f>IF(B452=0,"",IF(LEN(B452)=0,0,(VLOOKUP($B452,Validatie!$B$39:$C$47,2,FALSE))))</f>
        <v/>
      </c>
      <c r="D452" s="87"/>
      <c r="E452" s="186" t="str">
        <f>IF(D452=0,"",IF(LEN(D452)=0,0,(VLOOKUP($D452,Validatie!$D$39:$E$56,2,FALSE))))</f>
        <v/>
      </c>
      <c r="F452" s="87"/>
    </row>
    <row r="453" spans="1:6" x14ac:dyDescent="0.2">
      <c r="A453" s="82"/>
      <c r="B453" s="85"/>
      <c r="C453" s="186" t="str">
        <f>IF(B453=0,"",IF(LEN(B453)=0,0,(VLOOKUP($B453,Validatie!$B$39:$C$47,2,FALSE))))</f>
        <v/>
      </c>
      <c r="D453" s="87"/>
      <c r="E453" s="186" t="str">
        <f>IF(D453=0,"",IF(LEN(D453)=0,0,(VLOOKUP($D453,Validatie!$D$39:$E$56,2,FALSE))))</f>
        <v/>
      </c>
      <c r="F453" s="87"/>
    </row>
    <row r="454" spans="1:6" x14ac:dyDescent="0.2">
      <c r="A454" s="82"/>
      <c r="B454" s="85"/>
      <c r="C454" s="186" t="str">
        <f>IF(B454=0,"",IF(LEN(B454)=0,0,(VLOOKUP($B454,Validatie!$B$39:$C$47,2,FALSE))))</f>
        <v/>
      </c>
      <c r="D454" s="87"/>
      <c r="E454" s="186" t="str">
        <f>IF(D454=0,"",IF(LEN(D454)=0,0,(VLOOKUP($D454,Validatie!$D$39:$E$56,2,FALSE))))</f>
        <v/>
      </c>
      <c r="F454" s="87"/>
    </row>
    <row r="455" spans="1:6" x14ac:dyDescent="0.2">
      <c r="A455" s="82"/>
      <c r="B455" s="85"/>
      <c r="C455" s="186" t="str">
        <f>IF(B455=0,"",IF(LEN(B455)=0,0,(VLOOKUP($B455,Validatie!$B$39:$C$47,2,FALSE))))</f>
        <v/>
      </c>
      <c r="D455" s="87"/>
      <c r="E455" s="186" t="str">
        <f>IF(D455=0,"",IF(LEN(D455)=0,0,(VLOOKUP($D455,Validatie!$D$39:$E$56,2,FALSE))))</f>
        <v/>
      </c>
      <c r="F455" s="87"/>
    </row>
    <row r="456" spans="1:6" x14ac:dyDescent="0.2">
      <c r="A456" s="82"/>
      <c r="B456" s="85"/>
      <c r="C456" s="186" t="str">
        <f>IF(B456=0,"",IF(LEN(B456)=0,0,(VLOOKUP($B456,Validatie!$B$39:$C$47,2,FALSE))))</f>
        <v/>
      </c>
      <c r="D456" s="87"/>
      <c r="E456" s="186" t="str">
        <f>IF(D456=0,"",IF(LEN(D456)=0,0,(VLOOKUP($D456,Validatie!$D$39:$E$56,2,FALSE))))</f>
        <v/>
      </c>
      <c r="F456" s="87"/>
    </row>
    <row r="457" spans="1:6" x14ac:dyDescent="0.2">
      <c r="A457" s="82"/>
      <c r="B457" s="85"/>
      <c r="C457" s="186" t="str">
        <f>IF(B457=0,"",IF(LEN(B457)=0,0,(VLOOKUP($B457,Validatie!$B$39:$C$47,2,FALSE))))</f>
        <v/>
      </c>
      <c r="D457" s="87"/>
      <c r="E457" s="186" t="str">
        <f>IF(D457=0,"",IF(LEN(D457)=0,0,(VLOOKUP($D457,Validatie!$D$39:$E$56,2,FALSE))))</f>
        <v/>
      </c>
      <c r="F457" s="87"/>
    </row>
    <row r="458" spans="1:6" x14ac:dyDescent="0.2">
      <c r="A458" s="82"/>
      <c r="B458" s="85"/>
      <c r="C458" s="186" t="str">
        <f>IF(B458=0,"",IF(LEN(B458)=0,0,(VLOOKUP($B458,Validatie!$B$39:$C$47,2,FALSE))))</f>
        <v/>
      </c>
      <c r="D458" s="87"/>
      <c r="E458" s="186" t="str">
        <f>IF(D458=0,"",IF(LEN(D458)=0,0,(VLOOKUP($D458,Validatie!$D$39:$E$56,2,FALSE))))</f>
        <v/>
      </c>
      <c r="F458" s="87"/>
    </row>
    <row r="459" spans="1:6" x14ac:dyDescent="0.2">
      <c r="A459" s="82"/>
      <c r="B459" s="85"/>
      <c r="C459" s="186" t="str">
        <f>IF(B459=0,"",IF(LEN(B459)=0,0,(VLOOKUP($B459,Validatie!$B$39:$C$47,2,FALSE))))</f>
        <v/>
      </c>
      <c r="D459" s="87"/>
      <c r="E459" s="186" t="str">
        <f>IF(D459=0,"",IF(LEN(D459)=0,0,(VLOOKUP($D459,Validatie!$D$39:$E$56,2,FALSE))))</f>
        <v/>
      </c>
      <c r="F459" s="87"/>
    </row>
    <row r="460" spans="1:6" x14ac:dyDescent="0.2">
      <c r="A460" s="82"/>
      <c r="B460" s="85"/>
      <c r="C460" s="186" t="str">
        <f>IF(B460=0,"",IF(LEN(B460)=0,0,(VLOOKUP($B460,Validatie!$B$39:$C$47,2,FALSE))))</f>
        <v/>
      </c>
      <c r="D460" s="87"/>
      <c r="E460" s="186" t="str">
        <f>IF(D460=0,"",IF(LEN(D460)=0,0,(VLOOKUP($D460,Validatie!$D$39:$E$56,2,FALSE))))</f>
        <v/>
      </c>
      <c r="F460" s="87"/>
    </row>
    <row r="461" spans="1:6" x14ac:dyDescent="0.2">
      <c r="A461" s="82"/>
      <c r="B461" s="85"/>
      <c r="C461" s="186" t="str">
        <f>IF(B461=0,"",IF(LEN(B461)=0,0,(VLOOKUP($B461,Validatie!$B$39:$C$47,2,FALSE))))</f>
        <v/>
      </c>
      <c r="D461" s="87"/>
      <c r="E461" s="186" t="str">
        <f>IF(D461=0,"",IF(LEN(D461)=0,0,(VLOOKUP($D461,Validatie!$D$39:$E$56,2,FALSE))))</f>
        <v/>
      </c>
      <c r="F461" s="87"/>
    </row>
    <row r="462" spans="1:6" x14ac:dyDescent="0.2">
      <c r="A462" s="82"/>
      <c r="B462" s="85"/>
      <c r="C462" s="186" t="str">
        <f>IF(B462=0,"",IF(LEN(B462)=0,0,(VLOOKUP($B462,Validatie!$B$39:$C$47,2,FALSE))))</f>
        <v/>
      </c>
      <c r="D462" s="87"/>
      <c r="E462" s="186" t="str">
        <f>IF(D462=0,"",IF(LEN(D462)=0,0,(VLOOKUP($D462,Validatie!$D$39:$E$56,2,FALSE))))</f>
        <v/>
      </c>
      <c r="F462" s="87"/>
    </row>
    <row r="463" spans="1:6" x14ac:dyDescent="0.2">
      <c r="A463" s="82"/>
      <c r="B463" s="85"/>
      <c r="C463" s="186" t="str">
        <f>IF(B463=0,"",IF(LEN(B463)=0,0,(VLOOKUP($B463,Validatie!$B$39:$C$47,2,FALSE))))</f>
        <v/>
      </c>
      <c r="D463" s="87"/>
      <c r="E463" s="186" t="str">
        <f>IF(D463=0,"",IF(LEN(D463)=0,0,(VLOOKUP($D463,Validatie!$D$39:$E$56,2,FALSE))))</f>
        <v/>
      </c>
      <c r="F463" s="87"/>
    </row>
    <row r="464" spans="1:6" x14ac:dyDescent="0.2">
      <c r="A464" s="82"/>
      <c r="B464" s="85"/>
      <c r="C464" s="186" t="str">
        <f>IF(B464=0,"",IF(LEN(B464)=0,0,(VLOOKUP($B464,Validatie!$B$39:$C$47,2,FALSE))))</f>
        <v/>
      </c>
      <c r="D464" s="87"/>
      <c r="E464" s="186" t="str">
        <f>IF(D464=0,"",IF(LEN(D464)=0,0,(VLOOKUP($D464,Validatie!$D$39:$E$56,2,FALSE))))</f>
        <v/>
      </c>
      <c r="F464" s="87"/>
    </row>
    <row r="465" spans="1:6" x14ac:dyDescent="0.2">
      <c r="A465" s="82"/>
      <c r="B465" s="85"/>
      <c r="C465" s="186" t="str">
        <f>IF(B465=0,"",IF(LEN(B465)=0,0,(VLOOKUP($B465,Validatie!$B$39:$C$47,2,FALSE))))</f>
        <v/>
      </c>
      <c r="D465" s="87"/>
      <c r="E465" s="186" t="str">
        <f>IF(D465=0,"",IF(LEN(D465)=0,0,(VLOOKUP($D465,Validatie!$D$39:$E$56,2,FALSE))))</f>
        <v/>
      </c>
      <c r="F465" s="87"/>
    </row>
    <row r="466" spans="1:6" x14ac:dyDescent="0.2">
      <c r="A466" s="82"/>
      <c r="B466" s="85"/>
      <c r="C466" s="186" t="str">
        <f>IF(B466=0,"",IF(LEN(B466)=0,0,(VLOOKUP($B466,Validatie!$B$39:$C$47,2,FALSE))))</f>
        <v/>
      </c>
      <c r="D466" s="87"/>
      <c r="E466" s="186" t="str">
        <f>IF(D466=0,"",IF(LEN(D466)=0,0,(VLOOKUP($D466,Validatie!$D$39:$E$56,2,FALSE))))</f>
        <v/>
      </c>
      <c r="F466" s="87"/>
    </row>
    <row r="467" spans="1:6" x14ac:dyDescent="0.2">
      <c r="A467" s="82"/>
      <c r="B467" s="85"/>
      <c r="C467" s="186" t="str">
        <f>IF(B467=0,"",IF(LEN(B467)=0,0,(VLOOKUP($B467,Validatie!$B$39:$C$47,2,FALSE))))</f>
        <v/>
      </c>
      <c r="D467" s="87"/>
      <c r="E467" s="186" t="str">
        <f>IF(D467=0,"",IF(LEN(D467)=0,0,(VLOOKUP($D467,Validatie!$D$39:$E$56,2,FALSE))))</f>
        <v/>
      </c>
      <c r="F467" s="87"/>
    </row>
    <row r="468" spans="1:6" x14ac:dyDescent="0.2">
      <c r="A468" s="82"/>
      <c r="B468" s="85"/>
      <c r="C468" s="186" t="str">
        <f>IF(B468=0,"",IF(LEN(B468)=0,0,(VLOOKUP($B468,Validatie!$B$39:$C$47,2,FALSE))))</f>
        <v/>
      </c>
      <c r="D468" s="87"/>
      <c r="E468" s="186" t="str">
        <f>IF(D468=0,"",IF(LEN(D468)=0,0,(VLOOKUP($D468,Validatie!$D$39:$E$56,2,FALSE))))</f>
        <v/>
      </c>
      <c r="F468" s="87"/>
    </row>
    <row r="469" spans="1:6" x14ac:dyDescent="0.2">
      <c r="A469" s="82"/>
      <c r="B469" s="85"/>
      <c r="C469" s="186" t="str">
        <f>IF(B469=0,"",IF(LEN(B469)=0,0,(VLOOKUP($B469,Validatie!$B$39:$C$47,2,FALSE))))</f>
        <v/>
      </c>
      <c r="D469" s="87"/>
      <c r="E469" s="186" t="str">
        <f>IF(D469=0,"",IF(LEN(D469)=0,0,(VLOOKUP($D469,Validatie!$D$39:$E$56,2,FALSE))))</f>
        <v/>
      </c>
      <c r="F469" s="87"/>
    </row>
    <row r="470" spans="1:6" x14ac:dyDescent="0.2">
      <c r="A470" s="82"/>
      <c r="B470" s="85"/>
      <c r="C470" s="186" t="str">
        <f>IF(B470=0,"",IF(LEN(B470)=0,0,(VLOOKUP($B470,Validatie!$B$39:$C$47,2,FALSE))))</f>
        <v/>
      </c>
      <c r="D470" s="87"/>
      <c r="E470" s="186" t="str">
        <f>IF(D470=0,"",IF(LEN(D470)=0,0,(VLOOKUP($D470,Validatie!$D$39:$E$56,2,FALSE))))</f>
        <v/>
      </c>
      <c r="F470" s="87"/>
    </row>
    <row r="471" spans="1:6" x14ac:dyDescent="0.2">
      <c r="A471" s="82"/>
      <c r="B471" s="85"/>
      <c r="C471" s="186" t="str">
        <f>IF(B471=0,"",IF(LEN(B471)=0,0,(VLOOKUP($B471,Validatie!$B$39:$C$47,2,FALSE))))</f>
        <v/>
      </c>
      <c r="D471" s="87"/>
      <c r="E471" s="186" t="str">
        <f>IF(D471=0,"",IF(LEN(D471)=0,0,(VLOOKUP($D471,Validatie!$D$39:$E$56,2,FALSE))))</f>
        <v/>
      </c>
      <c r="F471" s="87"/>
    </row>
    <row r="472" spans="1:6" x14ac:dyDescent="0.2">
      <c r="A472" s="82"/>
      <c r="B472" s="85"/>
      <c r="C472" s="186" t="str">
        <f>IF(B472=0,"",IF(LEN(B472)=0,0,(VLOOKUP($B472,Validatie!$B$39:$C$47,2,FALSE))))</f>
        <v/>
      </c>
      <c r="D472" s="87"/>
      <c r="E472" s="186" t="str">
        <f>IF(D472=0,"",IF(LEN(D472)=0,0,(VLOOKUP($D472,Validatie!$D$39:$E$56,2,FALSE))))</f>
        <v/>
      </c>
      <c r="F472" s="87"/>
    </row>
    <row r="473" spans="1:6" x14ac:dyDescent="0.2">
      <c r="A473" s="82"/>
      <c r="B473" s="85"/>
      <c r="C473" s="186" t="str">
        <f>IF(B473=0,"",IF(LEN(B473)=0,0,(VLOOKUP($B473,Validatie!$B$39:$C$47,2,FALSE))))</f>
        <v/>
      </c>
      <c r="D473" s="87"/>
      <c r="E473" s="186" t="str">
        <f>IF(D473=0,"",IF(LEN(D473)=0,0,(VLOOKUP($D473,Validatie!$D$39:$E$56,2,FALSE))))</f>
        <v/>
      </c>
      <c r="F473" s="87"/>
    </row>
    <row r="474" spans="1:6" x14ac:dyDescent="0.2">
      <c r="A474" s="82"/>
      <c r="B474" s="85"/>
      <c r="C474" s="186" t="str">
        <f>IF(B474=0,"",IF(LEN(B474)=0,0,(VLOOKUP($B474,Validatie!$B$39:$C$47,2,FALSE))))</f>
        <v/>
      </c>
      <c r="D474" s="87"/>
      <c r="E474" s="186" t="str">
        <f>IF(D474=0,"",IF(LEN(D474)=0,0,(VLOOKUP($D474,Validatie!$D$39:$E$56,2,FALSE))))</f>
        <v/>
      </c>
      <c r="F474" s="87"/>
    </row>
    <row r="475" spans="1:6" x14ac:dyDescent="0.2">
      <c r="A475" s="82"/>
      <c r="B475" s="85"/>
      <c r="C475" s="186" t="str">
        <f>IF(B475=0,"",IF(LEN(B475)=0,0,(VLOOKUP($B475,Validatie!$B$39:$C$47,2,FALSE))))</f>
        <v/>
      </c>
      <c r="D475" s="87"/>
      <c r="E475" s="186" t="str">
        <f>IF(D475=0,"",IF(LEN(D475)=0,0,(VLOOKUP($D475,Validatie!$D$39:$E$56,2,FALSE))))</f>
        <v/>
      </c>
      <c r="F475" s="87"/>
    </row>
    <row r="476" spans="1:6" x14ac:dyDescent="0.2">
      <c r="A476" s="82"/>
      <c r="B476" s="85"/>
      <c r="C476" s="186" t="str">
        <f>IF(B476=0,"",IF(LEN(B476)=0,0,(VLOOKUP($B476,Validatie!$B$39:$C$47,2,FALSE))))</f>
        <v/>
      </c>
      <c r="D476" s="87"/>
      <c r="E476" s="186" t="str">
        <f>IF(D476=0,"",IF(LEN(D476)=0,0,(VLOOKUP($D476,Validatie!$D$39:$E$56,2,FALSE))))</f>
        <v/>
      </c>
      <c r="F476" s="87"/>
    </row>
    <row r="477" spans="1:6" x14ac:dyDescent="0.2">
      <c r="A477" s="82"/>
      <c r="B477" s="85"/>
      <c r="C477" s="186" t="str">
        <f>IF(B477=0,"",IF(LEN(B477)=0,0,(VLOOKUP($B477,Validatie!$B$39:$C$47,2,FALSE))))</f>
        <v/>
      </c>
      <c r="D477" s="87"/>
      <c r="E477" s="186" t="str">
        <f>IF(D477=0,"",IF(LEN(D477)=0,0,(VLOOKUP($D477,Validatie!$D$39:$E$56,2,FALSE))))</f>
        <v/>
      </c>
      <c r="F477" s="87"/>
    </row>
    <row r="478" spans="1:6" x14ac:dyDescent="0.2">
      <c r="A478" s="82"/>
      <c r="B478" s="85"/>
      <c r="C478" s="186" t="str">
        <f>IF(B478=0,"",IF(LEN(B478)=0,0,(VLOOKUP($B478,Validatie!$B$39:$C$47,2,FALSE))))</f>
        <v/>
      </c>
      <c r="D478" s="87"/>
      <c r="E478" s="186" t="str">
        <f>IF(D478=0,"",IF(LEN(D478)=0,0,(VLOOKUP($D478,Validatie!$D$39:$E$56,2,FALSE))))</f>
        <v/>
      </c>
      <c r="F478" s="87"/>
    </row>
    <row r="479" spans="1:6" x14ac:dyDescent="0.2">
      <c r="A479" s="82"/>
      <c r="B479" s="85"/>
      <c r="C479" s="186" t="str">
        <f>IF(B479=0,"",IF(LEN(B479)=0,0,(VLOOKUP($B479,Validatie!$B$39:$C$47,2,FALSE))))</f>
        <v/>
      </c>
      <c r="D479" s="87"/>
      <c r="E479" s="186" t="str">
        <f>IF(D479=0,"",IF(LEN(D479)=0,0,(VLOOKUP($D479,Validatie!$D$39:$E$56,2,FALSE))))</f>
        <v/>
      </c>
      <c r="F479" s="87"/>
    </row>
    <row r="480" spans="1:6" x14ac:dyDescent="0.2">
      <c r="A480" s="82"/>
      <c r="B480" s="85"/>
      <c r="C480" s="186" t="str">
        <f>IF(B480=0,"",IF(LEN(B480)=0,0,(VLOOKUP($B480,Validatie!$B$39:$C$47,2,FALSE))))</f>
        <v/>
      </c>
      <c r="D480" s="87"/>
      <c r="E480" s="186" t="str">
        <f>IF(D480=0,"",IF(LEN(D480)=0,0,(VLOOKUP($D480,Validatie!$D$39:$E$56,2,FALSE))))</f>
        <v/>
      </c>
      <c r="F480" s="87"/>
    </row>
    <row r="481" spans="1:6" x14ac:dyDescent="0.2">
      <c r="A481" s="82"/>
      <c r="B481" s="85"/>
      <c r="C481" s="186" t="str">
        <f>IF(B481=0,"",IF(LEN(B481)=0,0,(VLOOKUP($B481,Validatie!$B$39:$C$47,2,FALSE))))</f>
        <v/>
      </c>
      <c r="D481" s="87"/>
      <c r="E481" s="186" t="str">
        <f>IF(D481=0,"",IF(LEN(D481)=0,0,(VLOOKUP($D481,Validatie!$D$39:$E$56,2,FALSE))))</f>
        <v/>
      </c>
      <c r="F481" s="87"/>
    </row>
    <row r="482" spans="1:6" x14ac:dyDescent="0.2">
      <c r="A482" s="82"/>
      <c r="B482" s="85"/>
      <c r="C482" s="186" t="str">
        <f>IF(B482=0,"",IF(LEN(B482)=0,0,(VLOOKUP($B482,Validatie!$B$39:$C$47,2,FALSE))))</f>
        <v/>
      </c>
      <c r="D482" s="87"/>
      <c r="E482" s="186" t="str">
        <f>IF(D482=0,"",IF(LEN(D482)=0,0,(VLOOKUP($D482,Validatie!$D$39:$E$56,2,FALSE))))</f>
        <v/>
      </c>
      <c r="F482" s="87"/>
    </row>
    <row r="483" spans="1:6" x14ac:dyDescent="0.2">
      <c r="A483" s="82"/>
      <c r="B483" s="85"/>
      <c r="C483" s="186" t="str">
        <f>IF(B483=0,"",IF(LEN(B483)=0,0,(VLOOKUP($B483,Validatie!$B$39:$C$47,2,FALSE))))</f>
        <v/>
      </c>
      <c r="D483" s="87"/>
      <c r="E483" s="186" t="str">
        <f>IF(D483=0,"",IF(LEN(D483)=0,0,(VLOOKUP($D483,Validatie!$D$39:$E$56,2,FALSE))))</f>
        <v/>
      </c>
      <c r="F483" s="87"/>
    </row>
    <row r="484" spans="1:6" x14ac:dyDescent="0.2">
      <c r="A484" s="82"/>
      <c r="B484" s="85"/>
      <c r="C484" s="186" t="str">
        <f>IF(B484=0,"",IF(LEN(B484)=0,0,(VLOOKUP($B484,Validatie!$B$39:$C$47,2,FALSE))))</f>
        <v/>
      </c>
      <c r="D484" s="87"/>
      <c r="E484" s="186" t="str">
        <f>IF(D484=0,"",IF(LEN(D484)=0,0,(VLOOKUP($D484,Validatie!$D$39:$E$56,2,FALSE))))</f>
        <v/>
      </c>
      <c r="F484" s="87"/>
    </row>
    <row r="485" spans="1:6" x14ac:dyDescent="0.2">
      <c r="A485" s="82"/>
      <c r="B485" s="85"/>
      <c r="C485" s="186" t="str">
        <f>IF(B485=0,"",IF(LEN(B485)=0,0,(VLOOKUP($B485,Validatie!$B$39:$C$47,2,FALSE))))</f>
        <v/>
      </c>
      <c r="D485" s="87"/>
      <c r="E485" s="186" t="str">
        <f>IF(D485=0,"",IF(LEN(D485)=0,0,(VLOOKUP($D485,Validatie!$D$39:$E$56,2,FALSE))))</f>
        <v/>
      </c>
      <c r="F485" s="87"/>
    </row>
    <row r="486" spans="1:6" x14ac:dyDescent="0.2">
      <c r="A486" s="82"/>
      <c r="B486" s="85"/>
      <c r="C486" s="186" t="str">
        <f>IF(B486=0,"",IF(LEN(B486)=0,0,(VLOOKUP($B486,Validatie!$B$39:$C$47,2,FALSE))))</f>
        <v/>
      </c>
      <c r="D486" s="87"/>
      <c r="E486" s="186" t="str">
        <f>IF(D486=0,"",IF(LEN(D486)=0,0,(VLOOKUP($D486,Validatie!$D$39:$E$56,2,FALSE))))</f>
        <v/>
      </c>
      <c r="F486" s="87"/>
    </row>
    <row r="487" spans="1:6" x14ac:dyDescent="0.2">
      <c r="A487" s="82"/>
      <c r="B487" s="85"/>
      <c r="C487" s="186" t="str">
        <f>IF(B487=0,"",IF(LEN(B487)=0,0,(VLOOKUP($B487,Validatie!$B$39:$C$47,2,FALSE))))</f>
        <v/>
      </c>
      <c r="D487" s="87"/>
      <c r="E487" s="186" t="str">
        <f>IF(D487=0,"",IF(LEN(D487)=0,0,(VLOOKUP($D487,Validatie!$D$39:$E$56,2,FALSE))))</f>
        <v/>
      </c>
      <c r="F487" s="87"/>
    </row>
    <row r="488" spans="1:6" x14ac:dyDescent="0.2">
      <c r="A488" s="82"/>
      <c r="B488" s="85"/>
      <c r="C488" s="186" t="str">
        <f>IF(B488=0,"",IF(LEN(B488)=0,0,(VLOOKUP($B488,Validatie!$B$39:$C$47,2,FALSE))))</f>
        <v/>
      </c>
      <c r="D488" s="87"/>
      <c r="E488" s="186" t="str">
        <f>IF(D488=0,"",IF(LEN(D488)=0,0,(VLOOKUP($D488,Validatie!$D$39:$E$56,2,FALSE))))</f>
        <v/>
      </c>
      <c r="F488" s="87"/>
    </row>
    <row r="489" spans="1:6" x14ac:dyDescent="0.2">
      <c r="A489" s="82"/>
      <c r="B489" s="85"/>
      <c r="C489" s="186" t="str">
        <f>IF(B489=0,"",IF(LEN(B489)=0,0,(VLOOKUP($B489,Validatie!$B$39:$C$47,2,FALSE))))</f>
        <v/>
      </c>
      <c r="D489" s="87"/>
      <c r="E489" s="186" t="str">
        <f>IF(D489=0,"",IF(LEN(D489)=0,0,(VLOOKUP($D489,Validatie!$D$39:$E$56,2,FALSE))))</f>
        <v/>
      </c>
      <c r="F489" s="87"/>
    </row>
    <row r="490" spans="1:6" x14ac:dyDescent="0.2">
      <c r="A490" s="82"/>
      <c r="B490" s="85"/>
      <c r="C490" s="186" t="str">
        <f>IF(B490=0,"",IF(LEN(B490)=0,0,(VLOOKUP($B490,Validatie!$B$39:$C$47,2,FALSE))))</f>
        <v/>
      </c>
      <c r="D490" s="87"/>
      <c r="E490" s="186" t="str">
        <f>IF(D490=0,"",IF(LEN(D490)=0,0,(VLOOKUP($D490,Validatie!$D$39:$E$56,2,FALSE))))</f>
        <v/>
      </c>
      <c r="F490" s="87"/>
    </row>
    <row r="491" spans="1:6" x14ac:dyDescent="0.2">
      <c r="A491" s="82"/>
      <c r="B491" s="85"/>
      <c r="C491" s="186" t="str">
        <f>IF(B491=0,"",IF(LEN(B491)=0,0,(VLOOKUP($B491,Validatie!$B$39:$C$47,2,FALSE))))</f>
        <v/>
      </c>
      <c r="D491" s="87"/>
      <c r="E491" s="186" t="str">
        <f>IF(D491=0,"",IF(LEN(D491)=0,0,(VLOOKUP($D491,Validatie!$D$39:$E$56,2,FALSE))))</f>
        <v/>
      </c>
      <c r="F491" s="87"/>
    </row>
    <row r="492" spans="1:6" x14ac:dyDescent="0.2">
      <c r="A492" s="82"/>
      <c r="B492" s="85"/>
      <c r="C492" s="186" t="str">
        <f>IF(B492=0,"",IF(LEN(B492)=0,0,(VLOOKUP($B492,Validatie!$B$39:$C$47,2,FALSE))))</f>
        <v/>
      </c>
      <c r="D492" s="87"/>
      <c r="E492" s="186" t="str">
        <f>IF(D492=0,"",IF(LEN(D492)=0,0,(VLOOKUP($D492,Validatie!$D$39:$E$56,2,FALSE))))</f>
        <v/>
      </c>
      <c r="F492" s="87"/>
    </row>
    <row r="493" spans="1:6" x14ac:dyDescent="0.2">
      <c r="A493" s="82"/>
      <c r="B493" s="85"/>
      <c r="C493" s="186" t="str">
        <f>IF(B493=0,"",IF(LEN(B493)=0,0,(VLOOKUP($B493,Validatie!$B$39:$C$47,2,FALSE))))</f>
        <v/>
      </c>
      <c r="D493" s="87"/>
      <c r="E493" s="186" t="str">
        <f>IF(D493=0,"",IF(LEN(D493)=0,0,(VLOOKUP($D493,Validatie!$D$39:$E$56,2,FALSE))))</f>
        <v/>
      </c>
      <c r="F493" s="87"/>
    </row>
    <row r="494" spans="1:6" x14ac:dyDescent="0.2">
      <c r="A494" s="82"/>
      <c r="B494" s="85"/>
      <c r="C494" s="186" t="str">
        <f>IF(B494=0,"",IF(LEN(B494)=0,0,(VLOOKUP($B494,Validatie!$B$39:$C$47,2,FALSE))))</f>
        <v/>
      </c>
      <c r="D494" s="87"/>
      <c r="E494" s="186" t="str">
        <f>IF(D494=0,"",IF(LEN(D494)=0,0,(VLOOKUP($D494,Validatie!$D$39:$E$56,2,FALSE))))</f>
        <v/>
      </c>
      <c r="F494" s="87"/>
    </row>
    <row r="495" spans="1:6" x14ac:dyDescent="0.2">
      <c r="A495" s="82"/>
      <c r="B495" s="85"/>
      <c r="C495" s="186" t="str">
        <f>IF(B495=0,"",IF(LEN(B495)=0,0,(VLOOKUP($B495,Validatie!$B$39:$C$47,2,FALSE))))</f>
        <v/>
      </c>
      <c r="D495" s="87"/>
      <c r="E495" s="186" t="str">
        <f>IF(D495=0,"",IF(LEN(D495)=0,0,(VLOOKUP($D495,Validatie!$D$39:$E$56,2,FALSE))))</f>
        <v/>
      </c>
      <c r="F495" s="87"/>
    </row>
    <row r="496" spans="1:6" x14ac:dyDescent="0.2">
      <c r="A496" s="82"/>
      <c r="B496" s="85"/>
      <c r="C496" s="186" t="str">
        <f>IF(B496=0,"",IF(LEN(B496)=0,0,(VLOOKUP($B496,Validatie!$B$39:$C$47,2,FALSE))))</f>
        <v/>
      </c>
      <c r="D496" s="87"/>
      <c r="E496" s="186" t="str">
        <f>IF(D496=0,"",IF(LEN(D496)=0,0,(VLOOKUP($D496,Validatie!$D$39:$E$56,2,FALSE))))</f>
        <v/>
      </c>
      <c r="F496" s="87"/>
    </row>
    <row r="497" spans="1:6" x14ac:dyDescent="0.2">
      <c r="A497" s="82"/>
      <c r="B497" s="85"/>
      <c r="C497" s="186" t="str">
        <f>IF(B497=0,"",IF(LEN(B497)=0,0,(VLOOKUP($B497,Validatie!$B$39:$C$47,2,FALSE))))</f>
        <v/>
      </c>
      <c r="D497" s="87"/>
      <c r="E497" s="186" t="str">
        <f>IF(D497=0,"",IF(LEN(D497)=0,0,(VLOOKUP($D497,Validatie!$D$39:$E$56,2,FALSE))))</f>
        <v/>
      </c>
      <c r="F497" s="87"/>
    </row>
    <row r="498" spans="1:6" x14ac:dyDescent="0.2">
      <c r="A498" s="82"/>
      <c r="B498" s="85"/>
      <c r="C498" s="186" t="str">
        <f>IF(B498=0,"",IF(LEN(B498)=0,0,(VLOOKUP($B498,Validatie!$B$39:$C$47,2,FALSE))))</f>
        <v/>
      </c>
      <c r="D498" s="87"/>
      <c r="E498" s="186" t="str">
        <f>IF(D498=0,"",IF(LEN(D498)=0,0,(VLOOKUP($D498,Validatie!$D$39:$E$56,2,FALSE))))</f>
        <v/>
      </c>
      <c r="F498" s="87"/>
    </row>
    <row r="499" spans="1:6" x14ac:dyDescent="0.2">
      <c r="A499" s="82"/>
      <c r="B499" s="85"/>
      <c r="C499" s="186" t="str">
        <f>IF(B499=0,"",IF(LEN(B499)=0,0,(VLOOKUP($B499,Validatie!$B$39:$C$47,2,FALSE))))</f>
        <v/>
      </c>
      <c r="D499" s="87"/>
      <c r="E499" s="186" t="str">
        <f>IF(D499=0,"",IF(LEN(D499)=0,0,(VLOOKUP($D499,Validatie!$D$39:$E$56,2,FALSE))))</f>
        <v/>
      </c>
      <c r="F499" s="87"/>
    </row>
    <row r="500" spans="1:6" x14ac:dyDescent="0.2">
      <c r="A500" s="82"/>
      <c r="B500" s="85"/>
      <c r="C500" s="186" t="str">
        <f>IF(B500=0,"",IF(LEN(B500)=0,0,(VLOOKUP($B500,Validatie!$B$39:$C$47,2,FALSE))))</f>
        <v/>
      </c>
      <c r="D500" s="87"/>
      <c r="E500" s="186" t="str">
        <f>IF(D500=0,"",IF(LEN(D500)=0,0,(VLOOKUP($D500,Validatie!$D$39:$E$56,2,FALSE))))</f>
        <v/>
      </c>
      <c r="F500" s="87"/>
    </row>
    <row r="501" spans="1:6" x14ac:dyDescent="0.2">
      <c r="A501" s="82"/>
      <c r="B501" s="85"/>
      <c r="C501" s="186" t="str">
        <f>IF(B501=0,"",IF(LEN(B501)=0,0,(VLOOKUP($B501,Validatie!$B$39:$C$47,2,FALSE))))</f>
        <v/>
      </c>
      <c r="D501" s="87"/>
      <c r="E501" s="186" t="str">
        <f>IF(D501=0,"",IF(LEN(D501)=0,0,(VLOOKUP($D501,Validatie!$D$39:$E$56,2,FALSE))))</f>
        <v/>
      </c>
      <c r="F501" s="87"/>
    </row>
    <row r="502" spans="1:6" x14ac:dyDescent="0.2">
      <c r="A502" s="82"/>
      <c r="B502" s="85"/>
      <c r="C502" s="186" t="str">
        <f>IF(B502=0,"",IF(LEN(B502)=0,0,(VLOOKUP($B502,Validatie!$B$39:$C$47,2,FALSE))))</f>
        <v/>
      </c>
      <c r="D502" s="87"/>
      <c r="E502" s="186" t="str">
        <f>IF(D502=0,"",IF(LEN(D502)=0,0,(VLOOKUP($D502,Validatie!$D$39:$E$56,2,FALSE))))</f>
        <v/>
      </c>
      <c r="F502" s="87"/>
    </row>
    <row r="503" spans="1:6" x14ac:dyDescent="0.2">
      <c r="A503" s="82"/>
      <c r="B503" s="85"/>
      <c r="C503" s="186" t="str">
        <f>IF(B503=0,"",IF(LEN(B503)=0,0,(VLOOKUP($B503,Validatie!$B$39:$C$47,2,FALSE))))</f>
        <v/>
      </c>
      <c r="D503" s="87"/>
      <c r="E503" s="186" t="str">
        <f>IF(D503=0,"",IF(LEN(D503)=0,0,(VLOOKUP($D503,Validatie!$D$39:$E$56,2,FALSE))))</f>
        <v/>
      </c>
      <c r="F503" s="87"/>
    </row>
    <row r="504" spans="1:6" x14ac:dyDescent="0.2">
      <c r="A504" s="82"/>
      <c r="B504" s="85"/>
      <c r="C504" s="186" t="str">
        <f>IF(B504=0,"",IF(LEN(B504)=0,0,(VLOOKUP($B504,Validatie!$B$39:$C$47,2,FALSE))))</f>
        <v/>
      </c>
      <c r="D504" s="87"/>
      <c r="E504" s="186" t="str">
        <f>IF(D504=0,"",IF(LEN(D504)=0,0,(VLOOKUP($D504,Validatie!$D$39:$E$56,2,FALSE))))</f>
        <v/>
      </c>
      <c r="F504" s="87"/>
    </row>
    <row r="505" spans="1:6" x14ac:dyDescent="0.2">
      <c r="A505" s="82"/>
      <c r="B505" s="85"/>
      <c r="C505" s="186" t="str">
        <f>IF(B505=0,"",IF(LEN(B505)=0,0,(VLOOKUP($B505,Validatie!$B$39:$C$47,2,FALSE))))</f>
        <v/>
      </c>
      <c r="D505" s="87"/>
      <c r="E505" s="186" t="str">
        <f>IF(D505=0,"",IF(LEN(D505)=0,0,(VLOOKUP($D505,Validatie!$D$39:$E$56,2,FALSE))))</f>
        <v/>
      </c>
      <c r="F505" s="87"/>
    </row>
    <row r="506" spans="1:6" x14ac:dyDescent="0.2">
      <c r="A506" s="82"/>
      <c r="B506" s="85"/>
      <c r="C506" s="186" t="str">
        <f>IF(B506=0,"",IF(LEN(B506)=0,0,(VLOOKUP($B506,Validatie!$B$39:$C$47,2,FALSE))))</f>
        <v/>
      </c>
      <c r="D506" s="87"/>
      <c r="E506" s="186" t="str">
        <f>IF(D506=0,"",IF(LEN(D506)=0,0,(VLOOKUP($D506,Validatie!$D$39:$E$56,2,FALSE))))</f>
        <v/>
      </c>
      <c r="F506" s="87"/>
    </row>
    <row r="507" spans="1:6" x14ac:dyDescent="0.2">
      <c r="A507" s="82"/>
      <c r="B507" s="85"/>
      <c r="C507" s="186" t="str">
        <f>IF(B507=0,"",IF(LEN(B507)=0,0,(VLOOKUP($B507,Validatie!$B$39:$C$47,2,FALSE))))</f>
        <v/>
      </c>
      <c r="D507" s="87"/>
      <c r="E507" s="186" t="str">
        <f>IF(D507=0,"",IF(LEN(D507)=0,0,(VLOOKUP($D507,Validatie!$D$39:$E$56,2,FALSE))))</f>
        <v/>
      </c>
      <c r="F507" s="87"/>
    </row>
    <row r="508" spans="1:6" x14ac:dyDescent="0.2">
      <c r="A508" s="82"/>
      <c r="B508" s="85"/>
      <c r="C508" s="186" t="str">
        <f>IF(B508=0,"",IF(LEN(B508)=0,0,(VLOOKUP($B508,Validatie!$B$39:$C$47,2,FALSE))))</f>
        <v/>
      </c>
      <c r="D508" s="87"/>
      <c r="E508" s="186" t="str">
        <f>IF(D508=0,"",IF(LEN(D508)=0,0,(VLOOKUP($D508,Validatie!$D$39:$E$56,2,FALSE))))</f>
        <v/>
      </c>
      <c r="F508" s="87"/>
    </row>
    <row r="509" spans="1:6" x14ac:dyDescent="0.2">
      <c r="A509" s="82"/>
      <c r="B509" s="85"/>
      <c r="C509" s="186" t="str">
        <f>IF(B509=0,"",IF(LEN(B509)=0,0,(VLOOKUP($B509,Validatie!$B$39:$C$47,2,FALSE))))</f>
        <v/>
      </c>
      <c r="D509" s="87"/>
      <c r="E509" s="186" t="str">
        <f>IF(D509=0,"",IF(LEN(D509)=0,0,(VLOOKUP($D509,Validatie!$D$39:$E$56,2,FALSE))))</f>
        <v/>
      </c>
      <c r="F509" s="87"/>
    </row>
    <row r="510" spans="1:6" x14ac:dyDescent="0.2">
      <c r="A510" s="82"/>
      <c r="B510" s="85"/>
      <c r="C510" s="186" t="str">
        <f>IF(B510=0,"",IF(LEN(B510)=0,0,(VLOOKUP($B510,Validatie!$B$39:$C$47,2,FALSE))))</f>
        <v/>
      </c>
      <c r="D510" s="87"/>
      <c r="E510" s="186" t="str">
        <f>IF(D510=0,"",IF(LEN(D510)=0,0,(VLOOKUP($D510,Validatie!$D$39:$E$56,2,FALSE))))</f>
        <v/>
      </c>
      <c r="F510" s="87"/>
    </row>
    <row r="511" spans="1:6" x14ac:dyDescent="0.2">
      <c r="A511" s="82"/>
      <c r="B511" s="85"/>
      <c r="C511" s="186" t="str">
        <f>IF(B511=0,"",IF(LEN(B511)=0,0,(VLOOKUP($B511,Validatie!$B$39:$C$47,2,FALSE))))</f>
        <v/>
      </c>
      <c r="D511" s="87"/>
      <c r="E511" s="186" t="str">
        <f>IF(D511=0,"",IF(LEN(D511)=0,0,(VLOOKUP($D511,Validatie!$D$39:$E$56,2,FALSE))))</f>
        <v/>
      </c>
      <c r="F511" s="87"/>
    </row>
    <row r="512" spans="1:6" x14ac:dyDescent="0.2">
      <c r="A512" s="82"/>
      <c r="B512" s="85"/>
      <c r="C512" s="186" t="str">
        <f>IF(B512=0,"",IF(LEN(B512)=0,0,(VLOOKUP($B512,Validatie!$B$39:$C$47,2,FALSE))))</f>
        <v/>
      </c>
      <c r="D512" s="87"/>
      <c r="E512" s="186" t="str">
        <f>IF(D512=0,"",IF(LEN(D512)=0,0,(VLOOKUP($D512,Validatie!$D$39:$E$56,2,FALSE))))</f>
        <v/>
      </c>
      <c r="F512" s="87"/>
    </row>
    <row r="513" spans="1:6" x14ac:dyDescent="0.2">
      <c r="A513" s="82"/>
      <c r="B513" s="85"/>
      <c r="C513" s="186" t="str">
        <f>IF(B513=0,"",IF(LEN(B513)=0,0,(VLOOKUP($B513,Validatie!$B$39:$C$47,2,FALSE))))</f>
        <v/>
      </c>
      <c r="D513" s="87"/>
      <c r="E513" s="186" t="str">
        <f>IF(D513=0,"",IF(LEN(D513)=0,0,(VLOOKUP($D513,Validatie!$D$39:$E$56,2,FALSE))))</f>
        <v/>
      </c>
      <c r="F513" s="87"/>
    </row>
    <row r="514" spans="1:6" x14ac:dyDescent="0.2">
      <c r="A514" s="82"/>
      <c r="B514" s="85"/>
      <c r="C514" s="186" t="str">
        <f>IF(B514=0,"",IF(LEN(B514)=0,0,(VLOOKUP($B514,Validatie!$B$39:$C$47,2,FALSE))))</f>
        <v/>
      </c>
      <c r="D514" s="87"/>
      <c r="E514" s="186" t="str">
        <f>IF(D514=0,"",IF(LEN(D514)=0,0,(VLOOKUP($D514,Validatie!$D$39:$E$56,2,FALSE))))</f>
        <v/>
      </c>
      <c r="F514" s="87"/>
    </row>
    <row r="515" spans="1:6" x14ac:dyDescent="0.2">
      <c r="A515" s="82"/>
      <c r="B515" s="85"/>
      <c r="C515" s="186" t="str">
        <f>IF(B515=0,"",IF(LEN(B515)=0,0,(VLOOKUP($B515,Validatie!$B$39:$C$47,2,FALSE))))</f>
        <v/>
      </c>
      <c r="D515" s="87"/>
      <c r="E515" s="186" t="str">
        <f>IF(D515=0,"",IF(LEN(D515)=0,0,(VLOOKUP($D515,Validatie!$D$39:$E$56,2,FALSE))))</f>
        <v/>
      </c>
      <c r="F515" s="87"/>
    </row>
    <row r="516" spans="1:6" x14ac:dyDescent="0.2">
      <c r="A516" s="82"/>
      <c r="B516" s="85"/>
      <c r="C516" s="186" t="str">
        <f>IF(B516=0,"",IF(LEN(B516)=0,0,(VLOOKUP($B516,Validatie!$B$39:$C$47,2,FALSE))))</f>
        <v/>
      </c>
      <c r="D516" s="87"/>
      <c r="E516" s="186" t="str">
        <f>IF(D516=0,"",IF(LEN(D516)=0,0,(VLOOKUP($D516,Validatie!$D$39:$E$56,2,FALSE))))</f>
        <v/>
      </c>
      <c r="F516" s="87"/>
    </row>
    <row r="517" spans="1:6" x14ac:dyDescent="0.2">
      <c r="A517" s="82"/>
      <c r="B517" s="85"/>
      <c r="C517" s="186" t="str">
        <f>IF(B517=0,"",IF(LEN(B517)=0,0,(VLOOKUP($B517,Validatie!$B$39:$C$47,2,FALSE))))</f>
        <v/>
      </c>
      <c r="D517" s="87"/>
      <c r="E517" s="186" t="str">
        <f>IF(D517=0,"",IF(LEN(D517)=0,0,(VLOOKUP($D517,Validatie!$D$39:$E$56,2,FALSE))))</f>
        <v/>
      </c>
      <c r="F517" s="87"/>
    </row>
    <row r="518" spans="1:6" x14ac:dyDescent="0.2">
      <c r="A518" s="82"/>
      <c r="B518" s="85"/>
      <c r="C518" s="186" t="str">
        <f>IF(B518=0,"",IF(LEN(B518)=0,0,(VLOOKUP($B518,Validatie!$B$39:$C$47,2,FALSE))))</f>
        <v/>
      </c>
      <c r="D518" s="87"/>
      <c r="E518" s="186" t="str">
        <f>IF(D518=0,"",IF(LEN(D518)=0,0,(VLOOKUP($D518,Validatie!$D$39:$E$56,2,FALSE))))</f>
        <v/>
      </c>
      <c r="F518" s="87"/>
    </row>
    <row r="519" spans="1:6" x14ac:dyDescent="0.2">
      <c r="A519" s="82"/>
      <c r="B519" s="85"/>
      <c r="C519" s="186" t="str">
        <f>IF(B519=0,"",IF(LEN(B519)=0,0,(VLOOKUP($B519,Validatie!$B$39:$C$47,2,FALSE))))</f>
        <v/>
      </c>
      <c r="D519" s="87"/>
      <c r="E519" s="186" t="str">
        <f>IF(D519=0,"",IF(LEN(D519)=0,0,(VLOOKUP($D519,Validatie!$D$39:$E$56,2,FALSE))))</f>
        <v/>
      </c>
      <c r="F519" s="87"/>
    </row>
    <row r="520" spans="1:6" x14ac:dyDescent="0.2">
      <c r="A520" s="82"/>
      <c r="B520" s="85"/>
      <c r="C520" s="186" t="str">
        <f>IF(B520=0,"",IF(LEN(B520)=0,0,(VLOOKUP($B520,Validatie!$B$39:$C$47,2,FALSE))))</f>
        <v/>
      </c>
      <c r="D520" s="87"/>
      <c r="E520" s="186" t="str">
        <f>IF(D520=0,"",IF(LEN(D520)=0,0,(VLOOKUP($D520,Validatie!$D$39:$E$56,2,FALSE))))</f>
        <v/>
      </c>
      <c r="F520" s="87"/>
    </row>
    <row r="521" spans="1:6" x14ac:dyDescent="0.2">
      <c r="A521" s="82"/>
      <c r="B521" s="85"/>
      <c r="C521" s="186" t="str">
        <f>IF(B521=0,"",IF(LEN(B521)=0,0,(VLOOKUP($B521,Validatie!$B$39:$C$47,2,FALSE))))</f>
        <v/>
      </c>
      <c r="D521" s="87"/>
      <c r="E521" s="186" t="str">
        <f>IF(D521=0,"",IF(LEN(D521)=0,0,(VLOOKUP($D521,Validatie!$D$39:$E$56,2,FALSE))))</f>
        <v/>
      </c>
      <c r="F521" s="87"/>
    </row>
    <row r="522" spans="1:6" x14ac:dyDescent="0.2">
      <c r="A522" s="82"/>
      <c r="B522" s="85"/>
      <c r="C522" s="186" t="str">
        <f>IF(B522=0,"",IF(LEN(B522)=0,0,(VLOOKUP($B522,Validatie!$B$39:$C$47,2,FALSE))))</f>
        <v/>
      </c>
      <c r="D522" s="87"/>
      <c r="E522" s="186" t="str">
        <f>IF(D522=0,"",IF(LEN(D522)=0,0,(VLOOKUP($D522,Validatie!$D$39:$E$56,2,FALSE))))</f>
        <v/>
      </c>
      <c r="F522" s="87"/>
    </row>
    <row r="523" spans="1:6" x14ac:dyDescent="0.2">
      <c r="A523" s="82"/>
      <c r="B523" s="85"/>
      <c r="C523" s="186" t="str">
        <f>IF(B523=0,"",IF(LEN(B523)=0,0,(VLOOKUP($B523,Validatie!$B$39:$C$47,2,FALSE))))</f>
        <v/>
      </c>
      <c r="D523" s="87"/>
      <c r="E523" s="186" t="str">
        <f>IF(D523=0,"",IF(LEN(D523)=0,0,(VLOOKUP($D523,Validatie!$D$39:$E$56,2,FALSE))))</f>
        <v/>
      </c>
      <c r="F523" s="87"/>
    </row>
    <row r="524" spans="1:6" x14ac:dyDescent="0.2">
      <c r="A524" s="82"/>
      <c r="B524" s="85"/>
      <c r="C524" s="186" t="str">
        <f>IF(B524=0,"",IF(LEN(B524)=0,0,(VLOOKUP($B524,Validatie!$B$39:$C$47,2,FALSE))))</f>
        <v/>
      </c>
      <c r="D524" s="87"/>
      <c r="E524" s="186" t="str">
        <f>IF(D524=0,"",IF(LEN(D524)=0,0,(VLOOKUP($D524,Validatie!$D$39:$E$56,2,FALSE))))</f>
        <v/>
      </c>
      <c r="F524" s="87"/>
    </row>
    <row r="525" spans="1:6" x14ac:dyDescent="0.2">
      <c r="A525" s="82"/>
      <c r="B525" s="85"/>
      <c r="C525" s="186" t="str">
        <f>IF(B525=0,"",IF(LEN(B525)=0,0,(VLOOKUP($B525,Validatie!$B$39:$C$47,2,FALSE))))</f>
        <v/>
      </c>
      <c r="D525" s="87"/>
      <c r="E525" s="186" t="str">
        <f>IF(D525=0,"",IF(LEN(D525)=0,0,(VLOOKUP($D525,Validatie!$D$39:$E$56,2,FALSE))))</f>
        <v/>
      </c>
      <c r="F525" s="87"/>
    </row>
    <row r="526" spans="1:6" x14ac:dyDescent="0.2">
      <c r="A526" s="82"/>
      <c r="B526" s="85"/>
      <c r="C526" s="186" t="str">
        <f>IF(B526=0,"",IF(LEN(B526)=0,0,(VLOOKUP($B526,Validatie!$B$39:$C$47,2,FALSE))))</f>
        <v/>
      </c>
      <c r="D526" s="87"/>
      <c r="E526" s="186" t="str">
        <f>IF(D526=0,"",IF(LEN(D526)=0,0,(VLOOKUP($D526,Validatie!$D$39:$E$56,2,FALSE))))</f>
        <v/>
      </c>
      <c r="F526" s="87"/>
    </row>
    <row r="527" spans="1:6" x14ac:dyDescent="0.2">
      <c r="A527" s="82"/>
      <c r="B527" s="85"/>
      <c r="C527" s="186" t="str">
        <f>IF(B527=0,"",IF(LEN(B527)=0,0,(VLOOKUP($B527,Validatie!$B$39:$C$47,2,FALSE))))</f>
        <v/>
      </c>
      <c r="D527" s="87"/>
      <c r="E527" s="186" t="str">
        <f>IF(D527=0,"",IF(LEN(D527)=0,0,(VLOOKUP($D527,Validatie!$D$39:$E$56,2,FALSE))))</f>
        <v/>
      </c>
      <c r="F527" s="87"/>
    </row>
    <row r="528" spans="1:6" x14ac:dyDescent="0.2">
      <c r="A528" s="82"/>
      <c r="B528" s="85"/>
      <c r="C528" s="186" t="str">
        <f>IF(B528=0,"",IF(LEN(B528)=0,0,(VLOOKUP($B528,Validatie!$B$39:$C$47,2,FALSE))))</f>
        <v/>
      </c>
      <c r="D528" s="87"/>
      <c r="E528" s="186" t="str">
        <f>IF(D528=0,"",IF(LEN(D528)=0,0,(VLOOKUP($D528,Validatie!$D$39:$E$56,2,FALSE))))</f>
        <v/>
      </c>
      <c r="F528" s="87"/>
    </row>
    <row r="529" spans="1:6" x14ac:dyDescent="0.2">
      <c r="A529" s="82"/>
      <c r="B529" s="85"/>
      <c r="C529" s="186" t="str">
        <f>IF(B529=0,"",IF(LEN(B529)=0,0,(VLOOKUP($B529,Validatie!$B$39:$C$47,2,FALSE))))</f>
        <v/>
      </c>
      <c r="D529" s="87"/>
      <c r="E529" s="186" t="str">
        <f>IF(D529=0,"",IF(LEN(D529)=0,0,(VLOOKUP($D529,Validatie!$D$39:$E$56,2,FALSE))))</f>
        <v/>
      </c>
      <c r="F529" s="87"/>
    </row>
    <row r="530" spans="1:6" x14ac:dyDescent="0.2">
      <c r="A530" s="82"/>
      <c r="B530" s="85"/>
      <c r="C530" s="186" t="str">
        <f>IF(B530=0,"",IF(LEN(B530)=0,0,(VLOOKUP($B530,Validatie!$B$39:$C$47,2,FALSE))))</f>
        <v/>
      </c>
      <c r="D530" s="87"/>
      <c r="E530" s="186" t="str">
        <f>IF(D530=0,"",IF(LEN(D530)=0,0,(VLOOKUP($D530,Validatie!$D$39:$E$56,2,FALSE))))</f>
        <v/>
      </c>
      <c r="F530" s="87"/>
    </row>
    <row r="531" spans="1:6" x14ac:dyDescent="0.2">
      <c r="A531" s="82"/>
      <c r="B531" s="85"/>
      <c r="C531" s="186" t="str">
        <f>IF(B531=0,"",IF(LEN(B531)=0,0,(VLOOKUP($B531,Validatie!$B$39:$C$47,2,FALSE))))</f>
        <v/>
      </c>
      <c r="D531" s="87"/>
      <c r="E531" s="186" t="str">
        <f>IF(D531=0,"",IF(LEN(D531)=0,0,(VLOOKUP($D531,Validatie!$D$39:$E$56,2,FALSE))))</f>
        <v/>
      </c>
      <c r="F531" s="87"/>
    </row>
    <row r="532" spans="1:6" x14ac:dyDescent="0.2">
      <c r="A532" s="82"/>
      <c r="B532" s="85"/>
      <c r="C532" s="186" t="str">
        <f>IF(B532=0,"",IF(LEN(B532)=0,0,(VLOOKUP($B532,Validatie!$B$39:$C$47,2,FALSE))))</f>
        <v/>
      </c>
      <c r="D532" s="87"/>
      <c r="E532" s="186" t="str">
        <f>IF(D532=0,"",IF(LEN(D532)=0,0,(VLOOKUP($D532,Validatie!$D$39:$E$56,2,FALSE))))</f>
        <v/>
      </c>
      <c r="F532" s="87"/>
    </row>
    <row r="533" spans="1:6" x14ac:dyDescent="0.2">
      <c r="A533" s="82"/>
      <c r="B533" s="85"/>
      <c r="C533" s="186" t="str">
        <f>IF(B533=0,"",IF(LEN(B533)=0,0,(VLOOKUP($B533,Validatie!$B$39:$C$47,2,FALSE))))</f>
        <v/>
      </c>
      <c r="D533" s="87"/>
      <c r="E533" s="186" t="str">
        <f>IF(D533=0,"",IF(LEN(D533)=0,0,(VLOOKUP($D533,Validatie!$D$39:$E$56,2,FALSE))))</f>
        <v/>
      </c>
      <c r="F533" s="87"/>
    </row>
    <row r="534" spans="1:6" x14ac:dyDescent="0.2">
      <c r="A534" s="82"/>
      <c r="B534" s="85"/>
      <c r="C534" s="186" t="str">
        <f>IF(B534=0,"",IF(LEN(B534)=0,0,(VLOOKUP($B534,Validatie!$B$39:$C$47,2,FALSE))))</f>
        <v/>
      </c>
      <c r="D534" s="87"/>
      <c r="E534" s="186" t="str">
        <f>IF(D534=0,"",IF(LEN(D534)=0,0,(VLOOKUP($D534,Validatie!$D$39:$E$56,2,FALSE))))</f>
        <v/>
      </c>
      <c r="F534" s="87"/>
    </row>
    <row r="535" spans="1:6" x14ac:dyDescent="0.2">
      <c r="A535" s="82"/>
      <c r="B535" s="85"/>
      <c r="C535" s="186" t="str">
        <f>IF(B535=0,"",IF(LEN(B535)=0,0,(VLOOKUP($B535,Validatie!$B$39:$C$47,2,FALSE))))</f>
        <v/>
      </c>
      <c r="D535" s="87"/>
      <c r="E535" s="186" t="str">
        <f>IF(D535=0,"",IF(LEN(D535)=0,0,(VLOOKUP($D535,Validatie!$D$39:$E$56,2,FALSE))))</f>
        <v/>
      </c>
      <c r="F535" s="87"/>
    </row>
    <row r="536" spans="1:6" x14ac:dyDescent="0.2">
      <c r="A536" s="82"/>
      <c r="B536" s="85"/>
      <c r="C536" s="186" t="str">
        <f>IF(B536=0,"",IF(LEN(B536)=0,0,(VLOOKUP($B536,Validatie!$B$39:$C$47,2,FALSE))))</f>
        <v/>
      </c>
      <c r="D536" s="87"/>
      <c r="E536" s="186" t="str">
        <f>IF(D536=0,"",IF(LEN(D536)=0,0,(VLOOKUP($D536,Validatie!$D$39:$E$56,2,FALSE))))</f>
        <v/>
      </c>
      <c r="F536" s="87"/>
    </row>
    <row r="537" spans="1:6" x14ac:dyDescent="0.2">
      <c r="A537" s="82"/>
      <c r="B537" s="85"/>
      <c r="C537" s="186" t="str">
        <f>IF(B537=0,"",IF(LEN(B537)=0,0,(VLOOKUP($B537,Validatie!$B$39:$C$47,2,FALSE))))</f>
        <v/>
      </c>
      <c r="D537" s="87"/>
      <c r="E537" s="186" t="str">
        <f>IF(D537=0,"",IF(LEN(D537)=0,0,(VLOOKUP($D537,Validatie!$D$39:$E$56,2,FALSE))))</f>
        <v/>
      </c>
      <c r="F537" s="87"/>
    </row>
    <row r="538" spans="1:6" x14ac:dyDescent="0.2">
      <c r="A538" s="82"/>
      <c r="B538" s="85"/>
      <c r="C538" s="186" t="str">
        <f>IF(B538=0,"",IF(LEN(B538)=0,0,(VLOOKUP($B538,Validatie!$B$39:$C$47,2,FALSE))))</f>
        <v/>
      </c>
      <c r="D538" s="87"/>
      <c r="E538" s="186" t="str">
        <f>IF(D538=0,"",IF(LEN(D538)=0,0,(VLOOKUP($D538,Validatie!$D$39:$E$56,2,FALSE))))</f>
        <v/>
      </c>
      <c r="F538" s="87"/>
    </row>
    <row r="539" spans="1:6" x14ac:dyDescent="0.2">
      <c r="A539" s="82"/>
      <c r="B539" s="85"/>
      <c r="C539" s="186" t="str">
        <f>IF(B539=0,"",IF(LEN(B539)=0,0,(VLOOKUP($B539,Validatie!$B$39:$C$47,2,FALSE))))</f>
        <v/>
      </c>
      <c r="D539" s="87"/>
      <c r="E539" s="186" t="str">
        <f>IF(D539=0,"",IF(LEN(D539)=0,0,(VLOOKUP($D539,Validatie!$D$39:$E$56,2,FALSE))))</f>
        <v/>
      </c>
      <c r="F539" s="87"/>
    </row>
    <row r="540" spans="1:6" x14ac:dyDescent="0.2">
      <c r="A540" s="82"/>
      <c r="B540" s="85"/>
      <c r="C540" s="186" t="str">
        <f>IF(B540=0,"",IF(LEN(B540)=0,0,(VLOOKUP($B540,Validatie!$B$39:$C$47,2,FALSE))))</f>
        <v/>
      </c>
      <c r="D540" s="87"/>
      <c r="E540" s="186" t="str">
        <f>IF(D540=0,"",IF(LEN(D540)=0,0,(VLOOKUP($D540,Validatie!$D$39:$E$56,2,FALSE))))</f>
        <v/>
      </c>
      <c r="F540" s="87"/>
    </row>
    <row r="541" spans="1:6" x14ac:dyDescent="0.2">
      <c r="A541" s="82"/>
      <c r="B541" s="85"/>
      <c r="C541" s="186" t="str">
        <f>IF(B541=0,"",IF(LEN(B541)=0,0,(VLOOKUP($B541,Validatie!$B$39:$C$47,2,FALSE))))</f>
        <v/>
      </c>
      <c r="D541" s="87"/>
      <c r="E541" s="186" t="str">
        <f>IF(D541=0,"",IF(LEN(D541)=0,0,(VLOOKUP($D541,Validatie!$D$39:$E$56,2,FALSE))))</f>
        <v/>
      </c>
      <c r="F541" s="87"/>
    </row>
    <row r="542" spans="1:6" x14ac:dyDescent="0.2">
      <c r="A542" s="82"/>
      <c r="B542" s="85"/>
      <c r="C542" s="186" t="str">
        <f>IF(B542=0,"",IF(LEN(B542)=0,0,(VLOOKUP($B542,Validatie!$B$39:$C$47,2,FALSE))))</f>
        <v/>
      </c>
      <c r="D542" s="87"/>
      <c r="E542" s="186" t="str">
        <f>IF(D542=0,"",IF(LEN(D542)=0,0,(VLOOKUP($D542,Validatie!$D$39:$E$56,2,FALSE))))</f>
        <v/>
      </c>
      <c r="F542" s="87"/>
    </row>
    <row r="543" spans="1:6" x14ac:dyDescent="0.2">
      <c r="A543" s="82"/>
      <c r="B543" s="85"/>
      <c r="C543" s="186" t="str">
        <f>IF(B543=0,"",IF(LEN(B543)=0,0,(VLOOKUP($B543,Validatie!$B$39:$C$47,2,FALSE))))</f>
        <v/>
      </c>
      <c r="D543" s="87"/>
      <c r="E543" s="186" t="str">
        <f>IF(D543=0,"",IF(LEN(D543)=0,0,(VLOOKUP($D543,Validatie!$D$39:$E$56,2,FALSE))))</f>
        <v/>
      </c>
      <c r="F543" s="87"/>
    </row>
    <row r="544" spans="1:6" x14ac:dyDescent="0.2">
      <c r="A544" s="82"/>
      <c r="B544" s="85"/>
      <c r="C544" s="186" t="str">
        <f>IF(B544=0,"",IF(LEN(B544)=0,0,(VLOOKUP($B544,Validatie!$B$39:$C$47,2,FALSE))))</f>
        <v/>
      </c>
      <c r="D544" s="87"/>
      <c r="E544" s="186" t="str">
        <f>IF(D544=0,"",IF(LEN(D544)=0,0,(VLOOKUP($D544,Validatie!$D$39:$E$56,2,FALSE))))</f>
        <v/>
      </c>
      <c r="F544" s="87"/>
    </row>
    <row r="545" spans="1:6" x14ac:dyDescent="0.2">
      <c r="A545" s="82"/>
      <c r="B545" s="85"/>
      <c r="C545" s="186" t="str">
        <f>IF(B545=0,"",IF(LEN(B545)=0,0,(VLOOKUP($B545,Validatie!$B$39:$C$47,2,FALSE))))</f>
        <v/>
      </c>
      <c r="D545" s="87"/>
      <c r="E545" s="186" t="str">
        <f>IF(D545=0,"",IF(LEN(D545)=0,0,(VLOOKUP($D545,Validatie!$D$39:$E$56,2,FALSE))))</f>
        <v/>
      </c>
      <c r="F545" s="87"/>
    </row>
    <row r="546" spans="1:6" x14ac:dyDescent="0.2">
      <c r="A546" s="82"/>
      <c r="B546" s="85"/>
      <c r="C546" s="186" t="str">
        <f>IF(B546=0,"",IF(LEN(B546)=0,0,(VLOOKUP($B546,Validatie!$B$39:$C$47,2,FALSE))))</f>
        <v/>
      </c>
      <c r="D546" s="87"/>
      <c r="E546" s="186" t="str">
        <f>IF(D546=0,"",IF(LEN(D546)=0,0,(VLOOKUP($D546,Validatie!$D$39:$E$56,2,FALSE))))</f>
        <v/>
      </c>
      <c r="F546" s="87"/>
    </row>
    <row r="547" spans="1:6" x14ac:dyDescent="0.2">
      <c r="A547" s="82"/>
      <c r="B547" s="85"/>
      <c r="C547" s="186" t="str">
        <f>IF(B547=0,"",IF(LEN(B547)=0,0,(VLOOKUP($B547,Validatie!$B$39:$C$47,2,FALSE))))</f>
        <v/>
      </c>
      <c r="D547" s="87"/>
      <c r="E547" s="186" t="str">
        <f>IF(D547=0,"",IF(LEN(D547)=0,0,(VLOOKUP($D547,Validatie!$D$39:$E$56,2,FALSE))))</f>
        <v/>
      </c>
      <c r="F547" s="87"/>
    </row>
    <row r="548" spans="1:6" x14ac:dyDescent="0.2">
      <c r="A548" s="82"/>
      <c r="B548" s="85"/>
      <c r="C548" s="186" t="str">
        <f>IF(B548=0,"",IF(LEN(B548)=0,0,(VLOOKUP($B548,Validatie!$B$39:$C$47,2,FALSE))))</f>
        <v/>
      </c>
      <c r="D548" s="87"/>
      <c r="E548" s="186" t="str">
        <f>IF(D548=0,"",IF(LEN(D548)=0,0,(VLOOKUP($D548,Validatie!$D$39:$E$56,2,FALSE))))</f>
        <v/>
      </c>
      <c r="F548" s="87"/>
    </row>
    <row r="549" spans="1:6" x14ac:dyDescent="0.2">
      <c r="A549" s="82"/>
      <c r="B549" s="85"/>
      <c r="C549" s="186" t="str">
        <f>IF(B549=0,"",IF(LEN(B549)=0,0,(VLOOKUP($B549,Validatie!$B$39:$C$47,2,FALSE))))</f>
        <v/>
      </c>
      <c r="D549" s="87"/>
      <c r="E549" s="186" t="str">
        <f>IF(D549=0,"",IF(LEN(D549)=0,0,(VLOOKUP($D549,Validatie!$D$39:$E$56,2,FALSE))))</f>
        <v/>
      </c>
      <c r="F549" s="87"/>
    </row>
    <row r="550" spans="1:6" x14ac:dyDescent="0.2">
      <c r="A550" s="82"/>
      <c r="B550" s="85"/>
      <c r="C550" s="186" t="str">
        <f>IF(B550=0,"",IF(LEN(B550)=0,0,(VLOOKUP($B550,Validatie!$B$39:$C$47,2,FALSE))))</f>
        <v/>
      </c>
      <c r="D550" s="87"/>
      <c r="E550" s="186" t="str">
        <f>IF(D550=0,"",IF(LEN(D550)=0,0,(VLOOKUP($D550,Validatie!$D$39:$E$56,2,FALSE))))</f>
        <v/>
      </c>
      <c r="F550" s="87"/>
    </row>
    <row r="551" spans="1:6" x14ac:dyDescent="0.2">
      <c r="A551" s="82"/>
      <c r="B551" s="85"/>
      <c r="C551" s="186" t="str">
        <f>IF(B551=0,"",IF(LEN(B551)=0,0,(VLOOKUP($B551,Validatie!$B$39:$C$47,2,FALSE))))</f>
        <v/>
      </c>
      <c r="D551" s="87"/>
      <c r="E551" s="186" t="str">
        <f>IF(D551=0,"",IF(LEN(D551)=0,0,(VLOOKUP($D551,Validatie!$D$39:$E$56,2,FALSE))))</f>
        <v/>
      </c>
      <c r="F551" s="87"/>
    </row>
    <row r="552" spans="1:6" x14ac:dyDescent="0.2">
      <c r="A552" s="82"/>
      <c r="B552" s="85"/>
      <c r="C552" s="186" t="str">
        <f>IF(B552=0,"",IF(LEN(B552)=0,0,(VLOOKUP($B552,Validatie!$B$39:$C$47,2,FALSE))))</f>
        <v/>
      </c>
      <c r="D552" s="87"/>
      <c r="E552" s="186" t="str">
        <f>IF(D552=0,"",IF(LEN(D552)=0,0,(VLOOKUP($D552,Validatie!$D$39:$E$56,2,FALSE))))</f>
        <v/>
      </c>
      <c r="F552" s="87"/>
    </row>
    <row r="553" spans="1:6" x14ac:dyDescent="0.2">
      <c r="A553" s="82"/>
      <c r="B553" s="85"/>
      <c r="C553" s="186" t="str">
        <f>IF(B553=0,"",IF(LEN(B553)=0,0,(VLOOKUP($B553,Validatie!$B$39:$C$47,2,FALSE))))</f>
        <v/>
      </c>
      <c r="D553" s="87"/>
      <c r="E553" s="186" t="str">
        <f>IF(D553=0,"",IF(LEN(D553)=0,0,(VLOOKUP($D553,Validatie!$D$39:$E$56,2,FALSE))))</f>
        <v/>
      </c>
      <c r="F553" s="87"/>
    </row>
    <row r="554" spans="1:6" x14ac:dyDescent="0.2">
      <c r="A554" s="82"/>
      <c r="B554" s="85"/>
      <c r="C554" s="186" t="str">
        <f>IF(B554=0,"",IF(LEN(B554)=0,0,(VLOOKUP($B554,Validatie!$B$39:$C$47,2,FALSE))))</f>
        <v/>
      </c>
      <c r="D554" s="87"/>
      <c r="E554" s="186" t="str">
        <f>IF(D554=0,"",IF(LEN(D554)=0,0,(VLOOKUP($D554,Validatie!$D$39:$E$56,2,FALSE))))</f>
        <v/>
      </c>
      <c r="F554" s="87"/>
    </row>
    <row r="555" spans="1:6" x14ac:dyDescent="0.2">
      <c r="A555" s="82"/>
      <c r="B555" s="85"/>
      <c r="C555" s="186" t="str">
        <f>IF(B555=0,"",IF(LEN(B555)=0,0,(VLOOKUP($B555,Validatie!$B$39:$C$47,2,FALSE))))</f>
        <v/>
      </c>
      <c r="D555" s="87"/>
      <c r="E555" s="186" t="str">
        <f>IF(D555=0,"",IF(LEN(D555)=0,0,(VLOOKUP($D555,Validatie!$D$39:$E$56,2,FALSE))))</f>
        <v/>
      </c>
      <c r="F555" s="87"/>
    </row>
    <row r="556" spans="1:6" x14ac:dyDescent="0.2">
      <c r="A556" s="82"/>
      <c r="B556" s="85"/>
      <c r="C556" s="186" t="str">
        <f>IF(B556=0,"",IF(LEN(B556)=0,0,(VLOOKUP($B556,Validatie!$B$39:$C$47,2,FALSE))))</f>
        <v/>
      </c>
      <c r="D556" s="87"/>
      <c r="E556" s="186" t="str">
        <f>IF(D556=0,"",IF(LEN(D556)=0,0,(VLOOKUP($D556,Validatie!$D$39:$E$56,2,FALSE))))</f>
        <v/>
      </c>
      <c r="F556" s="87"/>
    </row>
    <row r="557" spans="1:6" x14ac:dyDescent="0.2">
      <c r="A557" s="82"/>
      <c r="B557" s="85"/>
      <c r="C557" s="186" t="str">
        <f>IF(B557=0,"",IF(LEN(B557)=0,0,(VLOOKUP($B557,Validatie!$B$39:$C$47,2,FALSE))))</f>
        <v/>
      </c>
      <c r="D557" s="87"/>
      <c r="E557" s="186" t="str">
        <f>IF(D557=0,"",IF(LEN(D557)=0,0,(VLOOKUP($D557,Validatie!$D$39:$E$56,2,FALSE))))</f>
        <v/>
      </c>
      <c r="F557" s="87"/>
    </row>
    <row r="558" spans="1:6" x14ac:dyDescent="0.2">
      <c r="A558" s="82"/>
      <c r="B558" s="85"/>
      <c r="C558" s="186" t="str">
        <f>IF(B558=0,"",IF(LEN(B558)=0,0,(VLOOKUP($B558,Validatie!$B$39:$C$47,2,FALSE))))</f>
        <v/>
      </c>
      <c r="D558" s="87"/>
      <c r="E558" s="186" t="str">
        <f>IF(D558=0,"",IF(LEN(D558)=0,0,(VLOOKUP($D558,Validatie!$D$39:$E$56,2,FALSE))))</f>
        <v/>
      </c>
      <c r="F558" s="87"/>
    </row>
    <row r="559" spans="1:6" x14ac:dyDescent="0.2">
      <c r="A559" s="82"/>
      <c r="B559" s="85"/>
      <c r="C559" s="186" t="str">
        <f>IF(B559=0,"",IF(LEN(B559)=0,0,(VLOOKUP($B559,Validatie!$B$39:$C$47,2,FALSE))))</f>
        <v/>
      </c>
      <c r="D559" s="87"/>
      <c r="E559" s="186" t="str">
        <f>IF(D559=0,"",IF(LEN(D559)=0,0,(VLOOKUP($D559,Validatie!$D$39:$E$56,2,FALSE))))</f>
        <v/>
      </c>
      <c r="F559" s="87"/>
    </row>
    <row r="560" spans="1:6" x14ac:dyDescent="0.2">
      <c r="A560" s="82"/>
      <c r="B560" s="85"/>
      <c r="C560" s="186" t="str">
        <f>IF(B560=0,"",IF(LEN(B560)=0,0,(VLOOKUP($B560,Validatie!$B$39:$C$47,2,FALSE))))</f>
        <v/>
      </c>
      <c r="D560" s="87"/>
      <c r="E560" s="186" t="str">
        <f>IF(D560=0,"",IF(LEN(D560)=0,0,(VLOOKUP($D560,Validatie!$D$39:$E$56,2,FALSE))))</f>
        <v/>
      </c>
      <c r="F560" s="87"/>
    </row>
    <row r="561" spans="1:6" x14ac:dyDescent="0.2">
      <c r="A561" s="82"/>
      <c r="B561" s="85"/>
      <c r="C561" s="186" t="str">
        <f>IF(B561=0,"",IF(LEN(B561)=0,0,(VLOOKUP($B561,Validatie!$B$39:$C$47,2,FALSE))))</f>
        <v/>
      </c>
      <c r="D561" s="87"/>
      <c r="E561" s="186" t="str">
        <f>IF(D561=0,"",IF(LEN(D561)=0,0,(VLOOKUP($D561,Validatie!$D$39:$E$56,2,FALSE))))</f>
        <v/>
      </c>
      <c r="F561" s="87"/>
    </row>
    <row r="562" spans="1:6" x14ac:dyDescent="0.2">
      <c r="A562" s="82"/>
      <c r="B562" s="85"/>
      <c r="C562" s="186" t="str">
        <f>IF(B562=0,"",IF(LEN(B562)=0,0,(VLOOKUP($B562,Validatie!$B$39:$C$47,2,FALSE))))</f>
        <v/>
      </c>
      <c r="D562" s="87"/>
      <c r="E562" s="186" t="str">
        <f>IF(D562=0,"",IF(LEN(D562)=0,0,(VLOOKUP($D562,Validatie!$D$39:$E$56,2,FALSE))))</f>
        <v/>
      </c>
      <c r="F562" s="87"/>
    </row>
    <row r="563" spans="1:6" x14ac:dyDescent="0.2">
      <c r="A563" s="82"/>
      <c r="B563" s="85"/>
      <c r="C563" s="186" t="str">
        <f>IF(B563=0,"",IF(LEN(B563)=0,0,(VLOOKUP($B563,Validatie!$B$39:$C$47,2,FALSE))))</f>
        <v/>
      </c>
      <c r="D563" s="87"/>
      <c r="E563" s="186" t="str">
        <f>IF(D563=0,"",IF(LEN(D563)=0,0,(VLOOKUP($D563,Validatie!$D$39:$E$56,2,FALSE))))</f>
        <v/>
      </c>
      <c r="F563" s="87"/>
    </row>
    <row r="564" spans="1:6" x14ac:dyDescent="0.2">
      <c r="A564" s="82"/>
      <c r="B564" s="85"/>
      <c r="C564" s="186" t="str">
        <f>IF(B564=0,"",IF(LEN(B564)=0,0,(VLOOKUP($B564,Validatie!$B$39:$C$47,2,FALSE))))</f>
        <v/>
      </c>
      <c r="D564" s="87"/>
      <c r="E564" s="186" t="str">
        <f>IF(D564=0,"",IF(LEN(D564)=0,0,(VLOOKUP($D564,Validatie!$D$39:$E$56,2,FALSE))))</f>
        <v/>
      </c>
      <c r="F564" s="87"/>
    </row>
    <row r="565" spans="1:6" x14ac:dyDescent="0.2">
      <c r="A565" s="82"/>
      <c r="B565" s="85"/>
      <c r="C565" s="186" t="str">
        <f>IF(B565=0,"",IF(LEN(B565)=0,0,(VLOOKUP($B565,Validatie!$B$39:$C$47,2,FALSE))))</f>
        <v/>
      </c>
      <c r="D565" s="87"/>
      <c r="E565" s="186" t="str">
        <f>IF(D565=0,"",IF(LEN(D565)=0,0,(VLOOKUP($D565,Validatie!$D$39:$E$56,2,FALSE))))</f>
        <v/>
      </c>
      <c r="F565" s="87"/>
    </row>
    <row r="566" spans="1:6" x14ac:dyDescent="0.2">
      <c r="A566" s="82"/>
      <c r="B566" s="85"/>
      <c r="C566" s="186" t="str">
        <f>IF(B566=0,"",IF(LEN(B566)=0,0,(VLOOKUP($B566,Validatie!$B$39:$C$47,2,FALSE))))</f>
        <v/>
      </c>
      <c r="D566" s="87"/>
      <c r="E566" s="186" t="str">
        <f>IF(D566=0,"",IF(LEN(D566)=0,0,(VLOOKUP($D566,Validatie!$D$39:$E$56,2,FALSE))))</f>
        <v/>
      </c>
      <c r="F566" s="87"/>
    </row>
    <row r="567" spans="1:6" x14ac:dyDescent="0.2">
      <c r="A567" s="82"/>
      <c r="B567" s="85"/>
      <c r="C567" s="186" t="str">
        <f>IF(B567=0,"",IF(LEN(B567)=0,0,(VLOOKUP($B567,Validatie!$B$39:$C$47,2,FALSE))))</f>
        <v/>
      </c>
      <c r="D567" s="87"/>
      <c r="E567" s="186" t="str">
        <f>IF(D567=0,"",IF(LEN(D567)=0,0,(VLOOKUP($D567,Validatie!$D$39:$E$56,2,FALSE))))</f>
        <v/>
      </c>
      <c r="F567" s="87"/>
    </row>
    <row r="568" spans="1:6" x14ac:dyDescent="0.2">
      <c r="A568" s="82"/>
      <c r="B568" s="85"/>
      <c r="C568" s="186" t="str">
        <f>IF(B568=0,"",IF(LEN(B568)=0,0,(VLOOKUP($B568,Validatie!$B$39:$C$47,2,FALSE))))</f>
        <v/>
      </c>
      <c r="D568" s="87"/>
      <c r="E568" s="186" t="str">
        <f>IF(D568=0,"",IF(LEN(D568)=0,0,(VLOOKUP($D568,Validatie!$D$39:$E$56,2,FALSE))))</f>
        <v/>
      </c>
      <c r="F568" s="87"/>
    </row>
    <row r="569" spans="1:6" x14ac:dyDescent="0.2">
      <c r="A569" s="82"/>
      <c r="B569" s="85"/>
      <c r="C569" s="186" t="str">
        <f>IF(B569=0,"",IF(LEN(B569)=0,0,(VLOOKUP($B569,Validatie!$B$39:$C$47,2,FALSE))))</f>
        <v/>
      </c>
      <c r="D569" s="87"/>
      <c r="E569" s="186" t="str">
        <f>IF(D569=0,"",IF(LEN(D569)=0,0,(VLOOKUP($D569,Validatie!$D$39:$E$56,2,FALSE))))</f>
        <v/>
      </c>
      <c r="F569" s="87"/>
    </row>
    <row r="570" spans="1:6" x14ac:dyDescent="0.2">
      <c r="A570" s="82"/>
      <c r="B570" s="85"/>
      <c r="C570" s="186" t="str">
        <f>IF(B570=0,"",IF(LEN(B570)=0,0,(VLOOKUP($B570,Validatie!$B$39:$C$47,2,FALSE))))</f>
        <v/>
      </c>
      <c r="D570" s="87"/>
      <c r="E570" s="186" t="str">
        <f>IF(D570=0,"",IF(LEN(D570)=0,0,(VLOOKUP($D570,Validatie!$D$39:$E$56,2,FALSE))))</f>
        <v/>
      </c>
      <c r="F570" s="87"/>
    </row>
    <row r="571" spans="1:6" x14ac:dyDescent="0.2">
      <c r="A571" s="82"/>
      <c r="B571" s="85"/>
      <c r="C571" s="186" t="str">
        <f>IF(B571=0,"",IF(LEN(B571)=0,0,(VLOOKUP($B571,Validatie!$B$39:$C$47,2,FALSE))))</f>
        <v/>
      </c>
      <c r="D571" s="87"/>
      <c r="E571" s="186" t="str">
        <f>IF(D571=0,"",IF(LEN(D571)=0,0,(VLOOKUP($D571,Validatie!$D$39:$E$56,2,FALSE))))</f>
        <v/>
      </c>
      <c r="F571" s="87"/>
    </row>
    <row r="572" spans="1:6" x14ac:dyDescent="0.2">
      <c r="A572" s="82"/>
      <c r="B572" s="85"/>
      <c r="C572" s="186" t="str">
        <f>IF(B572=0,"",IF(LEN(B572)=0,0,(VLOOKUP($B572,Validatie!$B$39:$C$47,2,FALSE))))</f>
        <v/>
      </c>
      <c r="D572" s="87"/>
      <c r="E572" s="186" t="str">
        <f>IF(D572=0,"",IF(LEN(D572)=0,0,(VLOOKUP($D572,Validatie!$D$39:$E$56,2,FALSE))))</f>
        <v/>
      </c>
      <c r="F572" s="87"/>
    </row>
    <row r="573" spans="1:6" x14ac:dyDescent="0.2">
      <c r="A573" s="82"/>
      <c r="B573" s="85"/>
      <c r="C573" s="186" t="str">
        <f>IF(B573=0,"",IF(LEN(B573)=0,0,(VLOOKUP($B573,Validatie!$B$39:$C$47,2,FALSE))))</f>
        <v/>
      </c>
      <c r="D573" s="87"/>
      <c r="E573" s="186" t="str">
        <f>IF(D573=0,"",IF(LEN(D573)=0,0,(VLOOKUP($D573,Validatie!$D$39:$E$56,2,FALSE))))</f>
        <v/>
      </c>
      <c r="F573" s="87"/>
    </row>
    <row r="574" spans="1:6" x14ac:dyDescent="0.2">
      <c r="A574" s="82"/>
      <c r="B574" s="85"/>
      <c r="C574" s="186" t="str">
        <f>IF(B574=0,"",IF(LEN(B574)=0,0,(VLOOKUP($B574,Validatie!$B$39:$C$47,2,FALSE))))</f>
        <v/>
      </c>
      <c r="D574" s="87"/>
      <c r="E574" s="186" t="str">
        <f>IF(D574=0,"",IF(LEN(D574)=0,0,(VLOOKUP($D574,Validatie!$D$39:$E$56,2,FALSE))))</f>
        <v/>
      </c>
      <c r="F574" s="87"/>
    </row>
    <row r="575" spans="1:6" x14ac:dyDescent="0.2">
      <c r="A575" s="82"/>
      <c r="B575" s="85"/>
      <c r="C575" s="186" t="str">
        <f>IF(B575=0,"",IF(LEN(B575)=0,0,(VLOOKUP($B575,Validatie!$B$39:$C$47,2,FALSE))))</f>
        <v/>
      </c>
      <c r="D575" s="87"/>
      <c r="E575" s="186" t="str">
        <f>IF(D575=0,"",IF(LEN(D575)=0,0,(VLOOKUP($D575,Validatie!$D$39:$E$56,2,FALSE))))</f>
        <v/>
      </c>
      <c r="F575" s="87"/>
    </row>
    <row r="576" spans="1:6" x14ac:dyDescent="0.2">
      <c r="A576" s="82"/>
      <c r="B576" s="85"/>
      <c r="C576" s="186" t="str">
        <f>IF(B576=0,"",IF(LEN(B576)=0,0,(VLOOKUP($B576,Validatie!$B$39:$C$47,2,FALSE))))</f>
        <v/>
      </c>
      <c r="D576" s="87"/>
      <c r="E576" s="186" t="str">
        <f>IF(D576=0,"",IF(LEN(D576)=0,0,(VLOOKUP($D576,Validatie!$D$39:$E$56,2,FALSE))))</f>
        <v/>
      </c>
      <c r="F576" s="87"/>
    </row>
    <row r="577" spans="1:6" x14ac:dyDescent="0.2">
      <c r="A577" s="82"/>
      <c r="B577" s="85"/>
      <c r="C577" s="186" t="str">
        <f>IF(B577=0,"",IF(LEN(B577)=0,0,(VLOOKUP($B577,Validatie!$B$39:$C$47,2,FALSE))))</f>
        <v/>
      </c>
      <c r="D577" s="87"/>
      <c r="E577" s="186" t="str">
        <f>IF(D577=0,"",IF(LEN(D577)=0,0,(VLOOKUP($D577,Validatie!$D$39:$E$56,2,FALSE))))</f>
        <v/>
      </c>
      <c r="F577" s="87"/>
    </row>
    <row r="578" spans="1:6" x14ac:dyDescent="0.2">
      <c r="A578" s="82"/>
      <c r="B578" s="85"/>
      <c r="C578" s="186" t="str">
        <f>IF(B578=0,"",IF(LEN(B578)=0,0,(VLOOKUP($B578,Validatie!$B$39:$C$47,2,FALSE))))</f>
        <v/>
      </c>
      <c r="D578" s="87"/>
      <c r="E578" s="186" t="str">
        <f>IF(D578=0,"",IF(LEN(D578)=0,0,(VLOOKUP($D578,Validatie!$D$39:$E$56,2,FALSE))))</f>
        <v/>
      </c>
      <c r="F578" s="87"/>
    </row>
    <row r="579" spans="1:6" x14ac:dyDescent="0.2">
      <c r="A579" s="82"/>
      <c r="B579" s="85"/>
      <c r="C579" s="186" t="str">
        <f>IF(B579=0,"",IF(LEN(B579)=0,0,(VLOOKUP($B579,Validatie!$B$39:$C$47,2,FALSE))))</f>
        <v/>
      </c>
      <c r="D579" s="87"/>
      <c r="E579" s="186" t="str">
        <f>IF(D579=0,"",IF(LEN(D579)=0,0,(VLOOKUP($D579,Validatie!$D$39:$E$56,2,FALSE))))</f>
        <v/>
      </c>
      <c r="F579" s="87"/>
    </row>
    <row r="580" spans="1:6" x14ac:dyDescent="0.2">
      <c r="A580" s="82"/>
      <c r="B580" s="85"/>
      <c r="C580" s="186" t="str">
        <f>IF(B580=0,"",IF(LEN(B580)=0,0,(VLOOKUP($B580,Validatie!$B$39:$C$47,2,FALSE))))</f>
        <v/>
      </c>
      <c r="D580" s="87"/>
      <c r="E580" s="186" t="str">
        <f>IF(D580=0,"",IF(LEN(D580)=0,0,(VLOOKUP($D580,Validatie!$D$39:$E$56,2,FALSE))))</f>
        <v/>
      </c>
      <c r="F580" s="87"/>
    </row>
    <row r="581" spans="1:6" x14ac:dyDescent="0.2">
      <c r="A581" s="82"/>
      <c r="B581" s="85"/>
      <c r="C581" s="186" t="str">
        <f>IF(B581=0,"",IF(LEN(B581)=0,0,(VLOOKUP($B581,Validatie!$B$39:$C$47,2,FALSE))))</f>
        <v/>
      </c>
      <c r="D581" s="87"/>
      <c r="E581" s="186" t="str">
        <f>IF(D581=0,"",IF(LEN(D581)=0,0,(VLOOKUP($D581,Validatie!$D$39:$E$56,2,FALSE))))</f>
        <v/>
      </c>
      <c r="F581" s="87"/>
    </row>
    <row r="582" spans="1:6" x14ac:dyDescent="0.2">
      <c r="A582" s="82"/>
      <c r="B582" s="85"/>
      <c r="C582" s="186" t="str">
        <f>IF(B582=0,"",IF(LEN(B582)=0,0,(VLOOKUP($B582,Validatie!$B$39:$C$47,2,FALSE))))</f>
        <v/>
      </c>
      <c r="D582" s="87"/>
      <c r="E582" s="186" t="str">
        <f>IF(D582=0,"",IF(LEN(D582)=0,0,(VLOOKUP($D582,Validatie!$D$39:$E$56,2,FALSE))))</f>
        <v/>
      </c>
      <c r="F582" s="87"/>
    </row>
    <row r="583" spans="1:6" x14ac:dyDescent="0.2">
      <c r="A583" s="82"/>
      <c r="B583" s="85"/>
      <c r="C583" s="186" t="str">
        <f>IF(B583=0,"",IF(LEN(B583)=0,0,(VLOOKUP($B583,Validatie!$B$39:$C$47,2,FALSE))))</f>
        <v/>
      </c>
      <c r="D583" s="87"/>
      <c r="E583" s="186" t="str">
        <f>IF(D583=0,"",IF(LEN(D583)=0,0,(VLOOKUP($D583,Validatie!$D$39:$E$56,2,FALSE))))</f>
        <v/>
      </c>
      <c r="F583" s="87"/>
    </row>
    <row r="584" spans="1:6" x14ac:dyDescent="0.2">
      <c r="A584" s="82"/>
      <c r="B584" s="85"/>
      <c r="C584" s="186" t="str">
        <f>IF(B584=0,"",IF(LEN(B584)=0,0,(VLOOKUP($B584,Validatie!$B$39:$C$47,2,FALSE))))</f>
        <v/>
      </c>
      <c r="D584" s="87"/>
      <c r="E584" s="186" t="str">
        <f>IF(D584=0,"",IF(LEN(D584)=0,0,(VLOOKUP($D584,Validatie!$D$39:$E$56,2,FALSE))))</f>
        <v/>
      </c>
      <c r="F584" s="87"/>
    </row>
    <row r="585" spans="1:6" x14ac:dyDescent="0.2">
      <c r="A585" s="82"/>
      <c r="B585" s="85"/>
      <c r="C585" s="186" t="str">
        <f>IF(B585=0,"",IF(LEN(B585)=0,0,(VLOOKUP($B585,Validatie!$B$39:$C$47,2,FALSE))))</f>
        <v/>
      </c>
      <c r="D585" s="87"/>
      <c r="E585" s="186" t="str">
        <f>IF(D585=0,"",IF(LEN(D585)=0,0,(VLOOKUP($D585,Validatie!$D$39:$E$56,2,FALSE))))</f>
        <v/>
      </c>
      <c r="F585" s="87"/>
    </row>
    <row r="586" spans="1:6" x14ac:dyDescent="0.2">
      <c r="A586" s="82"/>
      <c r="B586" s="85"/>
      <c r="C586" s="186" t="str">
        <f>IF(B586=0,"",IF(LEN(B586)=0,0,(VLOOKUP($B586,Validatie!$B$39:$C$47,2,FALSE))))</f>
        <v/>
      </c>
      <c r="D586" s="87"/>
      <c r="E586" s="186" t="str">
        <f>IF(D586=0,"",IF(LEN(D586)=0,0,(VLOOKUP($D586,Validatie!$D$39:$E$56,2,FALSE))))</f>
        <v/>
      </c>
      <c r="F586" s="87"/>
    </row>
    <row r="587" spans="1:6" x14ac:dyDescent="0.2">
      <c r="A587" s="82"/>
      <c r="B587" s="85"/>
      <c r="C587" s="186" t="str">
        <f>IF(B587=0,"",IF(LEN(B587)=0,0,(VLOOKUP($B587,Validatie!$B$39:$C$47,2,FALSE))))</f>
        <v/>
      </c>
      <c r="D587" s="87"/>
      <c r="E587" s="186" t="str">
        <f>IF(D587=0,"",IF(LEN(D587)=0,0,(VLOOKUP($D587,Validatie!$D$39:$E$56,2,FALSE))))</f>
        <v/>
      </c>
      <c r="F587" s="87"/>
    </row>
    <row r="588" spans="1:6" x14ac:dyDescent="0.2">
      <c r="A588" s="82"/>
      <c r="B588" s="85"/>
      <c r="C588" s="186" t="str">
        <f>IF(B588=0,"",IF(LEN(B588)=0,0,(VLOOKUP($B588,Validatie!$B$39:$C$47,2,FALSE))))</f>
        <v/>
      </c>
      <c r="D588" s="87"/>
      <c r="E588" s="186" t="str">
        <f>IF(D588=0,"",IF(LEN(D588)=0,0,(VLOOKUP($D588,Validatie!$D$39:$E$56,2,FALSE))))</f>
        <v/>
      </c>
      <c r="F588" s="87"/>
    </row>
    <row r="589" spans="1:6" x14ac:dyDescent="0.2">
      <c r="A589" s="82"/>
      <c r="B589" s="85"/>
      <c r="C589" s="186" t="str">
        <f>IF(B589=0,"",IF(LEN(B589)=0,0,(VLOOKUP($B589,Validatie!$B$39:$C$47,2,FALSE))))</f>
        <v/>
      </c>
      <c r="D589" s="87"/>
      <c r="E589" s="186" t="str">
        <f>IF(D589=0,"",IF(LEN(D589)=0,0,(VLOOKUP($D589,Validatie!$D$39:$E$56,2,FALSE))))</f>
        <v/>
      </c>
      <c r="F589" s="87"/>
    </row>
    <row r="590" spans="1:6" x14ac:dyDescent="0.2">
      <c r="A590" s="82"/>
      <c r="B590" s="85"/>
      <c r="C590" s="186" t="str">
        <f>IF(B590=0,"",IF(LEN(B590)=0,0,(VLOOKUP($B590,Validatie!$B$39:$C$47,2,FALSE))))</f>
        <v/>
      </c>
      <c r="D590" s="87"/>
      <c r="E590" s="186" t="str">
        <f>IF(D590=0,"",IF(LEN(D590)=0,0,(VLOOKUP($D590,Validatie!$D$39:$E$56,2,FALSE))))</f>
        <v/>
      </c>
      <c r="F590" s="87"/>
    </row>
    <row r="591" spans="1:6" x14ac:dyDescent="0.2">
      <c r="A591" s="82"/>
      <c r="B591" s="85"/>
      <c r="C591" s="186" t="str">
        <f>IF(B591=0,"",IF(LEN(B591)=0,0,(VLOOKUP($B591,Validatie!$B$39:$C$47,2,FALSE))))</f>
        <v/>
      </c>
      <c r="D591" s="87"/>
      <c r="E591" s="186" t="str">
        <f>IF(D591=0,"",IF(LEN(D591)=0,0,(VLOOKUP($D591,Validatie!$D$39:$E$56,2,FALSE))))</f>
        <v/>
      </c>
      <c r="F591" s="87"/>
    </row>
    <row r="592" spans="1:6" x14ac:dyDescent="0.2">
      <c r="A592" s="82"/>
      <c r="B592" s="85"/>
      <c r="C592" s="186" t="str">
        <f>IF(B592=0,"",IF(LEN(B592)=0,0,(VLOOKUP($B592,Validatie!$B$39:$C$47,2,FALSE))))</f>
        <v/>
      </c>
      <c r="D592" s="87"/>
      <c r="E592" s="186" t="str">
        <f>IF(D592=0,"",IF(LEN(D592)=0,0,(VLOOKUP($D592,Validatie!$D$39:$E$56,2,FALSE))))</f>
        <v/>
      </c>
      <c r="F592" s="87"/>
    </row>
    <row r="593" spans="1:6" x14ac:dyDescent="0.2">
      <c r="A593" s="82"/>
      <c r="B593" s="85"/>
      <c r="C593" s="186" t="str">
        <f>IF(B593=0,"",IF(LEN(B593)=0,0,(VLOOKUP($B593,Validatie!$B$39:$C$47,2,FALSE))))</f>
        <v/>
      </c>
      <c r="D593" s="87"/>
      <c r="E593" s="186" t="str">
        <f>IF(D593=0,"",IF(LEN(D593)=0,0,(VLOOKUP($D593,Validatie!$D$39:$E$56,2,FALSE))))</f>
        <v/>
      </c>
      <c r="F593" s="87"/>
    </row>
    <row r="594" spans="1:6" x14ac:dyDescent="0.2">
      <c r="A594" s="82"/>
      <c r="B594" s="85"/>
      <c r="C594" s="186" t="str">
        <f>IF(B594=0,"",IF(LEN(B594)=0,0,(VLOOKUP($B594,Validatie!$B$39:$C$47,2,FALSE))))</f>
        <v/>
      </c>
      <c r="D594" s="87"/>
      <c r="E594" s="186" t="str">
        <f>IF(D594=0,"",IF(LEN(D594)=0,0,(VLOOKUP($D594,Validatie!$D$39:$E$56,2,FALSE))))</f>
        <v/>
      </c>
      <c r="F594" s="87"/>
    </row>
    <row r="595" spans="1:6" x14ac:dyDescent="0.2">
      <c r="A595" s="82"/>
      <c r="B595" s="85"/>
      <c r="C595" s="186" t="str">
        <f>IF(B595=0,"",IF(LEN(B595)=0,0,(VLOOKUP($B595,Validatie!$B$39:$C$47,2,FALSE))))</f>
        <v/>
      </c>
      <c r="D595" s="87"/>
      <c r="E595" s="186" t="str">
        <f>IF(D595=0,"",IF(LEN(D595)=0,0,(VLOOKUP($D595,Validatie!$D$39:$E$56,2,FALSE))))</f>
        <v/>
      </c>
      <c r="F595" s="87"/>
    </row>
    <row r="596" spans="1:6" x14ac:dyDescent="0.2">
      <c r="A596" s="82"/>
      <c r="B596" s="85"/>
      <c r="C596" s="186" t="str">
        <f>IF(B596=0,"",IF(LEN(B596)=0,0,(VLOOKUP($B596,Validatie!$B$39:$C$47,2,FALSE))))</f>
        <v/>
      </c>
      <c r="D596" s="87"/>
      <c r="E596" s="186" t="str">
        <f>IF(D596=0,"",IF(LEN(D596)=0,0,(VLOOKUP($D596,Validatie!$D$39:$E$56,2,FALSE))))</f>
        <v/>
      </c>
      <c r="F596" s="87"/>
    </row>
    <row r="597" spans="1:6" x14ac:dyDescent="0.2">
      <c r="A597" s="82"/>
      <c r="B597" s="85"/>
      <c r="C597" s="186" t="str">
        <f>IF(B597=0,"",IF(LEN(B597)=0,0,(VLOOKUP($B597,Validatie!$B$39:$C$47,2,FALSE))))</f>
        <v/>
      </c>
      <c r="D597" s="87"/>
      <c r="E597" s="186" t="str">
        <f>IF(D597=0,"",IF(LEN(D597)=0,0,(VLOOKUP($D597,Validatie!$D$39:$E$56,2,FALSE))))</f>
        <v/>
      </c>
      <c r="F597" s="87"/>
    </row>
    <row r="598" spans="1:6" x14ac:dyDescent="0.2">
      <c r="A598" s="82"/>
      <c r="B598" s="85"/>
      <c r="C598" s="186" t="str">
        <f>IF(B598=0,"",IF(LEN(B598)=0,0,(VLOOKUP($B598,Validatie!$B$39:$C$47,2,FALSE))))</f>
        <v/>
      </c>
      <c r="D598" s="87"/>
      <c r="E598" s="186" t="str">
        <f>IF(D598=0,"",IF(LEN(D598)=0,0,(VLOOKUP($D598,Validatie!$D$39:$E$56,2,FALSE))))</f>
        <v/>
      </c>
      <c r="F598" s="87"/>
    </row>
    <row r="599" spans="1:6" x14ac:dyDescent="0.2">
      <c r="A599" s="82"/>
      <c r="B599" s="85"/>
      <c r="C599" s="186" t="str">
        <f>IF(B599=0,"",IF(LEN(B599)=0,0,(VLOOKUP($B599,Validatie!$B$39:$C$47,2,FALSE))))</f>
        <v/>
      </c>
      <c r="D599" s="87"/>
      <c r="E599" s="186" t="str">
        <f>IF(D599=0,"",IF(LEN(D599)=0,0,(VLOOKUP($D599,Validatie!$D$39:$E$56,2,FALSE))))</f>
        <v/>
      </c>
      <c r="F599" s="87"/>
    </row>
    <row r="600" spans="1:6" x14ac:dyDescent="0.2">
      <c r="A600" s="82"/>
      <c r="B600" s="85"/>
      <c r="C600" s="186" t="str">
        <f>IF(B600=0,"",IF(LEN(B600)=0,0,(VLOOKUP($B600,Validatie!$B$39:$C$47,2,FALSE))))</f>
        <v/>
      </c>
      <c r="D600" s="87"/>
      <c r="E600" s="186" t="str">
        <f>IF(D600=0,"",IF(LEN(D600)=0,0,(VLOOKUP($D600,Validatie!$D$39:$E$56,2,FALSE))))</f>
        <v/>
      </c>
      <c r="F600" s="87"/>
    </row>
    <row r="601" spans="1:6" x14ac:dyDescent="0.2">
      <c r="A601" s="82"/>
      <c r="B601" s="85"/>
      <c r="C601" s="186" t="str">
        <f>IF(B601=0,"",IF(LEN(B601)=0,0,(VLOOKUP($B601,Validatie!$B$39:$C$47,2,FALSE))))</f>
        <v/>
      </c>
      <c r="D601" s="87"/>
      <c r="E601" s="186" t="str">
        <f>IF(D601=0,"",IF(LEN(D601)=0,0,(VLOOKUP($D601,Validatie!$D$39:$E$56,2,FALSE))))</f>
        <v/>
      </c>
      <c r="F601" s="87"/>
    </row>
    <row r="602" spans="1:6" x14ac:dyDescent="0.2">
      <c r="A602" s="82"/>
      <c r="B602" s="85"/>
      <c r="C602" s="186" t="str">
        <f>IF(B602=0,"",IF(LEN(B602)=0,0,(VLOOKUP($B602,Validatie!$B$39:$C$47,2,FALSE))))</f>
        <v/>
      </c>
      <c r="D602" s="87"/>
      <c r="E602" s="186" t="str">
        <f>IF(D602=0,"",IF(LEN(D602)=0,0,(VLOOKUP($D602,Validatie!$D$39:$E$56,2,FALSE))))</f>
        <v/>
      </c>
      <c r="F602" s="87"/>
    </row>
    <row r="603" spans="1:6" x14ac:dyDescent="0.2">
      <c r="A603" s="82"/>
      <c r="B603" s="85"/>
      <c r="C603" s="186" t="str">
        <f>IF(B603=0,"",IF(LEN(B603)=0,0,(VLOOKUP($B603,Validatie!$B$39:$C$47,2,FALSE))))</f>
        <v/>
      </c>
      <c r="D603" s="87"/>
      <c r="E603" s="186" t="str">
        <f>IF(D603=0,"",IF(LEN(D603)=0,0,(VLOOKUP($D603,Validatie!$D$39:$E$56,2,FALSE))))</f>
        <v/>
      </c>
      <c r="F603" s="87"/>
    </row>
    <row r="604" spans="1:6" x14ac:dyDescent="0.2">
      <c r="A604" s="82"/>
      <c r="B604" s="85"/>
      <c r="C604" s="186" t="str">
        <f>IF(B604=0,"",IF(LEN(B604)=0,0,(VLOOKUP($B604,Validatie!$B$39:$C$47,2,FALSE))))</f>
        <v/>
      </c>
      <c r="D604" s="87"/>
      <c r="E604" s="186" t="str">
        <f>IF(D604=0,"",IF(LEN(D604)=0,0,(VLOOKUP($D604,Validatie!$D$39:$E$56,2,FALSE))))</f>
        <v/>
      </c>
      <c r="F604" s="87"/>
    </row>
    <row r="605" spans="1:6" x14ac:dyDescent="0.2">
      <c r="A605" s="82"/>
      <c r="B605" s="85"/>
      <c r="C605" s="186" t="str">
        <f>IF(B605=0,"",IF(LEN(B605)=0,0,(VLOOKUP($B605,Validatie!$B$39:$C$47,2,FALSE))))</f>
        <v/>
      </c>
      <c r="D605" s="87"/>
      <c r="E605" s="186" t="str">
        <f>IF(D605=0,"",IF(LEN(D605)=0,0,(VLOOKUP($D605,Validatie!$D$39:$E$56,2,FALSE))))</f>
        <v/>
      </c>
      <c r="F605" s="87"/>
    </row>
    <row r="606" spans="1:6" x14ac:dyDescent="0.2">
      <c r="A606" s="82"/>
      <c r="B606" s="85"/>
      <c r="C606" s="186" t="str">
        <f>IF(B606=0,"",IF(LEN(B606)=0,0,(VLOOKUP($B606,Validatie!$B$39:$C$47,2,FALSE))))</f>
        <v/>
      </c>
      <c r="D606" s="87"/>
      <c r="E606" s="186" t="str">
        <f>IF(D606=0,"",IF(LEN(D606)=0,0,(VLOOKUP($D606,Validatie!$D$39:$E$56,2,FALSE))))</f>
        <v/>
      </c>
      <c r="F606" s="87"/>
    </row>
    <row r="607" spans="1:6" x14ac:dyDescent="0.2">
      <c r="A607" s="82"/>
      <c r="B607" s="85"/>
      <c r="C607" s="186" t="str">
        <f>IF(B607=0,"",IF(LEN(B607)=0,0,(VLOOKUP($B607,Validatie!$B$39:$C$47,2,FALSE))))</f>
        <v/>
      </c>
      <c r="D607" s="87"/>
      <c r="E607" s="186" t="str">
        <f>IF(D607=0,"",IF(LEN(D607)=0,0,(VLOOKUP($D607,Validatie!$D$39:$E$56,2,FALSE))))</f>
        <v/>
      </c>
      <c r="F607" s="87"/>
    </row>
    <row r="608" spans="1:6" x14ac:dyDescent="0.2">
      <c r="A608" s="82"/>
      <c r="B608" s="85"/>
      <c r="C608" s="186" t="str">
        <f>IF(B608=0,"",IF(LEN(B608)=0,0,(VLOOKUP($B608,Validatie!$B$39:$C$47,2,FALSE))))</f>
        <v/>
      </c>
      <c r="D608" s="87"/>
      <c r="E608" s="186" t="str">
        <f>IF(D608=0,"",IF(LEN(D608)=0,0,(VLOOKUP($D608,Validatie!$D$39:$E$56,2,FALSE))))</f>
        <v/>
      </c>
      <c r="F608" s="87"/>
    </row>
    <row r="609" spans="1:6" x14ac:dyDescent="0.2">
      <c r="A609" s="82"/>
      <c r="B609" s="85"/>
      <c r="C609" s="186" t="str">
        <f>IF(B609=0,"",IF(LEN(B609)=0,0,(VLOOKUP($B609,Validatie!$B$39:$C$47,2,FALSE))))</f>
        <v/>
      </c>
      <c r="D609" s="87"/>
      <c r="E609" s="186" t="str">
        <f>IF(D609=0,"",IF(LEN(D609)=0,0,(VLOOKUP($D609,Validatie!$D$39:$E$56,2,FALSE))))</f>
        <v/>
      </c>
      <c r="F609" s="87"/>
    </row>
    <row r="610" spans="1:6" x14ac:dyDescent="0.2">
      <c r="A610" s="82"/>
      <c r="B610" s="85"/>
      <c r="C610" s="186" t="str">
        <f>IF(B610=0,"",IF(LEN(B610)=0,0,(VLOOKUP($B610,Validatie!$B$39:$C$47,2,FALSE))))</f>
        <v/>
      </c>
      <c r="D610" s="87"/>
      <c r="E610" s="186" t="str">
        <f>IF(D610=0,"",IF(LEN(D610)=0,0,(VLOOKUP($D610,Validatie!$D$39:$E$56,2,FALSE))))</f>
        <v/>
      </c>
      <c r="F610" s="87"/>
    </row>
    <row r="611" spans="1:6" x14ac:dyDescent="0.2">
      <c r="A611" s="82"/>
      <c r="B611" s="85"/>
      <c r="C611" s="186" t="str">
        <f>IF(B611=0,"",IF(LEN(B611)=0,0,(VLOOKUP($B611,Validatie!$B$39:$C$47,2,FALSE))))</f>
        <v/>
      </c>
      <c r="D611" s="87"/>
      <c r="E611" s="186" t="str">
        <f>IF(D611=0,"",IF(LEN(D611)=0,0,(VLOOKUP($D611,Validatie!$D$39:$E$56,2,FALSE))))</f>
        <v/>
      </c>
      <c r="F611" s="87"/>
    </row>
    <row r="612" spans="1:6" x14ac:dyDescent="0.2">
      <c r="A612" s="82"/>
      <c r="B612" s="85"/>
      <c r="C612" s="186" t="str">
        <f>IF(B612=0,"",IF(LEN(B612)=0,0,(VLOOKUP($B612,Validatie!$B$39:$C$47,2,FALSE))))</f>
        <v/>
      </c>
      <c r="D612" s="87"/>
      <c r="E612" s="186" t="str">
        <f>IF(D612=0,"",IF(LEN(D612)=0,0,(VLOOKUP($D612,Validatie!$D$39:$E$56,2,FALSE))))</f>
        <v/>
      </c>
      <c r="F612" s="87"/>
    </row>
    <row r="613" spans="1:6" x14ac:dyDescent="0.2">
      <c r="A613" s="82"/>
      <c r="B613" s="85"/>
      <c r="C613" s="186" t="str">
        <f>IF(B613=0,"",IF(LEN(B613)=0,0,(VLOOKUP($B613,Validatie!$B$39:$C$47,2,FALSE))))</f>
        <v/>
      </c>
      <c r="D613" s="87"/>
      <c r="E613" s="186" t="str">
        <f>IF(D613=0,"",IF(LEN(D613)=0,0,(VLOOKUP($D613,Validatie!$D$39:$E$56,2,FALSE))))</f>
        <v/>
      </c>
      <c r="F613" s="87"/>
    </row>
    <row r="614" spans="1:6" x14ac:dyDescent="0.2">
      <c r="A614" s="82"/>
      <c r="B614" s="85"/>
      <c r="C614" s="186" t="str">
        <f>IF(B614=0,"",IF(LEN(B614)=0,0,(VLOOKUP($B614,Validatie!$B$39:$C$47,2,FALSE))))</f>
        <v/>
      </c>
      <c r="D614" s="87"/>
      <c r="E614" s="186" t="str">
        <f>IF(D614=0,"",IF(LEN(D614)=0,0,(VLOOKUP($D614,Validatie!$D$39:$E$56,2,FALSE))))</f>
        <v/>
      </c>
      <c r="F614" s="87"/>
    </row>
    <row r="615" spans="1:6" x14ac:dyDescent="0.2">
      <c r="A615" s="82"/>
      <c r="B615" s="85"/>
      <c r="C615" s="186" t="str">
        <f>IF(B615=0,"",IF(LEN(B615)=0,0,(VLOOKUP($B615,Validatie!$B$39:$C$47,2,FALSE))))</f>
        <v/>
      </c>
      <c r="D615" s="87"/>
      <c r="E615" s="186" t="str">
        <f>IF(D615=0,"",IF(LEN(D615)=0,0,(VLOOKUP($D615,Validatie!$D$39:$E$56,2,FALSE))))</f>
        <v/>
      </c>
      <c r="F615" s="87"/>
    </row>
    <row r="616" spans="1:6" x14ac:dyDescent="0.2">
      <c r="A616" s="82"/>
      <c r="B616" s="85"/>
      <c r="C616" s="186" t="str">
        <f>IF(B616=0,"",IF(LEN(B616)=0,0,(VLOOKUP($B616,Validatie!$B$39:$C$47,2,FALSE))))</f>
        <v/>
      </c>
      <c r="D616" s="87"/>
      <c r="E616" s="186" t="str">
        <f>IF(D616=0,"",IF(LEN(D616)=0,0,(VLOOKUP($D616,Validatie!$D$39:$E$56,2,FALSE))))</f>
        <v/>
      </c>
      <c r="F616" s="87"/>
    </row>
    <row r="617" spans="1:6" x14ac:dyDescent="0.2">
      <c r="A617" s="82"/>
      <c r="B617" s="85"/>
      <c r="C617" s="186" t="str">
        <f>IF(B617=0,"",IF(LEN(B617)=0,0,(VLOOKUP($B617,Validatie!$B$39:$C$47,2,FALSE))))</f>
        <v/>
      </c>
      <c r="D617" s="87"/>
      <c r="E617" s="186" t="str">
        <f>IF(D617=0,"",IF(LEN(D617)=0,0,(VLOOKUP($D617,Validatie!$D$39:$E$56,2,FALSE))))</f>
        <v/>
      </c>
      <c r="F617" s="87"/>
    </row>
    <row r="618" spans="1:6" x14ac:dyDescent="0.2">
      <c r="A618" s="82"/>
      <c r="B618" s="85"/>
      <c r="C618" s="186" t="str">
        <f>IF(B618=0,"",IF(LEN(B618)=0,0,(VLOOKUP($B618,Validatie!$B$39:$C$47,2,FALSE))))</f>
        <v/>
      </c>
      <c r="D618" s="87"/>
      <c r="E618" s="186" t="str">
        <f>IF(D618=0,"",IF(LEN(D618)=0,0,(VLOOKUP($D618,Validatie!$D$39:$E$56,2,FALSE))))</f>
        <v/>
      </c>
      <c r="F618" s="87"/>
    </row>
    <row r="619" spans="1:6" x14ac:dyDescent="0.2">
      <c r="A619" s="82"/>
      <c r="B619" s="85"/>
      <c r="C619" s="186" t="str">
        <f>IF(B619=0,"",IF(LEN(B619)=0,0,(VLOOKUP($B619,Validatie!$B$39:$C$47,2,FALSE))))</f>
        <v/>
      </c>
      <c r="D619" s="87"/>
      <c r="E619" s="186" t="str">
        <f>IF(D619=0,"",IF(LEN(D619)=0,0,(VLOOKUP($D619,Validatie!$D$39:$E$56,2,FALSE))))</f>
        <v/>
      </c>
      <c r="F619" s="87"/>
    </row>
    <row r="620" spans="1:6" x14ac:dyDescent="0.2">
      <c r="A620" s="82"/>
      <c r="B620" s="85"/>
      <c r="C620" s="186" t="str">
        <f>IF(B620=0,"",IF(LEN(B620)=0,0,(VLOOKUP($B620,Validatie!$B$39:$C$47,2,FALSE))))</f>
        <v/>
      </c>
      <c r="D620" s="87"/>
      <c r="E620" s="186" t="str">
        <f>IF(D620=0,"",IF(LEN(D620)=0,0,(VLOOKUP($D620,Validatie!$D$39:$E$56,2,FALSE))))</f>
        <v/>
      </c>
      <c r="F620" s="87"/>
    </row>
    <row r="621" spans="1:6" x14ac:dyDescent="0.2">
      <c r="A621" s="82"/>
      <c r="B621" s="85"/>
      <c r="C621" s="186" t="str">
        <f>IF(B621=0,"",IF(LEN(B621)=0,0,(VLOOKUP($B621,Validatie!$B$39:$C$47,2,FALSE))))</f>
        <v/>
      </c>
      <c r="D621" s="87"/>
      <c r="E621" s="186" t="str">
        <f>IF(D621=0,"",IF(LEN(D621)=0,0,(VLOOKUP($D621,Validatie!$D$39:$E$56,2,FALSE))))</f>
        <v/>
      </c>
      <c r="F621" s="87"/>
    </row>
    <row r="622" spans="1:6" x14ac:dyDescent="0.2">
      <c r="A622" s="82"/>
      <c r="B622" s="85"/>
      <c r="C622" s="186" t="str">
        <f>IF(B622=0,"",IF(LEN(B622)=0,0,(VLOOKUP($B622,Validatie!$B$39:$C$47,2,FALSE))))</f>
        <v/>
      </c>
      <c r="D622" s="87"/>
      <c r="E622" s="186" t="str">
        <f>IF(D622=0,"",IF(LEN(D622)=0,0,(VLOOKUP($D622,Validatie!$D$39:$E$56,2,FALSE))))</f>
        <v/>
      </c>
      <c r="F622" s="87"/>
    </row>
    <row r="623" spans="1:6" x14ac:dyDescent="0.2">
      <c r="A623" s="82"/>
      <c r="B623" s="85"/>
      <c r="C623" s="186" t="str">
        <f>IF(B623=0,"",IF(LEN(B623)=0,0,(VLOOKUP($B623,Validatie!$B$39:$C$47,2,FALSE))))</f>
        <v/>
      </c>
      <c r="D623" s="87"/>
      <c r="E623" s="186" t="str">
        <f>IF(D623=0,"",IF(LEN(D623)=0,0,(VLOOKUP($D623,Validatie!$D$39:$E$56,2,FALSE))))</f>
        <v/>
      </c>
      <c r="F623" s="87"/>
    </row>
    <row r="624" spans="1:6" x14ac:dyDescent="0.2">
      <c r="A624" s="82"/>
      <c r="B624" s="85"/>
      <c r="C624" s="186" t="str">
        <f>IF(B624=0,"",IF(LEN(B624)=0,0,(VLOOKUP($B624,Validatie!$B$39:$C$47,2,FALSE))))</f>
        <v/>
      </c>
      <c r="D624" s="87"/>
      <c r="E624" s="186" t="str">
        <f>IF(D624=0,"",IF(LEN(D624)=0,0,(VLOOKUP($D624,Validatie!$D$39:$E$56,2,FALSE))))</f>
        <v/>
      </c>
      <c r="F624" s="87"/>
    </row>
    <row r="625" spans="1:6" x14ac:dyDescent="0.2">
      <c r="A625" s="82"/>
      <c r="B625" s="85"/>
      <c r="C625" s="186" t="str">
        <f>IF(B625=0,"",IF(LEN(B625)=0,0,(VLOOKUP($B625,Validatie!$B$39:$C$47,2,FALSE))))</f>
        <v/>
      </c>
      <c r="D625" s="87"/>
      <c r="E625" s="186" t="str">
        <f>IF(D625=0,"",IF(LEN(D625)=0,0,(VLOOKUP($D625,Validatie!$D$39:$E$56,2,FALSE))))</f>
        <v/>
      </c>
      <c r="F625" s="87"/>
    </row>
    <row r="626" spans="1:6" x14ac:dyDescent="0.2">
      <c r="A626" s="82"/>
      <c r="B626" s="85"/>
      <c r="C626" s="186" t="str">
        <f>IF(B626=0,"",IF(LEN(B626)=0,0,(VLOOKUP($B626,Validatie!$B$39:$C$47,2,FALSE))))</f>
        <v/>
      </c>
      <c r="D626" s="87"/>
      <c r="E626" s="186" t="str">
        <f>IF(D626=0,"",IF(LEN(D626)=0,0,(VLOOKUP($D626,Validatie!$D$39:$E$56,2,FALSE))))</f>
        <v/>
      </c>
      <c r="F626" s="87"/>
    </row>
    <row r="627" spans="1:6" x14ac:dyDescent="0.2">
      <c r="A627" s="82"/>
      <c r="B627" s="85"/>
      <c r="C627" s="186" t="str">
        <f>IF(B627=0,"",IF(LEN(B627)=0,0,(VLOOKUP($B627,Validatie!$B$39:$C$47,2,FALSE))))</f>
        <v/>
      </c>
      <c r="D627" s="87"/>
      <c r="E627" s="186" t="str">
        <f>IF(D627=0,"",IF(LEN(D627)=0,0,(VLOOKUP($D627,Validatie!$D$39:$E$56,2,FALSE))))</f>
        <v/>
      </c>
      <c r="F627" s="87"/>
    </row>
    <row r="628" spans="1:6" x14ac:dyDescent="0.2">
      <c r="A628" s="82"/>
      <c r="B628" s="85"/>
      <c r="C628" s="186" t="str">
        <f>IF(B628=0,"",IF(LEN(B628)=0,0,(VLOOKUP($B628,Validatie!$B$39:$C$47,2,FALSE))))</f>
        <v/>
      </c>
      <c r="D628" s="87"/>
      <c r="E628" s="186" t="str">
        <f>IF(D628=0,"",IF(LEN(D628)=0,0,(VLOOKUP($D628,Validatie!$D$39:$E$56,2,FALSE))))</f>
        <v/>
      </c>
      <c r="F628" s="87"/>
    </row>
    <row r="629" spans="1:6" x14ac:dyDescent="0.2">
      <c r="A629" s="82"/>
      <c r="B629" s="85"/>
      <c r="C629" s="186" t="str">
        <f>IF(B629=0,"",IF(LEN(B629)=0,0,(VLOOKUP($B629,Validatie!$B$39:$C$47,2,FALSE))))</f>
        <v/>
      </c>
      <c r="D629" s="87"/>
      <c r="E629" s="186" t="str">
        <f>IF(D629=0,"",IF(LEN(D629)=0,0,(VLOOKUP($D629,Validatie!$D$39:$E$56,2,FALSE))))</f>
        <v/>
      </c>
      <c r="F629" s="87"/>
    </row>
    <row r="630" spans="1:6" x14ac:dyDescent="0.2">
      <c r="A630" s="82"/>
      <c r="B630" s="85"/>
      <c r="C630" s="186" t="str">
        <f>IF(B630=0,"",IF(LEN(B630)=0,0,(VLOOKUP($B630,Validatie!$B$39:$C$47,2,FALSE))))</f>
        <v/>
      </c>
      <c r="D630" s="87"/>
      <c r="E630" s="186" t="str">
        <f>IF(D630=0,"",IF(LEN(D630)=0,0,(VLOOKUP($D630,Validatie!$D$39:$E$56,2,FALSE))))</f>
        <v/>
      </c>
      <c r="F630" s="87"/>
    </row>
    <row r="631" spans="1:6" x14ac:dyDescent="0.2">
      <c r="A631" s="82"/>
      <c r="B631" s="85"/>
      <c r="C631" s="186" t="str">
        <f>IF(B631=0,"",IF(LEN(B631)=0,0,(VLOOKUP($B631,Validatie!$B$39:$C$47,2,FALSE))))</f>
        <v/>
      </c>
      <c r="D631" s="87"/>
      <c r="E631" s="186" t="str">
        <f>IF(D631=0,"",IF(LEN(D631)=0,0,(VLOOKUP($D631,Validatie!$D$39:$E$56,2,FALSE))))</f>
        <v/>
      </c>
      <c r="F631" s="87"/>
    </row>
    <row r="632" spans="1:6" x14ac:dyDescent="0.2">
      <c r="A632" s="82"/>
      <c r="B632" s="85"/>
      <c r="C632" s="186" t="str">
        <f>IF(B632=0,"",IF(LEN(B632)=0,0,(VLOOKUP($B632,Validatie!$B$39:$C$47,2,FALSE))))</f>
        <v/>
      </c>
      <c r="D632" s="87"/>
      <c r="E632" s="186" t="str">
        <f>IF(D632=0,"",IF(LEN(D632)=0,0,(VLOOKUP($D632,Validatie!$D$39:$E$56,2,FALSE))))</f>
        <v/>
      </c>
      <c r="F632" s="87"/>
    </row>
    <row r="633" spans="1:6" x14ac:dyDescent="0.2">
      <c r="A633" s="82"/>
      <c r="B633" s="85"/>
      <c r="C633" s="186" t="str">
        <f>IF(B633=0,"",IF(LEN(B633)=0,0,(VLOOKUP($B633,Validatie!$B$39:$C$47,2,FALSE))))</f>
        <v/>
      </c>
      <c r="D633" s="87"/>
      <c r="E633" s="186" t="str">
        <f>IF(D633=0,"",IF(LEN(D633)=0,0,(VLOOKUP($D633,Validatie!$D$39:$E$56,2,FALSE))))</f>
        <v/>
      </c>
      <c r="F633" s="87"/>
    </row>
    <row r="634" spans="1:6" x14ac:dyDescent="0.2">
      <c r="A634" s="82"/>
      <c r="B634" s="85"/>
      <c r="C634" s="186" t="str">
        <f>IF(B634=0,"",IF(LEN(B634)=0,0,(VLOOKUP($B634,Validatie!$B$39:$C$47,2,FALSE))))</f>
        <v/>
      </c>
      <c r="D634" s="87"/>
      <c r="E634" s="186" t="str">
        <f>IF(D634=0,"",IF(LEN(D634)=0,0,(VLOOKUP($D634,Validatie!$D$39:$E$56,2,FALSE))))</f>
        <v/>
      </c>
      <c r="F634" s="87"/>
    </row>
    <row r="635" spans="1:6" x14ac:dyDescent="0.2">
      <c r="A635" s="82"/>
      <c r="B635" s="85"/>
      <c r="C635" s="186" t="str">
        <f>IF(B635=0,"",IF(LEN(B635)=0,0,(VLOOKUP($B635,Validatie!$B$39:$C$47,2,FALSE))))</f>
        <v/>
      </c>
      <c r="D635" s="87"/>
      <c r="E635" s="186" t="str">
        <f>IF(D635=0,"",IF(LEN(D635)=0,0,(VLOOKUP($D635,Validatie!$D$39:$E$56,2,FALSE))))</f>
        <v/>
      </c>
      <c r="F635" s="87"/>
    </row>
    <row r="636" spans="1:6" x14ac:dyDescent="0.2">
      <c r="A636" s="82"/>
      <c r="B636" s="85"/>
      <c r="C636" s="186" t="str">
        <f>IF(B636=0,"",IF(LEN(B636)=0,0,(VLOOKUP($B636,Validatie!$B$39:$C$47,2,FALSE))))</f>
        <v/>
      </c>
      <c r="D636" s="87"/>
      <c r="E636" s="186" t="str">
        <f>IF(D636=0,"",IF(LEN(D636)=0,0,(VLOOKUP($D636,Validatie!$D$39:$E$56,2,FALSE))))</f>
        <v/>
      </c>
      <c r="F636" s="87"/>
    </row>
    <row r="637" spans="1:6" x14ac:dyDescent="0.2">
      <c r="A637" s="82"/>
      <c r="B637" s="85"/>
      <c r="C637" s="186" t="str">
        <f>IF(B637=0,"",IF(LEN(B637)=0,0,(VLOOKUP($B637,Validatie!$B$39:$C$47,2,FALSE))))</f>
        <v/>
      </c>
      <c r="D637" s="87"/>
      <c r="E637" s="186" t="str">
        <f>IF(D637=0,"",IF(LEN(D637)=0,0,(VLOOKUP($D637,Validatie!$D$39:$E$56,2,FALSE))))</f>
        <v/>
      </c>
      <c r="F637" s="87"/>
    </row>
    <row r="638" spans="1:6" x14ac:dyDescent="0.2">
      <c r="A638" s="82"/>
      <c r="B638" s="85"/>
      <c r="C638" s="186" t="str">
        <f>IF(B638=0,"",IF(LEN(B638)=0,0,(VLOOKUP($B638,Validatie!$B$39:$C$47,2,FALSE))))</f>
        <v/>
      </c>
      <c r="D638" s="87"/>
      <c r="E638" s="186" t="str">
        <f>IF(D638=0,"",IF(LEN(D638)=0,0,(VLOOKUP($D638,Validatie!$D$39:$E$56,2,FALSE))))</f>
        <v/>
      </c>
      <c r="F638" s="87"/>
    </row>
    <row r="639" spans="1:6" x14ac:dyDescent="0.2">
      <c r="A639" s="82"/>
      <c r="B639" s="85"/>
      <c r="C639" s="186" t="str">
        <f>IF(B639=0,"",IF(LEN(B639)=0,0,(VLOOKUP($B639,Validatie!$B$39:$C$47,2,FALSE))))</f>
        <v/>
      </c>
      <c r="D639" s="87"/>
      <c r="E639" s="186" t="str">
        <f>IF(D639=0,"",IF(LEN(D639)=0,0,(VLOOKUP($D639,Validatie!$D$39:$E$56,2,FALSE))))</f>
        <v/>
      </c>
      <c r="F639" s="87"/>
    </row>
    <row r="640" spans="1:6" x14ac:dyDescent="0.2">
      <c r="A640" s="82"/>
      <c r="B640" s="85"/>
      <c r="C640" s="186" t="str">
        <f>IF(B640=0,"",IF(LEN(B640)=0,0,(VLOOKUP($B640,Validatie!$B$39:$C$47,2,FALSE))))</f>
        <v/>
      </c>
      <c r="D640" s="87"/>
      <c r="E640" s="186" t="str">
        <f>IF(D640=0,"",IF(LEN(D640)=0,0,(VLOOKUP($D640,Validatie!$D$39:$E$56,2,FALSE))))</f>
        <v/>
      </c>
      <c r="F640" s="87"/>
    </row>
    <row r="641" spans="1:6" x14ac:dyDescent="0.2">
      <c r="A641" s="82"/>
      <c r="B641" s="85"/>
      <c r="C641" s="186" t="str">
        <f>IF(B641=0,"",IF(LEN(B641)=0,0,(VLOOKUP($B641,Validatie!$B$39:$C$47,2,FALSE))))</f>
        <v/>
      </c>
      <c r="D641" s="87"/>
      <c r="E641" s="186" t="str">
        <f>IF(D641=0,"",IF(LEN(D641)=0,0,(VLOOKUP($D641,Validatie!$D$39:$E$56,2,FALSE))))</f>
        <v/>
      </c>
      <c r="F641" s="87"/>
    </row>
    <row r="642" spans="1:6" x14ac:dyDescent="0.2">
      <c r="A642" s="82"/>
      <c r="B642" s="85"/>
      <c r="C642" s="186" t="str">
        <f>IF(B642=0,"",IF(LEN(B642)=0,0,(VLOOKUP($B642,Validatie!$B$39:$C$47,2,FALSE))))</f>
        <v/>
      </c>
      <c r="D642" s="87"/>
      <c r="E642" s="186" t="str">
        <f>IF(D642=0,"",IF(LEN(D642)=0,0,(VLOOKUP($D642,Validatie!$D$39:$E$56,2,FALSE))))</f>
        <v/>
      </c>
      <c r="F642" s="87"/>
    </row>
    <row r="643" spans="1:6" x14ac:dyDescent="0.2">
      <c r="A643" s="82"/>
      <c r="B643" s="85"/>
      <c r="C643" s="186" t="str">
        <f>IF(B643=0,"",IF(LEN(B643)=0,0,(VLOOKUP($B643,Validatie!$B$39:$C$47,2,FALSE))))</f>
        <v/>
      </c>
      <c r="D643" s="87"/>
      <c r="E643" s="186" t="str">
        <f>IF(D643=0,"",IF(LEN(D643)=0,0,(VLOOKUP($D643,Validatie!$D$39:$E$56,2,FALSE))))</f>
        <v/>
      </c>
      <c r="F643" s="87"/>
    </row>
    <row r="644" spans="1:6" x14ac:dyDescent="0.2">
      <c r="A644" s="82"/>
      <c r="B644" s="85"/>
      <c r="C644" s="186" t="str">
        <f>IF(B644=0,"",IF(LEN(B644)=0,0,(VLOOKUP($B644,Validatie!$B$39:$C$47,2,FALSE))))</f>
        <v/>
      </c>
      <c r="D644" s="87"/>
      <c r="E644" s="186" t="str">
        <f>IF(D644=0,"",IF(LEN(D644)=0,0,(VLOOKUP($D644,Validatie!$D$39:$E$56,2,FALSE))))</f>
        <v/>
      </c>
      <c r="F644" s="87"/>
    </row>
    <row r="645" spans="1:6" x14ac:dyDescent="0.2">
      <c r="A645" s="82"/>
      <c r="B645" s="85"/>
      <c r="C645" s="186" t="str">
        <f>IF(B645=0,"",IF(LEN(B645)=0,0,(VLOOKUP($B645,Validatie!$B$39:$C$47,2,FALSE))))</f>
        <v/>
      </c>
      <c r="D645" s="87"/>
      <c r="E645" s="186" t="str">
        <f>IF(D645=0,"",IF(LEN(D645)=0,0,(VLOOKUP($D645,Validatie!$D$39:$E$56,2,FALSE))))</f>
        <v/>
      </c>
      <c r="F645" s="87"/>
    </row>
    <row r="646" spans="1:6" x14ac:dyDescent="0.2">
      <c r="A646" s="82"/>
      <c r="B646" s="85"/>
      <c r="C646" s="186" t="str">
        <f>IF(B646=0,"",IF(LEN(B646)=0,0,(VLOOKUP($B646,Validatie!$B$39:$C$47,2,FALSE))))</f>
        <v/>
      </c>
      <c r="D646" s="87"/>
      <c r="E646" s="186" t="str">
        <f>IF(D646=0,"",IF(LEN(D646)=0,0,(VLOOKUP($D646,Validatie!$D$39:$E$56,2,FALSE))))</f>
        <v/>
      </c>
      <c r="F646" s="87"/>
    </row>
    <row r="647" spans="1:6" x14ac:dyDescent="0.2">
      <c r="A647" s="82"/>
      <c r="B647" s="85"/>
      <c r="C647" s="186" t="str">
        <f>IF(B647=0,"",IF(LEN(B647)=0,0,(VLOOKUP($B647,Validatie!$B$39:$C$47,2,FALSE))))</f>
        <v/>
      </c>
      <c r="D647" s="87"/>
      <c r="E647" s="186" t="str">
        <f>IF(D647=0,"",IF(LEN(D647)=0,0,(VLOOKUP($D647,Validatie!$D$39:$E$56,2,FALSE))))</f>
        <v/>
      </c>
      <c r="F647" s="87"/>
    </row>
    <row r="648" spans="1:6" x14ac:dyDescent="0.2">
      <c r="A648" s="82"/>
      <c r="B648" s="85"/>
      <c r="C648" s="186" t="str">
        <f>IF(B648=0,"",IF(LEN(B648)=0,0,(VLOOKUP($B648,Validatie!$B$39:$C$47,2,FALSE))))</f>
        <v/>
      </c>
      <c r="D648" s="87"/>
      <c r="E648" s="186" t="str">
        <f>IF(D648=0,"",IF(LEN(D648)=0,0,(VLOOKUP($D648,Validatie!$D$39:$E$56,2,FALSE))))</f>
        <v/>
      </c>
      <c r="F648" s="87"/>
    </row>
    <row r="649" spans="1:6" x14ac:dyDescent="0.2">
      <c r="A649" s="82"/>
      <c r="B649" s="85"/>
      <c r="C649" s="186" t="str">
        <f>IF(B649=0,"",IF(LEN(B649)=0,0,(VLOOKUP($B649,Validatie!$B$39:$C$47,2,FALSE))))</f>
        <v/>
      </c>
      <c r="D649" s="87"/>
      <c r="E649" s="186" t="str">
        <f>IF(D649=0,"",IF(LEN(D649)=0,0,(VLOOKUP($D649,Validatie!$D$39:$E$56,2,FALSE))))</f>
        <v/>
      </c>
      <c r="F649" s="87"/>
    </row>
    <row r="650" spans="1:6" x14ac:dyDescent="0.2">
      <c r="A650" s="82"/>
      <c r="B650" s="85"/>
      <c r="C650" s="186" t="str">
        <f>IF(B650=0,"",IF(LEN(B650)=0,0,(VLOOKUP($B650,Validatie!$B$39:$C$47,2,FALSE))))</f>
        <v/>
      </c>
      <c r="D650" s="87"/>
      <c r="E650" s="186" t="str">
        <f>IF(D650=0,"",IF(LEN(D650)=0,0,(VLOOKUP($D650,Validatie!$D$39:$E$56,2,FALSE))))</f>
        <v/>
      </c>
      <c r="F650" s="87"/>
    </row>
    <row r="651" spans="1:6" x14ac:dyDescent="0.2">
      <c r="A651" s="82"/>
      <c r="B651" s="85"/>
      <c r="C651" s="186" t="str">
        <f>IF(B651=0,"",IF(LEN(B651)=0,0,(VLOOKUP($B651,Validatie!$B$39:$C$47,2,FALSE))))</f>
        <v/>
      </c>
      <c r="D651" s="87"/>
      <c r="E651" s="186" t="str">
        <f>IF(D651=0,"",IF(LEN(D651)=0,0,(VLOOKUP($D651,Validatie!$D$39:$E$56,2,FALSE))))</f>
        <v/>
      </c>
      <c r="F651" s="87"/>
    </row>
    <row r="652" spans="1:6" x14ac:dyDescent="0.2">
      <c r="A652" s="82"/>
      <c r="B652" s="85"/>
      <c r="C652" s="186" t="str">
        <f>IF(B652=0,"",IF(LEN(B652)=0,0,(VLOOKUP($B652,Validatie!$B$39:$C$47,2,FALSE))))</f>
        <v/>
      </c>
      <c r="D652" s="87"/>
      <c r="E652" s="186" t="str">
        <f>IF(D652=0,"",IF(LEN(D652)=0,0,(VLOOKUP($D652,Validatie!$D$39:$E$56,2,FALSE))))</f>
        <v/>
      </c>
      <c r="F652" s="87"/>
    </row>
    <row r="653" spans="1:6" x14ac:dyDescent="0.2">
      <c r="A653" s="82"/>
      <c r="B653" s="85"/>
      <c r="C653" s="186" t="str">
        <f>IF(B653=0,"",IF(LEN(B653)=0,0,(VLOOKUP($B653,Validatie!$B$39:$C$47,2,FALSE))))</f>
        <v/>
      </c>
      <c r="D653" s="87"/>
      <c r="E653" s="186" t="str">
        <f>IF(D653=0,"",IF(LEN(D653)=0,0,(VLOOKUP($D653,Validatie!$D$39:$E$56,2,FALSE))))</f>
        <v/>
      </c>
      <c r="F653" s="87"/>
    </row>
    <row r="654" spans="1:6" x14ac:dyDescent="0.2">
      <c r="A654" s="82"/>
      <c r="B654" s="85"/>
      <c r="C654" s="186" t="str">
        <f>IF(B654=0,"",IF(LEN(B654)=0,0,(VLOOKUP($B654,Validatie!$B$39:$C$47,2,FALSE))))</f>
        <v/>
      </c>
      <c r="D654" s="87"/>
      <c r="E654" s="186" t="str">
        <f>IF(D654=0,"",IF(LEN(D654)=0,0,(VLOOKUP($D654,Validatie!$D$39:$E$56,2,FALSE))))</f>
        <v/>
      </c>
      <c r="F654" s="87"/>
    </row>
    <row r="655" spans="1:6" x14ac:dyDescent="0.2">
      <c r="A655" s="82"/>
      <c r="B655" s="85"/>
      <c r="C655" s="186" t="str">
        <f>IF(B655=0,"",IF(LEN(B655)=0,0,(VLOOKUP($B655,Validatie!$B$39:$C$47,2,FALSE))))</f>
        <v/>
      </c>
      <c r="D655" s="87"/>
      <c r="E655" s="186" t="str">
        <f>IF(D655=0,"",IF(LEN(D655)=0,0,(VLOOKUP($D655,Validatie!$D$39:$E$56,2,FALSE))))</f>
        <v/>
      </c>
      <c r="F655" s="87"/>
    </row>
    <row r="656" spans="1:6" x14ac:dyDescent="0.2">
      <c r="A656" s="82"/>
      <c r="B656" s="85"/>
      <c r="C656" s="186" t="str">
        <f>IF(B656=0,"",IF(LEN(B656)=0,0,(VLOOKUP($B656,Validatie!$B$39:$C$47,2,FALSE))))</f>
        <v/>
      </c>
      <c r="D656" s="87"/>
      <c r="E656" s="186" t="str">
        <f>IF(D656=0,"",IF(LEN(D656)=0,0,(VLOOKUP($D656,Validatie!$D$39:$E$56,2,FALSE))))</f>
        <v/>
      </c>
      <c r="F656" s="87"/>
    </row>
    <row r="657" spans="1:6" x14ac:dyDescent="0.2">
      <c r="A657" s="82"/>
      <c r="B657" s="85"/>
      <c r="C657" s="186" t="str">
        <f>IF(B657=0,"",IF(LEN(B657)=0,0,(VLOOKUP($B657,Validatie!$B$39:$C$47,2,FALSE))))</f>
        <v/>
      </c>
      <c r="D657" s="87"/>
      <c r="E657" s="186" t="str">
        <f>IF(D657=0,"",IF(LEN(D657)=0,0,(VLOOKUP($D657,Validatie!$D$39:$E$56,2,FALSE))))</f>
        <v/>
      </c>
      <c r="F657" s="87"/>
    </row>
    <row r="658" spans="1:6" x14ac:dyDescent="0.2">
      <c r="A658" s="82"/>
      <c r="B658" s="85"/>
      <c r="C658" s="186" t="str">
        <f>IF(B658=0,"",IF(LEN(B658)=0,0,(VLOOKUP($B658,Validatie!$B$39:$C$47,2,FALSE))))</f>
        <v/>
      </c>
      <c r="D658" s="87"/>
      <c r="E658" s="186" t="str">
        <f>IF(D658=0,"",IF(LEN(D658)=0,0,(VLOOKUP($D658,Validatie!$D$39:$E$56,2,FALSE))))</f>
        <v/>
      </c>
      <c r="F658" s="87"/>
    </row>
    <row r="659" spans="1:6" x14ac:dyDescent="0.2">
      <c r="A659" s="82"/>
      <c r="B659" s="85"/>
      <c r="C659" s="186" t="str">
        <f>IF(B659=0,"",IF(LEN(B659)=0,0,(VLOOKUP($B659,Validatie!$B$39:$C$47,2,FALSE))))</f>
        <v/>
      </c>
      <c r="D659" s="87"/>
      <c r="E659" s="186" t="str">
        <f>IF(D659=0,"",IF(LEN(D659)=0,0,(VLOOKUP($D659,Validatie!$D$39:$E$56,2,FALSE))))</f>
        <v/>
      </c>
      <c r="F659" s="87"/>
    </row>
    <row r="660" spans="1:6" x14ac:dyDescent="0.2">
      <c r="A660" s="82"/>
      <c r="B660" s="85"/>
      <c r="C660" s="186" t="str">
        <f>IF(B660=0,"",IF(LEN(B660)=0,0,(VLOOKUP($B660,Validatie!$B$39:$C$47,2,FALSE))))</f>
        <v/>
      </c>
      <c r="D660" s="87"/>
      <c r="E660" s="186" t="str">
        <f>IF(D660=0,"",IF(LEN(D660)=0,0,(VLOOKUP($D660,Validatie!$D$39:$E$56,2,FALSE))))</f>
        <v/>
      </c>
      <c r="F660" s="87"/>
    </row>
    <row r="661" spans="1:6" x14ac:dyDescent="0.2">
      <c r="A661" s="82"/>
      <c r="B661" s="85"/>
      <c r="C661" s="186" t="str">
        <f>IF(B661=0,"",IF(LEN(B661)=0,0,(VLOOKUP($B661,Validatie!$B$39:$C$47,2,FALSE))))</f>
        <v/>
      </c>
      <c r="D661" s="87"/>
      <c r="E661" s="186" t="str">
        <f>IF(D661=0,"",IF(LEN(D661)=0,0,(VLOOKUP($D661,Validatie!$D$39:$E$56,2,FALSE))))</f>
        <v/>
      </c>
      <c r="F661" s="87"/>
    </row>
    <row r="662" spans="1:6" x14ac:dyDescent="0.2">
      <c r="A662" s="82"/>
      <c r="B662" s="85"/>
      <c r="C662" s="186" t="str">
        <f>IF(B662=0,"",IF(LEN(B662)=0,0,(VLOOKUP($B662,Validatie!$B$39:$C$47,2,FALSE))))</f>
        <v/>
      </c>
      <c r="D662" s="87"/>
      <c r="E662" s="186" t="str">
        <f>IF(D662=0,"",IF(LEN(D662)=0,0,(VLOOKUP($D662,Validatie!$D$39:$E$56,2,FALSE))))</f>
        <v/>
      </c>
      <c r="F662" s="87"/>
    </row>
    <row r="663" spans="1:6" x14ac:dyDescent="0.2">
      <c r="A663" s="82"/>
      <c r="B663" s="85"/>
      <c r="C663" s="186" t="str">
        <f>IF(B663=0,"",IF(LEN(B663)=0,0,(VLOOKUP($B663,Validatie!$B$39:$C$47,2,FALSE))))</f>
        <v/>
      </c>
      <c r="D663" s="87"/>
      <c r="E663" s="186" t="str">
        <f>IF(D663=0,"",IF(LEN(D663)=0,0,(VLOOKUP($D663,Validatie!$D$39:$E$56,2,FALSE))))</f>
        <v/>
      </c>
      <c r="F663" s="87"/>
    </row>
    <row r="664" spans="1:6" x14ac:dyDescent="0.2">
      <c r="A664" s="82"/>
      <c r="B664" s="85"/>
      <c r="C664" s="186" t="str">
        <f>IF(B664=0,"",IF(LEN(B664)=0,0,(VLOOKUP($B664,Validatie!$B$39:$C$47,2,FALSE))))</f>
        <v/>
      </c>
      <c r="D664" s="87"/>
      <c r="E664" s="186" t="str">
        <f>IF(D664=0,"",IF(LEN(D664)=0,0,(VLOOKUP($D664,Validatie!$D$39:$E$56,2,FALSE))))</f>
        <v/>
      </c>
      <c r="F664" s="87"/>
    </row>
    <row r="665" spans="1:6" x14ac:dyDescent="0.2">
      <c r="A665" s="82"/>
      <c r="B665" s="85"/>
      <c r="C665" s="186" t="str">
        <f>IF(B665=0,"",IF(LEN(B665)=0,0,(VLOOKUP($B665,Validatie!$B$39:$C$47,2,FALSE))))</f>
        <v/>
      </c>
      <c r="D665" s="87"/>
      <c r="E665" s="186" t="str">
        <f>IF(D665=0,"",IF(LEN(D665)=0,0,(VLOOKUP($D665,Validatie!$D$39:$E$56,2,FALSE))))</f>
        <v/>
      </c>
      <c r="F665" s="87"/>
    </row>
    <row r="666" spans="1:6" x14ac:dyDescent="0.2">
      <c r="A666" s="82"/>
      <c r="B666" s="85"/>
      <c r="C666" s="186" t="str">
        <f>IF(B666=0,"",IF(LEN(B666)=0,0,(VLOOKUP($B666,Validatie!$B$39:$C$47,2,FALSE))))</f>
        <v/>
      </c>
      <c r="D666" s="87"/>
      <c r="E666" s="186" t="str">
        <f>IF(D666=0,"",IF(LEN(D666)=0,0,(VLOOKUP($D666,Validatie!$D$39:$E$56,2,FALSE))))</f>
        <v/>
      </c>
      <c r="F666" s="87"/>
    </row>
    <row r="667" spans="1:6" x14ac:dyDescent="0.2">
      <c r="A667" s="82"/>
      <c r="B667" s="85"/>
      <c r="C667" s="186" t="str">
        <f>IF(B667=0,"",IF(LEN(B667)=0,0,(VLOOKUP($B667,Validatie!$B$39:$C$47,2,FALSE))))</f>
        <v/>
      </c>
      <c r="D667" s="87"/>
      <c r="E667" s="186" t="str">
        <f>IF(D667=0,"",IF(LEN(D667)=0,0,(VLOOKUP($D667,Validatie!$D$39:$E$56,2,FALSE))))</f>
        <v/>
      </c>
      <c r="F667" s="87"/>
    </row>
    <row r="668" spans="1:6" x14ac:dyDescent="0.2">
      <c r="A668" s="82"/>
      <c r="B668" s="85"/>
      <c r="C668" s="186" t="str">
        <f>IF(B668=0,"",IF(LEN(B668)=0,0,(VLOOKUP($B668,Validatie!$B$39:$C$47,2,FALSE))))</f>
        <v/>
      </c>
      <c r="D668" s="87"/>
      <c r="E668" s="186" t="str">
        <f>IF(D668=0,"",IF(LEN(D668)=0,0,(VLOOKUP($D668,Validatie!$D$39:$E$56,2,FALSE))))</f>
        <v/>
      </c>
      <c r="F668" s="87"/>
    </row>
    <row r="669" spans="1:6" x14ac:dyDescent="0.2">
      <c r="A669" s="82"/>
      <c r="B669" s="85"/>
      <c r="C669" s="186" t="str">
        <f>IF(B669=0,"",IF(LEN(B669)=0,0,(VLOOKUP($B669,Validatie!$B$39:$C$47,2,FALSE))))</f>
        <v/>
      </c>
      <c r="D669" s="87"/>
      <c r="E669" s="186" t="str">
        <f>IF(D669=0,"",IF(LEN(D669)=0,0,(VLOOKUP($D669,Validatie!$D$39:$E$56,2,FALSE))))</f>
        <v/>
      </c>
      <c r="F669" s="87"/>
    </row>
    <row r="670" spans="1:6" x14ac:dyDescent="0.2">
      <c r="A670" s="82"/>
      <c r="B670" s="85"/>
      <c r="C670" s="186" t="str">
        <f>IF(B670=0,"",IF(LEN(B670)=0,0,(VLOOKUP($B670,Validatie!$B$39:$C$47,2,FALSE))))</f>
        <v/>
      </c>
      <c r="D670" s="87"/>
      <c r="E670" s="186" t="str">
        <f>IF(D670=0,"",IF(LEN(D670)=0,0,(VLOOKUP($D670,Validatie!$D$39:$E$56,2,FALSE))))</f>
        <v/>
      </c>
      <c r="F670" s="87"/>
    </row>
    <row r="671" spans="1:6" x14ac:dyDescent="0.2">
      <c r="A671" s="82"/>
      <c r="B671" s="85"/>
      <c r="C671" s="186" t="str">
        <f>IF(B671=0,"",IF(LEN(B671)=0,0,(VLOOKUP($B671,Validatie!$B$39:$C$47,2,FALSE))))</f>
        <v/>
      </c>
      <c r="D671" s="87"/>
      <c r="E671" s="186" t="str">
        <f>IF(D671=0,"",IF(LEN(D671)=0,0,(VLOOKUP($D671,Validatie!$D$39:$E$56,2,FALSE))))</f>
        <v/>
      </c>
      <c r="F671" s="87"/>
    </row>
    <row r="672" spans="1:6" x14ac:dyDescent="0.2">
      <c r="A672" s="82"/>
      <c r="B672" s="85"/>
      <c r="C672" s="186" t="str">
        <f>IF(B672=0,"",IF(LEN(B672)=0,0,(VLOOKUP($B672,Validatie!$B$39:$C$47,2,FALSE))))</f>
        <v/>
      </c>
      <c r="D672" s="87"/>
      <c r="E672" s="186" t="str">
        <f>IF(D672=0,"",IF(LEN(D672)=0,0,(VLOOKUP($D672,Validatie!$D$39:$E$56,2,FALSE))))</f>
        <v/>
      </c>
      <c r="F672" s="87"/>
    </row>
    <row r="673" spans="1:6" x14ac:dyDescent="0.2">
      <c r="A673" s="82"/>
      <c r="B673" s="85"/>
      <c r="C673" s="186" t="str">
        <f>IF(B673=0,"",IF(LEN(B673)=0,0,(VLOOKUP($B673,Validatie!$B$39:$C$47,2,FALSE))))</f>
        <v/>
      </c>
      <c r="D673" s="87"/>
      <c r="E673" s="186" t="str">
        <f>IF(D673=0,"",IF(LEN(D673)=0,0,(VLOOKUP($D673,Validatie!$D$39:$E$56,2,FALSE))))</f>
        <v/>
      </c>
      <c r="F673" s="87"/>
    </row>
    <row r="674" spans="1:6" x14ac:dyDescent="0.2">
      <c r="A674" s="82"/>
      <c r="B674" s="85"/>
      <c r="C674" s="186" t="str">
        <f>IF(B674=0,"",IF(LEN(B674)=0,0,(VLOOKUP($B674,Validatie!$B$39:$C$47,2,FALSE))))</f>
        <v/>
      </c>
      <c r="D674" s="87"/>
      <c r="E674" s="186" t="str">
        <f>IF(D674=0,"",IF(LEN(D674)=0,0,(VLOOKUP($D674,Validatie!$D$39:$E$56,2,FALSE))))</f>
        <v/>
      </c>
      <c r="F674" s="87"/>
    </row>
    <row r="675" spans="1:6" x14ac:dyDescent="0.2">
      <c r="A675" s="82"/>
      <c r="B675" s="85"/>
      <c r="C675" s="186" t="str">
        <f>IF(B675=0,"",IF(LEN(B675)=0,0,(VLOOKUP($B675,Validatie!$B$39:$C$47,2,FALSE))))</f>
        <v/>
      </c>
      <c r="D675" s="87"/>
      <c r="E675" s="186" t="str">
        <f>IF(D675=0,"",IF(LEN(D675)=0,0,(VLOOKUP($D675,Validatie!$D$39:$E$56,2,FALSE))))</f>
        <v/>
      </c>
      <c r="F675" s="87"/>
    </row>
    <row r="676" spans="1:6" x14ac:dyDescent="0.2">
      <c r="A676" s="82"/>
      <c r="B676" s="85"/>
      <c r="C676" s="186" t="str">
        <f>IF(B676=0,"",IF(LEN(B676)=0,0,(VLOOKUP($B676,Validatie!$B$39:$C$47,2,FALSE))))</f>
        <v/>
      </c>
      <c r="D676" s="87"/>
      <c r="E676" s="186" t="str">
        <f>IF(D676=0,"",IF(LEN(D676)=0,0,(VLOOKUP($D676,Validatie!$D$39:$E$56,2,FALSE))))</f>
        <v/>
      </c>
      <c r="F676" s="87"/>
    </row>
    <row r="677" spans="1:6" x14ac:dyDescent="0.2">
      <c r="A677" s="82"/>
      <c r="B677" s="85"/>
      <c r="C677" s="186" t="str">
        <f>IF(B677=0,"",IF(LEN(B677)=0,0,(VLOOKUP($B677,Validatie!$B$39:$C$47,2,FALSE))))</f>
        <v/>
      </c>
      <c r="D677" s="87"/>
      <c r="E677" s="186" t="str">
        <f>IF(D677=0,"",IF(LEN(D677)=0,0,(VLOOKUP($D677,Validatie!$D$39:$E$56,2,FALSE))))</f>
        <v/>
      </c>
      <c r="F677" s="87"/>
    </row>
    <row r="678" spans="1:6" x14ac:dyDescent="0.2">
      <c r="A678" s="82"/>
      <c r="B678" s="85"/>
      <c r="C678" s="186" t="str">
        <f>IF(B678=0,"",IF(LEN(B678)=0,0,(VLOOKUP($B678,Validatie!$B$39:$C$47,2,FALSE))))</f>
        <v/>
      </c>
      <c r="D678" s="87"/>
      <c r="E678" s="186" t="str">
        <f>IF(D678=0,"",IF(LEN(D678)=0,0,(VLOOKUP($D678,Validatie!$D$39:$E$56,2,FALSE))))</f>
        <v/>
      </c>
      <c r="F678" s="87"/>
    </row>
    <row r="679" spans="1:6" x14ac:dyDescent="0.2">
      <c r="A679" s="82"/>
      <c r="B679" s="85"/>
      <c r="C679" s="186" t="str">
        <f>IF(B679=0,"",IF(LEN(B679)=0,0,(VLOOKUP($B679,Validatie!$B$39:$C$47,2,FALSE))))</f>
        <v/>
      </c>
      <c r="D679" s="87"/>
      <c r="E679" s="186" t="str">
        <f>IF(D679=0,"",IF(LEN(D679)=0,0,(VLOOKUP($D679,Validatie!$D$39:$E$56,2,FALSE))))</f>
        <v/>
      </c>
      <c r="F679" s="87"/>
    </row>
    <row r="680" spans="1:6" x14ac:dyDescent="0.2">
      <c r="A680" s="82"/>
      <c r="B680" s="85"/>
      <c r="C680" s="186" t="str">
        <f>IF(B680=0,"",IF(LEN(B680)=0,0,(VLOOKUP($B680,Validatie!$B$39:$C$47,2,FALSE))))</f>
        <v/>
      </c>
      <c r="D680" s="87"/>
      <c r="E680" s="186" t="str">
        <f>IF(D680=0,"",IF(LEN(D680)=0,0,(VLOOKUP($D680,Validatie!$D$39:$E$56,2,FALSE))))</f>
        <v/>
      </c>
      <c r="F680" s="87"/>
    </row>
    <row r="681" spans="1:6" x14ac:dyDescent="0.2">
      <c r="A681" s="82"/>
      <c r="B681" s="85"/>
      <c r="C681" s="186" t="str">
        <f>IF(B681=0,"",IF(LEN(B681)=0,0,(VLOOKUP($B681,Validatie!$B$39:$C$47,2,FALSE))))</f>
        <v/>
      </c>
      <c r="D681" s="87"/>
      <c r="E681" s="186" t="str">
        <f>IF(D681=0,"",IF(LEN(D681)=0,0,(VLOOKUP($D681,Validatie!$D$39:$E$56,2,FALSE))))</f>
        <v/>
      </c>
      <c r="F681" s="87"/>
    </row>
    <row r="682" spans="1:6" x14ac:dyDescent="0.2">
      <c r="A682" s="82"/>
      <c r="B682" s="85"/>
      <c r="C682" s="186" t="str">
        <f>IF(B682=0,"",IF(LEN(B682)=0,0,(VLOOKUP($B682,Validatie!$B$39:$C$47,2,FALSE))))</f>
        <v/>
      </c>
      <c r="D682" s="87"/>
      <c r="E682" s="186" t="str">
        <f>IF(D682=0,"",IF(LEN(D682)=0,0,(VLOOKUP($D682,Validatie!$D$39:$E$56,2,FALSE))))</f>
        <v/>
      </c>
      <c r="F682" s="87"/>
    </row>
    <row r="683" spans="1:6" x14ac:dyDescent="0.2">
      <c r="A683" s="82"/>
      <c r="B683" s="85"/>
      <c r="C683" s="186" t="str">
        <f>IF(B683=0,"",IF(LEN(B683)=0,0,(VLOOKUP($B683,Validatie!$B$39:$C$47,2,FALSE))))</f>
        <v/>
      </c>
      <c r="D683" s="87"/>
      <c r="E683" s="186" t="str">
        <f>IF(D683=0,"",IF(LEN(D683)=0,0,(VLOOKUP($D683,Validatie!$D$39:$E$56,2,FALSE))))</f>
        <v/>
      </c>
      <c r="F683" s="87"/>
    </row>
    <row r="684" spans="1:6" x14ac:dyDescent="0.2">
      <c r="A684" s="82"/>
      <c r="B684" s="85"/>
      <c r="C684" s="186" t="str">
        <f>IF(B684=0,"",IF(LEN(B684)=0,0,(VLOOKUP($B684,Validatie!$B$39:$C$47,2,FALSE))))</f>
        <v/>
      </c>
      <c r="D684" s="87"/>
      <c r="E684" s="186" t="str">
        <f>IF(D684=0,"",IF(LEN(D684)=0,0,(VLOOKUP($D684,Validatie!$D$39:$E$56,2,FALSE))))</f>
        <v/>
      </c>
      <c r="F684" s="87"/>
    </row>
    <row r="685" spans="1:6" x14ac:dyDescent="0.2">
      <c r="A685" s="82"/>
      <c r="B685" s="85"/>
      <c r="C685" s="186" t="str">
        <f>IF(B685=0,"",IF(LEN(B685)=0,0,(VLOOKUP($B685,Validatie!$B$39:$C$47,2,FALSE))))</f>
        <v/>
      </c>
      <c r="D685" s="87"/>
      <c r="E685" s="186" t="str">
        <f>IF(D685=0,"",IF(LEN(D685)=0,0,(VLOOKUP($D685,Validatie!$D$39:$E$56,2,FALSE))))</f>
        <v/>
      </c>
      <c r="F685" s="87"/>
    </row>
    <row r="686" spans="1:6" x14ac:dyDescent="0.2">
      <c r="A686" s="82"/>
      <c r="B686" s="85"/>
      <c r="C686" s="186" t="str">
        <f>IF(B686=0,"",IF(LEN(B686)=0,0,(VLOOKUP($B686,Validatie!$B$39:$C$47,2,FALSE))))</f>
        <v/>
      </c>
      <c r="D686" s="87"/>
      <c r="E686" s="186" t="str">
        <f>IF(D686=0,"",IF(LEN(D686)=0,0,(VLOOKUP($D686,Validatie!$D$39:$E$56,2,FALSE))))</f>
        <v/>
      </c>
      <c r="F686" s="87"/>
    </row>
    <row r="687" spans="1:6" x14ac:dyDescent="0.2">
      <c r="A687" s="82"/>
      <c r="B687" s="85"/>
      <c r="C687" s="186" t="str">
        <f>IF(B687=0,"",IF(LEN(B687)=0,0,(VLOOKUP($B687,Validatie!$B$39:$C$47,2,FALSE))))</f>
        <v/>
      </c>
      <c r="D687" s="87"/>
      <c r="E687" s="186" t="str">
        <f>IF(D687=0,"",IF(LEN(D687)=0,0,(VLOOKUP($D687,Validatie!$D$39:$E$56,2,FALSE))))</f>
        <v/>
      </c>
      <c r="F687" s="87"/>
    </row>
    <row r="688" spans="1:6" x14ac:dyDescent="0.2">
      <c r="A688" s="82"/>
      <c r="B688" s="85"/>
      <c r="C688" s="186" t="str">
        <f>IF(B688=0,"",IF(LEN(B688)=0,0,(VLOOKUP($B688,Validatie!$B$39:$C$47,2,FALSE))))</f>
        <v/>
      </c>
      <c r="D688" s="87"/>
      <c r="E688" s="186" t="str">
        <f>IF(D688=0,"",IF(LEN(D688)=0,0,(VLOOKUP($D688,Validatie!$D$39:$E$56,2,FALSE))))</f>
        <v/>
      </c>
      <c r="F688" s="87"/>
    </row>
    <row r="689" spans="1:6" x14ac:dyDescent="0.2">
      <c r="A689" s="82"/>
      <c r="B689" s="85"/>
      <c r="C689" s="186" t="str">
        <f>IF(B689=0,"",IF(LEN(B689)=0,0,(VLOOKUP($B689,Validatie!$B$39:$C$47,2,FALSE))))</f>
        <v/>
      </c>
      <c r="D689" s="87"/>
      <c r="E689" s="186" t="str">
        <f>IF(D689=0,"",IF(LEN(D689)=0,0,(VLOOKUP($D689,Validatie!$D$39:$E$56,2,FALSE))))</f>
        <v/>
      </c>
      <c r="F689" s="87"/>
    </row>
    <row r="690" spans="1:6" x14ac:dyDescent="0.2">
      <c r="A690" s="82"/>
      <c r="B690" s="85"/>
      <c r="C690" s="186" t="str">
        <f>IF(B690=0,"",IF(LEN(B690)=0,0,(VLOOKUP($B690,Validatie!$B$39:$C$47,2,FALSE))))</f>
        <v/>
      </c>
      <c r="D690" s="87"/>
      <c r="E690" s="186" t="str">
        <f>IF(D690=0,"",IF(LEN(D690)=0,0,(VLOOKUP($D690,Validatie!$D$39:$E$56,2,FALSE))))</f>
        <v/>
      </c>
      <c r="F690" s="87"/>
    </row>
    <row r="691" spans="1:6" x14ac:dyDescent="0.2">
      <c r="A691" s="82"/>
      <c r="B691" s="85"/>
      <c r="C691" s="186" t="str">
        <f>IF(B691=0,"",IF(LEN(B691)=0,0,(VLOOKUP($B691,Validatie!$B$39:$C$47,2,FALSE))))</f>
        <v/>
      </c>
      <c r="D691" s="87"/>
      <c r="E691" s="186" t="str">
        <f>IF(D691=0,"",IF(LEN(D691)=0,0,(VLOOKUP($D691,Validatie!$D$39:$E$56,2,FALSE))))</f>
        <v/>
      </c>
      <c r="F691" s="87"/>
    </row>
    <row r="692" spans="1:6" x14ac:dyDescent="0.2">
      <c r="A692" s="82"/>
      <c r="B692" s="85"/>
      <c r="C692" s="186" t="str">
        <f>IF(B692=0,"",IF(LEN(B692)=0,0,(VLOOKUP($B692,Validatie!$B$39:$C$47,2,FALSE))))</f>
        <v/>
      </c>
      <c r="D692" s="87"/>
      <c r="E692" s="186" t="str">
        <f>IF(D692=0,"",IF(LEN(D692)=0,0,(VLOOKUP($D692,Validatie!$D$39:$E$56,2,FALSE))))</f>
        <v/>
      </c>
      <c r="F692" s="87"/>
    </row>
    <row r="693" spans="1:6" x14ac:dyDescent="0.2">
      <c r="A693" s="82"/>
      <c r="B693" s="85"/>
      <c r="C693" s="186" t="str">
        <f>IF(B693=0,"",IF(LEN(B693)=0,0,(VLOOKUP($B693,Validatie!$B$39:$C$47,2,FALSE))))</f>
        <v/>
      </c>
      <c r="D693" s="87"/>
      <c r="E693" s="186" t="str">
        <f>IF(D693=0,"",IF(LEN(D693)=0,0,(VLOOKUP($D693,Validatie!$D$39:$E$56,2,FALSE))))</f>
        <v/>
      </c>
      <c r="F693" s="87"/>
    </row>
    <row r="694" spans="1:6" x14ac:dyDescent="0.2">
      <c r="A694" s="82"/>
      <c r="B694" s="85"/>
      <c r="C694" s="186" t="str">
        <f>IF(B694=0,"",IF(LEN(B694)=0,0,(VLOOKUP($B694,Validatie!$B$39:$C$47,2,FALSE))))</f>
        <v/>
      </c>
      <c r="D694" s="87"/>
      <c r="E694" s="186" t="str">
        <f>IF(D694=0,"",IF(LEN(D694)=0,0,(VLOOKUP($D694,Validatie!$D$39:$E$56,2,FALSE))))</f>
        <v/>
      </c>
      <c r="F694" s="87"/>
    </row>
    <row r="695" spans="1:6" x14ac:dyDescent="0.2">
      <c r="A695" s="82"/>
      <c r="B695" s="85"/>
      <c r="C695" s="186" t="str">
        <f>IF(B695=0,"",IF(LEN(B695)=0,0,(VLOOKUP($B695,Validatie!$B$39:$C$47,2,FALSE))))</f>
        <v/>
      </c>
      <c r="D695" s="87"/>
      <c r="E695" s="186" t="str">
        <f>IF(D695=0,"",IF(LEN(D695)=0,0,(VLOOKUP($D695,Validatie!$D$39:$E$56,2,FALSE))))</f>
        <v/>
      </c>
      <c r="F695" s="87"/>
    </row>
    <row r="696" spans="1:6" x14ac:dyDescent="0.2">
      <c r="A696" s="82"/>
      <c r="B696" s="85"/>
      <c r="C696" s="186" t="str">
        <f>IF(B696=0,"",IF(LEN(B696)=0,0,(VLOOKUP($B696,Validatie!$B$39:$C$47,2,FALSE))))</f>
        <v/>
      </c>
      <c r="D696" s="87"/>
      <c r="E696" s="186" t="str">
        <f>IF(D696=0,"",IF(LEN(D696)=0,0,(VLOOKUP($D696,Validatie!$D$39:$E$56,2,FALSE))))</f>
        <v/>
      </c>
      <c r="F696" s="87"/>
    </row>
    <row r="697" spans="1:6" x14ac:dyDescent="0.2">
      <c r="A697" s="82"/>
      <c r="B697" s="85"/>
      <c r="C697" s="186" t="str">
        <f>IF(B697=0,"",IF(LEN(B697)=0,0,(VLOOKUP($B697,Validatie!$B$39:$C$47,2,FALSE))))</f>
        <v/>
      </c>
      <c r="D697" s="87"/>
      <c r="E697" s="186" t="str">
        <f>IF(D697=0,"",IF(LEN(D697)=0,0,(VLOOKUP($D697,Validatie!$D$39:$E$56,2,FALSE))))</f>
        <v/>
      </c>
      <c r="F697" s="87"/>
    </row>
    <row r="698" spans="1:6" x14ac:dyDescent="0.2">
      <c r="A698" s="82"/>
      <c r="B698" s="85"/>
      <c r="C698" s="186" t="str">
        <f>IF(B698=0,"",IF(LEN(B698)=0,0,(VLOOKUP($B698,Validatie!$B$39:$C$47,2,FALSE))))</f>
        <v/>
      </c>
      <c r="D698" s="87"/>
      <c r="E698" s="186" t="str">
        <f>IF(D698=0,"",IF(LEN(D698)=0,0,(VLOOKUP($D698,Validatie!$D$39:$E$56,2,FALSE))))</f>
        <v/>
      </c>
      <c r="F698" s="87"/>
    </row>
    <row r="699" spans="1:6" x14ac:dyDescent="0.2">
      <c r="A699" s="82"/>
      <c r="B699" s="85"/>
      <c r="C699" s="186" t="str">
        <f>IF(B699=0,"",IF(LEN(B699)=0,0,(VLOOKUP($B699,Validatie!$B$39:$C$47,2,FALSE))))</f>
        <v/>
      </c>
      <c r="D699" s="87"/>
      <c r="E699" s="186" t="str">
        <f>IF(D699=0,"",IF(LEN(D699)=0,0,(VLOOKUP($D699,Validatie!$D$39:$E$56,2,FALSE))))</f>
        <v/>
      </c>
      <c r="F699" s="87"/>
    </row>
    <row r="700" spans="1:6" x14ac:dyDescent="0.2">
      <c r="A700" s="82"/>
      <c r="B700" s="85"/>
      <c r="C700" s="186" t="str">
        <f>IF(B700=0,"",IF(LEN(B700)=0,0,(VLOOKUP($B700,Validatie!$B$39:$C$47,2,FALSE))))</f>
        <v/>
      </c>
      <c r="D700" s="87"/>
      <c r="E700" s="186" t="str">
        <f>IF(D700=0,"",IF(LEN(D700)=0,0,(VLOOKUP($D700,Validatie!$D$39:$E$56,2,FALSE))))</f>
        <v/>
      </c>
      <c r="F700" s="87"/>
    </row>
    <row r="701" spans="1:6" x14ac:dyDescent="0.2">
      <c r="A701" s="82"/>
      <c r="B701" s="85"/>
      <c r="C701" s="186" t="str">
        <f>IF(B701=0,"",IF(LEN(B701)=0,0,(VLOOKUP($B701,Validatie!$B$39:$C$47,2,FALSE))))</f>
        <v/>
      </c>
      <c r="D701" s="87"/>
      <c r="E701" s="186" t="str">
        <f>IF(D701=0,"",IF(LEN(D701)=0,0,(VLOOKUP($D701,Validatie!$D$39:$E$56,2,FALSE))))</f>
        <v/>
      </c>
      <c r="F701" s="87"/>
    </row>
    <row r="702" spans="1:6" x14ac:dyDescent="0.2">
      <c r="A702" s="82"/>
      <c r="B702" s="85"/>
      <c r="C702" s="186" t="str">
        <f>IF(B702=0,"",IF(LEN(B702)=0,0,(VLOOKUP($B702,Validatie!$B$39:$C$47,2,FALSE))))</f>
        <v/>
      </c>
      <c r="D702" s="87"/>
      <c r="E702" s="186" t="str">
        <f>IF(D702=0,"",IF(LEN(D702)=0,0,(VLOOKUP($D702,Validatie!$D$39:$E$56,2,FALSE))))</f>
        <v/>
      </c>
      <c r="F702" s="87"/>
    </row>
    <row r="703" spans="1:6" x14ac:dyDescent="0.2">
      <c r="A703" s="82"/>
      <c r="B703" s="85"/>
      <c r="C703" s="186" t="str">
        <f>IF(B703=0,"",IF(LEN(B703)=0,0,(VLOOKUP($B703,Validatie!$B$39:$C$47,2,FALSE))))</f>
        <v/>
      </c>
      <c r="D703" s="87"/>
      <c r="E703" s="186" t="str">
        <f>IF(D703=0,"",IF(LEN(D703)=0,0,(VLOOKUP($D703,Validatie!$D$39:$E$56,2,FALSE))))</f>
        <v/>
      </c>
      <c r="F703" s="87"/>
    </row>
    <row r="704" spans="1:6" x14ac:dyDescent="0.2">
      <c r="A704" s="82"/>
      <c r="B704" s="85"/>
      <c r="C704" s="186" t="str">
        <f>IF(B704=0,"",IF(LEN(B704)=0,0,(VLOOKUP($B704,Validatie!$B$39:$C$47,2,FALSE))))</f>
        <v/>
      </c>
      <c r="D704" s="87"/>
      <c r="E704" s="186" t="str">
        <f>IF(D704=0,"",IF(LEN(D704)=0,0,(VLOOKUP($D704,Validatie!$D$39:$E$56,2,FALSE))))</f>
        <v/>
      </c>
      <c r="F704" s="87"/>
    </row>
    <row r="705" spans="1:6" x14ac:dyDescent="0.2">
      <c r="A705" s="82"/>
      <c r="B705" s="85"/>
      <c r="C705" s="186" t="str">
        <f>IF(B705=0,"",IF(LEN(B705)=0,0,(VLOOKUP($B705,Validatie!$B$39:$C$47,2,FALSE))))</f>
        <v/>
      </c>
      <c r="D705" s="87"/>
      <c r="E705" s="186" t="str">
        <f>IF(D705=0,"",IF(LEN(D705)=0,0,(VLOOKUP($D705,Validatie!$D$39:$E$56,2,FALSE))))</f>
        <v/>
      </c>
      <c r="F705" s="87"/>
    </row>
    <row r="706" spans="1:6" x14ac:dyDescent="0.2">
      <c r="A706" s="82"/>
      <c r="B706" s="85"/>
      <c r="C706" s="186" t="str">
        <f>IF(B706=0,"",IF(LEN(B706)=0,0,(VLOOKUP($B706,Validatie!$B$39:$C$47,2,FALSE))))</f>
        <v/>
      </c>
      <c r="D706" s="87"/>
      <c r="E706" s="186" t="str">
        <f>IF(D706=0,"",IF(LEN(D706)=0,0,(VLOOKUP($D706,Validatie!$D$39:$E$56,2,FALSE))))</f>
        <v/>
      </c>
      <c r="F706" s="87"/>
    </row>
    <row r="707" spans="1:6" x14ac:dyDescent="0.2">
      <c r="A707" s="82"/>
      <c r="B707" s="85"/>
      <c r="C707" s="186" t="str">
        <f>IF(B707=0,"",IF(LEN(B707)=0,0,(VLOOKUP($B707,Validatie!$B$39:$C$47,2,FALSE))))</f>
        <v/>
      </c>
      <c r="D707" s="87"/>
      <c r="E707" s="186" t="str">
        <f>IF(D707=0,"",IF(LEN(D707)=0,0,(VLOOKUP($D707,Validatie!$D$39:$E$56,2,FALSE))))</f>
        <v/>
      </c>
      <c r="F707" s="87"/>
    </row>
    <row r="708" spans="1:6" x14ac:dyDescent="0.2">
      <c r="A708" s="82"/>
      <c r="B708" s="85"/>
      <c r="C708" s="186" t="str">
        <f>IF(B708=0,"",IF(LEN(B708)=0,0,(VLOOKUP($B708,Validatie!$B$39:$C$47,2,FALSE))))</f>
        <v/>
      </c>
      <c r="D708" s="87"/>
      <c r="E708" s="186" t="str">
        <f>IF(D708=0,"",IF(LEN(D708)=0,0,(VLOOKUP($D708,Validatie!$D$39:$E$56,2,FALSE))))</f>
        <v/>
      </c>
      <c r="F708" s="87"/>
    </row>
    <row r="709" spans="1:6" x14ac:dyDescent="0.2">
      <c r="A709" s="82"/>
      <c r="B709" s="85"/>
      <c r="C709" s="186" t="str">
        <f>IF(B709=0,"",IF(LEN(B709)=0,0,(VLOOKUP($B709,Validatie!$B$39:$C$47,2,FALSE))))</f>
        <v/>
      </c>
      <c r="D709" s="87"/>
      <c r="E709" s="186" t="str">
        <f>IF(D709=0,"",IF(LEN(D709)=0,0,(VLOOKUP($D709,Validatie!$D$39:$E$56,2,FALSE))))</f>
        <v/>
      </c>
      <c r="F709" s="87"/>
    </row>
    <row r="710" spans="1:6" x14ac:dyDescent="0.2">
      <c r="A710" s="82"/>
      <c r="B710" s="85"/>
      <c r="C710" s="186" t="str">
        <f>IF(B710=0,"",IF(LEN(B710)=0,0,(VLOOKUP($B710,Validatie!$B$39:$C$47,2,FALSE))))</f>
        <v/>
      </c>
      <c r="D710" s="87"/>
      <c r="E710" s="186" t="str">
        <f>IF(D710=0,"",IF(LEN(D710)=0,0,(VLOOKUP($D710,Validatie!$D$39:$E$56,2,FALSE))))</f>
        <v/>
      </c>
      <c r="F710" s="87"/>
    </row>
    <row r="711" spans="1:6" x14ac:dyDescent="0.2">
      <c r="A711" s="82"/>
      <c r="B711" s="85"/>
      <c r="C711" s="186" t="str">
        <f>IF(B711=0,"",IF(LEN(B711)=0,0,(VLOOKUP($B711,Validatie!$B$39:$C$47,2,FALSE))))</f>
        <v/>
      </c>
      <c r="D711" s="87"/>
      <c r="E711" s="186" t="str">
        <f>IF(D711=0,"",IF(LEN(D711)=0,0,(VLOOKUP($D711,Validatie!$D$39:$E$56,2,FALSE))))</f>
        <v/>
      </c>
      <c r="F711" s="87"/>
    </row>
    <row r="712" spans="1:6" x14ac:dyDescent="0.2">
      <c r="A712" s="82"/>
      <c r="B712" s="85"/>
      <c r="C712" s="186" t="str">
        <f>IF(B712=0,"",IF(LEN(B712)=0,0,(VLOOKUP($B712,Validatie!$B$39:$C$47,2,FALSE))))</f>
        <v/>
      </c>
      <c r="D712" s="87"/>
      <c r="E712" s="186" t="str">
        <f>IF(D712=0,"",IF(LEN(D712)=0,0,(VLOOKUP($D712,Validatie!$D$39:$E$56,2,FALSE))))</f>
        <v/>
      </c>
      <c r="F712" s="87"/>
    </row>
    <row r="713" spans="1:6" x14ac:dyDescent="0.2">
      <c r="A713" s="82"/>
      <c r="B713" s="85"/>
      <c r="C713" s="186" t="str">
        <f>IF(B713=0,"",IF(LEN(B713)=0,0,(VLOOKUP($B713,Validatie!$B$39:$C$47,2,FALSE))))</f>
        <v/>
      </c>
      <c r="D713" s="87"/>
      <c r="E713" s="186" t="str">
        <f>IF(D713=0,"",IF(LEN(D713)=0,0,(VLOOKUP($D713,Validatie!$D$39:$E$56,2,FALSE))))</f>
        <v/>
      </c>
      <c r="F713" s="87"/>
    </row>
    <row r="714" spans="1:6" x14ac:dyDescent="0.2">
      <c r="A714" s="82"/>
      <c r="B714" s="85"/>
      <c r="C714" s="186" t="str">
        <f>IF(B714=0,"",IF(LEN(B714)=0,0,(VLOOKUP($B714,Validatie!$B$39:$C$47,2,FALSE))))</f>
        <v/>
      </c>
      <c r="D714" s="87"/>
      <c r="E714" s="186" t="str">
        <f>IF(D714=0,"",IF(LEN(D714)=0,0,(VLOOKUP($D714,Validatie!$D$39:$E$56,2,FALSE))))</f>
        <v/>
      </c>
      <c r="F714" s="87"/>
    </row>
    <row r="715" spans="1:6" x14ac:dyDescent="0.2">
      <c r="A715" s="82"/>
      <c r="B715" s="85"/>
      <c r="C715" s="186" t="str">
        <f>IF(B715=0,"",IF(LEN(B715)=0,0,(VLOOKUP($B715,Validatie!$B$39:$C$47,2,FALSE))))</f>
        <v/>
      </c>
      <c r="D715" s="87"/>
      <c r="E715" s="186" t="str">
        <f>IF(D715=0,"",IF(LEN(D715)=0,0,(VLOOKUP($D715,Validatie!$D$39:$E$56,2,FALSE))))</f>
        <v/>
      </c>
      <c r="F715" s="87"/>
    </row>
    <row r="716" spans="1:6" x14ac:dyDescent="0.2">
      <c r="A716" s="82"/>
      <c r="B716" s="85"/>
      <c r="C716" s="186" t="str">
        <f>IF(B716=0,"",IF(LEN(B716)=0,0,(VLOOKUP($B716,Validatie!$B$39:$C$47,2,FALSE))))</f>
        <v/>
      </c>
      <c r="D716" s="87"/>
      <c r="E716" s="186" t="str">
        <f>IF(D716=0,"",IF(LEN(D716)=0,0,(VLOOKUP($D716,Validatie!$D$39:$E$56,2,FALSE))))</f>
        <v/>
      </c>
      <c r="F716" s="87"/>
    </row>
    <row r="717" spans="1:6" x14ac:dyDescent="0.2">
      <c r="A717" s="82"/>
      <c r="B717" s="85"/>
      <c r="C717" s="186" t="str">
        <f>IF(B717=0,"",IF(LEN(B717)=0,0,(VLOOKUP($B717,Validatie!$B$39:$C$47,2,FALSE))))</f>
        <v/>
      </c>
      <c r="D717" s="87"/>
      <c r="E717" s="186" t="str">
        <f>IF(D717=0,"",IF(LEN(D717)=0,0,(VLOOKUP($D717,Validatie!$D$39:$E$56,2,FALSE))))</f>
        <v/>
      </c>
      <c r="F717" s="87"/>
    </row>
    <row r="718" spans="1:6" x14ac:dyDescent="0.2">
      <c r="A718" s="82"/>
      <c r="B718" s="85"/>
      <c r="C718" s="186" t="str">
        <f>IF(B718=0,"",IF(LEN(B718)=0,0,(VLOOKUP($B718,Validatie!$B$39:$C$47,2,FALSE))))</f>
        <v/>
      </c>
      <c r="D718" s="87"/>
      <c r="E718" s="186" t="str">
        <f>IF(D718=0,"",IF(LEN(D718)=0,0,(VLOOKUP($D718,Validatie!$D$39:$E$56,2,FALSE))))</f>
        <v/>
      </c>
      <c r="F718" s="87"/>
    </row>
    <row r="719" spans="1:6" x14ac:dyDescent="0.2">
      <c r="A719" s="82"/>
      <c r="B719" s="85"/>
      <c r="C719" s="186" t="str">
        <f>IF(B719=0,"",IF(LEN(B719)=0,0,(VLOOKUP($B719,Validatie!$B$39:$C$47,2,FALSE))))</f>
        <v/>
      </c>
      <c r="D719" s="87"/>
      <c r="E719" s="186" t="str">
        <f>IF(D719=0,"",IF(LEN(D719)=0,0,(VLOOKUP($D719,Validatie!$D$39:$E$56,2,FALSE))))</f>
        <v/>
      </c>
      <c r="F719" s="87"/>
    </row>
    <row r="720" spans="1:6" x14ac:dyDescent="0.2">
      <c r="A720" s="82"/>
      <c r="B720" s="85"/>
      <c r="C720" s="186" t="str">
        <f>IF(B720=0,"",IF(LEN(B720)=0,0,(VLOOKUP($B720,Validatie!$B$39:$C$47,2,FALSE))))</f>
        <v/>
      </c>
      <c r="D720" s="87"/>
      <c r="E720" s="186" t="str">
        <f>IF(D720=0,"",IF(LEN(D720)=0,0,(VLOOKUP($D720,Validatie!$D$39:$E$56,2,FALSE))))</f>
        <v/>
      </c>
      <c r="F720" s="87"/>
    </row>
    <row r="721" spans="1:6" x14ac:dyDescent="0.2">
      <c r="A721" s="82"/>
      <c r="B721" s="85"/>
      <c r="C721" s="186" t="str">
        <f>IF(B721=0,"",IF(LEN(B721)=0,0,(VLOOKUP($B721,Validatie!$B$39:$C$47,2,FALSE))))</f>
        <v/>
      </c>
      <c r="D721" s="87"/>
      <c r="E721" s="186" t="str">
        <f>IF(D721=0,"",IF(LEN(D721)=0,0,(VLOOKUP($D721,Validatie!$D$39:$E$56,2,FALSE))))</f>
        <v/>
      </c>
      <c r="F721" s="87"/>
    </row>
    <row r="722" spans="1:6" x14ac:dyDescent="0.2">
      <c r="A722" s="82"/>
      <c r="B722" s="85"/>
      <c r="C722" s="186" t="str">
        <f>IF(B722=0,"",IF(LEN(B722)=0,0,(VLOOKUP($B722,Validatie!$B$39:$C$47,2,FALSE))))</f>
        <v/>
      </c>
      <c r="D722" s="87"/>
      <c r="E722" s="186" t="str">
        <f>IF(D722=0,"",IF(LEN(D722)=0,0,(VLOOKUP($D722,Validatie!$D$39:$E$56,2,FALSE))))</f>
        <v/>
      </c>
      <c r="F722" s="87"/>
    </row>
    <row r="723" spans="1:6" x14ac:dyDescent="0.2">
      <c r="A723" s="82"/>
      <c r="B723" s="85"/>
      <c r="C723" s="186" t="str">
        <f>IF(B723=0,"",IF(LEN(B723)=0,0,(VLOOKUP($B723,Validatie!$B$39:$C$47,2,FALSE))))</f>
        <v/>
      </c>
      <c r="D723" s="87"/>
      <c r="E723" s="186" t="str">
        <f>IF(D723=0,"",IF(LEN(D723)=0,0,(VLOOKUP($D723,Validatie!$D$39:$E$56,2,FALSE))))</f>
        <v/>
      </c>
      <c r="F723" s="87"/>
    </row>
    <row r="724" spans="1:6" x14ac:dyDescent="0.2">
      <c r="A724" s="82"/>
      <c r="B724" s="85"/>
      <c r="C724" s="186" t="str">
        <f>IF(B724=0,"",IF(LEN(B724)=0,0,(VLOOKUP($B724,Validatie!$B$39:$C$47,2,FALSE))))</f>
        <v/>
      </c>
      <c r="D724" s="87"/>
      <c r="E724" s="186" t="str">
        <f>IF(D724=0,"",IF(LEN(D724)=0,0,(VLOOKUP($D724,Validatie!$D$39:$E$56,2,FALSE))))</f>
        <v/>
      </c>
      <c r="F724" s="87"/>
    </row>
    <row r="725" spans="1:6" x14ac:dyDescent="0.2">
      <c r="A725" s="82"/>
      <c r="B725" s="85"/>
      <c r="C725" s="186" t="str">
        <f>IF(B725=0,"",IF(LEN(B725)=0,0,(VLOOKUP($B725,Validatie!$B$39:$C$47,2,FALSE))))</f>
        <v/>
      </c>
      <c r="D725" s="87"/>
      <c r="E725" s="186" t="str">
        <f>IF(D725=0,"",IF(LEN(D725)=0,0,(VLOOKUP($D725,Validatie!$D$39:$E$56,2,FALSE))))</f>
        <v/>
      </c>
      <c r="F725" s="87"/>
    </row>
    <row r="726" spans="1:6" x14ac:dyDescent="0.2">
      <c r="A726" s="82"/>
      <c r="B726" s="85"/>
      <c r="C726" s="186" t="str">
        <f>IF(B726=0,"",IF(LEN(B726)=0,0,(VLOOKUP($B726,Validatie!$B$39:$C$47,2,FALSE))))</f>
        <v/>
      </c>
      <c r="D726" s="87"/>
      <c r="E726" s="186" t="str">
        <f>IF(D726=0,"",IF(LEN(D726)=0,0,(VLOOKUP($D726,Validatie!$D$39:$E$56,2,FALSE))))</f>
        <v/>
      </c>
      <c r="F726" s="87"/>
    </row>
    <row r="727" spans="1:6" x14ac:dyDescent="0.2">
      <c r="A727" s="82"/>
      <c r="B727" s="85"/>
      <c r="C727" s="186" t="str">
        <f>IF(B727=0,"",IF(LEN(B727)=0,0,(VLOOKUP($B727,Validatie!$B$39:$C$47,2,FALSE))))</f>
        <v/>
      </c>
      <c r="D727" s="87"/>
      <c r="E727" s="186" t="str">
        <f>IF(D727=0,"",IF(LEN(D727)=0,0,(VLOOKUP($D727,Validatie!$D$39:$E$56,2,FALSE))))</f>
        <v/>
      </c>
      <c r="F727" s="87"/>
    </row>
    <row r="728" spans="1:6" x14ac:dyDescent="0.2">
      <c r="A728" s="82"/>
      <c r="B728" s="85"/>
      <c r="C728" s="186" t="str">
        <f>IF(B728=0,"",IF(LEN(B728)=0,0,(VLOOKUP($B728,Validatie!$B$39:$C$47,2,FALSE))))</f>
        <v/>
      </c>
      <c r="D728" s="87"/>
      <c r="E728" s="186" t="str">
        <f>IF(D728=0,"",IF(LEN(D728)=0,0,(VLOOKUP($D728,Validatie!$D$39:$E$56,2,FALSE))))</f>
        <v/>
      </c>
      <c r="F728" s="87"/>
    </row>
    <row r="729" spans="1:6" x14ac:dyDescent="0.2">
      <c r="A729" s="82"/>
      <c r="B729" s="85"/>
      <c r="C729" s="186" t="str">
        <f>IF(B729=0,"",IF(LEN(B729)=0,0,(VLOOKUP($B729,Validatie!$B$39:$C$47,2,FALSE))))</f>
        <v/>
      </c>
      <c r="D729" s="87"/>
      <c r="E729" s="186" t="str">
        <f>IF(D729=0,"",IF(LEN(D729)=0,0,(VLOOKUP($D729,Validatie!$D$39:$E$56,2,FALSE))))</f>
        <v/>
      </c>
      <c r="F729" s="87"/>
    </row>
    <row r="730" spans="1:6" x14ac:dyDescent="0.2">
      <c r="A730" s="82"/>
      <c r="B730" s="85"/>
      <c r="C730" s="186" t="str">
        <f>IF(B730=0,"",IF(LEN(B730)=0,0,(VLOOKUP($B730,Validatie!$B$39:$C$47,2,FALSE))))</f>
        <v/>
      </c>
      <c r="D730" s="87"/>
      <c r="E730" s="186" t="str">
        <f>IF(D730=0,"",IF(LEN(D730)=0,0,(VLOOKUP($D730,Validatie!$D$39:$E$56,2,FALSE))))</f>
        <v/>
      </c>
      <c r="F730" s="87"/>
    </row>
    <row r="731" spans="1:6" x14ac:dyDescent="0.2">
      <c r="A731" s="82"/>
      <c r="B731" s="85"/>
      <c r="C731" s="186" t="str">
        <f>IF(B731=0,"",IF(LEN(B731)=0,0,(VLOOKUP($B731,Validatie!$B$39:$C$47,2,FALSE))))</f>
        <v/>
      </c>
      <c r="D731" s="87"/>
      <c r="E731" s="186" t="str">
        <f>IF(D731=0,"",IF(LEN(D731)=0,0,(VLOOKUP($D731,Validatie!$D$39:$E$56,2,FALSE))))</f>
        <v/>
      </c>
      <c r="F731" s="87"/>
    </row>
    <row r="732" spans="1:6" x14ac:dyDescent="0.2">
      <c r="A732" s="82"/>
      <c r="B732" s="85"/>
      <c r="C732" s="186" t="str">
        <f>IF(B732=0,"",IF(LEN(B732)=0,0,(VLOOKUP($B732,Validatie!$B$39:$C$47,2,FALSE))))</f>
        <v/>
      </c>
      <c r="D732" s="87"/>
      <c r="E732" s="186" t="str">
        <f>IF(D732=0,"",IF(LEN(D732)=0,0,(VLOOKUP($D732,Validatie!$D$39:$E$56,2,FALSE))))</f>
        <v/>
      </c>
      <c r="F732" s="87"/>
    </row>
    <row r="733" spans="1:6" x14ac:dyDescent="0.2">
      <c r="A733" s="82"/>
      <c r="B733" s="85"/>
      <c r="C733" s="186" t="str">
        <f>IF(B733=0,"",IF(LEN(B733)=0,0,(VLOOKUP($B733,Validatie!$B$39:$C$47,2,FALSE))))</f>
        <v/>
      </c>
      <c r="D733" s="87"/>
      <c r="E733" s="186" t="str">
        <f>IF(D733=0,"",IF(LEN(D733)=0,0,(VLOOKUP($D733,Validatie!$D$39:$E$56,2,FALSE))))</f>
        <v/>
      </c>
      <c r="F733" s="87"/>
    </row>
    <row r="734" spans="1:6" x14ac:dyDescent="0.2">
      <c r="A734" s="82"/>
      <c r="B734" s="85"/>
      <c r="C734" s="186" t="str">
        <f>IF(B734=0,"",IF(LEN(B734)=0,0,(VLOOKUP($B734,Validatie!$B$39:$C$47,2,FALSE))))</f>
        <v/>
      </c>
      <c r="D734" s="87"/>
      <c r="E734" s="186" t="str">
        <f>IF(D734=0,"",IF(LEN(D734)=0,0,(VLOOKUP($D734,Validatie!$D$39:$E$56,2,FALSE))))</f>
        <v/>
      </c>
      <c r="F734" s="87"/>
    </row>
    <row r="735" spans="1:6" x14ac:dyDescent="0.2">
      <c r="A735" s="82"/>
      <c r="B735" s="85"/>
      <c r="C735" s="186" t="str">
        <f>IF(B735=0,"",IF(LEN(B735)=0,0,(VLOOKUP($B735,Validatie!$B$39:$C$47,2,FALSE))))</f>
        <v/>
      </c>
      <c r="D735" s="87"/>
      <c r="E735" s="186" t="str">
        <f>IF(D735=0,"",IF(LEN(D735)=0,0,(VLOOKUP($D735,Validatie!$D$39:$E$56,2,FALSE))))</f>
        <v/>
      </c>
      <c r="F735" s="87"/>
    </row>
    <row r="736" spans="1:6" x14ac:dyDescent="0.2">
      <c r="A736" s="82"/>
      <c r="B736" s="85"/>
      <c r="C736" s="186" t="str">
        <f>IF(B736=0,"",IF(LEN(B736)=0,0,(VLOOKUP($B736,Validatie!$B$39:$C$47,2,FALSE))))</f>
        <v/>
      </c>
      <c r="D736" s="87"/>
      <c r="E736" s="186" t="str">
        <f>IF(D736=0,"",IF(LEN(D736)=0,0,(VLOOKUP($D736,Validatie!$D$39:$E$56,2,FALSE))))</f>
        <v/>
      </c>
      <c r="F736" s="87"/>
    </row>
    <row r="737" spans="1:6" x14ac:dyDescent="0.2">
      <c r="A737" s="82"/>
      <c r="B737" s="85"/>
      <c r="C737" s="186" t="str">
        <f>IF(B737=0,"",IF(LEN(B737)=0,0,(VLOOKUP($B737,Validatie!$B$39:$C$47,2,FALSE))))</f>
        <v/>
      </c>
      <c r="D737" s="87"/>
      <c r="E737" s="186" t="str">
        <f>IF(D737=0,"",IF(LEN(D737)=0,0,(VLOOKUP($D737,Validatie!$D$39:$E$56,2,FALSE))))</f>
        <v/>
      </c>
      <c r="F737" s="87"/>
    </row>
    <row r="738" spans="1:6" x14ac:dyDescent="0.2">
      <c r="A738" s="82"/>
      <c r="B738" s="85"/>
      <c r="C738" s="186" t="str">
        <f>IF(B738=0,"",IF(LEN(B738)=0,0,(VLOOKUP($B738,Validatie!$B$39:$C$47,2,FALSE))))</f>
        <v/>
      </c>
      <c r="D738" s="87"/>
      <c r="E738" s="186" t="str">
        <f>IF(D738=0,"",IF(LEN(D738)=0,0,(VLOOKUP($D738,Validatie!$D$39:$E$56,2,FALSE))))</f>
        <v/>
      </c>
      <c r="F738" s="87"/>
    </row>
    <row r="739" spans="1:6" x14ac:dyDescent="0.2">
      <c r="A739" s="82"/>
      <c r="B739" s="85"/>
      <c r="C739" s="186" t="str">
        <f>IF(B739=0,"",IF(LEN(B739)=0,0,(VLOOKUP($B739,Validatie!$B$39:$C$47,2,FALSE))))</f>
        <v/>
      </c>
      <c r="D739" s="87"/>
      <c r="E739" s="186" t="str">
        <f>IF(D739=0,"",IF(LEN(D739)=0,0,(VLOOKUP($D739,Validatie!$D$39:$E$56,2,FALSE))))</f>
        <v/>
      </c>
      <c r="F739" s="87"/>
    </row>
    <row r="740" spans="1:6" x14ac:dyDescent="0.2">
      <c r="A740" s="82"/>
      <c r="B740" s="85"/>
      <c r="C740" s="186" t="str">
        <f>IF(B740=0,"",IF(LEN(B740)=0,0,(VLOOKUP($B740,Validatie!$B$39:$C$47,2,FALSE))))</f>
        <v/>
      </c>
      <c r="D740" s="87"/>
      <c r="E740" s="186" t="str">
        <f>IF(D740=0,"",IF(LEN(D740)=0,0,(VLOOKUP($D740,Validatie!$D$39:$E$56,2,FALSE))))</f>
        <v/>
      </c>
      <c r="F740" s="87"/>
    </row>
    <row r="741" spans="1:6" x14ac:dyDescent="0.2">
      <c r="A741" s="82"/>
      <c r="B741" s="85"/>
      <c r="C741" s="186" t="str">
        <f>IF(B741=0,"",IF(LEN(B741)=0,0,(VLOOKUP($B741,Validatie!$B$39:$C$47,2,FALSE))))</f>
        <v/>
      </c>
      <c r="D741" s="87"/>
      <c r="E741" s="186" t="str">
        <f>IF(D741=0,"",IF(LEN(D741)=0,0,(VLOOKUP($D741,Validatie!$D$39:$E$56,2,FALSE))))</f>
        <v/>
      </c>
      <c r="F741" s="87"/>
    </row>
    <row r="742" spans="1:6" x14ac:dyDescent="0.2">
      <c r="A742" s="82"/>
      <c r="B742" s="85"/>
      <c r="C742" s="186" t="str">
        <f>IF(B742=0,"",IF(LEN(B742)=0,0,(VLOOKUP($B742,Validatie!$B$39:$C$47,2,FALSE))))</f>
        <v/>
      </c>
      <c r="D742" s="87"/>
      <c r="E742" s="186" t="str">
        <f>IF(D742=0,"",IF(LEN(D742)=0,0,(VLOOKUP($D742,Validatie!$D$39:$E$56,2,FALSE))))</f>
        <v/>
      </c>
      <c r="F742" s="87"/>
    </row>
    <row r="743" spans="1:6" x14ac:dyDescent="0.2">
      <c r="A743" s="82"/>
      <c r="B743" s="85"/>
      <c r="C743" s="186" t="str">
        <f>IF(B743=0,"",IF(LEN(B743)=0,0,(VLOOKUP($B743,Validatie!$B$39:$C$47,2,FALSE))))</f>
        <v/>
      </c>
      <c r="D743" s="87"/>
      <c r="E743" s="186" t="str">
        <f>IF(D743=0,"",IF(LEN(D743)=0,0,(VLOOKUP($D743,Validatie!$D$39:$E$56,2,FALSE))))</f>
        <v/>
      </c>
      <c r="F743" s="87"/>
    </row>
    <row r="744" spans="1:6" x14ac:dyDescent="0.2">
      <c r="A744" s="82"/>
      <c r="B744" s="85"/>
      <c r="C744" s="186" t="str">
        <f>IF(B744=0,"",IF(LEN(B744)=0,0,(VLOOKUP($B744,Validatie!$B$39:$C$47,2,FALSE))))</f>
        <v/>
      </c>
      <c r="D744" s="87"/>
      <c r="E744" s="186" t="str">
        <f>IF(D744=0,"",IF(LEN(D744)=0,0,(VLOOKUP($D744,Validatie!$D$39:$E$56,2,FALSE))))</f>
        <v/>
      </c>
      <c r="F744" s="87"/>
    </row>
    <row r="745" spans="1:6" x14ac:dyDescent="0.2">
      <c r="A745" s="82"/>
      <c r="B745" s="85"/>
      <c r="C745" s="186" t="str">
        <f>IF(B745=0,"",IF(LEN(B745)=0,0,(VLOOKUP($B745,Validatie!$B$39:$C$47,2,FALSE))))</f>
        <v/>
      </c>
      <c r="D745" s="87"/>
      <c r="E745" s="186" t="str">
        <f>IF(D745=0,"",IF(LEN(D745)=0,0,(VLOOKUP($D745,Validatie!$D$39:$E$56,2,FALSE))))</f>
        <v/>
      </c>
      <c r="F745" s="87"/>
    </row>
    <row r="746" spans="1:6" x14ac:dyDescent="0.2">
      <c r="A746" s="82"/>
      <c r="B746" s="85"/>
      <c r="C746" s="186" t="str">
        <f>IF(B746=0,"",IF(LEN(B746)=0,0,(VLOOKUP($B746,Validatie!$B$39:$C$47,2,FALSE))))</f>
        <v/>
      </c>
      <c r="D746" s="87"/>
      <c r="E746" s="186" t="str">
        <f>IF(D746=0,"",IF(LEN(D746)=0,0,(VLOOKUP($D746,Validatie!$D$39:$E$56,2,FALSE))))</f>
        <v/>
      </c>
      <c r="F746" s="87"/>
    </row>
    <row r="747" spans="1:6" x14ac:dyDescent="0.2">
      <c r="A747" s="82"/>
      <c r="B747" s="85"/>
      <c r="C747" s="186" t="str">
        <f>IF(B747=0,"",IF(LEN(B747)=0,0,(VLOOKUP($B747,Validatie!$B$39:$C$47,2,FALSE))))</f>
        <v/>
      </c>
      <c r="D747" s="87"/>
      <c r="E747" s="186" t="str">
        <f>IF(D747=0,"",IF(LEN(D747)=0,0,(VLOOKUP($D747,Validatie!$D$39:$E$56,2,FALSE))))</f>
        <v/>
      </c>
      <c r="F747" s="87"/>
    </row>
    <row r="748" spans="1:6" x14ac:dyDescent="0.2">
      <c r="A748" s="82"/>
      <c r="B748" s="85"/>
      <c r="C748" s="186" t="str">
        <f>IF(B748=0,"",IF(LEN(B748)=0,0,(VLOOKUP($B748,Validatie!$B$39:$C$47,2,FALSE))))</f>
        <v/>
      </c>
      <c r="D748" s="87"/>
      <c r="E748" s="186" t="str">
        <f>IF(D748=0,"",IF(LEN(D748)=0,0,(VLOOKUP($D748,Validatie!$D$39:$E$56,2,FALSE))))</f>
        <v/>
      </c>
      <c r="F748" s="87"/>
    </row>
    <row r="749" spans="1:6" x14ac:dyDescent="0.2">
      <c r="A749" s="82"/>
      <c r="B749" s="85"/>
      <c r="C749" s="186" t="str">
        <f>IF(B749=0,"",IF(LEN(B749)=0,0,(VLOOKUP($B749,Validatie!$B$39:$C$47,2,FALSE))))</f>
        <v/>
      </c>
      <c r="D749" s="87"/>
      <c r="E749" s="186" t="str">
        <f>IF(D749=0,"",IF(LEN(D749)=0,0,(VLOOKUP($D749,Validatie!$D$39:$E$56,2,FALSE))))</f>
        <v/>
      </c>
      <c r="F749" s="87"/>
    </row>
    <row r="750" spans="1:6" x14ac:dyDescent="0.2">
      <c r="A750" s="82"/>
      <c r="B750" s="85"/>
      <c r="C750" s="186" t="str">
        <f>IF(B750=0,"",IF(LEN(B750)=0,0,(VLOOKUP($B750,Validatie!$B$39:$C$47,2,FALSE))))</f>
        <v/>
      </c>
      <c r="D750" s="87"/>
      <c r="E750" s="186" t="str">
        <f>IF(D750=0,"",IF(LEN(D750)=0,0,(VLOOKUP($D750,Validatie!$D$39:$E$56,2,FALSE))))</f>
        <v/>
      </c>
      <c r="F750" s="87"/>
    </row>
    <row r="751" spans="1:6" x14ac:dyDescent="0.2">
      <c r="A751" s="82"/>
      <c r="B751" s="85"/>
      <c r="C751" s="186" t="str">
        <f>IF(B751=0,"",IF(LEN(B751)=0,0,(VLOOKUP($B751,Validatie!$B$39:$C$47,2,FALSE))))</f>
        <v/>
      </c>
      <c r="D751" s="87"/>
      <c r="E751" s="186" t="str">
        <f>IF(D751=0,"",IF(LEN(D751)=0,0,(VLOOKUP($D751,Validatie!$D$39:$E$56,2,FALSE))))</f>
        <v/>
      </c>
      <c r="F751" s="87"/>
    </row>
    <row r="752" spans="1:6" x14ac:dyDescent="0.2">
      <c r="A752" s="82"/>
      <c r="B752" s="85"/>
      <c r="C752" s="186" t="str">
        <f>IF(B752=0,"",IF(LEN(B752)=0,0,(VLOOKUP($B752,Validatie!$B$39:$C$47,2,FALSE))))</f>
        <v/>
      </c>
      <c r="D752" s="87"/>
      <c r="E752" s="186" t="str">
        <f>IF(D752=0,"",IF(LEN(D752)=0,0,(VLOOKUP($D752,Validatie!$D$39:$E$56,2,FALSE))))</f>
        <v/>
      </c>
      <c r="F752" s="87"/>
    </row>
    <row r="753" spans="1:6" x14ac:dyDescent="0.2">
      <c r="A753" s="82"/>
      <c r="B753" s="85"/>
      <c r="C753" s="186" t="str">
        <f>IF(B753=0,"",IF(LEN(B753)=0,0,(VLOOKUP($B753,Validatie!$B$39:$C$47,2,FALSE))))</f>
        <v/>
      </c>
      <c r="D753" s="87"/>
      <c r="E753" s="186" t="str">
        <f>IF(D753=0,"",IF(LEN(D753)=0,0,(VLOOKUP($D753,Validatie!$D$39:$E$56,2,FALSE))))</f>
        <v/>
      </c>
      <c r="F753" s="87"/>
    </row>
    <row r="754" spans="1:6" x14ac:dyDescent="0.2">
      <c r="A754" s="82"/>
      <c r="B754" s="85"/>
      <c r="C754" s="186" t="str">
        <f>IF(B754=0,"",IF(LEN(B754)=0,0,(VLOOKUP($B754,Validatie!$B$39:$C$47,2,FALSE))))</f>
        <v/>
      </c>
      <c r="D754" s="87"/>
      <c r="E754" s="186" t="str">
        <f>IF(D754=0,"",IF(LEN(D754)=0,0,(VLOOKUP($D754,Validatie!$D$39:$E$56,2,FALSE))))</f>
        <v/>
      </c>
      <c r="F754" s="87"/>
    </row>
    <row r="755" spans="1:6" x14ac:dyDescent="0.2">
      <c r="A755" s="82"/>
      <c r="B755" s="85"/>
      <c r="C755" s="186" t="str">
        <f>IF(B755=0,"",IF(LEN(B755)=0,0,(VLOOKUP($B755,Validatie!$B$39:$C$47,2,FALSE))))</f>
        <v/>
      </c>
      <c r="D755" s="87"/>
      <c r="E755" s="186" t="str">
        <f>IF(D755=0,"",IF(LEN(D755)=0,0,(VLOOKUP($D755,Validatie!$D$39:$E$56,2,FALSE))))</f>
        <v/>
      </c>
      <c r="F755" s="87"/>
    </row>
    <row r="756" spans="1:6" x14ac:dyDescent="0.2">
      <c r="A756" s="82"/>
      <c r="B756" s="85"/>
      <c r="C756" s="186" t="str">
        <f>IF(B756=0,"",IF(LEN(B756)=0,0,(VLOOKUP($B756,Validatie!$B$39:$C$47,2,FALSE))))</f>
        <v/>
      </c>
      <c r="D756" s="87"/>
      <c r="E756" s="186" t="str">
        <f>IF(D756=0,"",IF(LEN(D756)=0,0,(VLOOKUP($D756,Validatie!$D$39:$E$56,2,FALSE))))</f>
        <v/>
      </c>
      <c r="F756" s="87"/>
    </row>
    <row r="757" spans="1:6" x14ac:dyDescent="0.2">
      <c r="A757" s="82"/>
      <c r="B757" s="85"/>
      <c r="C757" s="186" t="str">
        <f>IF(B757=0,"",IF(LEN(B757)=0,0,(VLOOKUP($B757,Validatie!$B$39:$C$47,2,FALSE))))</f>
        <v/>
      </c>
      <c r="D757" s="87"/>
      <c r="E757" s="186" t="str">
        <f>IF(D757=0,"",IF(LEN(D757)=0,0,(VLOOKUP($D757,Validatie!$D$39:$E$56,2,FALSE))))</f>
        <v/>
      </c>
      <c r="F757" s="87"/>
    </row>
    <row r="758" spans="1:6" x14ac:dyDescent="0.2">
      <c r="A758" s="82"/>
      <c r="B758" s="85"/>
      <c r="C758" s="186" t="str">
        <f>IF(B758=0,"",IF(LEN(B758)=0,0,(VLOOKUP($B758,Validatie!$B$39:$C$47,2,FALSE))))</f>
        <v/>
      </c>
      <c r="D758" s="87"/>
      <c r="E758" s="186" t="str">
        <f>IF(D758=0,"",IF(LEN(D758)=0,0,(VLOOKUP($D758,Validatie!$D$39:$E$56,2,FALSE))))</f>
        <v/>
      </c>
      <c r="F758" s="87"/>
    </row>
    <row r="759" spans="1:6" x14ac:dyDescent="0.2">
      <c r="A759" s="82"/>
      <c r="B759" s="85"/>
      <c r="C759" s="186" t="str">
        <f>IF(B759=0,"",IF(LEN(B759)=0,0,(VLOOKUP($B759,Validatie!$B$39:$C$47,2,FALSE))))</f>
        <v/>
      </c>
      <c r="D759" s="87"/>
      <c r="E759" s="186" t="str">
        <f>IF(D759=0,"",IF(LEN(D759)=0,0,(VLOOKUP($D759,Validatie!$D$39:$E$56,2,FALSE))))</f>
        <v/>
      </c>
      <c r="F759" s="87"/>
    </row>
    <row r="760" spans="1:6" x14ac:dyDescent="0.2">
      <c r="A760" s="82"/>
      <c r="B760" s="85"/>
      <c r="C760" s="186" t="str">
        <f>IF(B760=0,"",IF(LEN(B760)=0,0,(VLOOKUP($B760,Validatie!$B$39:$C$47,2,FALSE))))</f>
        <v/>
      </c>
      <c r="D760" s="87"/>
      <c r="E760" s="186" t="str">
        <f>IF(D760=0,"",IF(LEN(D760)=0,0,(VLOOKUP($D760,Validatie!$D$39:$E$56,2,FALSE))))</f>
        <v/>
      </c>
      <c r="F760" s="87"/>
    </row>
    <row r="761" spans="1:6" x14ac:dyDescent="0.2">
      <c r="A761" s="82"/>
      <c r="B761" s="85"/>
      <c r="C761" s="186" t="str">
        <f>IF(B761=0,"",IF(LEN(B761)=0,0,(VLOOKUP($B761,Validatie!$B$39:$C$47,2,FALSE))))</f>
        <v/>
      </c>
      <c r="D761" s="87"/>
      <c r="E761" s="186" t="str">
        <f>IF(D761=0,"",IF(LEN(D761)=0,0,(VLOOKUP($D761,Validatie!$D$39:$E$56,2,FALSE))))</f>
        <v/>
      </c>
      <c r="F761" s="87"/>
    </row>
    <row r="762" spans="1:6" x14ac:dyDescent="0.2">
      <c r="A762" s="82"/>
      <c r="B762" s="85"/>
      <c r="C762" s="186" t="str">
        <f>IF(B762=0,"",IF(LEN(B762)=0,0,(VLOOKUP($B762,Validatie!$B$39:$C$47,2,FALSE))))</f>
        <v/>
      </c>
      <c r="D762" s="87"/>
      <c r="E762" s="186" t="str">
        <f>IF(D762=0,"",IF(LEN(D762)=0,0,(VLOOKUP($D762,Validatie!$D$39:$E$56,2,FALSE))))</f>
        <v/>
      </c>
      <c r="F762" s="87"/>
    </row>
    <row r="763" spans="1:6" x14ac:dyDescent="0.2">
      <c r="A763" s="82"/>
      <c r="B763" s="85"/>
      <c r="C763" s="186" t="str">
        <f>IF(B763=0,"",IF(LEN(B763)=0,0,(VLOOKUP($B763,Validatie!$B$39:$C$47,2,FALSE))))</f>
        <v/>
      </c>
      <c r="D763" s="87"/>
      <c r="E763" s="186" t="str">
        <f>IF(D763=0,"",IF(LEN(D763)=0,0,(VLOOKUP($D763,Validatie!$D$39:$E$56,2,FALSE))))</f>
        <v/>
      </c>
      <c r="F763" s="87"/>
    </row>
    <row r="764" spans="1:6" x14ac:dyDescent="0.2">
      <c r="A764" s="82"/>
      <c r="B764" s="85"/>
      <c r="C764" s="186" t="str">
        <f>IF(B764=0,"",IF(LEN(B764)=0,0,(VLOOKUP($B764,Validatie!$B$39:$C$47,2,FALSE))))</f>
        <v/>
      </c>
      <c r="D764" s="87"/>
      <c r="E764" s="186" t="str">
        <f>IF(D764=0,"",IF(LEN(D764)=0,0,(VLOOKUP($D764,Validatie!$D$39:$E$56,2,FALSE))))</f>
        <v/>
      </c>
      <c r="F764" s="87"/>
    </row>
    <row r="765" spans="1:6" x14ac:dyDescent="0.2">
      <c r="A765" s="82"/>
      <c r="B765" s="85"/>
      <c r="C765" s="186" t="str">
        <f>IF(B765=0,"",IF(LEN(B765)=0,0,(VLOOKUP($B765,Validatie!$B$39:$C$47,2,FALSE))))</f>
        <v/>
      </c>
      <c r="D765" s="87"/>
      <c r="E765" s="186" t="str">
        <f>IF(D765=0,"",IF(LEN(D765)=0,0,(VLOOKUP($D765,Validatie!$D$39:$E$56,2,FALSE))))</f>
        <v/>
      </c>
      <c r="F765" s="87"/>
    </row>
    <row r="766" spans="1:6" x14ac:dyDescent="0.2">
      <c r="A766" s="82"/>
      <c r="B766" s="85"/>
      <c r="C766" s="186" t="str">
        <f>IF(B766=0,"",IF(LEN(B766)=0,0,(VLOOKUP($B766,Validatie!$B$39:$C$47,2,FALSE))))</f>
        <v/>
      </c>
      <c r="D766" s="87"/>
      <c r="E766" s="186" t="str">
        <f>IF(D766=0,"",IF(LEN(D766)=0,0,(VLOOKUP($D766,Validatie!$D$39:$E$56,2,FALSE))))</f>
        <v/>
      </c>
      <c r="F766" s="87"/>
    </row>
    <row r="767" spans="1:6" x14ac:dyDescent="0.2">
      <c r="A767" s="82"/>
      <c r="B767" s="85"/>
      <c r="C767" s="186" t="str">
        <f>IF(B767=0,"",IF(LEN(B767)=0,0,(VLOOKUP($B767,Validatie!$B$39:$C$47,2,FALSE))))</f>
        <v/>
      </c>
      <c r="D767" s="87"/>
      <c r="E767" s="186" t="str">
        <f>IF(D767=0,"",IF(LEN(D767)=0,0,(VLOOKUP($D767,Validatie!$D$39:$E$56,2,FALSE))))</f>
        <v/>
      </c>
      <c r="F767" s="87"/>
    </row>
    <row r="768" spans="1:6" x14ac:dyDescent="0.2">
      <c r="A768" s="82"/>
      <c r="B768" s="85"/>
      <c r="C768" s="186" t="str">
        <f>IF(B768=0,"",IF(LEN(B768)=0,0,(VLOOKUP($B768,Validatie!$B$39:$C$47,2,FALSE))))</f>
        <v/>
      </c>
      <c r="D768" s="87"/>
      <c r="E768" s="186" t="str">
        <f>IF(D768=0,"",IF(LEN(D768)=0,0,(VLOOKUP($D768,Validatie!$D$39:$E$56,2,FALSE))))</f>
        <v/>
      </c>
      <c r="F768" s="87"/>
    </row>
    <row r="769" spans="1:6" x14ac:dyDescent="0.2">
      <c r="A769" s="82"/>
      <c r="B769" s="85"/>
      <c r="C769" s="186" t="str">
        <f>IF(B769=0,"",IF(LEN(B769)=0,0,(VLOOKUP($B769,Validatie!$B$39:$C$47,2,FALSE))))</f>
        <v/>
      </c>
      <c r="D769" s="87"/>
      <c r="E769" s="186" t="str">
        <f>IF(D769=0,"",IF(LEN(D769)=0,0,(VLOOKUP($D769,Validatie!$D$39:$E$56,2,FALSE))))</f>
        <v/>
      </c>
      <c r="F769" s="87"/>
    </row>
    <row r="770" spans="1:6" x14ac:dyDescent="0.2">
      <c r="A770" s="82"/>
      <c r="B770" s="85"/>
      <c r="C770" s="186" t="str">
        <f>IF(B770=0,"",IF(LEN(B770)=0,0,(VLOOKUP($B770,Validatie!$B$39:$C$47,2,FALSE))))</f>
        <v/>
      </c>
      <c r="D770" s="87"/>
      <c r="E770" s="186" t="str">
        <f>IF(D770=0,"",IF(LEN(D770)=0,0,(VLOOKUP($D770,Validatie!$D$39:$E$56,2,FALSE))))</f>
        <v/>
      </c>
      <c r="F770" s="87"/>
    </row>
    <row r="771" spans="1:6" x14ac:dyDescent="0.2">
      <c r="A771" s="82"/>
      <c r="B771" s="85"/>
      <c r="C771" s="186" t="str">
        <f>IF(B771=0,"",IF(LEN(B771)=0,0,(VLOOKUP($B771,Validatie!$B$39:$C$47,2,FALSE))))</f>
        <v/>
      </c>
      <c r="D771" s="87"/>
      <c r="E771" s="186" t="str">
        <f>IF(D771=0,"",IF(LEN(D771)=0,0,(VLOOKUP($D771,Validatie!$D$39:$E$56,2,FALSE))))</f>
        <v/>
      </c>
      <c r="F771" s="87"/>
    </row>
    <row r="772" spans="1:6" x14ac:dyDescent="0.2">
      <c r="A772" s="82"/>
      <c r="B772" s="85"/>
      <c r="C772" s="186" t="str">
        <f>IF(B772=0,"",IF(LEN(B772)=0,0,(VLOOKUP($B772,Validatie!$B$39:$C$47,2,FALSE))))</f>
        <v/>
      </c>
      <c r="D772" s="87"/>
      <c r="E772" s="186" t="str">
        <f>IF(D772=0,"",IF(LEN(D772)=0,0,(VLOOKUP($D772,Validatie!$D$39:$E$56,2,FALSE))))</f>
        <v/>
      </c>
      <c r="F772" s="87"/>
    </row>
    <row r="773" spans="1:6" x14ac:dyDescent="0.2">
      <c r="A773" s="82"/>
      <c r="B773" s="85"/>
      <c r="C773" s="186" t="str">
        <f>IF(B773=0,"",IF(LEN(B773)=0,0,(VLOOKUP($B773,Validatie!$B$39:$C$47,2,FALSE))))</f>
        <v/>
      </c>
      <c r="D773" s="87"/>
      <c r="E773" s="186" t="str">
        <f>IF(D773=0,"",IF(LEN(D773)=0,0,(VLOOKUP($D773,Validatie!$D$39:$E$56,2,FALSE))))</f>
        <v/>
      </c>
      <c r="F773" s="87"/>
    </row>
    <row r="774" spans="1:6" x14ac:dyDescent="0.2">
      <c r="A774" s="82"/>
      <c r="B774" s="85"/>
      <c r="C774" s="186" t="str">
        <f>IF(B774=0,"",IF(LEN(B774)=0,0,(VLOOKUP($B774,Validatie!$B$39:$C$47,2,FALSE))))</f>
        <v/>
      </c>
      <c r="D774" s="87"/>
      <c r="E774" s="186" t="str">
        <f>IF(D774=0,"",IF(LEN(D774)=0,0,(VLOOKUP($D774,Validatie!$D$39:$E$56,2,FALSE))))</f>
        <v/>
      </c>
      <c r="F774" s="87"/>
    </row>
    <row r="775" spans="1:6" x14ac:dyDescent="0.2">
      <c r="A775" s="82"/>
      <c r="B775" s="85"/>
      <c r="C775" s="186" t="str">
        <f>IF(B775=0,"",IF(LEN(B775)=0,0,(VLOOKUP($B775,Validatie!$B$39:$C$47,2,FALSE))))</f>
        <v/>
      </c>
      <c r="D775" s="87"/>
      <c r="E775" s="186" t="str">
        <f>IF(D775=0,"",IF(LEN(D775)=0,0,(VLOOKUP($D775,Validatie!$D$39:$E$56,2,FALSE))))</f>
        <v/>
      </c>
      <c r="F775" s="87"/>
    </row>
    <row r="776" spans="1:6" x14ac:dyDescent="0.2">
      <c r="A776" s="82"/>
      <c r="B776" s="85"/>
      <c r="C776" s="186" t="str">
        <f>IF(B776=0,"",IF(LEN(B776)=0,0,(VLOOKUP($B776,Validatie!$B$39:$C$47,2,FALSE))))</f>
        <v/>
      </c>
      <c r="D776" s="87"/>
      <c r="E776" s="186" t="str">
        <f>IF(D776=0,"",IF(LEN(D776)=0,0,(VLOOKUP($D776,Validatie!$D$39:$E$56,2,FALSE))))</f>
        <v/>
      </c>
      <c r="F776" s="87"/>
    </row>
    <row r="777" spans="1:6" x14ac:dyDescent="0.2">
      <c r="A777" s="82"/>
      <c r="B777" s="85"/>
      <c r="C777" s="186" t="str">
        <f>IF(B777=0,"",IF(LEN(B777)=0,0,(VLOOKUP($B777,Validatie!$B$39:$C$47,2,FALSE))))</f>
        <v/>
      </c>
      <c r="D777" s="87"/>
      <c r="E777" s="186" t="str">
        <f>IF(D777=0,"",IF(LEN(D777)=0,0,(VLOOKUP($D777,Validatie!$D$39:$E$56,2,FALSE))))</f>
        <v/>
      </c>
      <c r="F777" s="87"/>
    </row>
    <row r="778" spans="1:6" x14ac:dyDescent="0.2">
      <c r="A778" s="82"/>
      <c r="B778" s="85"/>
      <c r="C778" s="186" t="str">
        <f>IF(B778=0,"",IF(LEN(B778)=0,0,(VLOOKUP($B778,Validatie!$B$39:$C$47,2,FALSE))))</f>
        <v/>
      </c>
      <c r="D778" s="87"/>
      <c r="E778" s="186" t="str">
        <f>IF(D778=0,"",IF(LEN(D778)=0,0,(VLOOKUP($D778,Validatie!$D$39:$E$56,2,FALSE))))</f>
        <v/>
      </c>
      <c r="F778" s="87"/>
    </row>
    <row r="779" spans="1:6" x14ac:dyDescent="0.2">
      <c r="A779" s="82"/>
      <c r="B779" s="85"/>
      <c r="C779" s="186" t="str">
        <f>IF(B779=0,"",IF(LEN(B779)=0,0,(VLOOKUP($B779,Validatie!$B$39:$C$47,2,FALSE))))</f>
        <v/>
      </c>
      <c r="D779" s="87"/>
      <c r="E779" s="186" t="str">
        <f>IF(D779=0,"",IF(LEN(D779)=0,0,(VLOOKUP($D779,Validatie!$D$39:$E$56,2,FALSE))))</f>
        <v/>
      </c>
      <c r="F779" s="87"/>
    </row>
    <row r="780" spans="1:6" x14ac:dyDescent="0.2">
      <c r="A780" s="82"/>
      <c r="B780" s="85"/>
      <c r="C780" s="186" t="str">
        <f>IF(B780=0,"",IF(LEN(B780)=0,0,(VLOOKUP($B780,Validatie!$B$39:$C$47,2,FALSE))))</f>
        <v/>
      </c>
      <c r="D780" s="87"/>
      <c r="E780" s="186" t="str">
        <f>IF(D780=0,"",IF(LEN(D780)=0,0,(VLOOKUP($D780,Validatie!$D$39:$E$56,2,FALSE))))</f>
        <v/>
      </c>
      <c r="F780" s="87"/>
    </row>
    <row r="781" spans="1:6" x14ac:dyDescent="0.2">
      <c r="A781" s="82"/>
      <c r="B781" s="85"/>
      <c r="C781" s="186" t="str">
        <f>IF(B781=0,"",IF(LEN(B781)=0,0,(VLOOKUP($B781,Validatie!$B$39:$C$47,2,FALSE))))</f>
        <v/>
      </c>
      <c r="D781" s="87"/>
      <c r="E781" s="186" t="str">
        <f>IF(D781=0,"",IF(LEN(D781)=0,0,(VLOOKUP($D781,Validatie!$D$39:$E$56,2,FALSE))))</f>
        <v/>
      </c>
      <c r="F781" s="87"/>
    </row>
    <row r="782" spans="1:6" x14ac:dyDescent="0.2">
      <c r="A782" s="82"/>
      <c r="B782" s="85"/>
      <c r="C782" s="186" t="str">
        <f>IF(B782=0,"",IF(LEN(B782)=0,0,(VLOOKUP($B782,Validatie!$B$39:$C$47,2,FALSE))))</f>
        <v/>
      </c>
      <c r="D782" s="87"/>
      <c r="E782" s="186" t="str">
        <f>IF(D782=0,"",IF(LEN(D782)=0,0,(VLOOKUP($D782,Validatie!$D$39:$E$56,2,FALSE))))</f>
        <v/>
      </c>
      <c r="F782" s="87"/>
    </row>
    <row r="783" spans="1:6" x14ac:dyDescent="0.2">
      <c r="A783" s="82"/>
      <c r="B783" s="85"/>
      <c r="C783" s="186" t="str">
        <f>IF(B783=0,"",IF(LEN(B783)=0,0,(VLOOKUP($B783,Validatie!$B$39:$C$47,2,FALSE))))</f>
        <v/>
      </c>
      <c r="D783" s="87"/>
      <c r="E783" s="186" t="str">
        <f>IF(D783=0,"",IF(LEN(D783)=0,0,(VLOOKUP($D783,Validatie!$D$39:$E$56,2,FALSE))))</f>
        <v/>
      </c>
      <c r="F783" s="87"/>
    </row>
    <row r="784" spans="1:6" x14ac:dyDescent="0.2">
      <c r="A784" s="82"/>
      <c r="B784" s="85"/>
      <c r="C784" s="186" t="str">
        <f>IF(B784=0,"",IF(LEN(B784)=0,0,(VLOOKUP($B784,Validatie!$B$39:$C$47,2,FALSE))))</f>
        <v/>
      </c>
      <c r="D784" s="87"/>
      <c r="E784" s="186" t="str">
        <f>IF(D784=0,"",IF(LEN(D784)=0,0,(VLOOKUP($D784,Validatie!$D$39:$E$56,2,FALSE))))</f>
        <v/>
      </c>
      <c r="F784" s="87"/>
    </row>
    <row r="785" spans="1:6" x14ac:dyDescent="0.2">
      <c r="A785" s="82"/>
      <c r="B785" s="85"/>
      <c r="C785" s="186" t="str">
        <f>IF(B785=0,"",IF(LEN(B785)=0,0,(VLOOKUP($B785,Validatie!$B$39:$C$47,2,FALSE))))</f>
        <v/>
      </c>
      <c r="D785" s="87"/>
      <c r="E785" s="186" t="str">
        <f>IF(D785=0,"",IF(LEN(D785)=0,0,(VLOOKUP($D785,Validatie!$D$39:$E$56,2,FALSE))))</f>
        <v/>
      </c>
      <c r="F785" s="87"/>
    </row>
    <row r="786" spans="1:6" x14ac:dyDescent="0.2">
      <c r="A786" s="82"/>
      <c r="B786" s="85"/>
      <c r="C786" s="186" t="str">
        <f>IF(B786=0,"",IF(LEN(B786)=0,0,(VLOOKUP($B786,Validatie!$B$39:$C$47,2,FALSE))))</f>
        <v/>
      </c>
      <c r="D786" s="87"/>
      <c r="E786" s="186" t="str">
        <f>IF(D786=0,"",IF(LEN(D786)=0,0,(VLOOKUP($D786,Validatie!$D$39:$E$56,2,FALSE))))</f>
        <v/>
      </c>
      <c r="F786" s="87"/>
    </row>
    <row r="787" spans="1:6" x14ac:dyDescent="0.2">
      <c r="A787" s="82"/>
      <c r="B787" s="85"/>
      <c r="C787" s="186" t="str">
        <f>IF(B787=0,"",IF(LEN(B787)=0,0,(VLOOKUP($B787,Validatie!$B$39:$C$47,2,FALSE))))</f>
        <v/>
      </c>
      <c r="D787" s="87"/>
      <c r="E787" s="186" t="str">
        <f>IF(D787=0,"",IF(LEN(D787)=0,0,(VLOOKUP($D787,Validatie!$D$39:$E$56,2,FALSE))))</f>
        <v/>
      </c>
      <c r="F787" s="87"/>
    </row>
    <row r="788" spans="1:6" x14ac:dyDescent="0.2">
      <c r="A788" s="82"/>
      <c r="B788" s="85"/>
      <c r="C788" s="186" t="str">
        <f>IF(B788=0,"",IF(LEN(B788)=0,0,(VLOOKUP($B788,Validatie!$B$39:$C$47,2,FALSE))))</f>
        <v/>
      </c>
      <c r="D788" s="87"/>
      <c r="E788" s="186" t="str">
        <f>IF(D788=0,"",IF(LEN(D788)=0,0,(VLOOKUP($D788,Validatie!$D$39:$E$56,2,FALSE))))</f>
        <v/>
      </c>
      <c r="F788" s="87"/>
    </row>
    <row r="789" spans="1:6" x14ac:dyDescent="0.2">
      <c r="A789" s="82"/>
      <c r="B789" s="85"/>
      <c r="C789" s="186" t="str">
        <f>IF(B789=0,"",IF(LEN(B789)=0,0,(VLOOKUP($B789,Validatie!$B$39:$C$47,2,FALSE))))</f>
        <v/>
      </c>
      <c r="D789" s="87"/>
      <c r="E789" s="186" t="str">
        <f>IF(D789=0,"",IF(LEN(D789)=0,0,(VLOOKUP($D789,Validatie!$D$39:$E$56,2,FALSE))))</f>
        <v/>
      </c>
      <c r="F789" s="87"/>
    </row>
    <row r="790" spans="1:6" x14ac:dyDescent="0.2">
      <c r="A790" s="82"/>
      <c r="B790" s="85"/>
      <c r="C790" s="186" t="str">
        <f>IF(B790=0,"",IF(LEN(B790)=0,0,(VLOOKUP($B790,Validatie!$B$39:$C$47,2,FALSE))))</f>
        <v/>
      </c>
      <c r="D790" s="87"/>
      <c r="E790" s="186" t="str">
        <f>IF(D790=0,"",IF(LEN(D790)=0,0,(VLOOKUP($D790,Validatie!$D$39:$E$56,2,FALSE))))</f>
        <v/>
      </c>
      <c r="F790" s="87"/>
    </row>
    <row r="791" spans="1:6" x14ac:dyDescent="0.2">
      <c r="A791" s="82"/>
      <c r="B791" s="85"/>
      <c r="C791" s="186" t="str">
        <f>IF(B791=0,"",IF(LEN(B791)=0,0,(VLOOKUP($B791,Validatie!$B$39:$C$47,2,FALSE))))</f>
        <v/>
      </c>
      <c r="D791" s="87"/>
      <c r="E791" s="186" t="str">
        <f>IF(D791=0,"",IF(LEN(D791)=0,0,(VLOOKUP($D791,Validatie!$D$39:$E$56,2,FALSE))))</f>
        <v/>
      </c>
      <c r="F791" s="87"/>
    </row>
    <row r="792" spans="1:6" x14ac:dyDescent="0.2">
      <c r="A792" s="82"/>
      <c r="B792" s="85"/>
      <c r="C792" s="186" t="str">
        <f>IF(B792=0,"",IF(LEN(B792)=0,0,(VLOOKUP($B792,Validatie!$B$39:$C$47,2,FALSE))))</f>
        <v/>
      </c>
      <c r="D792" s="87"/>
      <c r="E792" s="186" t="str">
        <f>IF(D792=0,"",IF(LEN(D792)=0,0,(VLOOKUP($D792,Validatie!$D$39:$E$56,2,FALSE))))</f>
        <v/>
      </c>
      <c r="F792" s="87"/>
    </row>
    <row r="793" spans="1:6" x14ac:dyDescent="0.2">
      <c r="A793" s="82"/>
      <c r="B793" s="85"/>
      <c r="C793" s="186" t="str">
        <f>IF(B793=0,"",IF(LEN(B793)=0,0,(VLOOKUP($B793,Validatie!$B$39:$C$47,2,FALSE))))</f>
        <v/>
      </c>
      <c r="D793" s="87"/>
      <c r="E793" s="186" t="str">
        <f>IF(D793=0,"",IF(LEN(D793)=0,0,(VLOOKUP($D793,Validatie!$D$39:$E$56,2,FALSE))))</f>
        <v/>
      </c>
      <c r="F793" s="87"/>
    </row>
    <row r="794" spans="1:6" x14ac:dyDescent="0.2">
      <c r="A794" s="82"/>
      <c r="B794" s="85"/>
      <c r="C794" s="186" t="str">
        <f>IF(B794=0,"",IF(LEN(B794)=0,0,(VLOOKUP($B794,Validatie!$B$39:$C$47,2,FALSE))))</f>
        <v/>
      </c>
      <c r="D794" s="87"/>
      <c r="E794" s="186" t="str">
        <f>IF(D794=0,"",IF(LEN(D794)=0,0,(VLOOKUP($D794,Validatie!$D$39:$E$56,2,FALSE))))</f>
        <v/>
      </c>
      <c r="F794" s="87"/>
    </row>
    <row r="795" spans="1:6" x14ac:dyDescent="0.2">
      <c r="A795" s="82"/>
      <c r="B795" s="85"/>
      <c r="C795" s="186" t="str">
        <f>IF(B795=0,"",IF(LEN(B795)=0,0,(VLOOKUP($B795,Validatie!$B$39:$C$47,2,FALSE))))</f>
        <v/>
      </c>
      <c r="D795" s="87"/>
      <c r="E795" s="186" t="str">
        <f>IF(D795=0,"",IF(LEN(D795)=0,0,(VLOOKUP($D795,Validatie!$D$39:$E$56,2,FALSE))))</f>
        <v/>
      </c>
      <c r="F795" s="87"/>
    </row>
    <row r="796" spans="1:6" x14ac:dyDescent="0.2">
      <c r="A796" s="82"/>
      <c r="B796" s="85"/>
      <c r="C796" s="186" t="str">
        <f>IF(B796=0,"",IF(LEN(B796)=0,0,(VLOOKUP($B796,Validatie!$B$39:$C$47,2,FALSE))))</f>
        <v/>
      </c>
      <c r="D796" s="87"/>
      <c r="E796" s="186" t="str">
        <f>IF(D796=0,"",IF(LEN(D796)=0,0,(VLOOKUP($D796,Validatie!$D$39:$E$56,2,FALSE))))</f>
        <v/>
      </c>
      <c r="F796" s="87"/>
    </row>
    <row r="797" spans="1:6" x14ac:dyDescent="0.2">
      <c r="A797" s="82"/>
      <c r="B797" s="85"/>
      <c r="C797" s="186" t="str">
        <f>IF(B797=0,"",IF(LEN(B797)=0,0,(VLOOKUP($B797,Validatie!$B$39:$C$47,2,FALSE))))</f>
        <v/>
      </c>
      <c r="D797" s="87"/>
      <c r="E797" s="186" t="str">
        <f>IF(D797=0,"",IF(LEN(D797)=0,0,(VLOOKUP($D797,Validatie!$D$39:$E$56,2,FALSE))))</f>
        <v/>
      </c>
      <c r="F797" s="87"/>
    </row>
    <row r="798" spans="1:6" x14ac:dyDescent="0.2">
      <c r="A798" s="82"/>
      <c r="B798" s="85"/>
      <c r="C798" s="186" t="str">
        <f>IF(B798=0,"",IF(LEN(B798)=0,0,(VLOOKUP($B798,Validatie!$B$39:$C$47,2,FALSE))))</f>
        <v/>
      </c>
      <c r="D798" s="87"/>
      <c r="E798" s="186" t="str">
        <f>IF(D798=0,"",IF(LEN(D798)=0,0,(VLOOKUP($D798,Validatie!$D$39:$E$56,2,FALSE))))</f>
        <v/>
      </c>
      <c r="F798" s="87"/>
    </row>
    <row r="799" spans="1:6" x14ac:dyDescent="0.2">
      <c r="A799" s="82"/>
      <c r="B799" s="85"/>
      <c r="C799" s="186" t="str">
        <f>IF(B799=0,"",IF(LEN(B799)=0,0,(VLOOKUP($B799,Validatie!$B$39:$C$47,2,FALSE))))</f>
        <v/>
      </c>
      <c r="D799" s="87"/>
      <c r="E799" s="186" t="str">
        <f>IF(D799=0,"",IF(LEN(D799)=0,0,(VLOOKUP($D799,Validatie!$D$39:$E$56,2,FALSE))))</f>
        <v/>
      </c>
      <c r="F799" s="87"/>
    </row>
    <row r="800" spans="1:6" x14ac:dyDescent="0.2">
      <c r="A800" s="82"/>
      <c r="B800" s="85"/>
      <c r="C800" s="186" t="str">
        <f>IF(B800=0,"",IF(LEN(B800)=0,0,(VLOOKUP($B800,Validatie!$B$39:$C$47,2,FALSE))))</f>
        <v/>
      </c>
      <c r="D800" s="87"/>
      <c r="E800" s="186" t="str">
        <f>IF(D800=0,"",IF(LEN(D800)=0,0,(VLOOKUP($D800,Validatie!$D$39:$E$56,2,FALSE))))</f>
        <v/>
      </c>
      <c r="F800" s="87"/>
    </row>
    <row r="801" spans="1:6" x14ac:dyDescent="0.2">
      <c r="A801" s="82"/>
      <c r="B801" s="85"/>
      <c r="C801" s="186" t="str">
        <f>IF(B801=0,"",IF(LEN(B801)=0,0,(VLOOKUP($B801,Validatie!$B$39:$C$47,2,FALSE))))</f>
        <v/>
      </c>
      <c r="D801" s="87"/>
      <c r="E801" s="186" t="str">
        <f>IF(D801=0,"",IF(LEN(D801)=0,0,(VLOOKUP($D801,Validatie!$D$39:$E$56,2,FALSE))))</f>
        <v/>
      </c>
      <c r="F801" s="87"/>
    </row>
    <row r="802" spans="1:6" x14ac:dyDescent="0.2">
      <c r="A802" s="82"/>
      <c r="B802" s="85"/>
      <c r="C802" s="186" t="str">
        <f>IF(B802=0,"",IF(LEN(B802)=0,0,(VLOOKUP($B802,Validatie!$B$39:$C$47,2,FALSE))))</f>
        <v/>
      </c>
      <c r="D802" s="87"/>
      <c r="E802" s="186" t="str">
        <f>IF(D802=0,"",IF(LEN(D802)=0,0,(VLOOKUP($D802,Validatie!$D$39:$E$56,2,FALSE))))</f>
        <v/>
      </c>
      <c r="F802" s="87"/>
    </row>
    <row r="803" spans="1:6" x14ac:dyDescent="0.2">
      <c r="A803" s="82"/>
      <c r="B803" s="85"/>
      <c r="C803" s="186" t="str">
        <f>IF(B803=0,"",IF(LEN(B803)=0,0,(VLOOKUP($B803,Validatie!$B$39:$C$47,2,FALSE))))</f>
        <v/>
      </c>
      <c r="D803" s="87"/>
      <c r="E803" s="186" t="str">
        <f>IF(D803=0,"",IF(LEN(D803)=0,0,(VLOOKUP($D803,Validatie!$D$39:$E$56,2,FALSE))))</f>
        <v/>
      </c>
      <c r="F803" s="87"/>
    </row>
    <row r="804" spans="1:6" x14ac:dyDescent="0.2">
      <c r="A804" s="82"/>
      <c r="B804" s="85"/>
      <c r="C804" s="186" t="str">
        <f>IF(B804=0,"",IF(LEN(B804)=0,0,(VLOOKUP($B804,Validatie!$B$39:$C$47,2,FALSE))))</f>
        <v/>
      </c>
      <c r="D804" s="87"/>
      <c r="E804" s="186" t="str">
        <f>IF(D804=0,"",IF(LEN(D804)=0,0,(VLOOKUP($D804,Validatie!$D$39:$E$56,2,FALSE))))</f>
        <v/>
      </c>
      <c r="F804" s="87"/>
    </row>
    <row r="805" spans="1:6" x14ac:dyDescent="0.2">
      <c r="A805" s="82"/>
      <c r="B805" s="85"/>
      <c r="C805" s="186" t="str">
        <f>IF(B805=0,"",IF(LEN(B805)=0,0,(VLOOKUP($B805,Validatie!$B$39:$C$47,2,FALSE))))</f>
        <v/>
      </c>
      <c r="D805" s="87"/>
      <c r="E805" s="186" t="str">
        <f>IF(D805=0,"",IF(LEN(D805)=0,0,(VLOOKUP($D805,Validatie!$D$39:$E$56,2,FALSE))))</f>
        <v/>
      </c>
      <c r="F805" s="87"/>
    </row>
    <row r="806" spans="1:6" x14ac:dyDescent="0.2">
      <c r="A806" s="82"/>
      <c r="B806" s="85"/>
      <c r="C806" s="186" t="str">
        <f>IF(B806=0,"",IF(LEN(B806)=0,0,(VLOOKUP($B806,Validatie!$B$39:$C$47,2,FALSE))))</f>
        <v/>
      </c>
      <c r="D806" s="87"/>
      <c r="E806" s="186" t="str">
        <f>IF(D806=0,"",IF(LEN(D806)=0,0,(VLOOKUP($D806,Validatie!$D$39:$E$56,2,FALSE))))</f>
        <v/>
      </c>
      <c r="F806" s="87"/>
    </row>
    <row r="807" spans="1:6" x14ac:dyDescent="0.2">
      <c r="A807" s="82"/>
      <c r="B807" s="85"/>
      <c r="C807" s="186" t="str">
        <f>IF(B807=0,"",IF(LEN(B807)=0,0,(VLOOKUP($B807,Validatie!$B$39:$C$47,2,FALSE))))</f>
        <v/>
      </c>
      <c r="D807" s="87"/>
      <c r="E807" s="186" t="str">
        <f>IF(D807=0,"",IF(LEN(D807)=0,0,(VLOOKUP($D807,Validatie!$D$39:$E$56,2,FALSE))))</f>
        <v/>
      </c>
      <c r="F807" s="87"/>
    </row>
    <row r="808" spans="1:6" x14ac:dyDescent="0.2">
      <c r="A808" s="82"/>
      <c r="B808" s="85"/>
      <c r="C808" s="186" t="str">
        <f>IF(B808=0,"",IF(LEN(B808)=0,0,(VLOOKUP($B808,Validatie!$B$39:$C$47,2,FALSE))))</f>
        <v/>
      </c>
      <c r="D808" s="87"/>
      <c r="E808" s="186" t="str">
        <f>IF(D808=0,"",IF(LEN(D808)=0,0,(VLOOKUP($D808,Validatie!$D$39:$E$56,2,FALSE))))</f>
        <v/>
      </c>
      <c r="F808" s="87"/>
    </row>
    <row r="809" spans="1:6" x14ac:dyDescent="0.2">
      <c r="A809" s="82"/>
      <c r="B809" s="85"/>
      <c r="C809" s="186" t="str">
        <f>IF(B809=0,"",IF(LEN(B809)=0,0,(VLOOKUP($B809,Validatie!$B$39:$C$47,2,FALSE))))</f>
        <v/>
      </c>
      <c r="D809" s="87"/>
      <c r="E809" s="186" t="str">
        <f>IF(D809=0,"",IF(LEN(D809)=0,0,(VLOOKUP($D809,Validatie!$D$39:$E$56,2,FALSE))))</f>
        <v/>
      </c>
      <c r="F809" s="87"/>
    </row>
    <row r="810" spans="1:6" x14ac:dyDescent="0.2">
      <c r="A810" s="82"/>
      <c r="B810" s="85"/>
      <c r="C810" s="186" t="str">
        <f>IF(B810=0,"",IF(LEN(B810)=0,0,(VLOOKUP($B810,Validatie!$B$39:$C$47,2,FALSE))))</f>
        <v/>
      </c>
      <c r="D810" s="87"/>
      <c r="E810" s="186" t="str">
        <f>IF(D810=0,"",IF(LEN(D810)=0,0,(VLOOKUP($D810,Validatie!$D$39:$E$56,2,FALSE))))</f>
        <v/>
      </c>
      <c r="F810" s="87"/>
    </row>
    <row r="811" spans="1:6" x14ac:dyDescent="0.2">
      <c r="A811" s="82"/>
      <c r="B811" s="85"/>
      <c r="C811" s="186" t="str">
        <f>IF(B811=0,"",IF(LEN(B811)=0,0,(VLOOKUP($B811,Validatie!$B$39:$C$47,2,FALSE))))</f>
        <v/>
      </c>
      <c r="D811" s="87"/>
      <c r="E811" s="186" t="str">
        <f>IF(D811=0,"",IF(LEN(D811)=0,0,(VLOOKUP($D811,Validatie!$D$39:$E$56,2,FALSE))))</f>
        <v/>
      </c>
      <c r="F811" s="87"/>
    </row>
    <row r="812" spans="1:6" x14ac:dyDescent="0.2">
      <c r="A812" s="82"/>
      <c r="B812" s="85"/>
      <c r="C812" s="186" t="str">
        <f>IF(B812=0,"",IF(LEN(B812)=0,0,(VLOOKUP($B812,Validatie!$B$39:$C$47,2,FALSE))))</f>
        <v/>
      </c>
      <c r="D812" s="87"/>
      <c r="E812" s="186" t="str">
        <f>IF(D812=0,"",IF(LEN(D812)=0,0,(VLOOKUP($D812,Validatie!$D$39:$E$56,2,FALSE))))</f>
        <v/>
      </c>
      <c r="F812" s="87"/>
    </row>
    <row r="813" spans="1:6" x14ac:dyDescent="0.2">
      <c r="A813" s="82"/>
      <c r="B813" s="85"/>
      <c r="C813" s="186" t="str">
        <f>IF(B813=0,"",IF(LEN(B813)=0,0,(VLOOKUP($B813,Validatie!$B$39:$C$47,2,FALSE))))</f>
        <v/>
      </c>
      <c r="D813" s="87"/>
      <c r="E813" s="186" t="str">
        <f>IF(D813=0,"",IF(LEN(D813)=0,0,(VLOOKUP($D813,Validatie!$D$39:$E$56,2,FALSE))))</f>
        <v/>
      </c>
      <c r="F813" s="87"/>
    </row>
    <row r="814" spans="1:6" x14ac:dyDescent="0.2">
      <c r="A814" s="82"/>
      <c r="B814" s="85"/>
      <c r="C814" s="186" t="str">
        <f>IF(B814=0,"",IF(LEN(B814)=0,0,(VLOOKUP($B814,Validatie!$B$39:$C$47,2,FALSE))))</f>
        <v/>
      </c>
      <c r="D814" s="87"/>
      <c r="E814" s="186" t="str">
        <f>IF(D814=0,"",IF(LEN(D814)=0,0,(VLOOKUP($D814,Validatie!$D$39:$E$56,2,FALSE))))</f>
        <v/>
      </c>
      <c r="F814" s="87"/>
    </row>
    <row r="815" spans="1:6" x14ac:dyDescent="0.2">
      <c r="A815" s="82"/>
      <c r="B815" s="85"/>
      <c r="C815" s="186" t="str">
        <f>IF(B815=0,"",IF(LEN(B815)=0,0,(VLOOKUP($B815,Validatie!$B$39:$C$47,2,FALSE))))</f>
        <v/>
      </c>
      <c r="D815" s="87"/>
      <c r="E815" s="186" t="str">
        <f>IF(D815=0,"",IF(LEN(D815)=0,0,(VLOOKUP($D815,Validatie!$D$39:$E$56,2,FALSE))))</f>
        <v/>
      </c>
      <c r="F815" s="87"/>
    </row>
    <row r="816" spans="1:6" x14ac:dyDescent="0.2">
      <c r="A816" s="82"/>
      <c r="B816" s="85"/>
      <c r="C816" s="186" t="str">
        <f>IF(B816=0,"",IF(LEN(B816)=0,0,(VLOOKUP($B816,Validatie!$B$39:$C$47,2,FALSE))))</f>
        <v/>
      </c>
      <c r="D816" s="87"/>
      <c r="E816" s="186" t="str">
        <f>IF(D816=0,"",IF(LEN(D816)=0,0,(VLOOKUP($D816,Validatie!$D$39:$E$56,2,FALSE))))</f>
        <v/>
      </c>
      <c r="F816" s="87"/>
    </row>
    <row r="817" spans="1:6" x14ac:dyDescent="0.2">
      <c r="A817" s="82"/>
      <c r="B817" s="85"/>
      <c r="C817" s="186" t="str">
        <f>IF(B817=0,"",IF(LEN(B817)=0,0,(VLOOKUP($B817,Validatie!$B$39:$C$47,2,FALSE))))</f>
        <v/>
      </c>
      <c r="D817" s="87"/>
      <c r="E817" s="186" t="str">
        <f>IF(D817=0,"",IF(LEN(D817)=0,0,(VLOOKUP($D817,Validatie!$D$39:$E$56,2,FALSE))))</f>
        <v/>
      </c>
      <c r="F817" s="87"/>
    </row>
    <row r="818" spans="1:6" x14ac:dyDescent="0.2">
      <c r="A818" s="82"/>
      <c r="B818" s="85"/>
      <c r="C818" s="186" t="str">
        <f>IF(B818=0,"",IF(LEN(B818)=0,0,(VLOOKUP($B818,Validatie!$B$39:$C$47,2,FALSE))))</f>
        <v/>
      </c>
      <c r="D818" s="87"/>
      <c r="E818" s="186" t="str">
        <f>IF(D818=0,"",IF(LEN(D818)=0,0,(VLOOKUP($D818,Validatie!$D$39:$E$56,2,FALSE))))</f>
        <v/>
      </c>
      <c r="F818" s="87"/>
    </row>
    <row r="819" spans="1:6" x14ac:dyDescent="0.2">
      <c r="A819" s="82"/>
      <c r="B819" s="85"/>
      <c r="C819" s="186" t="str">
        <f>IF(B819=0,"",IF(LEN(B819)=0,0,(VLOOKUP($B819,Validatie!$B$39:$C$47,2,FALSE))))</f>
        <v/>
      </c>
      <c r="D819" s="87"/>
      <c r="E819" s="186" t="str">
        <f>IF(D819=0,"",IF(LEN(D819)=0,0,(VLOOKUP($D819,Validatie!$D$39:$E$56,2,FALSE))))</f>
        <v/>
      </c>
      <c r="F819" s="87"/>
    </row>
    <row r="820" spans="1:6" x14ac:dyDescent="0.2">
      <c r="A820" s="82"/>
      <c r="B820" s="85"/>
      <c r="C820" s="186" t="str">
        <f>IF(B820=0,"",IF(LEN(B820)=0,0,(VLOOKUP($B820,Validatie!$B$39:$C$47,2,FALSE))))</f>
        <v/>
      </c>
      <c r="D820" s="87"/>
      <c r="E820" s="186" t="str">
        <f>IF(D820=0,"",IF(LEN(D820)=0,0,(VLOOKUP($D820,Validatie!$D$39:$E$56,2,FALSE))))</f>
        <v/>
      </c>
      <c r="F820" s="87"/>
    </row>
    <row r="821" spans="1:6" x14ac:dyDescent="0.2">
      <c r="A821" s="82"/>
      <c r="B821" s="85"/>
      <c r="C821" s="186" t="str">
        <f>IF(B821=0,"",IF(LEN(B821)=0,0,(VLOOKUP($B821,Validatie!$B$39:$C$47,2,FALSE))))</f>
        <v/>
      </c>
      <c r="D821" s="87"/>
      <c r="E821" s="186" t="str">
        <f>IF(D821=0,"",IF(LEN(D821)=0,0,(VLOOKUP($D821,Validatie!$D$39:$E$56,2,FALSE))))</f>
        <v/>
      </c>
      <c r="F821" s="87"/>
    </row>
    <row r="822" spans="1:6" x14ac:dyDescent="0.2">
      <c r="A822" s="82"/>
      <c r="B822" s="85"/>
      <c r="C822" s="186" t="str">
        <f>IF(B822=0,"",IF(LEN(B822)=0,0,(VLOOKUP($B822,Validatie!$B$39:$C$47,2,FALSE))))</f>
        <v/>
      </c>
      <c r="D822" s="87"/>
      <c r="E822" s="186" t="str">
        <f>IF(D822=0,"",IF(LEN(D822)=0,0,(VLOOKUP($D822,Validatie!$D$39:$E$56,2,FALSE))))</f>
        <v/>
      </c>
      <c r="F822" s="87"/>
    </row>
    <row r="823" spans="1:6" x14ac:dyDescent="0.2">
      <c r="A823" s="82"/>
      <c r="B823" s="85"/>
      <c r="C823" s="186" t="str">
        <f>IF(B823=0,"",IF(LEN(B823)=0,0,(VLOOKUP($B823,Validatie!$B$39:$C$47,2,FALSE))))</f>
        <v/>
      </c>
      <c r="D823" s="87"/>
      <c r="E823" s="186" t="str">
        <f>IF(D823=0,"",IF(LEN(D823)=0,0,(VLOOKUP($D823,Validatie!$D$39:$E$56,2,FALSE))))</f>
        <v/>
      </c>
      <c r="F823" s="87"/>
    </row>
    <row r="824" spans="1:6" x14ac:dyDescent="0.2">
      <c r="A824" s="82"/>
      <c r="B824" s="85"/>
      <c r="C824" s="186" t="str">
        <f>IF(B824=0,"",IF(LEN(B824)=0,0,(VLOOKUP($B824,Validatie!$B$39:$C$47,2,FALSE))))</f>
        <v/>
      </c>
      <c r="D824" s="87"/>
      <c r="E824" s="186" t="str">
        <f>IF(D824=0,"",IF(LEN(D824)=0,0,(VLOOKUP($D824,Validatie!$D$39:$E$56,2,FALSE))))</f>
        <v/>
      </c>
      <c r="F824" s="87"/>
    </row>
    <row r="825" spans="1:6" x14ac:dyDescent="0.2">
      <c r="A825" s="82"/>
      <c r="B825" s="85"/>
      <c r="C825" s="186" t="str">
        <f>IF(B825=0,"",IF(LEN(B825)=0,0,(VLOOKUP($B825,Validatie!$B$39:$C$47,2,FALSE))))</f>
        <v/>
      </c>
      <c r="D825" s="87"/>
      <c r="E825" s="186" t="str">
        <f>IF(D825=0,"",IF(LEN(D825)=0,0,(VLOOKUP($D825,Validatie!$D$39:$E$56,2,FALSE))))</f>
        <v/>
      </c>
      <c r="F825" s="87"/>
    </row>
    <row r="826" spans="1:6" x14ac:dyDescent="0.2">
      <c r="A826" s="82"/>
      <c r="B826" s="85"/>
      <c r="C826" s="186" t="str">
        <f>IF(B826=0,"",IF(LEN(B826)=0,0,(VLOOKUP($B826,Validatie!$B$39:$C$47,2,FALSE))))</f>
        <v/>
      </c>
      <c r="D826" s="87"/>
      <c r="E826" s="186" t="str">
        <f>IF(D826=0,"",IF(LEN(D826)=0,0,(VLOOKUP($D826,Validatie!$D$39:$E$56,2,FALSE))))</f>
        <v/>
      </c>
      <c r="F826" s="87"/>
    </row>
    <row r="827" spans="1:6" x14ac:dyDescent="0.2">
      <c r="A827" s="82"/>
      <c r="B827" s="85"/>
      <c r="C827" s="186" t="str">
        <f>IF(B827=0,"",IF(LEN(B827)=0,0,(VLOOKUP($B827,Validatie!$B$39:$C$47,2,FALSE))))</f>
        <v/>
      </c>
      <c r="D827" s="87"/>
      <c r="E827" s="186" t="str">
        <f>IF(D827=0,"",IF(LEN(D827)=0,0,(VLOOKUP($D827,Validatie!$D$39:$E$56,2,FALSE))))</f>
        <v/>
      </c>
      <c r="F827" s="87"/>
    </row>
    <row r="828" spans="1:6" x14ac:dyDescent="0.2">
      <c r="A828" s="82"/>
      <c r="B828" s="85"/>
      <c r="C828" s="186" t="str">
        <f>IF(B828=0,"",IF(LEN(B828)=0,0,(VLOOKUP($B828,Validatie!$B$39:$C$47,2,FALSE))))</f>
        <v/>
      </c>
      <c r="D828" s="87"/>
      <c r="E828" s="186" t="str">
        <f>IF(D828=0,"",IF(LEN(D828)=0,0,(VLOOKUP($D828,Validatie!$D$39:$E$56,2,FALSE))))</f>
        <v/>
      </c>
      <c r="F828" s="87"/>
    </row>
    <row r="829" spans="1:6" x14ac:dyDescent="0.2">
      <c r="A829" s="82"/>
      <c r="B829" s="85"/>
      <c r="C829" s="186" t="str">
        <f>IF(B829=0,"",IF(LEN(B829)=0,0,(VLOOKUP($B829,Validatie!$B$39:$C$47,2,FALSE))))</f>
        <v/>
      </c>
      <c r="D829" s="87"/>
      <c r="E829" s="186" t="str">
        <f>IF(D829=0,"",IF(LEN(D829)=0,0,(VLOOKUP($D829,Validatie!$D$39:$E$56,2,FALSE))))</f>
        <v/>
      </c>
      <c r="F829" s="87"/>
    </row>
    <row r="830" spans="1:6" x14ac:dyDescent="0.2">
      <c r="A830" s="82"/>
      <c r="B830" s="85"/>
      <c r="C830" s="186" t="str">
        <f>IF(B830=0,"",IF(LEN(B830)=0,0,(VLOOKUP($B830,Validatie!$B$39:$C$47,2,FALSE))))</f>
        <v/>
      </c>
      <c r="D830" s="87"/>
      <c r="E830" s="186" t="str">
        <f>IF(D830=0,"",IF(LEN(D830)=0,0,(VLOOKUP($D830,Validatie!$D$39:$E$56,2,FALSE))))</f>
        <v/>
      </c>
      <c r="F830" s="87"/>
    </row>
    <row r="831" spans="1:6" x14ac:dyDescent="0.2">
      <c r="A831" s="82"/>
      <c r="B831" s="85"/>
      <c r="C831" s="186" t="str">
        <f>IF(B831=0,"",IF(LEN(B831)=0,0,(VLOOKUP($B831,Validatie!$B$39:$C$47,2,FALSE))))</f>
        <v/>
      </c>
      <c r="D831" s="87"/>
      <c r="E831" s="186" t="str">
        <f>IF(D831=0,"",IF(LEN(D831)=0,0,(VLOOKUP($D831,Validatie!$D$39:$E$56,2,FALSE))))</f>
        <v/>
      </c>
      <c r="F831" s="87"/>
    </row>
    <row r="832" spans="1:6" x14ac:dyDescent="0.2">
      <c r="A832" s="82"/>
      <c r="B832" s="85"/>
      <c r="C832" s="186" t="str">
        <f>IF(B832=0,"",IF(LEN(B832)=0,0,(VLOOKUP($B832,Validatie!$B$39:$C$47,2,FALSE))))</f>
        <v/>
      </c>
      <c r="D832" s="87"/>
      <c r="E832" s="186" t="str">
        <f>IF(D832=0,"",IF(LEN(D832)=0,0,(VLOOKUP($D832,Validatie!$D$39:$E$56,2,FALSE))))</f>
        <v/>
      </c>
      <c r="F832" s="87"/>
    </row>
    <row r="833" spans="1:6" x14ac:dyDescent="0.2">
      <c r="A833" s="82"/>
      <c r="B833" s="85"/>
      <c r="C833" s="186" t="str">
        <f>IF(B833=0,"",IF(LEN(B833)=0,0,(VLOOKUP($B833,Validatie!$B$39:$C$47,2,FALSE))))</f>
        <v/>
      </c>
      <c r="D833" s="87"/>
      <c r="E833" s="186" t="str">
        <f>IF(D833=0,"",IF(LEN(D833)=0,0,(VLOOKUP($D833,Validatie!$D$39:$E$56,2,FALSE))))</f>
        <v/>
      </c>
      <c r="F833" s="87"/>
    </row>
    <row r="834" spans="1:6" x14ac:dyDescent="0.2">
      <c r="A834" s="82"/>
      <c r="B834" s="85"/>
      <c r="C834" s="186" t="str">
        <f>IF(B834=0,"",IF(LEN(B834)=0,0,(VLOOKUP($B834,Validatie!$B$39:$C$47,2,FALSE))))</f>
        <v/>
      </c>
      <c r="D834" s="87"/>
      <c r="E834" s="186" t="str">
        <f>IF(D834=0,"",IF(LEN(D834)=0,0,(VLOOKUP($D834,Validatie!$D$39:$E$56,2,FALSE))))</f>
        <v/>
      </c>
      <c r="F834" s="87"/>
    </row>
    <row r="835" spans="1:6" x14ac:dyDescent="0.2">
      <c r="A835" s="82"/>
      <c r="B835" s="85"/>
      <c r="C835" s="186" t="str">
        <f>IF(B835=0,"",IF(LEN(B835)=0,0,(VLOOKUP($B835,Validatie!$B$39:$C$47,2,FALSE))))</f>
        <v/>
      </c>
      <c r="D835" s="87"/>
      <c r="E835" s="186" t="str">
        <f>IF(D835=0,"",IF(LEN(D835)=0,0,(VLOOKUP($D835,Validatie!$D$39:$E$56,2,FALSE))))</f>
        <v/>
      </c>
      <c r="F835" s="87"/>
    </row>
    <row r="836" spans="1:6" x14ac:dyDescent="0.2">
      <c r="A836" s="82"/>
      <c r="B836" s="85"/>
      <c r="C836" s="186" t="str">
        <f>IF(B836=0,"",IF(LEN(B836)=0,0,(VLOOKUP($B836,Validatie!$B$39:$C$47,2,FALSE))))</f>
        <v/>
      </c>
      <c r="D836" s="87"/>
      <c r="E836" s="186" t="str">
        <f>IF(D836=0,"",IF(LEN(D836)=0,0,(VLOOKUP($D836,Validatie!$D$39:$E$56,2,FALSE))))</f>
        <v/>
      </c>
      <c r="F836" s="87"/>
    </row>
    <row r="837" spans="1:6" x14ac:dyDescent="0.2">
      <c r="A837" s="82"/>
      <c r="B837" s="85"/>
      <c r="C837" s="186" t="str">
        <f>IF(B837=0,"",IF(LEN(B837)=0,0,(VLOOKUP($B837,Validatie!$B$39:$C$47,2,FALSE))))</f>
        <v/>
      </c>
      <c r="D837" s="87"/>
      <c r="E837" s="186" t="str">
        <f>IF(D837=0,"",IF(LEN(D837)=0,0,(VLOOKUP($D837,Validatie!$D$39:$E$56,2,FALSE))))</f>
        <v/>
      </c>
      <c r="F837" s="87"/>
    </row>
    <row r="838" spans="1:6" x14ac:dyDescent="0.2">
      <c r="A838" s="82"/>
      <c r="B838" s="85"/>
      <c r="C838" s="186" t="str">
        <f>IF(B838=0,"",IF(LEN(B838)=0,0,(VLOOKUP($B838,Validatie!$B$39:$C$47,2,FALSE))))</f>
        <v/>
      </c>
      <c r="D838" s="87"/>
      <c r="E838" s="186" t="str">
        <f>IF(D838=0,"",IF(LEN(D838)=0,0,(VLOOKUP($D838,Validatie!$D$39:$E$56,2,FALSE))))</f>
        <v/>
      </c>
      <c r="F838" s="87"/>
    </row>
    <row r="839" spans="1:6" x14ac:dyDescent="0.2">
      <c r="A839" s="82"/>
      <c r="B839" s="85"/>
      <c r="C839" s="186" t="str">
        <f>IF(B839=0,"",IF(LEN(B839)=0,0,(VLOOKUP($B839,Validatie!$B$39:$C$47,2,FALSE))))</f>
        <v/>
      </c>
      <c r="D839" s="87"/>
      <c r="E839" s="186" t="str">
        <f>IF(D839=0,"",IF(LEN(D839)=0,0,(VLOOKUP($D839,Validatie!$D$39:$E$56,2,FALSE))))</f>
        <v/>
      </c>
      <c r="F839" s="87"/>
    </row>
    <row r="840" spans="1:6" x14ac:dyDescent="0.2">
      <c r="A840" s="82"/>
      <c r="B840" s="85"/>
      <c r="C840" s="186" t="str">
        <f>IF(B840=0,"",IF(LEN(B840)=0,0,(VLOOKUP($B840,Validatie!$B$39:$C$47,2,FALSE))))</f>
        <v/>
      </c>
      <c r="D840" s="87"/>
      <c r="E840" s="186" t="str">
        <f>IF(D840=0,"",IF(LEN(D840)=0,0,(VLOOKUP($D840,Validatie!$D$39:$E$56,2,FALSE))))</f>
        <v/>
      </c>
      <c r="F840" s="87"/>
    </row>
    <row r="841" spans="1:6" x14ac:dyDescent="0.2">
      <c r="A841" s="82"/>
      <c r="B841" s="85"/>
      <c r="C841" s="186" t="str">
        <f>IF(B841=0,"",IF(LEN(B841)=0,0,(VLOOKUP($B841,Validatie!$B$39:$C$47,2,FALSE))))</f>
        <v/>
      </c>
      <c r="D841" s="87"/>
      <c r="E841" s="186" t="str">
        <f>IF(D841=0,"",IF(LEN(D841)=0,0,(VLOOKUP($D841,Validatie!$D$39:$E$56,2,FALSE))))</f>
        <v/>
      </c>
      <c r="F841" s="87"/>
    </row>
    <row r="842" spans="1:6" x14ac:dyDescent="0.2">
      <c r="A842" s="82"/>
      <c r="B842" s="85"/>
      <c r="C842" s="186" t="str">
        <f>IF(B842=0,"",IF(LEN(B842)=0,0,(VLOOKUP($B842,Validatie!$B$39:$C$47,2,FALSE))))</f>
        <v/>
      </c>
      <c r="D842" s="87"/>
      <c r="E842" s="186" t="str">
        <f>IF(D842=0,"",IF(LEN(D842)=0,0,(VLOOKUP($D842,Validatie!$D$39:$E$56,2,FALSE))))</f>
        <v/>
      </c>
      <c r="F842" s="87"/>
    </row>
    <row r="843" spans="1:6" x14ac:dyDescent="0.2">
      <c r="A843" s="82"/>
      <c r="B843" s="85"/>
      <c r="C843" s="186" t="str">
        <f>IF(B843=0,"",IF(LEN(B843)=0,0,(VLOOKUP($B843,Validatie!$B$39:$C$47,2,FALSE))))</f>
        <v/>
      </c>
      <c r="D843" s="87"/>
      <c r="E843" s="186" t="str">
        <f>IF(D843=0,"",IF(LEN(D843)=0,0,(VLOOKUP($D843,Validatie!$D$39:$E$56,2,FALSE))))</f>
        <v/>
      </c>
      <c r="F843" s="87"/>
    </row>
    <row r="844" spans="1:6" x14ac:dyDescent="0.2">
      <c r="A844" s="82"/>
      <c r="B844" s="85"/>
      <c r="C844" s="186" t="str">
        <f>IF(B844=0,"",IF(LEN(B844)=0,0,(VLOOKUP($B844,Validatie!$B$39:$C$47,2,FALSE))))</f>
        <v/>
      </c>
      <c r="D844" s="87"/>
      <c r="E844" s="186" t="str">
        <f>IF(D844=0,"",IF(LEN(D844)=0,0,(VLOOKUP($D844,Validatie!$D$39:$E$56,2,FALSE))))</f>
        <v/>
      </c>
      <c r="F844" s="87"/>
    </row>
    <row r="845" spans="1:6" x14ac:dyDescent="0.2">
      <c r="A845" s="82"/>
      <c r="B845" s="85"/>
      <c r="C845" s="186" t="str">
        <f>IF(B845=0,"",IF(LEN(B845)=0,0,(VLOOKUP($B845,Validatie!$B$39:$C$47,2,FALSE))))</f>
        <v/>
      </c>
      <c r="D845" s="87"/>
      <c r="E845" s="186" t="str">
        <f>IF(D845=0,"",IF(LEN(D845)=0,0,(VLOOKUP($D845,Validatie!$D$39:$E$56,2,FALSE))))</f>
        <v/>
      </c>
      <c r="F845" s="87"/>
    </row>
    <row r="846" spans="1:6" x14ac:dyDescent="0.2">
      <c r="A846" s="82"/>
      <c r="B846" s="85"/>
      <c r="C846" s="186" t="str">
        <f>IF(B846=0,"",IF(LEN(B846)=0,0,(VLOOKUP($B846,Validatie!$B$39:$C$47,2,FALSE))))</f>
        <v/>
      </c>
      <c r="D846" s="87"/>
      <c r="E846" s="186" t="str">
        <f>IF(D846=0,"",IF(LEN(D846)=0,0,(VLOOKUP($D846,Validatie!$D$39:$E$56,2,FALSE))))</f>
        <v/>
      </c>
      <c r="F846" s="87"/>
    </row>
    <row r="847" spans="1:6" x14ac:dyDescent="0.2">
      <c r="A847" s="82"/>
      <c r="B847" s="85"/>
      <c r="C847" s="186" t="str">
        <f>IF(B847=0,"",IF(LEN(B847)=0,0,(VLOOKUP($B847,Validatie!$B$39:$C$47,2,FALSE))))</f>
        <v/>
      </c>
      <c r="D847" s="87"/>
      <c r="E847" s="186" t="str">
        <f>IF(D847=0,"",IF(LEN(D847)=0,0,(VLOOKUP($D847,Validatie!$D$39:$E$56,2,FALSE))))</f>
        <v/>
      </c>
      <c r="F847" s="87"/>
    </row>
    <row r="848" spans="1:6" x14ac:dyDescent="0.2">
      <c r="A848" s="82"/>
      <c r="B848" s="85"/>
      <c r="C848" s="186" t="str">
        <f>IF(B848=0,"",IF(LEN(B848)=0,0,(VLOOKUP($B848,Validatie!$B$39:$C$47,2,FALSE))))</f>
        <v/>
      </c>
      <c r="D848" s="87"/>
      <c r="E848" s="186" t="str">
        <f>IF(D848=0,"",IF(LEN(D848)=0,0,(VLOOKUP($D848,Validatie!$D$39:$E$56,2,FALSE))))</f>
        <v/>
      </c>
      <c r="F848" s="87"/>
    </row>
    <row r="849" spans="1:6" x14ac:dyDescent="0.2">
      <c r="A849" s="82"/>
      <c r="B849" s="85"/>
      <c r="C849" s="186" t="str">
        <f>IF(B849=0,"",IF(LEN(B849)=0,0,(VLOOKUP($B849,Validatie!$B$39:$C$47,2,FALSE))))</f>
        <v/>
      </c>
      <c r="D849" s="87"/>
      <c r="E849" s="186" t="str">
        <f>IF(D849=0,"",IF(LEN(D849)=0,0,(VLOOKUP($D849,Validatie!$D$39:$E$56,2,FALSE))))</f>
        <v/>
      </c>
      <c r="F849" s="87"/>
    </row>
    <row r="850" spans="1:6" x14ac:dyDescent="0.2">
      <c r="A850" s="82"/>
      <c r="B850" s="85"/>
      <c r="C850" s="186" t="str">
        <f>IF(B850=0,"",IF(LEN(B850)=0,0,(VLOOKUP($B850,Validatie!$B$39:$C$47,2,FALSE))))</f>
        <v/>
      </c>
      <c r="D850" s="87"/>
      <c r="E850" s="186" t="str">
        <f>IF(D850=0,"",IF(LEN(D850)=0,0,(VLOOKUP($D850,Validatie!$D$39:$E$56,2,FALSE))))</f>
        <v/>
      </c>
      <c r="F850" s="87"/>
    </row>
    <row r="851" spans="1:6" x14ac:dyDescent="0.2">
      <c r="A851" s="82"/>
      <c r="B851" s="85"/>
      <c r="C851" s="186" t="str">
        <f>IF(B851=0,"",IF(LEN(B851)=0,0,(VLOOKUP($B851,Validatie!$B$39:$C$47,2,FALSE))))</f>
        <v/>
      </c>
      <c r="D851" s="87"/>
      <c r="E851" s="186" t="str">
        <f>IF(D851=0,"",IF(LEN(D851)=0,0,(VLOOKUP($D851,Validatie!$D$39:$E$56,2,FALSE))))</f>
        <v/>
      </c>
      <c r="F851" s="87"/>
    </row>
    <row r="852" spans="1:6" x14ac:dyDescent="0.2">
      <c r="A852" s="82"/>
      <c r="B852" s="85"/>
      <c r="C852" s="186" t="str">
        <f>IF(B852=0,"",IF(LEN(B852)=0,0,(VLOOKUP($B852,Validatie!$B$39:$C$47,2,FALSE))))</f>
        <v/>
      </c>
      <c r="D852" s="87"/>
      <c r="E852" s="186" t="str">
        <f>IF(D852=0,"",IF(LEN(D852)=0,0,(VLOOKUP($D852,Validatie!$D$39:$E$56,2,FALSE))))</f>
        <v/>
      </c>
      <c r="F852" s="87"/>
    </row>
    <row r="853" spans="1:6" x14ac:dyDescent="0.2">
      <c r="A853" s="82"/>
      <c r="B853" s="85"/>
      <c r="C853" s="186" t="str">
        <f>IF(B853=0,"",IF(LEN(B853)=0,0,(VLOOKUP($B853,Validatie!$B$39:$C$47,2,FALSE))))</f>
        <v/>
      </c>
      <c r="D853" s="87"/>
      <c r="E853" s="186" t="str">
        <f>IF(D853=0,"",IF(LEN(D853)=0,0,(VLOOKUP($D853,Validatie!$D$39:$E$56,2,FALSE))))</f>
        <v/>
      </c>
      <c r="F853" s="87"/>
    </row>
    <row r="854" spans="1:6" x14ac:dyDescent="0.2">
      <c r="A854" s="82"/>
      <c r="B854" s="85"/>
      <c r="C854" s="186" t="str">
        <f>IF(B854=0,"",IF(LEN(B854)=0,0,(VLOOKUP($B854,Validatie!$B$39:$C$47,2,FALSE))))</f>
        <v/>
      </c>
      <c r="D854" s="87"/>
      <c r="E854" s="186" t="str">
        <f>IF(D854=0,"",IF(LEN(D854)=0,0,(VLOOKUP($D854,Validatie!$D$39:$E$56,2,FALSE))))</f>
        <v/>
      </c>
      <c r="F854" s="87"/>
    </row>
    <row r="855" spans="1:6" x14ac:dyDescent="0.2">
      <c r="A855" s="82"/>
      <c r="B855" s="85"/>
      <c r="C855" s="186" t="str">
        <f>IF(B855=0,"",IF(LEN(B855)=0,0,(VLOOKUP($B855,Validatie!$B$39:$C$47,2,FALSE))))</f>
        <v/>
      </c>
      <c r="D855" s="87"/>
      <c r="E855" s="186" t="str">
        <f>IF(D855=0,"",IF(LEN(D855)=0,0,(VLOOKUP($D855,Validatie!$D$39:$E$56,2,FALSE))))</f>
        <v/>
      </c>
      <c r="F855" s="87"/>
    </row>
    <row r="856" spans="1:6" x14ac:dyDescent="0.2">
      <c r="A856" s="82"/>
      <c r="B856" s="85"/>
      <c r="C856" s="186" t="str">
        <f>IF(B856=0,"",IF(LEN(B856)=0,0,(VLOOKUP($B856,Validatie!$B$39:$C$47,2,FALSE))))</f>
        <v/>
      </c>
      <c r="D856" s="87"/>
      <c r="E856" s="186" t="str">
        <f>IF(D856=0,"",IF(LEN(D856)=0,0,(VLOOKUP($D856,Validatie!$D$39:$E$56,2,FALSE))))</f>
        <v/>
      </c>
      <c r="F856" s="87"/>
    </row>
    <row r="857" spans="1:6" x14ac:dyDescent="0.2">
      <c r="A857" s="82"/>
      <c r="B857" s="85"/>
      <c r="C857" s="186" t="str">
        <f>IF(B857=0,"",IF(LEN(B857)=0,0,(VLOOKUP($B857,Validatie!$B$39:$C$47,2,FALSE))))</f>
        <v/>
      </c>
      <c r="D857" s="87"/>
      <c r="E857" s="186" t="str">
        <f>IF(D857=0,"",IF(LEN(D857)=0,0,(VLOOKUP($D857,Validatie!$D$39:$E$56,2,FALSE))))</f>
        <v/>
      </c>
      <c r="F857" s="87"/>
    </row>
    <row r="858" spans="1:6" x14ac:dyDescent="0.2">
      <c r="A858" s="82"/>
      <c r="B858" s="85"/>
      <c r="C858" s="186" t="str">
        <f>IF(B858=0,"",IF(LEN(B858)=0,0,(VLOOKUP($B858,Validatie!$B$39:$C$47,2,FALSE))))</f>
        <v/>
      </c>
      <c r="D858" s="87"/>
      <c r="E858" s="186" t="str">
        <f>IF(D858=0,"",IF(LEN(D858)=0,0,(VLOOKUP($D858,Validatie!$D$39:$E$56,2,FALSE))))</f>
        <v/>
      </c>
      <c r="F858" s="87"/>
    </row>
    <row r="859" spans="1:6" x14ac:dyDescent="0.2">
      <c r="A859" s="82"/>
      <c r="B859" s="85"/>
      <c r="C859" s="186" t="str">
        <f>IF(B859=0,"",IF(LEN(B859)=0,0,(VLOOKUP($B859,Validatie!$B$39:$C$47,2,FALSE))))</f>
        <v/>
      </c>
      <c r="D859" s="87"/>
      <c r="E859" s="186" t="str">
        <f>IF(D859=0,"",IF(LEN(D859)=0,0,(VLOOKUP($D859,Validatie!$D$39:$E$56,2,FALSE))))</f>
        <v/>
      </c>
      <c r="F859" s="87"/>
    </row>
    <row r="860" spans="1:6" x14ac:dyDescent="0.2">
      <c r="A860" s="82"/>
      <c r="B860" s="85"/>
      <c r="C860" s="186" t="str">
        <f>IF(B860=0,"",IF(LEN(B860)=0,0,(VLOOKUP($B860,Validatie!$B$39:$C$47,2,FALSE))))</f>
        <v/>
      </c>
      <c r="D860" s="87"/>
      <c r="E860" s="186" t="str">
        <f>IF(D860=0,"",IF(LEN(D860)=0,0,(VLOOKUP($D860,Validatie!$D$39:$E$56,2,FALSE))))</f>
        <v/>
      </c>
      <c r="F860" s="87"/>
    </row>
    <row r="861" spans="1:6" x14ac:dyDescent="0.2">
      <c r="A861" s="82"/>
      <c r="B861" s="85"/>
      <c r="C861" s="186" t="str">
        <f>IF(B861=0,"",IF(LEN(B861)=0,0,(VLOOKUP($B861,Validatie!$B$39:$C$47,2,FALSE))))</f>
        <v/>
      </c>
      <c r="D861" s="87"/>
      <c r="E861" s="186" t="str">
        <f>IF(D861=0,"",IF(LEN(D861)=0,0,(VLOOKUP($D861,Validatie!$D$39:$E$56,2,FALSE))))</f>
        <v/>
      </c>
      <c r="F861" s="87"/>
    </row>
    <row r="862" spans="1:6" x14ac:dyDescent="0.2">
      <c r="A862" s="82"/>
      <c r="B862" s="85"/>
      <c r="C862" s="186" t="str">
        <f>IF(B862=0,"",IF(LEN(B862)=0,0,(VLOOKUP($B862,Validatie!$B$39:$C$47,2,FALSE))))</f>
        <v/>
      </c>
      <c r="D862" s="87"/>
      <c r="E862" s="186" t="str">
        <f>IF(D862=0,"",IF(LEN(D862)=0,0,(VLOOKUP($D862,Validatie!$D$39:$E$56,2,FALSE))))</f>
        <v/>
      </c>
      <c r="F862" s="87"/>
    </row>
    <row r="863" spans="1:6" x14ac:dyDescent="0.2">
      <c r="A863" s="82"/>
      <c r="B863" s="85"/>
      <c r="C863" s="186" t="str">
        <f>IF(B863=0,"",IF(LEN(B863)=0,0,(VLOOKUP($B863,Validatie!$B$39:$C$47,2,FALSE))))</f>
        <v/>
      </c>
      <c r="D863" s="87"/>
      <c r="E863" s="186" t="str">
        <f>IF(D863=0,"",IF(LEN(D863)=0,0,(VLOOKUP($D863,Validatie!$D$39:$E$56,2,FALSE))))</f>
        <v/>
      </c>
      <c r="F863" s="87"/>
    </row>
    <row r="864" spans="1:6" x14ac:dyDescent="0.2">
      <c r="A864" s="82"/>
      <c r="B864" s="85"/>
      <c r="C864" s="186" t="str">
        <f>IF(B864=0,"",IF(LEN(B864)=0,0,(VLOOKUP($B864,Validatie!$B$39:$C$47,2,FALSE))))</f>
        <v/>
      </c>
      <c r="D864" s="87"/>
      <c r="E864" s="186" t="str">
        <f>IF(D864=0,"",IF(LEN(D864)=0,0,(VLOOKUP($D864,Validatie!$D$39:$E$56,2,FALSE))))</f>
        <v/>
      </c>
      <c r="F864" s="87"/>
    </row>
    <row r="865" spans="1:6" x14ac:dyDescent="0.2">
      <c r="A865" s="82"/>
      <c r="B865" s="85"/>
      <c r="C865" s="186" t="str">
        <f>IF(B865=0,"",IF(LEN(B865)=0,0,(VLOOKUP($B865,Validatie!$B$39:$C$47,2,FALSE))))</f>
        <v/>
      </c>
      <c r="D865" s="87"/>
      <c r="E865" s="186" t="str">
        <f>IF(D865=0,"",IF(LEN(D865)=0,0,(VLOOKUP($D865,Validatie!$D$39:$E$56,2,FALSE))))</f>
        <v/>
      </c>
      <c r="F865" s="87"/>
    </row>
    <row r="866" spans="1:6" x14ac:dyDescent="0.2">
      <c r="A866" s="82"/>
      <c r="B866" s="85"/>
      <c r="C866" s="186" t="str">
        <f>IF(B866=0,"",IF(LEN(B866)=0,0,(VLOOKUP($B866,Validatie!$B$39:$C$47,2,FALSE))))</f>
        <v/>
      </c>
      <c r="D866" s="87"/>
      <c r="E866" s="186" t="str">
        <f>IF(D866=0,"",IF(LEN(D866)=0,0,(VLOOKUP($D866,Validatie!$D$39:$E$56,2,FALSE))))</f>
        <v/>
      </c>
      <c r="F866" s="87"/>
    </row>
    <row r="867" spans="1:6" x14ac:dyDescent="0.2">
      <c r="A867" s="82"/>
      <c r="B867" s="85"/>
      <c r="C867" s="186" t="str">
        <f>IF(B867=0,"",IF(LEN(B867)=0,0,(VLOOKUP($B867,Validatie!$B$39:$C$47,2,FALSE))))</f>
        <v/>
      </c>
      <c r="D867" s="87"/>
      <c r="E867" s="186" t="str">
        <f>IF(D867=0,"",IF(LEN(D867)=0,0,(VLOOKUP($D867,Validatie!$D$39:$E$56,2,FALSE))))</f>
        <v/>
      </c>
      <c r="F867" s="87"/>
    </row>
    <row r="868" spans="1:6" x14ac:dyDescent="0.2">
      <c r="A868" s="82"/>
      <c r="B868" s="85"/>
      <c r="C868" s="186" t="str">
        <f>IF(B868=0,"",IF(LEN(B868)=0,0,(VLOOKUP($B868,Validatie!$B$39:$C$47,2,FALSE))))</f>
        <v/>
      </c>
      <c r="D868" s="87"/>
      <c r="E868" s="186" t="str">
        <f>IF(D868=0,"",IF(LEN(D868)=0,0,(VLOOKUP($D868,Validatie!$D$39:$E$56,2,FALSE))))</f>
        <v/>
      </c>
      <c r="F868" s="87"/>
    </row>
    <row r="869" spans="1:6" x14ac:dyDescent="0.2">
      <c r="A869" s="82"/>
      <c r="B869" s="85"/>
      <c r="C869" s="186" t="str">
        <f>IF(B869=0,"",IF(LEN(B869)=0,0,(VLOOKUP($B869,Validatie!$B$39:$C$47,2,FALSE))))</f>
        <v/>
      </c>
      <c r="D869" s="87"/>
      <c r="E869" s="186" t="str">
        <f>IF(D869=0,"",IF(LEN(D869)=0,0,(VLOOKUP($D869,Validatie!$D$39:$E$56,2,FALSE))))</f>
        <v/>
      </c>
      <c r="F869" s="87"/>
    </row>
    <row r="870" spans="1:6" x14ac:dyDescent="0.2">
      <c r="A870" s="82"/>
      <c r="B870" s="85"/>
      <c r="C870" s="186" t="str">
        <f>IF(B870=0,"",IF(LEN(B870)=0,0,(VLOOKUP($B870,Validatie!$B$39:$C$47,2,FALSE))))</f>
        <v/>
      </c>
      <c r="D870" s="87"/>
      <c r="E870" s="186" t="str">
        <f>IF(D870=0,"",IF(LEN(D870)=0,0,(VLOOKUP($D870,Validatie!$D$39:$E$56,2,FALSE))))</f>
        <v/>
      </c>
      <c r="F870" s="87"/>
    </row>
    <row r="871" spans="1:6" x14ac:dyDescent="0.2">
      <c r="A871" s="82"/>
      <c r="B871" s="85"/>
      <c r="C871" s="186" t="str">
        <f>IF(B871=0,"",IF(LEN(B871)=0,0,(VLOOKUP($B871,Validatie!$B$39:$C$47,2,FALSE))))</f>
        <v/>
      </c>
      <c r="D871" s="87"/>
      <c r="E871" s="186" t="str">
        <f>IF(D871=0,"",IF(LEN(D871)=0,0,(VLOOKUP($D871,Validatie!$D$39:$E$56,2,FALSE))))</f>
        <v/>
      </c>
      <c r="F871" s="87"/>
    </row>
    <row r="872" spans="1:6" x14ac:dyDescent="0.2">
      <c r="A872" s="82"/>
      <c r="B872" s="85"/>
      <c r="C872" s="186" t="str">
        <f>IF(B872=0,"",IF(LEN(B872)=0,0,(VLOOKUP($B872,Validatie!$B$39:$C$47,2,FALSE))))</f>
        <v/>
      </c>
      <c r="D872" s="87"/>
      <c r="E872" s="186" t="str">
        <f>IF(D872=0,"",IF(LEN(D872)=0,0,(VLOOKUP($D872,Validatie!$D$39:$E$56,2,FALSE))))</f>
        <v/>
      </c>
      <c r="F872" s="87"/>
    </row>
    <row r="873" spans="1:6" x14ac:dyDescent="0.2">
      <c r="A873" s="82"/>
      <c r="B873" s="85"/>
      <c r="C873" s="186" t="str">
        <f>IF(B873=0,"",IF(LEN(B873)=0,0,(VLOOKUP($B873,Validatie!$B$39:$C$47,2,FALSE))))</f>
        <v/>
      </c>
      <c r="D873" s="87"/>
      <c r="E873" s="186" t="str">
        <f>IF(D873=0,"",IF(LEN(D873)=0,0,(VLOOKUP($D873,Validatie!$D$39:$E$56,2,FALSE))))</f>
        <v/>
      </c>
      <c r="F873" s="87"/>
    </row>
    <row r="874" spans="1:6" x14ac:dyDescent="0.2">
      <c r="A874" s="82"/>
      <c r="B874" s="85"/>
      <c r="C874" s="186" t="str">
        <f>IF(B874=0,"",IF(LEN(B874)=0,0,(VLOOKUP($B874,Validatie!$B$39:$C$47,2,FALSE))))</f>
        <v/>
      </c>
      <c r="D874" s="87"/>
      <c r="E874" s="186" t="str">
        <f>IF(D874=0,"",IF(LEN(D874)=0,0,(VLOOKUP($D874,Validatie!$D$39:$E$56,2,FALSE))))</f>
        <v/>
      </c>
      <c r="F874" s="87"/>
    </row>
    <row r="875" spans="1:6" x14ac:dyDescent="0.2">
      <c r="A875" s="82"/>
      <c r="B875" s="85"/>
      <c r="C875" s="186" t="str">
        <f>IF(B875=0,"",IF(LEN(B875)=0,0,(VLOOKUP($B875,Validatie!$B$39:$C$47,2,FALSE))))</f>
        <v/>
      </c>
      <c r="D875" s="87"/>
      <c r="E875" s="186" t="str">
        <f>IF(D875=0,"",IF(LEN(D875)=0,0,(VLOOKUP($D875,Validatie!$D$39:$E$56,2,FALSE))))</f>
        <v/>
      </c>
      <c r="F875" s="87"/>
    </row>
    <row r="876" spans="1:6" x14ac:dyDescent="0.2">
      <c r="A876" s="82"/>
      <c r="B876" s="85"/>
      <c r="C876" s="186" t="str">
        <f>IF(B876=0,"",IF(LEN(B876)=0,0,(VLOOKUP($B876,Validatie!$B$39:$C$47,2,FALSE))))</f>
        <v/>
      </c>
      <c r="D876" s="87"/>
      <c r="E876" s="186" t="str">
        <f>IF(D876=0,"",IF(LEN(D876)=0,0,(VLOOKUP($D876,Validatie!$D$39:$E$56,2,FALSE))))</f>
        <v/>
      </c>
      <c r="F876" s="87"/>
    </row>
    <row r="877" spans="1:6" x14ac:dyDescent="0.2">
      <c r="A877" s="82"/>
      <c r="B877" s="85"/>
      <c r="C877" s="186" t="str">
        <f>IF(B877=0,"",IF(LEN(B877)=0,0,(VLOOKUP($B877,Validatie!$B$39:$C$47,2,FALSE))))</f>
        <v/>
      </c>
      <c r="D877" s="87"/>
      <c r="E877" s="186" t="str">
        <f>IF(D877=0,"",IF(LEN(D877)=0,0,(VLOOKUP($D877,Validatie!$D$39:$E$56,2,FALSE))))</f>
        <v/>
      </c>
      <c r="F877" s="87"/>
    </row>
    <row r="878" spans="1:6" x14ac:dyDescent="0.2">
      <c r="A878" s="82"/>
      <c r="B878" s="85"/>
      <c r="C878" s="186" t="str">
        <f>IF(B878=0,"",IF(LEN(B878)=0,0,(VLOOKUP($B878,Validatie!$B$39:$C$47,2,FALSE))))</f>
        <v/>
      </c>
      <c r="D878" s="87"/>
      <c r="E878" s="186" t="str">
        <f>IF(D878=0,"",IF(LEN(D878)=0,0,(VLOOKUP($D878,Validatie!$D$39:$E$56,2,FALSE))))</f>
        <v/>
      </c>
      <c r="F878" s="87"/>
    </row>
    <row r="879" spans="1:6" x14ac:dyDescent="0.2">
      <c r="A879" s="82"/>
      <c r="B879" s="85"/>
      <c r="C879" s="186" t="str">
        <f>IF(B879=0,"",IF(LEN(B879)=0,0,(VLOOKUP($B879,Validatie!$B$39:$C$47,2,FALSE))))</f>
        <v/>
      </c>
      <c r="D879" s="87"/>
      <c r="E879" s="186" t="str">
        <f>IF(D879=0,"",IF(LEN(D879)=0,0,(VLOOKUP($D879,Validatie!$D$39:$E$56,2,FALSE))))</f>
        <v/>
      </c>
      <c r="F879" s="87"/>
    </row>
    <row r="880" spans="1:6" x14ac:dyDescent="0.2">
      <c r="A880" s="82"/>
      <c r="B880" s="85"/>
      <c r="C880" s="186" t="str">
        <f>IF(B880=0,"",IF(LEN(B880)=0,0,(VLOOKUP($B880,Validatie!$B$39:$C$47,2,FALSE))))</f>
        <v/>
      </c>
      <c r="D880" s="87"/>
      <c r="E880" s="186" t="str">
        <f>IF(D880=0,"",IF(LEN(D880)=0,0,(VLOOKUP($D880,Validatie!$D$39:$E$56,2,FALSE))))</f>
        <v/>
      </c>
      <c r="F880" s="87"/>
    </row>
    <row r="881" spans="1:6" x14ac:dyDescent="0.2">
      <c r="A881" s="82"/>
      <c r="B881" s="85"/>
      <c r="C881" s="186" t="str">
        <f>IF(B881=0,"",IF(LEN(B881)=0,0,(VLOOKUP($B881,Validatie!$B$39:$C$47,2,FALSE))))</f>
        <v/>
      </c>
      <c r="D881" s="87"/>
      <c r="E881" s="186" t="str">
        <f>IF(D881=0,"",IF(LEN(D881)=0,0,(VLOOKUP($D881,Validatie!$D$39:$E$56,2,FALSE))))</f>
        <v/>
      </c>
      <c r="F881" s="87"/>
    </row>
    <row r="882" spans="1:6" x14ac:dyDescent="0.2">
      <c r="A882" s="82"/>
      <c r="B882" s="85"/>
      <c r="C882" s="186" t="str">
        <f>IF(B882=0,"",IF(LEN(B882)=0,0,(VLOOKUP($B882,Validatie!$B$39:$C$47,2,FALSE))))</f>
        <v/>
      </c>
      <c r="D882" s="87"/>
      <c r="E882" s="186" t="str">
        <f>IF(D882=0,"",IF(LEN(D882)=0,0,(VLOOKUP($D882,Validatie!$D$39:$E$56,2,FALSE))))</f>
        <v/>
      </c>
      <c r="F882" s="87"/>
    </row>
    <row r="883" spans="1:6" x14ac:dyDescent="0.2">
      <c r="A883" s="82"/>
      <c r="B883" s="85"/>
      <c r="C883" s="186" t="str">
        <f>IF(B883=0,"",IF(LEN(B883)=0,0,(VLOOKUP($B883,Validatie!$B$39:$C$47,2,FALSE))))</f>
        <v/>
      </c>
      <c r="D883" s="87"/>
      <c r="E883" s="186" t="str">
        <f>IF(D883=0,"",IF(LEN(D883)=0,0,(VLOOKUP($D883,Validatie!$D$39:$E$56,2,FALSE))))</f>
        <v/>
      </c>
      <c r="F883" s="87"/>
    </row>
    <row r="884" spans="1:6" x14ac:dyDescent="0.2">
      <c r="A884" s="82"/>
      <c r="B884" s="85"/>
      <c r="C884" s="186" t="str">
        <f>IF(B884=0,"",IF(LEN(B884)=0,0,(VLOOKUP($B884,Validatie!$B$39:$C$47,2,FALSE))))</f>
        <v/>
      </c>
      <c r="D884" s="87"/>
      <c r="E884" s="186" t="str">
        <f>IF(D884=0,"",IF(LEN(D884)=0,0,(VLOOKUP($D884,Validatie!$D$39:$E$56,2,FALSE))))</f>
        <v/>
      </c>
      <c r="F884" s="87"/>
    </row>
    <row r="885" spans="1:6" x14ac:dyDescent="0.2">
      <c r="A885" s="82"/>
      <c r="B885" s="85"/>
      <c r="C885" s="186" t="str">
        <f>IF(B885=0,"",IF(LEN(B885)=0,0,(VLOOKUP($B885,Validatie!$B$39:$C$47,2,FALSE))))</f>
        <v/>
      </c>
      <c r="D885" s="87"/>
      <c r="E885" s="186" t="str">
        <f>IF(D885=0,"",IF(LEN(D885)=0,0,(VLOOKUP($D885,Validatie!$D$39:$E$56,2,FALSE))))</f>
        <v/>
      </c>
      <c r="F885" s="87"/>
    </row>
    <row r="886" spans="1:6" x14ac:dyDescent="0.2">
      <c r="A886" s="82"/>
      <c r="B886" s="85"/>
      <c r="C886" s="186" t="str">
        <f>IF(B886=0,"",IF(LEN(B886)=0,0,(VLOOKUP($B886,Validatie!$B$39:$C$47,2,FALSE))))</f>
        <v/>
      </c>
      <c r="D886" s="87"/>
      <c r="E886" s="186" t="str">
        <f>IF(D886=0,"",IF(LEN(D886)=0,0,(VLOOKUP($D886,Validatie!$D$39:$E$56,2,FALSE))))</f>
        <v/>
      </c>
      <c r="F886" s="87"/>
    </row>
    <row r="887" spans="1:6" x14ac:dyDescent="0.2">
      <c r="A887" s="82"/>
      <c r="B887" s="85"/>
      <c r="C887" s="186" t="str">
        <f>IF(B887=0,"",IF(LEN(B887)=0,0,(VLOOKUP($B887,Validatie!$B$39:$C$47,2,FALSE))))</f>
        <v/>
      </c>
      <c r="D887" s="87"/>
      <c r="E887" s="186" t="str">
        <f>IF(D887=0,"",IF(LEN(D887)=0,0,(VLOOKUP($D887,Validatie!$D$39:$E$56,2,FALSE))))</f>
        <v/>
      </c>
      <c r="F887" s="87"/>
    </row>
    <row r="888" spans="1:6" x14ac:dyDescent="0.2">
      <c r="A888" s="82"/>
      <c r="B888" s="85"/>
      <c r="C888" s="186" t="str">
        <f>IF(B888=0,"",IF(LEN(B888)=0,0,(VLOOKUP($B888,Validatie!$B$39:$C$47,2,FALSE))))</f>
        <v/>
      </c>
      <c r="D888" s="87"/>
      <c r="E888" s="186" t="str">
        <f>IF(D888=0,"",IF(LEN(D888)=0,0,(VLOOKUP($D888,Validatie!$D$39:$E$56,2,FALSE))))</f>
        <v/>
      </c>
      <c r="F888" s="87"/>
    </row>
    <row r="889" spans="1:6" x14ac:dyDescent="0.2">
      <c r="A889" s="82"/>
      <c r="B889" s="85"/>
      <c r="C889" s="186" t="str">
        <f>IF(B889=0,"",IF(LEN(B889)=0,0,(VLOOKUP($B889,Validatie!$B$39:$C$47,2,FALSE))))</f>
        <v/>
      </c>
      <c r="D889" s="87"/>
      <c r="E889" s="186" t="str">
        <f>IF(D889=0,"",IF(LEN(D889)=0,0,(VLOOKUP($D889,Validatie!$D$39:$E$56,2,FALSE))))</f>
        <v/>
      </c>
      <c r="F889" s="87"/>
    </row>
    <row r="890" spans="1:6" x14ac:dyDescent="0.2">
      <c r="A890" s="82"/>
      <c r="B890" s="85"/>
      <c r="C890" s="186" t="str">
        <f>IF(B890=0,"",IF(LEN(B890)=0,0,(VLOOKUP($B890,Validatie!$B$39:$C$47,2,FALSE))))</f>
        <v/>
      </c>
      <c r="D890" s="87"/>
      <c r="E890" s="186" t="str">
        <f>IF(D890=0,"",IF(LEN(D890)=0,0,(VLOOKUP($D890,Validatie!$D$39:$E$56,2,FALSE))))</f>
        <v/>
      </c>
      <c r="F890" s="87"/>
    </row>
    <row r="891" spans="1:6" x14ac:dyDescent="0.2">
      <c r="A891" s="82"/>
      <c r="B891" s="85"/>
      <c r="C891" s="186" t="str">
        <f>IF(B891=0,"",IF(LEN(B891)=0,0,(VLOOKUP($B891,Validatie!$B$39:$C$47,2,FALSE))))</f>
        <v/>
      </c>
      <c r="D891" s="87"/>
      <c r="E891" s="186" t="str">
        <f>IF(D891=0,"",IF(LEN(D891)=0,0,(VLOOKUP($D891,Validatie!$D$39:$E$56,2,FALSE))))</f>
        <v/>
      </c>
      <c r="F891" s="87"/>
    </row>
    <row r="892" spans="1:6" x14ac:dyDescent="0.2">
      <c r="A892" s="82"/>
      <c r="B892" s="85"/>
      <c r="C892" s="186" t="str">
        <f>IF(B892=0,"",IF(LEN(B892)=0,0,(VLOOKUP($B892,Validatie!$B$39:$C$47,2,FALSE))))</f>
        <v/>
      </c>
      <c r="D892" s="87"/>
      <c r="E892" s="186" t="str">
        <f>IF(D892=0,"",IF(LEN(D892)=0,0,(VLOOKUP($D892,Validatie!$D$39:$E$56,2,FALSE))))</f>
        <v/>
      </c>
      <c r="F892" s="87"/>
    </row>
    <row r="893" spans="1:6" x14ac:dyDescent="0.2">
      <c r="A893" s="82"/>
      <c r="B893" s="85"/>
      <c r="C893" s="186" t="str">
        <f>IF(B893=0,"",IF(LEN(B893)=0,0,(VLOOKUP($B893,Validatie!$B$39:$C$47,2,FALSE))))</f>
        <v/>
      </c>
      <c r="D893" s="87"/>
      <c r="E893" s="186" t="str">
        <f>IF(D893=0,"",IF(LEN(D893)=0,0,(VLOOKUP($D893,Validatie!$D$39:$E$56,2,FALSE))))</f>
        <v/>
      </c>
      <c r="F893" s="87"/>
    </row>
    <row r="894" spans="1:6" x14ac:dyDescent="0.2">
      <c r="A894" s="82"/>
      <c r="B894" s="85"/>
      <c r="C894" s="186" t="str">
        <f>IF(B894=0,"",IF(LEN(B894)=0,0,(VLOOKUP($B894,Validatie!$B$39:$C$47,2,FALSE))))</f>
        <v/>
      </c>
      <c r="D894" s="87"/>
      <c r="E894" s="186" t="str">
        <f>IF(D894=0,"",IF(LEN(D894)=0,0,(VLOOKUP($D894,Validatie!$D$39:$E$56,2,FALSE))))</f>
        <v/>
      </c>
      <c r="F894" s="87"/>
    </row>
    <row r="895" spans="1:6" x14ac:dyDescent="0.2">
      <c r="A895" s="82"/>
      <c r="B895" s="85"/>
      <c r="C895" s="186" t="str">
        <f>IF(B895=0,"",IF(LEN(B895)=0,0,(VLOOKUP($B895,Validatie!$B$39:$C$47,2,FALSE))))</f>
        <v/>
      </c>
      <c r="D895" s="87"/>
      <c r="E895" s="186" t="str">
        <f>IF(D895=0,"",IF(LEN(D895)=0,0,(VLOOKUP($D895,Validatie!$D$39:$E$56,2,FALSE))))</f>
        <v/>
      </c>
      <c r="F895" s="87"/>
    </row>
    <row r="896" spans="1:6" x14ac:dyDescent="0.2">
      <c r="A896" s="82"/>
      <c r="B896" s="85"/>
      <c r="C896" s="186" t="str">
        <f>IF(B896=0,"",IF(LEN(B896)=0,0,(VLOOKUP($B896,Validatie!$B$39:$C$47,2,FALSE))))</f>
        <v/>
      </c>
      <c r="D896" s="87"/>
      <c r="E896" s="186" t="str">
        <f>IF(D896=0,"",IF(LEN(D896)=0,0,(VLOOKUP($D896,Validatie!$D$39:$E$56,2,FALSE))))</f>
        <v/>
      </c>
      <c r="F896" s="87"/>
    </row>
    <row r="897" spans="1:6" x14ac:dyDescent="0.2">
      <c r="A897" s="82"/>
      <c r="B897" s="85"/>
      <c r="C897" s="186" t="str">
        <f>IF(B897=0,"",IF(LEN(B897)=0,0,(VLOOKUP($B897,Validatie!$B$39:$C$47,2,FALSE))))</f>
        <v/>
      </c>
      <c r="D897" s="87"/>
      <c r="E897" s="186" t="str">
        <f>IF(D897=0,"",IF(LEN(D897)=0,0,(VLOOKUP($D897,Validatie!$D$39:$E$56,2,FALSE))))</f>
        <v/>
      </c>
      <c r="F897" s="87"/>
    </row>
    <row r="898" spans="1:6" x14ac:dyDescent="0.2">
      <c r="A898" s="82"/>
      <c r="B898" s="85"/>
      <c r="C898" s="186" t="str">
        <f>IF(B898=0,"",IF(LEN(B898)=0,0,(VLOOKUP($B898,Validatie!$B$39:$C$47,2,FALSE))))</f>
        <v/>
      </c>
      <c r="D898" s="87"/>
      <c r="E898" s="186" t="str">
        <f>IF(D898=0,"",IF(LEN(D898)=0,0,(VLOOKUP($D898,Validatie!$D$39:$E$56,2,FALSE))))</f>
        <v/>
      </c>
      <c r="F898" s="87"/>
    </row>
    <row r="899" spans="1:6" x14ac:dyDescent="0.2">
      <c r="A899" s="82"/>
      <c r="B899" s="85"/>
      <c r="C899" s="186" t="str">
        <f>IF(B899=0,"",IF(LEN(B899)=0,0,(VLOOKUP($B899,Validatie!$B$39:$C$47,2,FALSE))))</f>
        <v/>
      </c>
      <c r="D899" s="87"/>
      <c r="E899" s="186" t="str">
        <f>IF(D899=0,"",IF(LEN(D899)=0,0,(VLOOKUP($D899,Validatie!$D$39:$E$56,2,FALSE))))</f>
        <v/>
      </c>
      <c r="F899" s="87"/>
    </row>
    <row r="900" spans="1:6" x14ac:dyDescent="0.2">
      <c r="A900" s="82"/>
      <c r="B900" s="85"/>
      <c r="C900" s="186" t="str">
        <f>IF(B900=0,"",IF(LEN(B900)=0,0,(VLOOKUP($B900,Validatie!$B$39:$C$47,2,FALSE))))</f>
        <v/>
      </c>
      <c r="D900" s="87"/>
      <c r="E900" s="186" t="str">
        <f>IF(D900=0,"",IF(LEN(D900)=0,0,(VLOOKUP($D900,Validatie!$D$39:$E$56,2,FALSE))))</f>
        <v/>
      </c>
      <c r="F900" s="87"/>
    </row>
    <row r="901" spans="1:6" x14ac:dyDescent="0.2">
      <c r="A901" s="82"/>
      <c r="B901" s="85"/>
      <c r="C901" s="186" t="str">
        <f>IF(B901=0,"",IF(LEN(B901)=0,0,(VLOOKUP($B901,Validatie!$B$39:$C$47,2,FALSE))))</f>
        <v/>
      </c>
      <c r="D901" s="87"/>
      <c r="E901" s="186" t="str">
        <f>IF(D901=0,"",IF(LEN(D901)=0,0,(VLOOKUP($D901,Validatie!$D$39:$E$56,2,FALSE))))</f>
        <v/>
      </c>
      <c r="F901" s="87"/>
    </row>
    <row r="902" spans="1:6" x14ac:dyDescent="0.2">
      <c r="A902" s="82"/>
      <c r="B902" s="85"/>
      <c r="C902" s="186" t="str">
        <f>IF(B902=0,"",IF(LEN(B902)=0,0,(VLOOKUP($B902,Validatie!$B$39:$C$47,2,FALSE))))</f>
        <v/>
      </c>
      <c r="D902" s="87"/>
      <c r="E902" s="186" t="str">
        <f>IF(D902=0,"",IF(LEN(D902)=0,0,(VLOOKUP($D902,Validatie!$D$39:$E$56,2,FALSE))))</f>
        <v/>
      </c>
      <c r="F902" s="87"/>
    </row>
    <row r="903" spans="1:6" x14ac:dyDescent="0.2">
      <c r="A903" s="82"/>
      <c r="B903" s="85"/>
      <c r="C903" s="186" t="str">
        <f>IF(B903=0,"",IF(LEN(B903)=0,0,(VLOOKUP($B903,Validatie!$B$39:$C$47,2,FALSE))))</f>
        <v/>
      </c>
      <c r="D903" s="87"/>
      <c r="E903" s="186" t="str">
        <f>IF(D903=0,"",IF(LEN(D903)=0,0,(VLOOKUP($D903,Validatie!$D$39:$E$56,2,FALSE))))</f>
        <v/>
      </c>
      <c r="F903" s="87"/>
    </row>
    <row r="904" spans="1:6" x14ac:dyDescent="0.2">
      <c r="A904" s="82"/>
      <c r="B904" s="85"/>
      <c r="C904" s="186" t="str">
        <f>IF(B904=0,"",IF(LEN(B904)=0,0,(VLOOKUP($B904,Validatie!$B$39:$C$47,2,FALSE))))</f>
        <v/>
      </c>
      <c r="D904" s="87"/>
      <c r="E904" s="186" t="str">
        <f>IF(D904=0,"",IF(LEN(D904)=0,0,(VLOOKUP($D904,Validatie!$D$39:$E$56,2,FALSE))))</f>
        <v/>
      </c>
      <c r="F904" s="87"/>
    </row>
    <row r="905" spans="1:6" x14ac:dyDescent="0.2">
      <c r="A905" s="82"/>
      <c r="B905" s="85"/>
      <c r="C905" s="186" t="str">
        <f>IF(B905=0,"",IF(LEN(B905)=0,0,(VLOOKUP($B905,Validatie!$B$39:$C$47,2,FALSE))))</f>
        <v/>
      </c>
      <c r="D905" s="87"/>
      <c r="E905" s="186" t="str">
        <f>IF(D905=0,"",IF(LEN(D905)=0,0,(VLOOKUP($D905,Validatie!$D$39:$E$56,2,FALSE))))</f>
        <v/>
      </c>
      <c r="F905" s="87"/>
    </row>
    <row r="906" spans="1:6" x14ac:dyDescent="0.2">
      <c r="A906" s="82"/>
      <c r="B906" s="85"/>
      <c r="C906" s="186" t="str">
        <f>IF(B906=0,"",IF(LEN(B906)=0,0,(VLOOKUP($B906,Validatie!$B$39:$C$47,2,FALSE))))</f>
        <v/>
      </c>
      <c r="D906" s="87"/>
      <c r="E906" s="186" t="str">
        <f>IF(D906=0,"",IF(LEN(D906)=0,0,(VLOOKUP($D906,Validatie!$D$39:$E$56,2,FALSE))))</f>
        <v/>
      </c>
      <c r="F906" s="87"/>
    </row>
    <row r="907" spans="1:6" x14ac:dyDescent="0.2">
      <c r="A907" s="82"/>
      <c r="B907" s="85"/>
      <c r="C907" s="186" t="str">
        <f>IF(B907=0,"",IF(LEN(B907)=0,0,(VLOOKUP($B907,Validatie!$B$39:$C$47,2,FALSE))))</f>
        <v/>
      </c>
      <c r="D907" s="87"/>
      <c r="E907" s="186" t="str">
        <f>IF(D907=0,"",IF(LEN(D907)=0,0,(VLOOKUP($D907,Validatie!$D$39:$E$56,2,FALSE))))</f>
        <v/>
      </c>
      <c r="F907" s="87"/>
    </row>
    <row r="908" spans="1:6" x14ac:dyDescent="0.2">
      <c r="A908" s="82"/>
      <c r="B908" s="85"/>
      <c r="C908" s="186" t="str">
        <f>IF(B908=0,"",IF(LEN(B908)=0,0,(VLOOKUP($B908,Validatie!$B$39:$C$47,2,FALSE))))</f>
        <v/>
      </c>
      <c r="D908" s="87"/>
      <c r="E908" s="186" t="str">
        <f>IF(D908=0,"",IF(LEN(D908)=0,0,(VLOOKUP($D908,Validatie!$D$39:$E$56,2,FALSE))))</f>
        <v/>
      </c>
      <c r="F908" s="87"/>
    </row>
    <row r="909" spans="1:6" x14ac:dyDescent="0.2">
      <c r="A909" s="82"/>
      <c r="B909" s="85"/>
      <c r="C909" s="186" t="str">
        <f>IF(B909=0,"",IF(LEN(B909)=0,0,(VLOOKUP($B909,Validatie!$B$39:$C$47,2,FALSE))))</f>
        <v/>
      </c>
      <c r="D909" s="87"/>
      <c r="E909" s="186" t="str">
        <f>IF(D909=0,"",IF(LEN(D909)=0,0,(VLOOKUP($D909,Validatie!$D$39:$E$56,2,FALSE))))</f>
        <v/>
      </c>
      <c r="F909" s="87"/>
    </row>
    <row r="910" spans="1:6" x14ac:dyDescent="0.2">
      <c r="A910" s="82"/>
      <c r="B910" s="85"/>
      <c r="C910" s="186" t="str">
        <f>IF(B910=0,"",IF(LEN(B910)=0,0,(VLOOKUP($B910,Validatie!$B$39:$C$47,2,FALSE))))</f>
        <v/>
      </c>
      <c r="D910" s="87"/>
      <c r="E910" s="186" t="str">
        <f>IF(D910=0,"",IF(LEN(D910)=0,0,(VLOOKUP($D910,Validatie!$D$39:$E$56,2,FALSE))))</f>
        <v/>
      </c>
      <c r="F910" s="87"/>
    </row>
    <row r="911" spans="1:6" x14ac:dyDescent="0.2">
      <c r="A911" s="82"/>
      <c r="B911" s="85"/>
      <c r="C911" s="186" t="str">
        <f>IF(B911=0,"",IF(LEN(B911)=0,0,(VLOOKUP($B911,Validatie!$B$39:$C$47,2,FALSE))))</f>
        <v/>
      </c>
      <c r="D911" s="87"/>
      <c r="E911" s="186" t="str">
        <f>IF(D911=0,"",IF(LEN(D911)=0,0,(VLOOKUP($D911,Validatie!$D$39:$E$56,2,FALSE))))</f>
        <v/>
      </c>
      <c r="F911" s="87"/>
    </row>
    <row r="912" spans="1:6" x14ac:dyDescent="0.2">
      <c r="A912" s="82"/>
      <c r="B912" s="85"/>
      <c r="C912" s="186" t="str">
        <f>IF(B912=0,"",IF(LEN(B912)=0,0,(VLOOKUP($B912,Validatie!$B$39:$C$47,2,FALSE))))</f>
        <v/>
      </c>
      <c r="D912" s="87"/>
      <c r="E912" s="186" t="str">
        <f>IF(D912=0,"",IF(LEN(D912)=0,0,(VLOOKUP($D912,Validatie!$D$39:$E$56,2,FALSE))))</f>
        <v/>
      </c>
      <c r="F912" s="87"/>
    </row>
    <row r="913" spans="1:6" x14ac:dyDescent="0.2">
      <c r="A913" s="82"/>
      <c r="B913" s="85"/>
      <c r="C913" s="186" t="str">
        <f>IF(B913=0,"",IF(LEN(B913)=0,0,(VLOOKUP($B913,Validatie!$B$39:$C$47,2,FALSE))))</f>
        <v/>
      </c>
      <c r="D913" s="87"/>
      <c r="E913" s="186" t="str">
        <f>IF(D913=0,"",IF(LEN(D913)=0,0,(VLOOKUP($D913,Validatie!$D$39:$E$56,2,FALSE))))</f>
        <v/>
      </c>
      <c r="F913" s="87"/>
    </row>
    <row r="914" spans="1:6" x14ac:dyDescent="0.2">
      <c r="A914" s="82"/>
      <c r="B914" s="85"/>
      <c r="C914" s="186" t="str">
        <f>IF(B914=0,"",IF(LEN(B914)=0,0,(VLOOKUP($B914,Validatie!$B$39:$C$47,2,FALSE))))</f>
        <v/>
      </c>
      <c r="D914" s="87"/>
      <c r="E914" s="186" t="str">
        <f>IF(D914=0,"",IF(LEN(D914)=0,0,(VLOOKUP($D914,Validatie!$D$39:$E$56,2,FALSE))))</f>
        <v/>
      </c>
      <c r="F914" s="87"/>
    </row>
    <row r="915" spans="1:6" x14ac:dyDescent="0.2">
      <c r="A915" s="82"/>
      <c r="B915" s="85"/>
      <c r="C915" s="186" t="str">
        <f>IF(B915=0,"",IF(LEN(B915)=0,0,(VLOOKUP($B915,Validatie!$B$39:$C$47,2,FALSE))))</f>
        <v/>
      </c>
      <c r="D915" s="87"/>
      <c r="E915" s="186" t="str">
        <f>IF(D915=0,"",IF(LEN(D915)=0,0,(VLOOKUP($D915,Validatie!$D$39:$E$56,2,FALSE))))</f>
        <v/>
      </c>
      <c r="F915" s="87"/>
    </row>
    <row r="916" spans="1:6" x14ac:dyDescent="0.2">
      <c r="A916" s="82"/>
      <c r="B916" s="85"/>
      <c r="C916" s="186" t="str">
        <f>IF(B916=0,"",IF(LEN(B916)=0,0,(VLOOKUP($B916,Validatie!$B$39:$C$47,2,FALSE))))</f>
        <v/>
      </c>
      <c r="D916" s="87"/>
      <c r="E916" s="186" t="str">
        <f>IF(D916=0,"",IF(LEN(D916)=0,0,(VLOOKUP($D916,Validatie!$D$39:$E$56,2,FALSE))))</f>
        <v/>
      </c>
      <c r="F916" s="87"/>
    </row>
    <row r="917" spans="1:6" x14ac:dyDescent="0.2">
      <c r="A917" s="82"/>
      <c r="B917" s="85"/>
      <c r="C917" s="186" t="str">
        <f>IF(B917=0,"",IF(LEN(B917)=0,0,(VLOOKUP($B917,Validatie!$B$39:$C$47,2,FALSE))))</f>
        <v/>
      </c>
      <c r="D917" s="87"/>
      <c r="E917" s="186" t="str">
        <f>IF(D917=0,"",IF(LEN(D917)=0,0,(VLOOKUP($D917,Validatie!$D$39:$E$56,2,FALSE))))</f>
        <v/>
      </c>
      <c r="F917" s="87"/>
    </row>
    <row r="918" spans="1:6" x14ac:dyDescent="0.2">
      <c r="A918" s="82"/>
      <c r="B918" s="85"/>
      <c r="C918" s="186" t="str">
        <f>IF(B918=0,"",IF(LEN(B918)=0,0,(VLOOKUP($B918,Validatie!$B$39:$C$47,2,FALSE))))</f>
        <v/>
      </c>
      <c r="D918" s="87"/>
      <c r="E918" s="186" t="str">
        <f>IF(D918=0,"",IF(LEN(D918)=0,0,(VLOOKUP($D918,Validatie!$D$39:$E$56,2,FALSE))))</f>
        <v/>
      </c>
      <c r="F918" s="87"/>
    </row>
    <row r="919" spans="1:6" x14ac:dyDescent="0.2">
      <c r="A919" s="82"/>
      <c r="B919" s="85"/>
      <c r="C919" s="186" t="str">
        <f>IF(B919=0,"",IF(LEN(B919)=0,0,(VLOOKUP($B919,Validatie!$B$39:$C$47,2,FALSE))))</f>
        <v/>
      </c>
      <c r="D919" s="87"/>
      <c r="E919" s="186" t="str">
        <f>IF(D919=0,"",IF(LEN(D919)=0,0,(VLOOKUP($D919,Validatie!$D$39:$E$56,2,FALSE))))</f>
        <v/>
      </c>
      <c r="F919" s="87"/>
    </row>
    <row r="920" spans="1:6" x14ac:dyDescent="0.2">
      <c r="A920" s="82"/>
      <c r="B920" s="85"/>
      <c r="C920" s="186" t="str">
        <f>IF(B920=0,"",IF(LEN(B920)=0,0,(VLOOKUP($B920,Validatie!$B$39:$C$47,2,FALSE))))</f>
        <v/>
      </c>
      <c r="D920" s="87"/>
      <c r="E920" s="186" t="str">
        <f>IF(D920=0,"",IF(LEN(D920)=0,0,(VLOOKUP($D920,Validatie!$D$39:$E$56,2,FALSE))))</f>
        <v/>
      </c>
      <c r="F920" s="87"/>
    </row>
    <row r="921" spans="1:6" x14ac:dyDescent="0.2">
      <c r="A921" s="82"/>
      <c r="B921" s="85"/>
      <c r="C921" s="186" t="str">
        <f>IF(B921=0,"",IF(LEN(B921)=0,0,(VLOOKUP($B921,Validatie!$B$39:$C$47,2,FALSE))))</f>
        <v/>
      </c>
      <c r="D921" s="87"/>
      <c r="E921" s="186" t="str">
        <f>IF(D921=0,"",IF(LEN(D921)=0,0,(VLOOKUP($D921,Validatie!$D$39:$E$56,2,FALSE))))</f>
        <v/>
      </c>
      <c r="F921" s="87"/>
    </row>
    <row r="922" spans="1:6" x14ac:dyDescent="0.2">
      <c r="A922" s="82"/>
      <c r="B922" s="85"/>
      <c r="C922" s="186" t="str">
        <f>IF(B922=0,"",IF(LEN(B922)=0,0,(VLOOKUP($B922,Validatie!$B$39:$C$47,2,FALSE))))</f>
        <v/>
      </c>
      <c r="D922" s="87"/>
      <c r="E922" s="186" t="str">
        <f>IF(D922=0,"",IF(LEN(D922)=0,0,(VLOOKUP($D922,Validatie!$D$39:$E$56,2,FALSE))))</f>
        <v/>
      </c>
      <c r="F922" s="87"/>
    </row>
    <row r="923" spans="1:6" x14ac:dyDescent="0.2">
      <c r="A923" s="82"/>
      <c r="B923" s="85"/>
      <c r="C923" s="186" t="str">
        <f>IF(B923=0,"",IF(LEN(B923)=0,0,(VLOOKUP($B923,Validatie!$B$39:$C$47,2,FALSE))))</f>
        <v/>
      </c>
      <c r="D923" s="87"/>
      <c r="E923" s="186" t="str">
        <f>IF(D923=0,"",IF(LEN(D923)=0,0,(VLOOKUP($D923,Validatie!$D$39:$E$56,2,FALSE))))</f>
        <v/>
      </c>
      <c r="F923" s="87"/>
    </row>
    <row r="924" spans="1:6" x14ac:dyDescent="0.2">
      <c r="A924" s="82"/>
      <c r="B924" s="85"/>
      <c r="C924" s="186" t="str">
        <f>IF(B924=0,"",IF(LEN(B924)=0,0,(VLOOKUP($B924,Validatie!$B$39:$C$47,2,FALSE))))</f>
        <v/>
      </c>
      <c r="D924" s="87"/>
      <c r="E924" s="186" t="str">
        <f>IF(D924=0,"",IF(LEN(D924)=0,0,(VLOOKUP($D924,Validatie!$D$39:$E$56,2,FALSE))))</f>
        <v/>
      </c>
      <c r="F924" s="87"/>
    </row>
    <row r="925" spans="1:6" x14ac:dyDescent="0.2">
      <c r="A925" s="82"/>
      <c r="B925" s="85"/>
      <c r="C925" s="186" t="str">
        <f>IF(B925=0,"",IF(LEN(B925)=0,0,(VLOOKUP($B925,Validatie!$B$39:$C$47,2,FALSE))))</f>
        <v/>
      </c>
      <c r="D925" s="87"/>
      <c r="E925" s="186" t="str">
        <f>IF(D925=0,"",IF(LEN(D925)=0,0,(VLOOKUP($D925,Validatie!$D$39:$E$56,2,FALSE))))</f>
        <v/>
      </c>
      <c r="F925" s="87"/>
    </row>
    <row r="926" spans="1:6" x14ac:dyDescent="0.2">
      <c r="A926" s="82"/>
      <c r="B926" s="85"/>
      <c r="C926" s="186" t="str">
        <f>IF(B926=0,"",IF(LEN(B926)=0,0,(VLOOKUP($B926,Validatie!$B$39:$C$47,2,FALSE))))</f>
        <v/>
      </c>
      <c r="D926" s="87"/>
      <c r="E926" s="186" t="str">
        <f>IF(D926=0,"",IF(LEN(D926)=0,0,(VLOOKUP($D926,Validatie!$D$39:$E$56,2,FALSE))))</f>
        <v/>
      </c>
      <c r="F926" s="87"/>
    </row>
    <row r="927" spans="1:6" x14ac:dyDescent="0.2">
      <c r="A927" s="82"/>
      <c r="B927" s="85"/>
      <c r="C927" s="186" t="str">
        <f>IF(B927=0,"",IF(LEN(B927)=0,0,(VLOOKUP($B927,Validatie!$B$39:$C$47,2,FALSE))))</f>
        <v/>
      </c>
      <c r="D927" s="87"/>
      <c r="E927" s="186" t="str">
        <f>IF(D927=0,"",IF(LEN(D927)=0,0,(VLOOKUP($D927,Validatie!$D$39:$E$56,2,FALSE))))</f>
        <v/>
      </c>
      <c r="F927" s="87"/>
    </row>
    <row r="928" spans="1:6" x14ac:dyDescent="0.2">
      <c r="A928" s="82"/>
      <c r="B928" s="85"/>
      <c r="C928" s="186" t="str">
        <f>IF(B928=0,"",IF(LEN(B928)=0,0,(VLOOKUP($B928,Validatie!$B$39:$C$47,2,FALSE))))</f>
        <v/>
      </c>
      <c r="D928" s="87"/>
      <c r="E928" s="186" t="str">
        <f>IF(D928=0,"",IF(LEN(D928)=0,0,(VLOOKUP($D928,Validatie!$D$39:$E$56,2,FALSE))))</f>
        <v/>
      </c>
      <c r="F928" s="87"/>
    </row>
    <row r="929" spans="1:6" x14ac:dyDescent="0.2">
      <c r="A929" s="82"/>
      <c r="B929" s="85"/>
      <c r="C929" s="186" t="str">
        <f>IF(B929=0,"",IF(LEN(B929)=0,0,(VLOOKUP($B929,Validatie!$B$39:$C$47,2,FALSE))))</f>
        <v/>
      </c>
      <c r="D929" s="87"/>
      <c r="E929" s="186" t="str">
        <f>IF(D929=0,"",IF(LEN(D929)=0,0,(VLOOKUP($D929,Validatie!$D$39:$E$56,2,FALSE))))</f>
        <v/>
      </c>
      <c r="F929" s="87"/>
    </row>
    <row r="930" spans="1:6" x14ac:dyDescent="0.2">
      <c r="A930" s="82"/>
      <c r="B930" s="85"/>
      <c r="C930" s="186" t="str">
        <f>IF(B930=0,"",IF(LEN(B930)=0,0,(VLOOKUP($B930,Validatie!$B$39:$C$47,2,FALSE))))</f>
        <v/>
      </c>
      <c r="D930" s="87"/>
      <c r="E930" s="186" t="str">
        <f>IF(D930=0,"",IF(LEN(D930)=0,0,(VLOOKUP($D930,Validatie!$D$39:$E$56,2,FALSE))))</f>
        <v/>
      </c>
      <c r="F930" s="87"/>
    </row>
    <row r="931" spans="1:6" x14ac:dyDescent="0.2">
      <c r="A931" s="82"/>
      <c r="B931" s="85"/>
      <c r="C931" s="186" t="str">
        <f>IF(B931=0,"",IF(LEN(B931)=0,0,(VLOOKUP($B931,Validatie!$B$39:$C$47,2,FALSE))))</f>
        <v/>
      </c>
      <c r="D931" s="87"/>
      <c r="E931" s="186" t="str">
        <f>IF(D931=0,"",IF(LEN(D931)=0,0,(VLOOKUP($D931,Validatie!$D$39:$E$56,2,FALSE))))</f>
        <v/>
      </c>
      <c r="F931" s="87"/>
    </row>
    <row r="932" spans="1:6" x14ac:dyDescent="0.2">
      <c r="A932" s="82"/>
      <c r="B932" s="85"/>
      <c r="C932" s="186" t="str">
        <f>IF(B932=0,"",IF(LEN(B932)=0,0,(VLOOKUP($B932,Validatie!$B$39:$C$47,2,FALSE))))</f>
        <v/>
      </c>
      <c r="D932" s="87"/>
      <c r="E932" s="186" t="str">
        <f>IF(D932=0,"",IF(LEN(D932)=0,0,(VLOOKUP($D932,Validatie!$D$39:$E$56,2,FALSE))))</f>
        <v/>
      </c>
      <c r="F932" s="87"/>
    </row>
    <row r="933" spans="1:6" x14ac:dyDescent="0.2">
      <c r="A933" s="82"/>
      <c r="B933" s="85"/>
      <c r="C933" s="186" t="str">
        <f>IF(B933=0,"",IF(LEN(B933)=0,0,(VLOOKUP($B933,Validatie!$B$39:$C$47,2,FALSE))))</f>
        <v/>
      </c>
      <c r="D933" s="87"/>
      <c r="E933" s="186" t="str">
        <f>IF(D933=0,"",IF(LEN(D933)=0,0,(VLOOKUP($D933,Validatie!$D$39:$E$56,2,FALSE))))</f>
        <v/>
      </c>
      <c r="F933" s="87"/>
    </row>
    <row r="934" spans="1:6" x14ac:dyDescent="0.2">
      <c r="A934" s="82"/>
      <c r="B934" s="85"/>
      <c r="C934" s="186" t="str">
        <f>IF(B934=0,"",IF(LEN(B934)=0,0,(VLOOKUP($B934,Validatie!$B$39:$C$47,2,FALSE))))</f>
        <v/>
      </c>
      <c r="D934" s="87"/>
      <c r="E934" s="186" t="str">
        <f>IF(D934=0,"",IF(LEN(D934)=0,0,(VLOOKUP($D934,Validatie!$D$39:$E$56,2,FALSE))))</f>
        <v/>
      </c>
      <c r="F934" s="87"/>
    </row>
    <row r="935" spans="1:6" x14ac:dyDescent="0.2">
      <c r="A935" s="82"/>
      <c r="B935" s="85"/>
      <c r="C935" s="186" t="str">
        <f>IF(B935=0,"",IF(LEN(B935)=0,0,(VLOOKUP($B935,Validatie!$B$39:$C$47,2,FALSE))))</f>
        <v/>
      </c>
      <c r="D935" s="87"/>
      <c r="E935" s="186" t="str">
        <f>IF(D935=0,"",IF(LEN(D935)=0,0,(VLOOKUP($D935,Validatie!$D$39:$E$56,2,FALSE))))</f>
        <v/>
      </c>
      <c r="F935" s="87"/>
    </row>
    <row r="936" spans="1:6" x14ac:dyDescent="0.2">
      <c r="A936" s="82"/>
      <c r="B936" s="85"/>
      <c r="C936" s="186" t="str">
        <f>IF(B936=0,"",IF(LEN(B936)=0,0,(VLOOKUP($B936,Validatie!$B$39:$C$47,2,FALSE))))</f>
        <v/>
      </c>
      <c r="D936" s="87"/>
      <c r="E936" s="186" t="str">
        <f>IF(D936=0,"",IF(LEN(D936)=0,0,(VLOOKUP($D936,Validatie!$D$39:$E$56,2,FALSE))))</f>
        <v/>
      </c>
      <c r="F936" s="87"/>
    </row>
    <row r="937" spans="1:6" x14ac:dyDescent="0.2">
      <c r="A937" s="82"/>
      <c r="B937" s="85"/>
      <c r="C937" s="186" t="str">
        <f>IF(B937=0,"",IF(LEN(B937)=0,0,(VLOOKUP($B937,Validatie!$B$39:$C$47,2,FALSE))))</f>
        <v/>
      </c>
      <c r="D937" s="87"/>
      <c r="E937" s="186" t="str">
        <f>IF(D937=0,"",IF(LEN(D937)=0,0,(VLOOKUP($D937,Validatie!$D$39:$E$56,2,FALSE))))</f>
        <v/>
      </c>
      <c r="F937" s="87"/>
    </row>
    <row r="938" spans="1:6" x14ac:dyDescent="0.2">
      <c r="A938" s="82"/>
      <c r="B938" s="85"/>
      <c r="C938" s="186" t="str">
        <f>IF(B938=0,"",IF(LEN(B938)=0,0,(VLOOKUP($B938,Validatie!$B$39:$C$47,2,FALSE))))</f>
        <v/>
      </c>
      <c r="D938" s="87"/>
      <c r="E938" s="186" t="str">
        <f>IF(D938=0,"",IF(LEN(D938)=0,0,(VLOOKUP($D938,Validatie!$D$39:$E$56,2,FALSE))))</f>
        <v/>
      </c>
      <c r="F938" s="87"/>
    </row>
    <row r="939" spans="1:6" x14ac:dyDescent="0.2">
      <c r="A939" s="82"/>
      <c r="B939" s="85"/>
      <c r="C939" s="186" t="str">
        <f>IF(B939=0,"",IF(LEN(B939)=0,0,(VLOOKUP($B939,Validatie!$B$39:$C$47,2,FALSE))))</f>
        <v/>
      </c>
      <c r="D939" s="87"/>
      <c r="E939" s="186" t="str">
        <f>IF(D939=0,"",IF(LEN(D939)=0,0,(VLOOKUP($D939,Validatie!$D$39:$E$56,2,FALSE))))</f>
        <v/>
      </c>
      <c r="F939" s="87"/>
    </row>
    <row r="940" spans="1:6" x14ac:dyDescent="0.2">
      <c r="A940" s="82"/>
      <c r="B940" s="85"/>
      <c r="C940" s="186" t="str">
        <f>IF(B940=0,"",IF(LEN(B940)=0,0,(VLOOKUP($B940,Validatie!$B$39:$C$47,2,FALSE))))</f>
        <v/>
      </c>
      <c r="D940" s="87"/>
      <c r="E940" s="186" t="str">
        <f>IF(D940=0,"",IF(LEN(D940)=0,0,(VLOOKUP($D940,Validatie!$D$39:$E$56,2,FALSE))))</f>
        <v/>
      </c>
      <c r="F940" s="87"/>
    </row>
    <row r="941" spans="1:6" x14ac:dyDescent="0.2">
      <c r="A941" s="82"/>
      <c r="B941" s="85"/>
      <c r="C941" s="186" t="str">
        <f>IF(B941=0,"",IF(LEN(B941)=0,0,(VLOOKUP($B941,Validatie!$B$39:$C$47,2,FALSE))))</f>
        <v/>
      </c>
      <c r="D941" s="87"/>
      <c r="E941" s="186" t="str">
        <f>IF(D941=0,"",IF(LEN(D941)=0,0,(VLOOKUP($D941,Validatie!$D$39:$E$56,2,FALSE))))</f>
        <v/>
      </c>
      <c r="F941" s="87"/>
    </row>
    <row r="942" spans="1:6" x14ac:dyDescent="0.2">
      <c r="A942" s="82"/>
      <c r="B942" s="85"/>
      <c r="C942" s="186" t="str">
        <f>IF(B942=0,"",IF(LEN(B942)=0,0,(VLOOKUP($B942,Validatie!$B$39:$C$47,2,FALSE))))</f>
        <v/>
      </c>
      <c r="D942" s="87"/>
      <c r="E942" s="186" t="str">
        <f>IF(D942=0,"",IF(LEN(D942)=0,0,(VLOOKUP($D942,Validatie!$D$39:$E$56,2,FALSE))))</f>
        <v/>
      </c>
      <c r="F942" s="87"/>
    </row>
    <row r="943" spans="1:6" x14ac:dyDescent="0.2">
      <c r="A943" s="82"/>
      <c r="B943" s="85"/>
      <c r="C943" s="186" t="str">
        <f>IF(B943=0,"",IF(LEN(B943)=0,0,(VLOOKUP($B943,Validatie!$B$39:$C$47,2,FALSE))))</f>
        <v/>
      </c>
      <c r="D943" s="87"/>
      <c r="E943" s="186" t="str">
        <f>IF(D943=0,"",IF(LEN(D943)=0,0,(VLOOKUP($D943,Validatie!$D$39:$E$56,2,FALSE))))</f>
        <v/>
      </c>
      <c r="F943" s="87"/>
    </row>
    <row r="944" spans="1:6" x14ac:dyDescent="0.2">
      <c r="A944" s="82"/>
      <c r="B944" s="85"/>
      <c r="C944" s="186" t="str">
        <f>IF(B944=0,"",IF(LEN(B944)=0,0,(VLOOKUP($B944,Validatie!$B$39:$C$47,2,FALSE))))</f>
        <v/>
      </c>
      <c r="D944" s="87"/>
      <c r="E944" s="186" t="str">
        <f>IF(D944=0,"",IF(LEN(D944)=0,0,(VLOOKUP($D944,Validatie!$D$39:$E$56,2,FALSE))))</f>
        <v/>
      </c>
      <c r="F944" s="87"/>
    </row>
    <row r="945" spans="1:6" x14ac:dyDescent="0.2">
      <c r="A945" s="82"/>
      <c r="B945" s="85"/>
      <c r="C945" s="186" t="str">
        <f>IF(B945=0,"",IF(LEN(B945)=0,0,(VLOOKUP($B945,Validatie!$B$39:$C$47,2,FALSE))))</f>
        <v/>
      </c>
      <c r="D945" s="87"/>
      <c r="E945" s="186" t="str">
        <f>IF(D945=0,"",IF(LEN(D945)=0,0,(VLOOKUP($D945,Validatie!$D$39:$E$56,2,FALSE))))</f>
        <v/>
      </c>
      <c r="F945" s="87"/>
    </row>
    <row r="946" spans="1:6" x14ac:dyDescent="0.2">
      <c r="A946" s="82"/>
      <c r="B946" s="85"/>
      <c r="C946" s="186" t="str">
        <f>IF(B946=0,"",IF(LEN(B946)=0,0,(VLOOKUP($B946,Validatie!$B$39:$C$47,2,FALSE))))</f>
        <v/>
      </c>
      <c r="D946" s="87"/>
      <c r="E946" s="186" t="str">
        <f>IF(D946=0,"",IF(LEN(D946)=0,0,(VLOOKUP($D946,Validatie!$D$39:$E$56,2,FALSE))))</f>
        <v/>
      </c>
      <c r="F946" s="87"/>
    </row>
    <row r="947" spans="1:6" x14ac:dyDescent="0.2">
      <c r="A947" s="82"/>
      <c r="B947" s="85"/>
      <c r="C947" s="186" t="str">
        <f>IF(B947=0,"",IF(LEN(B947)=0,0,(VLOOKUP($B947,Validatie!$B$39:$C$47,2,FALSE))))</f>
        <v/>
      </c>
      <c r="D947" s="87"/>
      <c r="E947" s="186" t="str">
        <f>IF(D947=0,"",IF(LEN(D947)=0,0,(VLOOKUP($D947,Validatie!$D$39:$E$56,2,FALSE))))</f>
        <v/>
      </c>
      <c r="F947" s="87"/>
    </row>
    <row r="948" spans="1:6" x14ac:dyDescent="0.2">
      <c r="A948" s="82"/>
      <c r="B948" s="85"/>
      <c r="C948" s="186" t="str">
        <f>IF(B948=0,"",IF(LEN(B948)=0,0,(VLOOKUP($B948,Validatie!$B$39:$C$47,2,FALSE))))</f>
        <v/>
      </c>
      <c r="D948" s="87"/>
      <c r="E948" s="186" t="str">
        <f>IF(D948=0,"",IF(LEN(D948)=0,0,(VLOOKUP($D948,Validatie!$D$39:$E$56,2,FALSE))))</f>
        <v/>
      </c>
      <c r="F948" s="87"/>
    </row>
    <row r="949" spans="1:6" x14ac:dyDescent="0.2">
      <c r="A949" s="82"/>
      <c r="B949" s="85"/>
      <c r="C949" s="186" t="str">
        <f>IF(B949=0,"",IF(LEN(B949)=0,0,(VLOOKUP($B949,Validatie!$B$39:$C$47,2,FALSE))))</f>
        <v/>
      </c>
      <c r="D949" s="87"/>
      <c r="E949" s="186" t="str">
        <f>IF(D949=0,"",IF(LEN(D949)=0,0,(VLOOKUP($D949,Validatie!$D$39:$E$56,2,FALSE))))</f>
        <v/>
      </c>
      <c r="F949" s="87"/>
    </row>
    <row r="950" spans="1:6" x14ac:dyDescent="0.2">
      <c r="A950" s="82"/>
      <c r="B950" s="85"/>
      <c r="C950" s="186" t="str">
        <f>IF(B950=0,"",IF(LEN(B950)=0,0,(VLOOKUP($B950,Validatie!$B$39:$C$47,2,FALSE))))</f>
        <v/>
      </c>
      <c r="D950" s="87"/>
      <c r="E950" s="186" t="str">
        <f>IF(D950=0,"",IF(LEN(D950)=0,0,(VLOOKUP($D950,Validatie!$D$39:$E$56,2,FALSE))))</f>
        <v/>
      </c>
      <c r="F950" s="87"/>
    </row>
    <row r="951" spans="1:6" x14ac:dyDescent="0.2">
      <c r="A951" s="82"/>
      <c r="B951" s="85"/>
      <c r="C951" s="186" t="str">
        <f>IF(B951=0,"",IF(LEN(B951)=0,0,(VLOOKUP($B951,Validatie!$B$39:$C$47,2,FALSE))))</f>
        <v/>
      </c>
      <c r="D951" s="87"/>
      <c r="E951" s="186" t="str">
        <f>IF(D951=0,"",IF(LEN(D951)=0,0,(VLOOKUP($D951,Validatie!$D$39:$E$56,2,FALSE))))</f>
        <v/>
      </c>
      <c r="F951" s="87"/>
    </row>
    <row r="952" spans="1:6" x14ac:dyDescent="0.2">
      <c r="A952" s="82"/>
      <c r="B952" s="85"/>
      <c r="C952" s="186" t="str">
        <f>IF(B952=0,"",IF(LEN(B952)=0,0,(VLOOKUP($B952,Validatie!$B$39:$C$47,2,FALSE))))</f>
        <v/>
      </c>
      <c r="D952" s="87"/>
      <c r="E952" s="186" t="str">
        <f>IF(D952=0,"",IF(LEN(D952)=0,0,(VLOOKUP($D952,Validatie!$D$39:$E$56,2,FALSE))))</f>
        <v/>
      </c>
      <c r="F952" s="87"/>
    </row>
    <row r="953" spans="1:6" x14ac:dyDescent="0.2">
      <c r="A953" s="82"/>
      <c r="B953" s="85"/>
      <c r="C953" s="186" t="str">
        <f>IF(B953=0,"",IF(LEN(B953)=0,0,(VLOOKUP($B953,Validatie!$B$39:$C$47,2,FALSE))))</f>
        <v/>
      </c>
      <c r="D953" s="87"/>
      <c r="E953" s="186" t="str">
        <f>IF(D953=0,"",IF(LEN(D953)=0,0,(VLOOKUP($D953,Validatie!$D$39:$E$56,2,FALSE))))</f>
        <v/>
      </c>
      <c r="F953" s="87"/>
    </row>
    <row r="954" spans="1:6" x14ac:dyDescent="0.2">
      <c r="A954" s="82"/>
      <c r="B954" s="85"/>
      <c r="C954" s="186" t="str">
        <f>IF(B954=0,"",IF(LEN(B954)=0,0,(VLOOKUP($B954,Validatie!$B$39:$C$47,2,FALSE))))</f>
        <v/>
      </c>
      <c r="D954" s="87"/>
      <c r="E954" s="186" t="str">
        <f>IF(D954=0,"",IF(LEN(D954)=0,0,(VLOOKUP($D954,Validatie!$D$39:$E$56,2,FALSE))))</f>
        <v/>
      </c>
      <c r="F954" s="87"/>
    </row>
    <row r="955" spans="1:6" x14ac:dyDescent="0.2">
      <c r="A955" s="82"/>
      <c r="B955" s="85"/>
      <c r="C955" s="186" t="str">
        <f>IF(B955=0,"",IF(LEN(B955)=0,0,(VLOOKUP($B955,Validatie!$B$39:$C$47,2,FALSE))))</f>
        <v/>
      </c>
      <c r="D955" s="87"/>
      <c r="E955" s="186" t="str">
        <f>IF(D955=0,"",IF(LEN(D955)=0,0,(VLOOKUP($D955,Validatie!$D$39:$E$56,2,FALSE))))</f>
        <v/>
      </c>
      <c r="F955" s="87"/>
    </row>
    <row r="956" spans="1:6" x14ac:dyDescent="0.2">
      <c r="A956" s="82"/>
      <c r="B956" s="85"/>
      <c r="C956" s="186" t="str">
        <f>IF(B956=0,"",IF(LEN(B956)=0,0,(VLOOKUP($B956,Validatie!$B$39:$C$47,2,FALSE))))</f>
        <v/>
      </c>
      <c r="D956" s="87"/>
      <c r="E956" s="186" t="str">
        <f>IF(D956=0,"",IF(LEN(D956)=0,0,(VLOOKUP($D956,Validatie!$D$39:$E$56,2,FALSE))))</f>
        <v/>
      </c>
      <c r="F956" s="87"/>
    </row>
    <row r="957" spans="1:6" x14ac:dyDescent="0.2">
      <c r="A957" s="82"/>
      <c r="B957" s="85"/>
      <c r="C957" s="186" t="str">
        <f>IF(B957=0,"",IF(LEN(B957)=0,0,(VLOOKUP($B957,Validatie!$B$39:$C$47,2,FALSE))))</f>
        <v/>
      </c>
      <c r="D957" s="87"/>
      <c r="E957" s="186" t="str">
        <f>IF(D957=0,"",IF(LEN(D957)=0,0,(VLOOKUP($D957,Validatie!$D$39:$E$56,2,FALSE))))</f>
        <v/>
      </c>
      <c r="F957" s="87"/>
    </row>
    <row r="958" spans="1:6" x14ac:dyDescent="0.2">
      <c r="A958" s="82"/>
      <c r="B958" s="85"/>
      <c r="C958" s="186" t="str">
        <f>IF(B958=0,"",IF(LEN(B958)=0,0,(VLOOKUP($B958,Validatie!$B$39:$C$47,2,FALSE))))</f>
        <v/>
      </c>
      <c r="D958" s="87"/>
      <c r="E958" s="186" t="str">
        <f>IF(D958=0,"",IF(LEN(D958)=0,0,(VLOOKUP($D958,Validatie!$D$39:$E$56,2,FALSE))))</f>
        <v/>
      </c>
      <c r="F958" s="87"/>
    </row>
    <row r="959" spans="1:6" x14ac:dyDescent="0.2">
      <c r="A959" s="82"/>
      <c r="B959" s="85"/>
      <c r="C959" s="186" t="str">
        <f>IF(B959=0,"",IF(LEN(B959)=0,0,(VLOOKUP($B959,Validatie!$B$39:$C$47,2,FALSE))))</f>
        <v/>
      </c>
      <c r="D959" s="87"/>
      <c r="E959" s="186" t="str">
        <f>IF(D959=0,"",IF(LEN(D959)=0,0,(VLOOKUP($D959,Validatie!$D$39:$E$56,2,FALSE))))</f>
        <v/>
      </c>
      <c r="F959" s="87"/>
    </row>
    <row r="960" spans="1:6" x14ac:dyDescent="0.2">
      <c r="A960" s="82"/>
      <c r="B960" s="85"/>
      <c r="C960" s="186" t="str">
        <f>IF(B960=0,"",IF(LEN(B960)=0,0,(VLOOKUP($B960,Validatie!$B$39:$C$47,2,FALSE))))</f>
        <v/>
      </c>
      <c r="D960" s="87"/>
      <c r="E960" s="186" t="str">
        <f>IF(D960=0,"",IF(LEN(D960)=0,0,(VLOOKUP($D960,Validatie!$D$39:$E$56,2,FALSE))))</f>
        <v/>
      </c>
      <c r="F960" s="87"/>
    </row>
    <row r="961" spans="1:6" x14ac:dyDescent="0.2">
      <c r="A961" s="82"/>
      <c r="B961" s="85"/>
      <c r="C961" s="186" t="str">
        <f>IF(B961=0,"",IF(LEN(B961)=0,0,(VLOOKUP($B961,Validatie!$B$39:$C$47,2,FALSE))))</f>
        <v/>
      </c>
      <c r="D961" s="87"/>
      <c r="E961" s="186" t="str">
        <f>IF(D961=0,"",IF(LEN(D961)=0,0,(VLOOKUP($D961,Validatie!$D$39:$E$56,2,FALSE))))</f>
        <v/>
      </c>
      <c r="F961" s="87"/>
    </row>
    <row r="962" spans="1:6" x14ac:dyDescent="0.2">
      <c r="A962" s="82"/>
      <c r="B962" s="85"/>
      <c r="C962" s="186" t="str">
        <f>IF(B962=0,"",IF(LEN(B962)=0,0,(VLOOKUP($B962,Validatie!$B$39:$C$47,2,FALSE))))</f>
        <v/>
      </c>
      <c r="D962" s="87"/>
      <c r="E962" s="186" t="str">
        <f>IF(D962=0,"",IF(LEN(D962)=0,0,(VLOOKUP($D962,Validatie!$D$39:$E$56,2,FALSE))))</f>
        <v/>
      </c>
      <c r="F962" s="87"/>
    </row>
    <row r="963" spans="1:6" x14ac:dyDescent="0.2">
      <c r="A963" s="82"/>
      <c r="B963" s="85"/>
      <c r="C963" s="186" t="str">
        <f>IF(B963=0,"",IF(LEN(B963)=0,0,(VLOOKUP($B963,Validatie!$B$39:$C$47,2,FALSE))))</f>
        <v/>
      </c>
      <c r="D963" s="87"/>
      <c r="E963" s="186" t="str">
        <f>IF(D963=0,"",IF(LEN(D963)=0,0,(VLOOKUP($D963,Validatie!$D$39:$E$56,2,FALSE))))</f>
        <v/>
      </c>
      <c r="F963" s="87"/>
    </row>
    <row r="964" spans="1:6" x14ac:dyDescent="0.2">
      <c r="A964" s="82"/>
      <c r="B964" s="85"/>
      <c r="C964" s="186" t="str">
        <f>IF(B964=0,"",IF(LEN(B964)=0,0,(VLOOKUP($B964,Validatie!$B$39:$C$47,2,FALSE))))</f>
        <v/>
      </c>
      <c r="D964" s="87"/>
      <c r="E964" s="186" t="str">
        <f>IF(D964=0,"",IF(LEN(D964)=0,0,(VLOOKUP($D964,Validatie!$D$39:$E$56,2,FALSE))))</f>
        <v/>
      </c>
      <c r="F964" s="87"/>
    </row>
    <row r="965" spans="1:6" x14ac:dyDescent="0.2">
      <c r="A965" s="82"/>
      <c r="B965" s="85"/>
      <c r="C965" s="186" t="str">
        <f>IF(B965=0,"",IF(LEN(B965)=0,0,(VLOOKUP($B965,Validatie!$B$39:$C$47,2,FALSE))))</f>
        <v/>
      </c>
      <c r="D965" s="87"/>
      <c r="E965" s="186" t="str">
        <f>IF(D965=0,"",IF(LEN(D965)=0,0,(VLOOKUP($D965,Validatie!$D$39:$E$56,2,FALSE))))</f>
        <v/>
      </c>
      <c r="F965" s="87"/>
    </row>
    <row r="966" spans="1:6" x14ac:dyDescent="0.2">
      <c r="A966" s="82"/>
      <c r="B966" s="85"/>
      <c r="C966" s="186" t="str">
        <f>IF(B966=0,"",IF(LEN(B966)=0,0,(VLOOKUP($B966,Validatie!$B$39:$C$47,2,FALSE))))</f>
        <v/>
      </c>
      <c r="D966" s="87"/>
      <c r="E966" s="186" t="str">
        <f>IF(D966=0,"",IF(LEN(D966)=0,0,(VLOOKUP($D966,Validatie!$D$39:$E$56,2,FALSE))))</f>
        <v/>
      </c>
      <c r="F966" s="87"/>
    </row>
    <row r="967" spans="1:6" x14ac:dyDescent="0.2">
      <c r="A967" s="82"/>
      <c r="B967" s="85"/>
      <c r="C967" s="186" t="str">
        <f>IF(B967=0,"",IF(LEN(B967)=0,0,(VLOOKUP($B967,Validatie!$B$39:$C$47,2,FALSE))))</f>
        <v/>
      </c>
      <c r="D967" s="87"/>
      <c r="E967" s="186" t="str">
        <f>IF(D967=0,"",IF(LEN(D967)=0,0,(VLOOKUP($D967,Validatie!$D$39:$E$56,2,FALSE))))</f>
        <v/>
      </c>
      <c r="F967" s="87"/>
    </row>
    <row r="968" spans="1:6" x14ac:dyDescent="0.2">
      <c r="A968" s="82"/>
      <c r="B968" s="85"/>
      <c r="C968" s="186" t="str">
        <f>IF(B968=0,"",IF(LEN(B968)=0,0,(VLOOKUP($B968,Validatie!$B$39:$C$47,2,FALSE))))</f>
        <v/>
      </c>
      <c r="D968" s="87"/>
      <c r="E968" s="186" t="str">
        <f>IF(D968=0,"",IF(LEN(D968)=0,0,(VLOOKUP($D968,Validatie!$D$39:$E$56,2,FALSE))))</f>
        <v/>
      </c>
      <c r="F968" s="87"/>
    </row>
    <row r="969" spans="1:6" x14ac:dyDescent="0.2">
      <c r="A969" s="82"/>
      <c r="B969" s="85"/>
      <c r="C969" s="186" t="str">
        <f>IF(B969=0,"",IF(LEN(B969)=0,0,(VLOOKUP($B969,Validatie!$B$39:$C$47,2,FALSE))))</f>
        <v/>
      </c>
      <c r="D969" s="87"/>
      <c r="E969" s="186" t="str">
        <f>IF(D969=0,"",IF(LEN(D969)=0,0,(VLOOKUP($D969,Validatie!$D$39:$E$56,2,FALSE))))</f>
        <v/>
      </c>
      <c r="F969" s="87"/>
    </row>
    <row r="970" spans="1:6" x14ac:dyDescent="0.2">
      <c r="A970" s="82"/>
      <c r="B970" s="85"/>
      <c r="C970" s="186" t="str">
        <f>IF(B970=0,"",IF(LEN(B970)=0,0,(VLOOKUP($B970,Validatie!$B$39:$C$47,2,FALSE))))</f>
        <v/>
      </c>
      <c r="D970" s="87"/>
      <c r="E970" s="186" t="str">
        <f>IF(D970=0,"",IF(LEN(D970)=0,0,(VLOOKUP($D970,Validatie!$D$39:$E$56,2,FALSE))))</f>
        <v/>
      </c>
      <c r="F970" s="87"/>
    </row>
    <row r="971" spans="1:6" x14ac:dyDescent="0.2">
      <c r="A971" s="82"/>
      <c r="B971" s="85"/>
      <c r="C971" s="186" t="str">
        <f>IF(B971=0,"",IF(LEN(B971)=0,0,(VLOOKUP($B971,Validatie!$B$39:$C$47,2,FALSE))))</f>
        <v/>
      </c>
      <c r="D971" s="87"/>
      <c r="E971" s="186" t="str">
        <f>IF(D971=0,"",IF(LEN(D971)=0,0,(VLOOKUP($D971,Validatie!$D$39:$E$56,2,FALSE))))</f>
        <v/>
      </c>
      <c r="F971" s="87"/>
    </row>
    <row r="972" spans="1:6" x14ac:dyDescent="0.2">
      <c r="A972" s="82"/>
      <c r="B972" s="85"/>
      <c r="C972" s="186" t="str">
        <f>IF(B972=0,"",IF(LEN(B972)=0,0,(VLOOKUP($B972,Validatie!$B$39:$C$47,2,FALSE))))</f>
        <v/>
      </c>
      <c r="D972" s="87"/>
      <c r="E972" s="186" t="str">
        <f>IF(D972=0,"",IF(LEN(D972)=0,0,(VLOOKUP($D972,Validatie!$D$39:$E$56,2,FALSE))))</f>
        <v/>
      </c>
      <c r="F972" s="87"/>
    </row>
    <row r="973" spans="1:6" x14ac:dyDescent="0.2">
      <c r="A973" s="82"/>
      <c r="B973" s="85"/>
      <c r="C973" s="186" t="str">
        <f>IF(B973=0,"",IF(LEN(B973)=0,0,(VLOOKUP($B973,Validatie!$B$39:$C$47,2,FALSE))))</f>
        <v/>
      </c>
      <c r="D973" s="87"/>
      <c r="E973" s="186" t="str">
        <f>IF(D973=0,"",IF(LEN(D973)=0,0,(VLOOKUP($D973,Validatie!$D$39:$E$56,2,FALSE))))</f>
        <v/>
      </c>
      <c r="F973" s="87"/>
    </row>
    <row r="974" spans="1:6" x14ac:dyDescent="0.2">
      <c r="A974" s="82"/>
      <c r="B974" s="85"/>
      <c r="C974" s="186" t="str">
        <f>IF(B974=0,"",IF(LEN(B974)=0,0,(VLOOKUP($B974,Validatie!$B$39:$C$47,2,FALSE))))</f>
        <v/>
      </c>
      <c r="D974" s="87"/>
      <c r="E974" s="186" t="str">
        <f>IF(D974=0,"",IF(LEN(D974)=0,0,(VLOOKUP($D974,Validatie!$D$39:$E$56,2,FALSE))))</f>
        <v/>
      </c>
      <c r="F974" s="87"/>
    </row>
    <row r="975" spans="1:6" x14ac:dyDescent="0.2">
      <c r="A975" s="82"/>
      <c r="B975" s="85"/>
      <c r="C975" s="186" t="str">
        <f>IF(B975=0,"",IF(LEN(B975)=0,0,(VLOOKUP($B975,Validatie!$B$39:$C$47,2,FALSE))))</f>
        <v/>
      </c>
      <c r="D975" s="87"/>
      <c r="E975" s="186" t="str">
        <f>IF(D975=0,"",IF(LEN(D975)=0,0,(VLOOKUP($D975,Validatie!$D$39:$E$56,2,FALSE))))</f>
        <v/>
      </c>
      <c r="F975" s="87"/>
    </row>
    <row r="976" spans="1:6" x14ac:dyDescent="0.2">
      <c r="A976" s="82"/>
      <c r="B976" s="85"/>
      <c r="C976" s="186" t="str">
        <f>IF(B976=0,"",IF(LEN(B976)=0,0,(VLOOKUP($B976,Validatie!$B$39:$C$47,2,FALSE))))</f>
        <v/>
      </c>
      <c r="D976" s="87"/>
      <c r="E976" s="186" t="str">
        <f>IF(D976=0,"",IF(LEN(D976)=0,0,(VLOOKUP($D976,Validatie!$D$39:$E$56,2,FALSE))))</f>
        <v/>
      </c>
      <c r="F976" s="87"/>
    </row>
    <row r="977" spans="1:6" x14ac:dyDescent="0.2">
      <c r="A977" s="82"/>
      <c r="B977" s="85"/>
      <c r="C977" s="186" t="str">
        <f>IF(B977=0,"",IF(LEN(B977)=0,0,(VLOOKUP($B977,Validatie!$B$39:$C$47,2,FALSE))))</f>
        <v/>
      </c>
      <c r="D977" s="87"/>
      <c r="E977" s="186" t="str">
        <f>IF(D977=0,"",IF(LEN(D977)=0,0,(VLOOKUP($D977,Validatie!$D$39:$E$56,2,FALSE))))</f>
        <v/>
      </c>
      <c r="F977" s="87"/>
    </row>
    <row r="978" spans="1:6" x14ac:dyDescent="0.2">
      <c r="A978" s="82"/>
      <c r="B978" s="85"/>
      <c r="C978" s="186" t="str">
        <f>IF(B978=0,"",IF(LEN(B978)=0,0,(VLOOKUP($B978,Validatie!$B$39:$C$47,2,FALSE))))</f>
        <v/>
      </c>
      <c r="D978" s="87"/>
      <c r="E978" s="186" t="str">
        <f>IF(D978=0,"",IF(LEN(D978)=0,0,(VLOOKUP($D978,Validatie!$D$39:$E$56,2,FALSE))))</f>
        <v/>
      </c>
      <c r="F978" s="87"/>
    </row>
    <row r="979" spans="1:6" x14ac:dyDescent="0.2">
      <c r="A979" s="82"/>
      <c r="B979" s="85"/>
      <c r="C979" s="186" t="str">
        <f>IF(B979=0,"",IF(LEN(B979)=0,0,(VLOOKUP($B979,Validatie!$B$39:$C$47,2,FALSE))))</f>
        <v/>
      </c>
      <c r="D979" s="87"/>
      <c r="E979" s="186" t="str">
        <f>IF(D979=0,"",IF(LEN(D979)=0,0,(VLOOKUP($D979,Validatie!$D$39:$E$56,2,FALSE))))</f>
        <v/>
      </c>
      <c r="F979" s="87"/>
    </row>
    <row r="980" spans="1:6" x14ac:dyDescent="0.2">
      <c r="A980" s="82"/>
      <c r="B980" s="85"/>
      <c r="C980" s="186" t="str">
        <f>IF(B980=0,"",IF(LEN(B980)=0,0,(VLOOKUP($B980,Validatie!$B$39:$C$47,2,FALSE))))</f>
        <v/>
      </c>
      <c r="D980" s="87"/>
      <c r="E980" s="186" t="str">
        <f>IF(D980=0,"",IF(LEN(D980)=0,0,(VLOOKUP($D980,Validatie!$D$39:$E$56,2,FALSE))))</f>
        <v/>
      </c>
      <c r="F980" s="87"/>
    </row>
    <row r="981" spans="1:6" x14ac:dyDescent="0.2">
      <c r="A981" s="82"/>
      <c r="B981" s="85"/>
      <c r="C981" s="186" t="str">
        <f>IF(B981=0,"",IF(LEN(B981)=0,0,(VLOOKUP($B981,Validatie!$B$39:$C$47,2,FALSE))))</f>
        <v/>
      </c>
      <c r="D981" s="87"/>
      <c r="E981" s="186" t="str">
        <f>IF(D981=0,"",IF(LEN(D981)=0,0,(VLOOKUP($D981,Validatie!$D$39:$E$56,2,FALSE))))</f>
        <v/>
      </c>
      <c r="F981" s="87"/>
    </row>
    <row r="982" spans="1:6" x14ac:dyDescent="0.2">
      <c r="A982" s="82"/>
      <c r="B982" s="85"/>
      <c r="C982" s="186" t="str">
        <f>IF(B982=0,"",IF(LEN(B982)=0,0,(VLOOKUP($B982,Validatie!$B$39:$C$47,2,FALSE))))</f>
        <v/>
      </c>
      <c r="D982" s="87"/>
      <c r="E982" s="186" t="str">
        <f>IF(D982=0,"",IF(LEN(D982)=0,0,(VLOOKUP($D982,Validatie!$D$39:$E$56,2,FALSE))))</f>
        <v/>
      </c>
      <c r="F982" s="87"/>
    </row>
    <row r="983" spans="1:6" x14ac:dyDescent="0.2">
      <c r="A983" s="82"/>
      <c r="B983" s="85"/>
      <c r="C983" s="186" t="str">
        <f>IF(B983=0,"",IF(LEN(B983)=0,0,(VLOOKUP($B983,Validatie!$B$39:$C$47,2,FALSE))))</f>
        <v/>
      </c>
      <c r="D983" s="87"/>
      <c r="E983" s="186" t="str">
        <f>IF(D983=0,"",IF(LEN(D983)=0,0,(VLOOKUP($D983,Validatie!$D$39:$E$56,2,FALSE))))</f>
        <v/>
      </c>
      <c r="F983" s="87"/>
    </row>
    <row r="984" spans="1:6" x14ac:dyDescent="0.2">
      <c r="A984" s="82"/>
      <c r="B984" s="85"/>
      <c r="C984" s="186" t="str">
        <f>IF(B984=0,"",IF(LEN(B984)=0,0,(VLOOKUP($B984,Validatie!$B$39:$C$47,2,FALSE))))</f>
        <v/>
      </c>
      <c r="D984" s="87"/>
      <c r="E984" s="186" t="str">
        <f>IF(D984=0,"",IF(LEN(D984)=0,0,(VLOOKUP($D984,Validatie!$D$39:$E$56,2,FALSE))))</f>
        <v/>
      </c>
      <c r="F984" s="87"/>
    </row>
    <row r="985" spans="1:6" x14ac:dyDescent="0.2">
      <c r="A985" s="82"/>
      <c r="B985" s="85"/>
      <c r="C985" s="186" t="str">
        <f>IF(B985=0,"",IF(LEN(B985)=0,0,(VLOOKUP($B985,Validatie!$B$39:$C$47,2,FALSE))))</f>
        <v/>
      </c>
      <c r="D985" s="87"/>
      <c r="E985" s="186" t="str">
        <f>IF(D985=0,"",IF(LEN(D985)=0,0,(VLOOKUP($D985,Validatie!$D$39:$E$56,2,FALSE))))</f>
        <v/>
      </c>
      <c r="F985" s="87"/>
    </row>
    <row r="986" spans="1:6" x14ac:dyDescent="0.2">
      <c r="A986" s="82"/>
      <c r="B986" s="85"/>
      <c r="C986" s="186" t="str">
        <f>IF(B986=0,"",IF(LEN(B986)=0,0,(VLOOKUP($B986,Validatie!$B$39:$C$47,2,FALSE))))</f>
        <v/>
      </c>
      <c r="D986" s="87"/>
      <c r="E986" s="186" t="str">
        <f>IF(D986=0,"",IF(LEN(D986)=0,0,(VLOOKUP($D986,Validatie!$D$39:$E$56,2,FALSE))))</f>
        <v/>
      </c>
      <c r="F986" s="87"/>
    </row>
    <row r="987" spans="1:6" x14ac:dyDescent="0.2">
      <c r="A987" s="82"/>
      <c r="B987" s="85"/>
      <c r="C987" s="186" t="str">
        <f>IF(B987=0,"",IF(LEN(B987)=0,0,(VLOOKUP($B987,Validatie!$B$39:$C$47,2,FALSE))))</f>
        <v/>
      </c>
      <c r="D987" s="87"/>
      <c r="E987" s="186" t="str">
        <f>IF(D987=0,"",IF(LEN(D987)=0,0,(VLOOKUP($D987,Validatie!$D$39:$E$56,2,FALSE))))</f>
        <v/>
      </c>
      <c r="F987" s="87"/>
    </row>
    <row r="988" spans="1:6" x14ac:dyDescent="0.2">
      <c r="A988" s="82"/>
      <c r="B988" s="85"/>
      <c r="C988" s="186" t="str">
        <f>IF(B988=0,"",IF(LEN(B988)=0,0,(VLOOKUP($B988,Validatie!$B$39:$C$47,2,FALSE))))</f>
        <v/>
      </c>
      <c r="D988" s="87"/>
      <c r="E988" s="186" t="str">
        <f>IF(D988=0,"",IF(LEN(D988)=0,0,(VLOOKUP($D988,Validatie!$D$39:$E$56,2,FALSE))))</f>
        <v/>
      </c>
      <c r="F988" s="87"/>
    </row>
    <row r="989" spans="1:6" x14ac:dyDescent="0.2">
      <c r="A989" s="82"/>
      <c r="B989" s="85"/>
      <c r="C989" s="186" t="str">
        <f>IF(B989=0,"",IF(LEN(B989)=0,0,(VLOOKUP($B989,Validatie!$B$39:$C$47,2,FALSE))))</f>
        <v/>
      </c>
      <c r="D989" s="87"/>
      <c r="E989" s="186" t="str">
        <f>IF(D989=0,"",IF(LEN(D989)=0,0,(VLOOKUP($D989,Validatie!$D$39:$E$56,2,FALSE))))</f>
        <v/>
      </c>
      <c r="F989" s="87"/>
    </row>
    <row r="990" spans="1:6" x14ac:dyDescent="0.2">
      <c r="A990" s="82"/>
      <c r="B990" s="85"/>
      <c r="C990" s="186" t="str">
        <f>IF(B990=0,"",IF(LEN(B990)=0,0,(VLOOKUP($B990,Validatie!$B$39:$C$47,2,FALSE))))</f>
        <v/>
      </c>
      <c r="D990" s="87"/>
      <c r="E990" s="186" t="str">
        <f>IF(D990=0,"",IF(LEN(D990)=0,0,(VLOOKUP($D990,Validatie!$D$39:$E$56,2,FALSE))))</f>
        <v/>
      </c>
      <c r="F990" s="87"/>
    </row>
    <row r="991" spans="1:6" x14ac:dyDescent="0.2">
      <c r="A991" s="82"/>
      <c r="B991" s="85"/>
      <c r="C991" s="186" t="str">
        <f>IF(B991=0,"",IF(LEN(B991)=0,0,(VLOOKUP($B991,Validatie!$B$39:$C$47,2,FALSE))))</f>
        <v/>
      </c>
      <c r="D991" s="87"/>
      <c r="E991" s="186" t="str">
        <f>IF(D991=0,"",IF(LEN(D991)=0,0,(VLOOKUP($D991,Validatie!$D$39:$E$56,2,FALSE))))</f>
        <v/>
      </c>
      <c r="F991" s="87"/>
    </row>
    <row r="992" spans="1:6" x14ac:dyDescent="0.2">
      <c r="A992" s="82"/>
      <c r="B992" s="85"/>
      <c r="C992" s="186" t="str">
        <f>IF(B992=0,"",IF(LEN(B992)=0,0,(VLOOKUP($B992,Validatie!$B$39:$C$47,2,FALSE))))</f>
        <v/>
      </c>
      <c r="D992" s="87"/>
      <c r="E992" s="186" t="str">
        <f>IF(D992=0,"",IF(LEN(D992)=0,0,(VLOOKUP($D992,Validatie!$D$39:$E$56,2,FALSE))))</f>
        <v/>
      </c>
      <c r="F992" s="87"/>
    </row>
    <row r="993" spans="1:6" x14ac:dyDescent="0.2">
      <c r="A993" s="82"/>
      <c r="B993" s="85"/>
      <c r="C993" s="186" t="str">
        <f>IF(B993=0,"",IF(LEN(B993)=0,0,(VLOOKUP($B993,Validatie!$B$39:$C$47,2,FALSE))))</f>
        <v/>
      </c>
      <c r="D993" s="87"/>
      <c r="E993" s="186" t="str">
        <f>IF(D993=0,"",IF(LEN(D993)=0,0,(VLOOKUP($D993,Validatie!$D$39:$E$56,2,FALSE))))</f>
        <v/>
      </c>
      <c r="F993" s="87"/>
    </row>
    <row r="994" spans="1:6" x14ac:dyDescent="0.2">
      <c r="A994" s="82"/>
      <c r="B994" s="85"/>
      <c r="C994" s="186" t="str">
        <f>IF(B994=0,"",IF(LEN(B994)=0,0,(VLOOKUP($B994,Validatie!$B$39:$C$47,2,FALSE))))</f>
        <v/>
      </c>
      <c r="D994" s="87"/>
      <c r="E994" s="186" t="str">
        <f>IF(D994=0,"",IF(LEN(D994)=0,0,(VLOOKUP($D994,Validatie!$D$39:$E$56,2,FALSE))))</f>
        <v/>
      </c>
      <c r="F994" s="87"/>
    </row>
    <row r="995" spans="1:6" x14ac:dyDescent="0.2">
      <c r="A995" s="82"/>
      <c r="B995" s="85"/>
      <c r="C995" s="186" t="str">
        <f>IF(B995=0,"",IF(LEN(B995)=0,0,(VLOOKUP($B995,Validatie!$B$39:$C$47,2,FALSE))))</f>
        <v/>
      </c>
      <c r="D995" s="87"/>
      <c r="E995" s="186" t="str">
        <f>IF(D995=0,"",IF(LEN(D995)=0,0,(VLOOKUP($D995,Validatie!$D$39:$E$56,2,FALSE))))</f>
        <v/>
      </c>
      <c r="F995" s="87"/>
    </row>
    <row r="996" spans="1:6" x14ac:dyDescent="0.2">
      <c r="A996" s="82"/>
      <c r="B996" s="85"/>
      <c r="C996" s="186" t="str">
        <f>IF(B996=0,"",IF(LEN(B996)=0,0,(VLOOKUP($B996,Validatie!$B$39:$C$47,2,FALSE))))</f>
        <v/>
      </c>
      <c r="D996" s="87"/>
      <c r="E996" s="186" t="str">
        <f>IF(D996=0,"",IF(LEN(D996)=0,0,(VLOOKUP($D996,Validatie!$D$39:$E$56,2,FALSE))))</f>
        <v/>
      </c>
      <c r="F996" s="87"/>
    </row>
    <row r="997" spans="1:6" x14ac:dyDescent="0.2">
      <c r="A997" s="82"/>
      <c r="B997" s="85"/>
      <c r="C997" s="186" t="str">
        <f>IF(B997=0,"",IF(LEN(B997)=0,0,(VLOOKUP($B997,Validatie!$B$39:$C$47,2,FALSE))))</f>
        <v/>
      </c>
      <c r="D997" s="87"/>
      <c r="E997" s="186" t="str">
        <f>IF(D997=0,"",IF(LEN(D997)=0,0,(VLOOKUP($D997,Validatie!$D$39:$E$56,2,FALSE))))</f>
        <v/>
      </c>
      <c r="F997" s="87"/>
    </row>
    <row r="998" spans="1:6" x14ac:dyDescent="0.2">
      <c r="A998" s="82"/>
      <c r="B998" s="85"/>
      <c r="C998" s="186" t="str">
        <f>IF(B998=0,"",IF(LEN(B998)=0,0,(VLOOKUP($B998,Validatie!$B$39:$C$47,2,FALSE))))</f>
        <v/>
      </c>
      <c r="D998" s="87"/>
      <c r="E998" s="186" t="str">
        <f>IF(D998=0,"",IF(LEN(D998)=0,0,(VLOOKUP($D998,Validatie!$D$39:$E$56,2,FALSE))))</f>
        <v/>
      </c>
      <c r="F998" s="87"/>
    </row>
    <row r="999" spans="1:6" x14ac:dyDescent="0.2">
      <c r="A999" s="82"/>
      <c r="B999" s="85"/>
      <c r="C999" s="186" t="str">
        <f>IF(B999=0,"",IF(LEN(B999)=0,0,(VLOOKUP($B999,Validatie!$B$39:$C$47,2,FALSE))))</f>
        <v/>
      </c>
      <c r="D999" s="87"/>
      <c r="E999" s="186" t="str">
        <f>IF(D999=0,"",IF(LEN(D999)=0,0,(VLOOKUP($D999,Validatie!$D$39:$E$56,2,FALSE))))</f>
        <v/>
      </c>
      <c r="F999" s="87"/>
    </row>
    <row r="1000" spans="1:6" x14ac:dyDescent="0.2">
      <c r="A1000" s="82"/>
      <c r="B1000" s="85"/>
      <c r="C1000" s="186" t="str">
        <f>IF(B1000=0,"",IF(LEN(B1000)=0,0,(VLOOKUP($B1000,Validatie!$B$39:$C$47,2,FALSE))))</f>
        <v/>
      </c>
      <c r="D1000" s="87"/>
      <c r="E1000" s="186" t="str">
        <f>IF(D1000=0,"",IF(LEN(D1000)=0,0,(VLOOKUP($D1000,Validatie!$D$39:$E$56,2,FALSE))))</f>
        <v/>
      </c>
      <c r="F1000" s="87"/>
    </row>
    <row r="1001" spans="1:6" x14ac:dyDescent="0.2">
      <c r="A1001" s="82"/>
      <c r="B1001" s="85"/>
      <c r="C1001" s="186" t="str">
        <f>IF(B1001=0,"",IF(LEN(B1001)=0,0,(VLOOKUP($B1001,Validatie!$B$39:$C$47,2,FALSE))))</f>
        <v/>
      </c>
      <c r="D1001" s="87"/>
      <c r="E1001" s="186" t="str">
        <f>IF(D1001=0,"",IF(LEN(D1001)=0,0,(VLOOKUP($D1001,Validatie!$D$39:$E$56,2,FALSE))))</f>
        <v/>
      </c>
      <c r="F1001" s="87"/>
    </row>
    <row r="1002" spans="1:6" x14ac:dyDescent="0.2">
      <c r="A1002" s="82"/>
      <c r="B1002" s="85"/>
      <c r="C1002" s="186" t="str">
        <f>IF(B1002=0,"",IF(LEN(B1002)=0,0,(VLOOKUP($B1002,Validatie!$B$39:$C$47,2,FALSE))))</f>
        <v/>
      </c>
      <c r="D1002" s="87"/>
      <c r="E1002" s="186" t="str">
        <f>IF(D1002=0,"",IF(LEN(D1002)=0,0,(VLOOKUP($D1002,Validatie!$D$39:$E$56,2,FALSE))))</f>
        <v/>
      </c>
      <c r="F1002" s="87"/>
    </row>
  </sheetData>
  <mergeCells count="3">
    <mergeCell ref="D8:F9"/>
    <mergeCell ref="B8:C9"/>
    <mergeCell ref="A8:A9"/>
  </mergeCells>
  <dataValidations count="1">
    <dataValidation allowBlank="1" showDropDown="1" showInputMessage="1" showErrorMessage="1" sqref="F1:F7 F10:F1048576"/>
  </dataValidations>
  <pageMargins left="0.70866141732283472" right="0.70866141732283472" top="0.74803149606299213" bottom="0.74803149606299213" header="0.31496062992125984" footer="0.31496062992125984"/>
  <pageSetup paperSize="9" scale="56" fitToHeight="0" orientation="landscape" r:id="rId1"/>
  <headerFooter>
    <oddHeader>&amp;L&amp;F&amp;C&amp;A&amp;RPagina &amp;P</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Crossconnectlocaties!$A$12:$A$24</xm:f>
          </x14:formula1>
          <xm:sqref>A14:A1002</xm:sqref>
        </x14:dataValidation>
        <x14:dataValidation type="list" allowBlank="1" showInputMessage="1" showErrorMessage="1">
          <x14:formula1>
            <xm:f>Validatie!$D$39:$D$56</xm:f>
          </x14:formula1>
          <xm:sqref>D14:D1002</xm:sqref>
        </x14:dataValidation>
        <x14:dataValidation type="list" allowBlank="1" showInputMessage="1" showErrorMessage="1">
          <x14:formula1>
            <xm:f>Validatie!$B$39:$B$44</xm:f>
          </x14:formula1>
          <xm:sqref>B14:B1002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D36"/>
  <sheetViews>
    <sheetView workbookViewId="0">
      <selection activeCell="A6" sqref="A6"/>
    </sheetView>
  </sheetViews>
  <sheetFormatPr defaultColWidth="8.69921875" defaultRowHeight="11.4" x14ac:dyDescent="0.2"/>
  <cols>
    <col min="2" max="2" width="9.19921875" customWidth="1"/>
    <col min="3" max="3" width="75.59765625" customWidth="1"/>
    <col min="4" max="4" width="17.69921875" customWidth="1"/>
  </cols>
  <sheetData>
    <row r="4" spans="1:4" ht="24.6" x14ac:dyDescent="0.2">
      <c r="A4" s="239" t="s">
        <v>158</v>
      </c>
    </row>
    <row r="5" spans="1:4" ht="13.2" x14ac:dyDescent="0.2">
      <c r="A5" s="240"/>
    </row>
    <row r="6" spans="1:4" ht="13.2" x14ac:dyDescent="0.2">
      <c r="A6" s="241" t="s">
        <v>255</v>
      </c>
    </row>
    <row r="8" spans="1:4" ht="21.6" thickBot="1" x14ac:dyDescent="0.45">
      <c r="B8" s="336" t="s">
        <v>159</v>
      </c>
      <c r="C8" s="336"/>
      <c r="D8" s="336"/>
    </row>
    <row r="9" spans="1:4" ht="12.6" thickBot="1" x14ac:dyDescent="0.25">
      <c r="B9" s="109" t="s">
        <v>4</v>
      </c>
      <c r="C9" s="163" t="s">
        <v>5</v>
      </c>
      <c r="D9" s="109" t="s">
        <v>160</v>
      </c>
    </row>
    <row r="10" spans="1:4" ht="13.2" x14ac:dyDescent="0.25">
      <c r="B10" s="133" t="str">
        <f>IF(PDC!B70="","",PDC!B70)</f>
        <v>UU01</v>
      </c>
      <c r="C10" s="164" t="str">
        <f>IF(PDC!C70="","",PDC!C70)</f>
        <v>Engineer</v>
      </c>
      <c r="D10" s="270"/>
    </row>
    <row r="11" spans="1:4" ht="13.2" x14ac:dyDescent="0.25">
      <c r="B11" s="133" t="str">
        <f>IF(PDC!B71="","",PDC!B71)</f>
        <v>UU02</v>
      </c>
      <c r="C11" s="159" t="str">
        <f>IF(PDC!C71="","",PDC!C71)</f>
        <v>Projectleider/ Adviseur Telecommunicatie</v>
      </c>
      <c r="D11" s="270"/>
    </row>
    <row r="12" spans="1:4" ht="13.2" x14ac:dyDescent="0.25">
      <c r="B12" s="133" t="str">
        <f>IF(PDC!B72="","",PDC!B72)</f>
        <v>UU03</v>
      </c>
      <c r="C12" s="159" t="str">
        <f>IF(PDC!C72="","",PDC!C72)</f>
        <v>Migratie coordinator</v>
      </c>
      <c r="D12" s="270"/>
    </row>
    <row r="13" spans="1:4" ht="13.2" x14ac:dyDescent="0.25">
      <c r="B13" s="133" t="str">
        <f>IF(PDC!B73="","",PDC!B73)</f>
        <v/>
      </c>
      <c r="C13" s="159" t="str">
        <f>IF(PDC!C73="","",PDC!C73)</f>
        <v/>
      </c>
      <c r="D13" s="270"/>
    </row>
    <row r="14" spans="1:4" ht="13.8" thickBot="1" x14ac:dyDescent="0.3">
      <c r="B14" s="136" t="str">
        <f>IF(PDC!B74="","",PDC!B74)</f>
        <v/>
      </c>
      <c r="C14" s="160" t="str">
        <f>IF(PDC!C74="","",PDC!C74)</f>
        <v/>
      </c>
      <c r="D14" s="272"/>
    </row>
    <row r="15" spans="1:4" ht="13.2" x14ac:dyDescent="0.25">
      <c r="B15" s="120"/>
      <c r="C15" s="108"/>
      <c r="D15" s="120"/>
    </row>
    <row r="16" spans="1:4" ht="13.2" x14ac:dyDescent="0.25">
      <c r="B16" s="120"/>
      <c r="C16" s="108"/>
      <c r="D16" s="120"/>
    </row>
    <row r="17" spans="2:4" ht="21.6" thickBot="1" x14ac:dyDescent="0.45">
      <c r="B17" s="336" t="s">
        <v>93</v>
      </c>
      <c r="C17" s="336"/>
      <c r="D17" s="336"/>
    </row>
    <row r="18" spans="2:4" ht="36.6" customHeight="1" thickBot="1" x14ac:dyDescent="0.25">
      <c r="B18" s="109" t="s">
        <v>4</v>
      </c>
      <c r="C18" s="163" t="s">
        <v>5</v>
      </c>
      <c r="D18" s="109" t="s">
        <v>161</v>
      </c>
    </row>
    <row r="19" spans="2:4" ht="13.2" customHeight="1" x14ac:dyDescent="0.25">
      <c r="B19" s="122" t="str">
        <f>IF(PDC!B79="","",PDC!B79)</f>
        <v>SW01</v>
      </c>
      <c r="C19" s="159" t="str">
        <f>IF(PDC!C79="","",PDC!C79)</f>
        <v>Meerkosten incidentoplossing buiten het beheerdomein van Inschrijver (Zie bijlage 2 paragraaf 8.3.4 vraag [B-V 11])</v>
      </c>
      <c r="D19" s="271"/>
    </row>
    <row r="20" spans="2:4" ht="13.2" x14ac:dyDescent="0.25">
      <c r="B20" s="122" t="str">
        <f>IF(PDC!B80="","",PDC!B80)</f>
        <v>SW02</v>
      </c>
      <c r="C20" s="159" t="str">
        <f>IF(PDC!C80="","",PDC!C80)</f>
        <v xml:space="preserve">Levering Speciale dienst </v>
      </c>
      <c r="D20" s="270"/>
    </row>
    <row r="21" spans="2:4" ht="13.2" x14ac:dyDescent="0.25">
      <c r="B21" s="122" t="str">
        <f>IF(PDC!B81="","",PDC!B81)</f>
        <v>SW03</v>
      </c>
      <c r="C21" s="159" t="str">
        <f>IF(PDC!C81="","",PDC!C81)</f>
        <v>Levering nieuwe verbinding of verhuizing (On-net)</v>
      </c>
      <c r="D21" s="270"/>
    </row>
    <row r="22" spans="2:4" ht="13.2" x14ac:dyDescent="0.25">
      <c r="B22" s="122" t="str">
        <f>IF(PDC!B82="","",PDC!B82)</f>
        <v>SW04</v>
      </c>
      <c r="C22" s="159" t="str">
        <f>IF(PDC!C82="","",PDC!C82)</f>
        <v>Levering nieuwe verbinding of verhuizing (On-net maken)</v>
      </c>
      <c r="D22" s="270"/>
    </row>
    <row r="23" spans="2:4" ht="13.2" x14ac:dyDescent="0.25">
      <c r="B23" s="122" t="str">
        <f>IF(PDC!B83="","",PDC!B83)</f>
        <v>SW05</v>
      </c>
      <c r="C23" s="159" t="str">
        <f>IF(PDC!C83="","",PDC!C83)</f>
        <v>Verhuizing binnen locatie</v>
      </c>
      <c r="D23" s="270"/>
    </row>
    <row r="24" spans="2:4" ht="13.2" x14ac:dyDescent="0.25">
      <c r="B24" s="122" t="str">
        <f>IF(PDC!B84="","",PDC!B84)</f>
        <v>SW06</v>
      </c>
      <c r="C24" s="159" t="str">
        <f>IF(PDC!C84="","",PDC!C84)</f>
        <v xml:space="preserve">Capaciteit up-of downgrade </v>
      </c>
      <c r="D24" s="270"/>
    </row>
    <row r="25" spans="2:4" ht="13.2" x14ac:dyDescent="0.25">
      <c r="B25" s="122" t="str">
        <f>IF(PDC!B85="","",PDC!B85)</f>
        <v>SW07</v>
      </c>
      <c r="C25" s="159" t="str">
        <f>IF(PDC!C85="","",PDC!C85)</f>
        <v>Capaciteit upgrade, indien tevens Access Line of CPE upgrade nodig is.</v>
      </c>
      <c r="D25" s="270"/>
    </row>
    <row r="26" spans="2:4" ht="13.2" x14ac:dyDescent="0.25">
      <c r="B26" s="122" t="str">
        <f>IF(PDC!B86="","",PDC!B86)</f>
        <v>SW08</v>
      </c>
      <c r="C26" s="159" t="str">
        <f>IF(PDC!C86="","",PDC!C86)</f>
        <v>Opheffen en verlaten locatie incl. verwijderen aansluitpunt</v>
      </c>
      <c r="D26" s="270"/>
    </row>
    <row r="27" spans="2:4" ht="13.2" x14ac:dyDescent="0.25">
      <c r="B27" s="122" t="str">
        <f>IF(PDC!B87="","",PDC!B87)</f>
        <v>SW09</v>
      </c>
      <c r="C27" s="159" t="str">
        <f>IF(PDC!C87="","",PDC!C87)</f>
        <v>Klein informatieverzoek (inspanning max. 4uur)</v>
      </c>
      <c r="D27" s="270"/>
    </row>
    <row r="28" spans="2:4" ht="13.2" x14ac:dyDescent="0.25">
      <c r="B28" s="122" t="str">
        <f>IF(PDC!B88="","",PDC!B88)</f>
        <v>SW10</v>
      </c>
      <c r="C28" s="159" t="str">
        <f>IF(PDC!C88="","",PDC!C88)</f>
        <v>Wijzigen CPE configuratie op afstand voor ≤ 10 locaties</v>
      </c>
      <c r="D28" s="270"/>
    </row>
    <row r="29" spans="2:4" ht="13.2" x14ac:dyDescent="0.25">
      <c r="B29" s="122" t="str">
        <f>IF(PDC!B89="","",PDC!B89)</f>
        <v>SW11</v>
      </c>
      <c r="C29" s="159" t="str">
        <f>IF(PDC!C89="","",PDC!C89)</f>
        <v>Wijzigen CPE configuratie op afstand voor &gt; 10 locaties</v>
      </c>
      <c r="D29" s="270"/>
    </row>
    <row r="30" spans="2:4" ht="13.2" x14ac:dyDescent="0.25">
      <c r="B30" s="122" t="str">
        <f>IF(PDC!B90="","",PDC!B90)</f>
        <v>SW12</v>
      </c>
      <c r="C30" s="159" t="str">
        <f>IF(PDC!C90="","",PDC!C90)</f>
        <v>Leveren extra VPN op ≤ 10 locaties</v>
      </c>
      <c r="D30" s="270"/>
    </row>
    <row r="31" spans="2:4" ht="13.2" x14ac:dyDescent="0.25">
      <c r="B31" s="122" t="str">
        <f>IF(PDC!B91="","",PDC!B91)</f>
        <v>SW13</v>
      </c>
      <c r="C31" s="159" t="str">
        <f>IF(PDC!C91="","",PDC!C91)</f>
        <v>Leveren extra VPN op &gt; 10 locaties</v>
      </c>
      <c r="D31" s="270"/>
    </row>
    <row r="32" spans="2:4" ht="13.2" x14ac:dyDescent="0.25">
      <c r="B32" s="122" t="str">
        <f>IF(PDC!B92="","",PDC!B92)</f>
        <v>SW14</v>
      </c>
      <c r="C32" s="159" t="str">
        <f>IF(PDC!C92="","",PDC!C92)</f>
        <v>Site survey op locatie (op verzoek van Deelnemer)</v>
      </c>
      <c r="D32" s="270"/>
    </row>
    <row r="33" spans="2:4" ht="13.2" x14ac:dyDescent="0.25">
      <c r="B33" s="122" t="str">
        <f>IF(PDC!B93="","",PDC!B93)</f>
        <v>SW15</v>
      </c>
      <c r="C33" s="159" t="str">
        <f>IF(PDC!C93="","",PDC!C93)</f>
        <v>Fysieke wijziging CPE configuratie op locatie</v>
      </c>
      <c r="D33" s="270"/>
    </row>
    <row r="34" spans="2:4" ht="13.2" x14ac:dyDescent="0.25">
      <c r="B34" s="122" t="str">
        <f>IF(PDC!B94="","",PDC!B94)</f>
        <v>SW16</v>
      </c>
      <c r="C34" s="159" t="str">
        <f>IF(PDC!C94="","",PDC!C94)</f>
        <v>Evaluatie DDoS aanval</v>
      </c>
      <c r="D34" s="270"/>
    </row>
    <row r="35" spans="2:4" ht="13.2" x14ac:dyDescent="0.25">
      <c r="B35" s="122" t="str">
        <f>IF(PDC!B95="","",PDC!B95)</f>
        <v/>
      </c>
      <c r="C35" s="159" t="str">
        <f>IF(PDC!C95="","",PDC!C95)</f>
        <v/>
      </c>
      <c r="D35" s="242"/>
    </row>
    <row r="36" spans="2:4" ht="13.8" thickBot="1" x14ac:dyDescent="0.3">
      <c r="B36" s="139"/>
      <c r="C36" s="160"/>
      <c r="D36" s="243"/>
    </row>
  </sheetData>
  <mergeCells count="2">
    <mergeCell ref="B17:D17"/>
    <mergeCell ref="B8: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2:AT1000"/>
  <sheetViews>
    <sheetView zoomScale="90" zoomScaleNormal="90" workbookViewId="0">
      <selection activeCell="A6" sqref="A6"/>
    </sheetView>
  </sheetViews>
  <sheetFormatPr defaultColWidth="8.19921875" defaultRowHeight="13.2" x14ac:dyDescent="0.2"/>
  <cols>
    <col min="1" max="1" width="20.69921875" style="5" customWidth="1"/>
    <col min="2" max="2" width="10.69921875" style="7" customWidth="1"/>
    <col min="3" max="3" width="12.19921875" style="7" customWidth="1"/>
    <col min="4" max="4" width="19.09765625" style="6" customWidth="1"/>
    <col min="5" max="5" width="18" style="6" customWidth="1"/>
    <col min="6" max="6" width="29.3984375" style="7" customWidth="1"/>
    <col min="7" max="7" width="10.69921875" style="7" customWidth="1"/>
    <col min="8" max="8" width="8.19921875" style="6" customWidth="1"/>
    <col min="9" max="9" width="45.8984375" style="10" customWidth="1"/>
    <col min="10" max="10" width="9.69921875" style="5" customWidth="1"/>
    <col min="11" max="11" width="33.09765625" style="10" customWidth="1"/>
    <col min="12" max="12" width="9.19921875" style="10" customWidth="1"/>
    <col min="13" max="13" width="7.5" style="6" customWidth="1"/>
    <col min="14" max="14" width="11.3984375" style="9" customWidth="1"/>
    <col min="15" max="15" width="36.5" style="10" customWidth="1"/>
    <col min="16" max="16" width="19.5" style="5" customWidth="1"/>
    <col min="17" max="17" width="14.69921875" style="5" customWidth="1"/>
    <col min="18" max="18" width="19.19921875" style="9" customWidth="1"/>
    <col min="19" max="20" width="13.19921875" style="5" customWidth="1"/>
    <col min="21" max="21" width="17.09765625" style="5" customWidth="1"/>
    <col min="22" max="22" width="10.69921875" style="5" customWidth="1"/>
    <col min="23" max="23" width="11.69921875" style="5" customWidth="1"/>
    <col min="24" max="24" width="14.3984375" style="5" customWidth="1"/>
    <col min="25" max="25" width="11.69921875" style="5" customWidth="1"/>
    <col min="26" max="26" width="14.3984375" style="5" customWidth="1"/>
    <col min="27" max="27" width="19.09765625" style="5" customWidth="1"/>
    <col min="28" max="28" width="23.3984375" style="5" customWidth="1"/>
    <col min="29" max="30" width="21.5" style="5" customWidth="1"/>
    <col min="31" max="31" width="23.5" style="5" customWidth="1"/>
    <col min="32" max="33" width="19.5" style="5" customWidth="1"/>
    <col min="34" max="34" width="14.69921875" style="5" customWidth="1"/>
    <col min="35" max="35" width="16.09765625" style="5" customWidth="1"/>
    <col min="36" max="36" width="14" style="5" customWidth="1"/>
    <col min="37" max="37" width="17.8984375" style="5" customWidth="1"/>
    <col min="38" max="38" width="8.19921875" style="5"/>
    <col min="39" max="40" width="15.59765625" style="5" customWidth="1"/>
    <col min="41" max="43" width="10.3984375" style="5" customWidth="1"/>
    <col min="44" max="16384" width="8.19921875" style="5"/>
  </cols>
  <sheetData>
    <row r="2" spans="1:46" ht="13.8" thickBot="1" x14ac:dyDescent="0.25"/>
    <row r="3" spans="1:46" ht="18" thickBot="1" x14ac:dyDescent="0.25">
      <c r="AB3" s="367" t="s">
        <v>162</v>
      </c>
      <c r="AC3" s="368"/>
      <c r="AD3" s="369"/>
      <c r="AF3" s="197"/>
      <c r="AJ3" s="197"/>
    </row>
    <row r="4" spans="1:46" ht="25.2" thickBot="1" x14ac:dyDescent="0.25">
      <c r="A4" s="26" t="s">
        <v>163</v>
      </c>
      <c r="AB4" s="55" t="s">
        <v>164</v>
      </c>
      <c r="AC4" s="54" t="s">
        <v>165</v>
      </c>
      <c r="AD4" s="55" t="s">
        <v>166</v>
      </c>
      <c r="AF4" s="198"/>
      <c r="AJ4" s="198"/>
    </row>
    <row r="5" spans="1:46" ht="13.8" thickBot="1" x14ac:dyDescent="0.25">
      <c r="AB5" s="52">
        <f>SUM(AB12:AB1000)</f>
        <v>0</v>
      </c>
      <c r="AC5" s="53">
        <f>SUM(AC12:AC1000)</f>
        <v>0</v>
      </c>
      <c r="AD5" s="53">
        <f>SUM(AD12:AD1000)</f>
        <v>0</v>
      </c>
      <c r="AF5" s="199"/>
      <c r="AJ5" s="199"/>
    </row>
    <row r="6" spans="1:46" x14ac:dyDescent="0.2">
      <c r="A6" s="241" t="s">
        <v>255</v>
      </c>
    </row>
    <row r="7" spans="1:46" ht="13.8" thickBot="1" x14ac:dyDescent="0.25">
      <c r="AN7" s="9"/>
    </row>
    <row r="8" spans="1:46" s="13" customFormat="1" ht="26.25" customHeight="1" thickBot="1" x14ac:dyDescent="0.25">
      <c r="A8" s="25" t="s">
        <v>130</v>
      </c>
      <c r="B8" s="24"/>
      <c r="C8" s="24"/>
      <c r="D8" s="23"/>
      <c r="E8" s="23"/>
      <c r="F8" s="194"/>
      <c r="G8" s="370" t="s">
        <v>128</v>
      </c>
      <c r="H8" s="371"/>
      <c r="I8" s="371"/>
      <c r="J8" s="372"/>
      <c r="K8" s="370" t="s">
        <v>129</v>
      </c>
      <c r="L8" s="371"/>
      <c r="M8" s="371"/>
      <c r="N8" s="371"/>
      <c r="O8" s="372"/>
      <c r="P8" s="378" t="s">
        <v>128</v>
      </c>
      <c r="Q8" s="379"/>
      <c r="R8" s="379"/>
      <c r="S8" s="379"/>
      <c r="T8" s="379"/>
      <c r="U8" s="379"/>
      <c r="V8" s="380"/>
      <c r="W8" s="380"/>
      <c r="X8" s="380"/>
      <c r="Y8" s="379"/>
      <c r="Z8" s="381"/>
      <c r="AA8" s="175" t="s">
        <v>129</v>
      </c>
      <c r="AB8" s="51" t="s">
        <v>167</v>
      </c>
      <c r="AC8" s="51" t="s">
        <v>168</v>
      </c>
      <c r="AD8" s="51" t="s">
        <v>8</v>
      </c>
      <c r="AE8" s="49" t="s">
        <v>169</v>
      </c>
      <c r="AF8" s="365" t="s">
        <v>170</v>
      </c>
      <c r="AG8" s="366"/>
      <c r="AH8" s="50" t="s">
        <v>171</v>
      </c>
      <c r="AI8" s="50" t="s">
        <v>172</v>
      </c>
      <c r="AJ8" s="50" t="s">
        <v>129</v>
      </c>
      <c r="AK8" s="5"/>
      <c r="AN8" s="9"/>
    </row>
    <row r="9" spans="1:46" s="9" customFormat="1" ht="79.2" x14ac:dyDescent="0.2">
      <c r="A9" s="22" t="s">
        <v>131</v>
      </c>
      <c r="B9" s="80" t="s">
        <v>132</v>
      </c>
      <c r="C9" s="80" t="s">
        <v>133</v>
      </c>
      <c r="D9" s="81" t="s">
        <v>134</v>
      </c>
      <c r="E9" s="21" t="s">
        <v>135</v>
      </c>
      <c r="F9" s="20" t="s">
        <v>136</v>
      </c>
      <c r="G9" s="280" t="s">
        <v>4</v>
      </c>
      <c r="H9" s="191" t="s">
        <v>173</v>
      </c>
      <c r="I9" s="281" t="s">
        <v>5</v>
      </c>
      <c r="J9" s="282" t="s">
        <v>174</v>
      </c>
      <c r="K9" s="100" t="s">
        <v>157</v>
      </c>
      <c r="L9" s="100" t="s">
        <v>4</v>
      </c>
      <c r="M9" s="191" t="s">
        <v>173</v>
      </c>
      <c r="N9" s="193" t="s">
        <v>138</v>
      </c>
      <c r="O9" s="100" t="s">
        <v>139</v>
      </c>
      <c r="P9" s="48" t="s">
        <v>175</v>
      </c>
      <c r="Q9" s="47" t="s">
        <v>176</v>
      </c>
      <c r="R9" s="46" t="s">
        <v>177</v>
      </c>
      <c r="S9" s="283" t="s">
        <v>178</v>
      </c>
      <c r="T9" s="283" t="s">
        <v>179</v>
      </c>
      <c r="U9" s="284" t="s">
        <v>180</v>
      </c>
      <c r="V9" s="373" t="s">
        <v>181</v>
      </c>
      <c r="W9" s="374"/>
      <c r="X9" s="375"/>
      <c r="Y9" s="376" t="s">
        <v>182</v>
      </c>
      <c r="Z9" s="377"/>
      <c r="AA9" s="166" t="s">
        <v>182</v>
      </c>
      <c r="AB9" s="202" t="s">
        <v>183</v>
      </c>
      <c r="AC9" s="202" t="s">
        <v>184</v>
      </c>
      <c r="AD9" s="202" t="s">
        <v>185</v>
      </c>
      <c r="AE9" s="201" t="s">
        <v>186</v>
      </c>
      <c r="AF9" s="201" t="s">
        <v>187</v>
      </c>
      <c r="AG9" s="201" t="s">
        <v>188</v>
      </c>
      <c r="AH9" s="285" t="s">
        <v>189</v>
      </c>
      <c r="AI9" s="286" t="s">
        <v>190</v>
      </c>
      <c r="AJ9" s="201" t="s">
        <v>191</v>
      </c>
      <c r="AK9" s="287"/>
    </row>
    <row r="10" spans="1:46" s="9" customFormat="1" ht="13.8" thickBot="1" x14ac:dyDescent="0.25">
      <c r="A10" s="19"/>
      <c r="B10" s="18"/>
      <c r="C10" s="18"/>
      <c r="D10" s="17"/>
      <c r="E10" s="17"/>
      <c r="F10" s="16"/>
      <c r="G10" s="15"/>
      <c r="H10" s="14"/>
      <c r="I10" s="14"/>
      <c r="J10" s="192"/>
      <c r="K10" s="14"/>
      <c r="L10" s="14"/>
      <c r="M10" s="14"/>
      <c r="N10" s="192"/>
      <c r="O10" s="14"/>
      <c r="P10" s="45"/>
      <c r="Q10" s="44"/>
      <c r="R10" s="43"/>
      <c r="S10" s="288" t="s">
        <v>192</v>
      </c>
      <c r="T10" s="288" t="s">
        <v>192</v>
      </c>
      <c r="U10" s="203" t="s">
        <v>193</v>
      </c>
      <c r="V10" s="45" t="s">
        <v>193</v>
      </c>
      <c r="W10" s="289" t="s">
        <v>194</v>
      </c>
      <c r="X10" s="290" t="s">
        <v>195</v>
      </c>
      <c r="Y10" s="204" t="s">
        <v>196</v>
      </c>
      <c r="Z10" s="158" t="s">
        <v>197</v>
      </c>
      <c r="AA10" s="158" t="s">
        <v>197</v>
      </c>
      <c r="AB10" s="42"/>
      <c r="AC10" s="42"/>
      <c r="AD10" s="42"/>
      <c r="AE10" s="40" t="s">
        <v>193</v>
      </c>
      <c r="AF10" s="200" t="s">
        <v>193</v>
      </c>
      <c r="AG10" s="40" t="s">
        <v>197</v>
      </c>
      <c r="AH10" s="291" t="s">
        <v>193</v>
      </c>
      <c r="AI10" s="41" t="s">
        <v>198</v>
      </c>
      <c r="AJ10" s="200" t="s">
        <v>197</v>
      </c>
      <c r="AK10" s="287"/>
    </row>
    <row r="11" spans="1:46" s="9" customFormat="1" x14ac:dyDescent="0.2">
      <c r="A11" s="8"/>
      <c r="B11" s="12"/>
      <c r="C11" s="12"/>
      <c r="D11" s="13"/>
      <c r="E11" s="13"/>
      <c r="F11" s="12"/>
      <c r="G11" s="11"/>
      <c r="H11" s="10"/>
      <c r="I11" s="10"/>
      <c r="K11" s="10"/>
      <c r="L11" s="10"/>
      <c r="M11" s="10"/>
      <c r="O11" s="10"/>
      <c r="P11" s="5"/>
      <c r="Q11" s="5"/>
      <c r="S11" s="38"/>
      <c r="T11" s="38"/>
      <c r="U11" s="38"/>
      <c r="V11" s="38"/>
      <c r="W11" s="38"/>
      <c r="X11" s="38"/>
      <c r="Y11" s="38"/>
      <c r="Z11" s="38"/>
      <c r="AA11" s="38"/>
      <c r="AB11" s="38"/>
      <c r="AC11" s="38"/>
      <c r="AD11" s="38"/>
      <c r="AE11" s="38"/>
      <c r="AF11" s="38"/>
      <c r="AG11" s="38"/>
      <c r="AH11" s="39"/>
      <c r="AI11" s="38"/>
      <c r="AJ11" s="38"/>
      <c r="AK11" s="37"/>
      <c r="AM11" s="287"/>
      <c r="AN11" s="287"/>
      <c r="AO11" s="287"/>
      <c r="AP11" s="287"/>
      <c r="AQ11" s="287"/>
      <c r="AR11" s="287"/>
      <c r="AS11" s="287"/>
      <c r="AT11" s="287"/>
    </row>
    <row r="12" spans="1:46" x14ac:dyDescent="0.2">
      <c r="A12" s="36" t="str">
        <f>IF(OR(LEN('Local Access'!A12)=0,'Local Access'!$L11="Ja"),"",'Local Access'!A12)</f>
        <v/>
      </c>
      <c r="B12" s="36" t="str">
        <f>IF(OR(LEN('Local Access'!B12)=0,'Local Access'!$L11="Ja"),"",'Local Access'!B12)</f>
        <v/>
      </c>
      <c r="C12" s="36" t="str">
        <f>IF(OR(LEN('Local Access'!C12)=0,'Local Access'!$L11="Ja"),"",'Local Access'!C12)</f>
        <v/>
      </c>
      <c r="D12" s="36" t="str">
        <f>IF(OR(LEN('Local Access'!D12)=0,'Local Access'!$L11="Ja"),"",'Local Access'!D12)</f>
        <v/>
      </c>
      <c r="E12" s="36" t="str">
        <f>IF(OR(LEN('Local Access'!E12)=0,'Local Access'!$L11="Ja"),"",'Local Access'!E12)</f>
        <v/>
      </c>
      <c r="F12" s="36" t="str">
        <f>IF(OR(LEN('Local Access'!F12)=0,'Local Access'!$L11="Ja"),"",'Local Access'!F12)</f>
        <v/>
      </c>
      <c r="G12" s="36" t="str">
        <f>IF(N11="Ja","",IF(LEN('Local Access'!H12)=0,"",'Local Access'!H12))</f>
        <v/>
      </c>
      <c r="H12" s="174" t="str">
        <f>IF(N11="Ja","",IF(LEFT(G12,3)="SD-","Ja",""))</f>
        <v/>
      </c>
      <c r="I12" s="36" t="str">
        <f>IF(N11="Ja","",IF(LEN('Local Access'!G12)=0,"",'Local Access'!G12))</f>
        <v/>
      </c>
      <c r="J12" s="36" t="str">
        <f>IF(N11="Ja","",IF(LEN('Local Access'!I12)=0,"",'Local Access'!I12))</f>
        <v/>
      </c>
      <c r="K12" s="36" t="str">
        <f>IF(LEN('Local Access'!J12)=0,"",'Local Access'!J12)</f>
        <v/>
      </c>
      <c r="L12" s="36" t="str">
        <f>IF(LEN('Local Access'!K12)=0,"",'Local Access'!K12)</f>
        <v/>
      </c>
      <c r="M12" s="174" t="str">
        <f>IF(LEFT(L12,3)="SD-","Ja","")</f>
        <v/>
      </c>
      <c r="N12" s="36" t="str">
        <f>IF(LEN('Local Access'!L12)=0,"",'Local Access'!L12)</f>
        <v/>
      </c>
      <c r="O12" s="36" t="str">
        <f>IF(LEN('Local Access'!M12)=0,"",'Local Access'!M12)</f>
        <v/>
      </c>
      <c r="P12" s="35"/>
      <c r="Q12" s="35"/>
      <c r="R12" s="34"/>
      <c r="S12" s="33"/>
      <c r="T12" s="33"/>
      <c r="U12" s="32"/>
      <c r="V12" s="31"/>
      <c r="W12" s="31"/>
      <c r="X12" s="31"/>
      <c r="Y12" s="31"/>
      <c r="Z12" s="31"/>
      <c r="AA12" s="31"/>
      <c r="AB12" s="292">
        <f>AE12+AH12</f>
        <v>0</v>
      </c>
      <c r="AC12" s="292">
        <f>AF12</f>
        <v>0</v>
      </c>
      <c r="AD12" s="292">
        <f>AI12+AG12+AJ12</f>
        <v>0</v>
      </c>
      <c r="AE12" s="30">
        <f>IF(G12="",0,IF(P12="On-Net maken (glasvezel)",$S12*PDC!$F$33+$T12*PDC!$F$34+PDC!$F$32+$U12,IF(P12="On-Net maken (radio)",PDC!$F$35+$U12,0)))</f>
        <v>0</v>
      </c>
      <c r="AF12" s="293">
        <f>IF(G12="",0,IF(P12="Inkoop bij 3e partij",0,IF(H12="Ja",Y12,VLOOKUP($G12,PDC!$B$10:$G$95,6,FALSE))))</f>
        <v>0</v>
      </c>
      <c r="AG12" s="30">
        <f>IF(G12="",0,IF(P12="Inkoop bij 3e partij",0,IF(H12="Ja", Z12,VLOOKUP($G12,PDC!$B$10:$G$95,5,FALSE))))</f>
        <v>0</v>
      </c>
      <c r="AH12" s="293">
        <f>IF(G12="",0,IF(P12="Inkoop bij 3e partij",V12*(1+PDC!$F$37)+IF(G12=0,0,IF(LEN(G12)=0,0,VLOOKUP($G12,PDC!$B$10:$J$77,7,FALSE))),0))</f>
        <v>0</v>
      </c>
      <c r="AI12" s="293">
        <f>IF(G12="",0,IF(P12="Inkoop bij 3e partij",W12*(1+PDC!$F$38),0))</f>
        <v>0</v>
      </c>
      <c r="AJ12" s="30">
        <f>IF(L12="",0,IF(M12="Ja",AA12,VLOOKUP($L12,PDC!$B$10:$G$95,5,FALSE)))</f>
        <v>0</v>
      </c>
      <c r="AK12" s="37"/>
      <c r="AO12" s="294"/>
      <c r="AP12" s="294"/>
      <c r="AQ12" s="294"/>
      <c r="AR12" s="295"/>
      <c r="AS12" s="295"/>
    </row>
    <row r="13" spans="1:46" x14ac:dyDescent="0.2">
      <c r="A13" s="36" t="str">
        <f>IF(OR(LEN('Local Access'!A13)=0,'Local Access'!$L12="Ja"),"",'Local Access'!A13)</f>
        <v/>
      </c>
      <c r="B13" s="36" t="str">
        <f>IF(OR(LEN('Local Access'!B13)=0,'Local Access'!$L12="Ja"),"",'Local Access'!B13)</f>
        <v/>
      </c>
      <c r="C13" s="36" t="str">
        <f>IF(OR(LEN('Local Access'!C13)=0,'Local Access'!$L12="Ja"),"",'Local Access'!C13)</f>
        <v/>
      </c>
      <c r="D13" s="36" t="str">
        <f>IF(OR(LEN('Local Access'!D13)=0,'Local Access'!$L12="Ja"),"",'Local Access'!D13)</f>
        <v/>
      </c>
      <c r="E13" s="36" t="str">
        <f>IF(OR(LEN('Local Access'!E13)=0,'Local Access'!$L12="Ja"),"",'Local Access'!E13)</f>
        <v/>
      </c>
      <c r="F13" s="36" t="str">
        <f>IF(OR(LEN('Local Access'!F13)=0,'Local Access'!$L12="Ja"),"",'Local Access'!F13)</f>
        <v/>
      </c>
      <c r="G13" s="36" t="str">
        <f>IF(N12="Ja","",IF(LEN('Local Access'!H13)=0,"",'Local Access'!H13))</f>
        <v/>
      </c>
      <c r="H13" s="174" t="str">
        <f t="shared" ref="H13:H76" si="0">IF(N12="Ja","",IF(LEFT(G13,3)="SD-","Ja",""))</f>
        <v/>
      </c>
      <c r="I13" s="36" t="str">
        <f>IF(N12="Ja","",IF(LEN('Local Access'!G13)=0,"",'Local Access'!G13))</f>
        <v/>
      </c>
      <c r="J13" s="36" t="str">
        <f>IF(N12="Ja","",IF(LEN('Local Access'!I13)=0,"",'Local Access'!I13))</f>
        <v/>
      </c>
      <c r="K13" s="36" t="str">
        <f>IF(LEN('Local Access'!J13)=0,"",'Local Access'!J13)</f>
        <v/>
      </c>
      <c r="L13" s="36" t="str">
        <f>IF(LEN('Local Access'!K13)=0,"",'Local Access'!K13)</f>
        <v/>
      </c>
      <c r="M13" s="174" t="str">
        <f t="shared" ref="M13:M76" si="1">IF(LEFT(L13,3)="SD-","Ja","")</f>
        <v/>
      </c>
      <c r="N13" s="36" t="str">
        <f>IF(LEN('Local Access'!L13)=0,"",'Local Access'!L13)</f>
        <v/>
      </c>
      <c r="O13" s="36" t="str">
        <f>IF(LEN('Local Access'!M13)=0,"",'Local Access'!M13)</f>
        <v/>
      </c>
      <c r="P13" s="35"/>
      <c r="Q13" s="35"/>
      <c r="R13" s="34"/>
      <c r="S13" s="33"/>
      <c r="T13" s="33"/>
      <c r="U13" s="32"/>
      <c r="V13" s="31"/>
      <c r="W13" s="31"/>
      <c r="X13" s="31"/>
      <c r="Y13" s="31"/>
      <c r="Z13" s="31"/>
      <c r="AA13" s="31"/>
      <c r="AB13" s="292">
        <f t="shared" ref="AB13:AB76" si="2">AE13+AH13</f>
        <v>0</v>
      </c>
      <c r="AC13" s="292">
        <f t="shared" ref="AC13:AC76" si="3">AF13</f>
        <v>0</v>
      </c>
      <c r="AD13" s="292">
        <f t="shared" ref="AD13:AD76" si="4">AI13+AG13+AJ13</f>
        <v>0</v>
      </c>
      <c r="AE13" s="30">
        <f>IF(G13="",0,IF(P13="On-Net maken (glasvezel)",$S13*PDC!$F$33+$T13*PDC!$F$34+PDC!$F$32+$U13,IF(P13="On-Net maken (radio)",PDC!$F$35+$U13,0)))</f>
        <v>0</v>
      </c>
      <c r="AF13" s="293">
        <f>IF(G13="",0,IF(P13="Inkoop bij 3e partij",0,IF(H13="Ja",Y13,VLOOKUP($G13,PDC!$B$10:$G$95,6,FALSE))))</f>
        <v>0</v>
      </c>
      <c r="AG13" s="30">
        <f>IF(G13="",0,IF(P13="Inkoop bij 3e partij",0,IF(H13="Ja", Z13,VLOOKUP($G13,PDC!$B$10:$G$95,5,FALSE))))</f>
        <v>0</v>
      </c>
      <c r="AH13" s="293">
        <f>IF(G13="",0,IF(P13="Inkoop bij 3e partij",V13*(1+PDC!$F$37)+IF(G13=0,0,IF(LEN(G13)=0,0,VLOOKUP($G13,PDC!$B$10:$J$77,7,FALSE))),0))</f>
        <v>0</v>
      </c>
      <c r="AI13" s="293">
        <f>IF(G13="",0,IF(P13="Inkoop bij 3e partij",W13*(1+PDC!$F$38),0))</f>
        <v>0</v>
      </c>
      <c r="AJ13" s="30">
        <f>IF(L13="",0,IF(M13="Ja",AA13,VLOOKUP($L13,PDC!$B$10:$G$95,5,FALSE)))</f>
        <v>0</v>
      </c>
      <c r="AK13" s="37"/>
      <c r="AO13" s="294"/>
      <c r="AP13" s="294"/>
      <c r="AQ13" s="294"/>
      <c r="AR13" s="7"/>
      <c r="AS13" s="7"/>
    </row>
    <row r="14" spans="1:46" x14ac:dyDescent="0.2">
      <c r="A14" s="36" t="str">
        <f>IF(OR(LEN('Local Access'!A14)=0,'Local Access'!$L13="Ja"),"",'Local Access'!A14)</f>
        <v/>
      </c>
      <c r="B14" s="36" t="str">
        <f>IF(OR(LEN('Local Access'!B14)=0,'Local Access'!$L13="Ja"),"",'Local Access'!B14)</f>
        <v/>
      </c>
      <c r="C14" s="36" t="str">
        <f>IF(OR(LEN('Local Access'!C14)=0,'Local Access'!$L13="Ja"),"",'Local Access'!C14)</f>
        <v/>
      </c>
      <c r="D14" s="36" t="str">
        <f>IF(OR(LEN('Local Access'!D14)=0,'Local Access'!$L13="Ja"),"",'Local Access'!D14)</f>
        <v/>
      </c>
      <c r="E14" s="36" t="str">
        <f>IF(OR(LEN('Local Access'!E14)=0,'Local Access'!$L13="Ja"),"",'Local Access'!E14)</f>
        <v/>
      </c>
      <c r="F14" s="36" t="str">
        <f>IF(OR(LEN('Local Access'!F14)=0,'Local Access'!$L13="Ja"),"",'Local Access'!F14)</f>
        <v/>
      </c>
      <c r="G14" s="36" t="str">
        <f>IF(N13="Ja","",IF(LEN('Local Access'!H14)=0,"",'Local Access'!H14))</f>
        <v/>
      </c>
      <c r="H14" s="174" t="str">
        <f t="shared" si="0"/>
        <v/>
      </c>
      <c r="I14" s="36" t="str">
        <f>IF(N13="Ja","",IF(LEN('Local Access'!G14)=0,"",'Local Access'!G14))</f>
        <v/>
      </c>
      <c r="J14" s="36" t="str">
        <f>IF(N13="Ja","",IF(LEN('Local Access'!I14)=0,"",'Local Access'!I14))</f>
        <v/>
      </c>
      <c r="K14" s="36" t="str">
        <f>IF(LEN('Local Access'!J14)=0,"",'Local Access'!J14)</f>
        <v/>
      </c>
      <c r="L14" s="36" t="str">
        <f>IF(LEN('Local Access'!K14)=0,"",'Local Access'!K14)</f>
        <v/>
      </c>
      <c r="M14" s="174" t="str">
        <f t="shared" si="1"/>
        <v/>
      </c>
      <c r="N14" s="36" t="str">
        <f>IF(LEN('Local Access'!L14)=0,"",'Local Access'!L14)</f>
        <v/>
      </c>
      <c r="O14" s="36" t="str">
        <f>IF(LEN('Local Access'!M14)=0,"",'Local Access'!M14)</f>
        <v/>
      </c>
      <c r="P14" s="35"/>
      <c r="Q14" s="35"/>
      <c r="R14" s="34"/>
      <c r="S14" s="33"/>
      <c r="T14" s="33"/>
      <c r="U14" s="32"/>
      <c r="V14" s="31"/>
      <c r="W14" s="31"/>
      <c r="X14" s="31"/>
      <c r="Y14" s="31"/>
      <c r="Z14" s="31"/>
      <c r="AA14" s="31"/>
      <c r="AB14" s="292">
        <f t="shared" si="2"/>
        <v>0</v>
      </c>
      <c r="AC14" s="292">
        <f t="shared" si="3"/>
        <v>0</v>
      </c>
      <c r="AD14" s="292">
        <f t="shared" si="4"/>
        <v>0</v>
      </c>
      <c r="AE14" s="30">
        <f>IF(G14="",0,IF(P14="On-Net maken (glasvezel)",$S14*PDC!$F$33+$T14*PDC!$F$34+PDC!$F$32+$U14,IF(P14="On-Net maken (radio)",PDC!$F$35+$U14,0)))</f>
        <v>0</v>
      </c>
      <c r="AF14" s="293">
        <f>IF(G14="",0,IF(P14="Inkoop bij 3e partij",0,IF(H14="Ja",Y14,VLOOKUP($G14,PDC!$B$10:$G$95,6,FALSE))))</f>
        <v>0</v>
      </c>
      <c r="AG14" s="30">
        <f>IF(G14="",0,IF(P14="Inkoop bij 3e partij",0,IF(H14="Ja", Z14,VLOOKUP($G14,PDC!$B$10:$G$95,5,FALSE))))</f>
        <v>0</v>
      </c>
      <c r="AH14" s="293">
        <f>IF(G14="",0,IF(P14="Inkoop bij 3e partij",V14*(1+PDC!$F$37)+IF(G14=0,0,IF(LEN(G14)=0,0,VLOOKUP($G14,PDC!$B$10:$J$77,7,FALSE))),0))</f>
        <v>0</v>
      </c>
      <c r="AI14" s="293">
        <f>IF(G14="",0,IF(P14="Inkoop bij 3e partij",W14*(1+PDC!$F$38),0))</f>
        <v>0</v>
      </c>
      <c r="AJ14" s="30">
        <f>IF(L14="",0,IF(M14="Ja",AA14,VLOOKUP($L14,PDC!$B$10:$G$95,5,FALSE)))</f>
        <v>0</v>
      </c>
      <c r="AK14" s="37"/>
      <c r="AM14" s="294"/>
      <c r="AN14" s="294"/>
      <c r="AO14" s="294"/>
      <c r="AP14" s="294"/>
      <c r="AQ14" s="294"/>
      <c r="AR14" s="7"/>
      <c r="AS14" s="7"/>
    </row>
    <row r="15" spans="1:46" x14ac:dyDescent="0.2">
      <c r="A15" s="36" t="str">
        <f>IF(OR(LEN('Local Access'!A15)=0,'Local Access'!$L14="Ja"),"",'Local Access'!A15)</f>
        <v/>
      </c>
      <c r="B15" s="36" t="str">
        <f>IF(OR(LEN('Local Access'!B15)=0,'Local Access'!$L14="Ja"),"",'Local Access'!B15)</f>
        <v/>
      </c>
      <c r="C15" s="36" t="str">
        <f>IF(OR(LEN('Local Access'!C15)=0,'Local Access'!$L14="Ja"),"",'Local Access'!C15)</f>
        <v/>
      </c>
      <c r="D15" s="36" t="str">
        <f>IF(OR(LEN('Local Access'!D15)=0,'Local Access'!$L14="Ja"),"",'Local Access'!D15)</f>
        <v/>
      </c>
      <c r="E15" s="36" t="str">
        <f>IF(OR(LEN('Local Access'!E15)=0,'Local Access'!$L14="Ja"),"",'Local Access'!E15)</f>
        <v/>
      </c>
      <c r="F15" s="36" t="str">
        <f>IF(OR(LEN('Local Access'!F15)=0,'Local Access'!$L14="Ja"),"",'Local Access'!F15)</f>
        <v/>
      </c>
      <c r="G15" s="36" t="str">
        <f>IF(N14="Ja","",IF(LEN('Local Access'!H15)=0,"",'Local Access'!H15))</f>
        <v/>
      </c>
      <c r="H15" s="174" t="str">
        <f t="shared" si="0"/>
        <v/>
      </c>
      <c r="I15" s="36" t="str">
        <f>IF(N14="Ja","",IF(LEN('Local Access'!G15)=0,"",'Local Access'!G15))</f>
        <v/>
      </c>
      <c r="J15" s="36" t="str">
        <f>IF(N14="Ja","",IF(LEN('Local Access'!I15)=0,"",'Local Access'!I15))</f>
        <v/>
      </c>
      <c r="K15" s="36" t="str">
        <f>IF(LEN('Local Access'!J15)=0,"",'Local Access'!J15)</f>
        <v/>
      </c>
      <c r="L15" s="36" t="str">
        <f>IF(LEN('Local Access'!K15)=0,"",'Local Access'!K15)</f>
        <v/>
      </c>
      <c r="M15" s="174" t="str">
        <f t="shared" si="1"/>
        <v/>
      </c>
      <c r="N15" s="36" t="str">
        <f>IF(LEN('Local Access'!L15)=0,"",'Local Access'!L15)</f>
        <v/>
      </c>
      <c r="O15" s="36" t="str">
        <f>IF(LEN('Local Access'!M15)=0,"",'Local Access'!M15)</f>
        <v/>
      </c>
      <c r="P15" s="35"/>
      <c r="Q15" s="35"/>
      <c r="R15" s="34"/>
      <c r="S15" s="33"/>
      <c r="T15" s="33"/>
      <c r="U15" s="32"/>
      <c r="V15" s="31"/>
      <c r="W15" s="31"/>
      <c r="X15" s="31"/>
      <c r="Y15" s="31"/>
      <c r="Z15" s="31"/>
      <c r="AA15" s="31"/>
      <c r="AB15" s="292">
        <f t="shared" si="2"/>
        <v>0</v>
      </c>
      <c r="AC15" s="292">
        <f t="shared" si="3"/>
        <v>0</v>
      </c>
      <c r="AD15" s="292">
        <f t="shared" si="4"/>
        <v>0</v>
      </c>
      <c r="AE15" s="30">
        <f>IF(G15="",0,IF(P15="On-Net maken (glasvezel)",$S15*PDC!$F$33+$T15*PDC!$F$34+PDC!$F$32+$U15,IF(P15="On-Net maken (radio)",PDC!$F$35+$U15,0)))</f>
        <v>0</v>
      </c>
      <c r="AF15" s="293">
        <f>IF(G15="",0,IF(P15="Inkoop bij 3e partij",0,IF(H15="Ja",Y15,VLOOKUP($G15,PDC!$B$10:$G$95,6,FALSE))))</f>
        <v>0</v>
      </c>
      <c r="AG15" s="30">
        <f>IF(G15="",0,IF(P15="Inkoop bij 3e partij",0,IF(H15="Ja", Z15,VLOOKUP($G15,PDC!$B$10:$G$95,5,FALSE))))</f>
        <v>0</v>
      </c>
      <c r="AH15" s="293">
        <f>IF(G15="",0,IF(P15="Inkoop bij 3e partij",V15*(1+PDC!$F$37)+IF(G15=0,0,IF(LEN(G15)=0,0,VLOOKUP($G15,PDC!$B$10:$J$77,7,FALSE))),0))</f>
        <v>0</v>
      </c>
      <c r="AI15" s="293">
        <f>IF(G15="",0,IF(P15="Inkoop bij 3e partij",W15*(1+PDC!$F$38),0))</f>
        <v>0</v>
      </c>
      <c r="AJ15" s="30">
        <f>IF(L15="",0,IF(M15="Ja",AA15,VLOOKUP($L15,PDC!$B$10:$G$95,5,FALSE)))</f>
        <v>0</v>
      </c>
      <c r="AK15" s="37"/>
    </row>
    <row r="16" spans="1:46" s="8" customFormat="1" x14ac:dyDescent="0.2">
      <c r="A16" s="36" t="str">
        <f>IF(OR(LEN('Local Access'!A16)=0,'Local Access'!$L15="Ja"),"",'Local Access'!A16)</f>
        <v/>
      </c>
      <c r="B16" s="36" t="str">
        <f>IF(OR(LEN('Local Access'!B16)=0,'Local Access'!$L15="Ja"),"",'Local Access'!B16)</f>
        <v/>
      </c>
      <c r="C16" s="36" t="str">
        <f>IF(OR(LEN('Local Access'!C16)=0,'Local Access'!$L15="Ja"),"",'Local Access'!C16)</f>
        <v/>
      </c>
      <c r="D16" s="36" t="str">
        <f>IF(OR(LEN('Local Access'!D16)=0,'Local Access'!$L15="Ja"),"",'Local Access'!D16)</f>
        <v/>
      </c>
      <c r="E16" s="36" t="str">
        <f>IF(OR(LEN('Local Access'!E16)=0,'Local Access'!$L15="Ja"),"",'Local Access'!E16)</f>
        <v/>
      </c>
      <c r="F16" s="36" t="str">
        <f>IF(OR(LEN('Local Access'!F16)=0,'Local Access'!$L15="Ja"),"",'Local Access'!F16)</f>
        <v/>
      </c>
      <c r="G16" s="36" t="str">
        <f>IF(N15="Ja","",IF(LEN('Local Access'!H16)=0,"",'Local Access'!H16))</f>
        <v/>
      </c>
      <c r="H16" s="174" t="str">
        <f t="shared" si="0"/>
        <v/>
      </c>
      <c r="I16" s="36" t="str">
        <f>IF(N15="Ja","",IF(LEN('Local Access'!G16)=0,"",'Local Access'!G16))</f>
        <v/>
      </c>
      <c r="J16" s="36" t="str">
        <f>IF(N15="Ja","",IF(LEN('Local Access'!I16)=0,"",'Local Access'!I16))</f>
        <v/>
      </c>
      <c r="K16" s="36" t="str">
        <f>IF(LEN('Local Access'!J16)=0,"",'Local Access'!J16)</f>
        <v/>
      </c>
      <c r="L16" s="36" t="str">
        <f>IF(LEN('Local Access'!K16)=0,"",'Local Access'!K16)</f>
        <v/>
      </c>
      <c r="M16" s="174" t="str">
        <f t="shared" si="1"/>
        <v/>
      </c>
      <c r="N16" s="36" t="str">
        <f>IF(LEN('Local Access'!L16)=0,"",'Local Access'!L16)</f>
        <v/>
      </c>
      <c r="O16" s="36" t="str">
        <f>IF(LEN('Local Access'!M16)=0,"",'Local Access'!M16)</f>
        <v/>
      </c>
      <c r="P16" s="35"/>
      <c r="Q16" s="35"/>
      <c r="R16" s="34"/>
      <c r="S16" s="33"/>
      <c r="T16" s="33"/>
      <c r="U16" s="32"/>
      <c r="V16" s="31"/>
      <c r="W16" s="31"/>
      <c r="X16" s="31"/>
      <c r="Y16" s="31"/>
      <c r="Z16" s="31"/>
      <c r="AA16" s="31"/>
      <c r="AB16" s="292">
        <f t="shared" si="2"/>
        <v>0</v>
      </c>
      <c r="AC16" s="292">
        <f t="shared" si="3"/>
        <v>0</v>
      </c>
      <c r="AD16" s="292">
        <f t="shared" si="4"/>
        <v>0</v>
      </c>
      <c r="AE16" s="30">
        <f>IF(G16="",0,IF(P16="On-Net maken (glasvezel)",$S16*PDC!$F$33+$T16*PDC!$F$34+PDC!$F$32+$U16,IF(P16="On-Net maken (radio)",PDC!$F$35+$U16,0)))</f>
        <v>0</v>
      </c>
      <c r="AF16" s="293">
        <f>IF(G16="",0,IF(P16="Inkoop bij 3e partij",0,IF(H16="Ja",Y16,VLOOKUP($G16,PDC!$B$10:$G$95,6,FALSE))))</f>
        <v>0</v>
      </c>
      <c r="AG16" s="30">
        <f>IF(G16="",0,IF(P16="Inkoop bij 3e partij",0,IF(H16="Ja", Z16,VLOOKUP($G16,PDC!$B$10:$G$95,5,FALSE))))</f>
        <v>0</v>
      </c>
      <c r="AH16" s="293">
        <f>IF(G16="",0,IF(P16="Inkoop bij 3e partij",V16*(1+PDC!$F$37)+IF(G16=0,0,IF(LEN(G16)=0,0,VLOOKUP($G16,PDC!$B$10:$J$77,7,FALSE))),0))</f>
        <v>0</v>
      </c>
      <c r="AI16" s="293">
        <f>IF(G16="",0,IF(P16="Inkoop bij 3e partij",W16*(1+PDC!$F$38),0))</f>
        <v>0</v>
      </c>
      <c r="AJ16" s="30">
        <f>IF(L16="",0,IF(M16="Ja",AA16,VLOOKUP($L16,PDC!$B$10:$G$95,5,FALSE)))</f>
        <v>0</v>
      </c>
      <c r="AN16" s="5"/>
    </row>
    <row r="17" spans="1:40" s="8" customFormat="1" x14ac:dyDescent="0.2">
      <c r="A17" s="36" t="str">
        <f>IF(OR(LEN('Local Access'!A17)=0,'Local Access'!$L16="Ja"),"",'Local Access'!A17)</f>
        <v/>
      </c>
      <c r="B17" s="36" t="str">
        <f>IF(OR(LEN('Local Access'!B17)=0,'Local Access'!$L16="Ja"),"",'Local Access'!B17)</f>
        <v/>
      </c>
      <c r="C17" s="36" t="str">
        <f>IF(OR(LEN('Local Access'!C17)=0,'Local Access'!$L16="Ja"),"",'Local Access'!C17)</f>
        <v/>
      </c>
      <c r="D17" s="36" t="str">
        <f>IF(OR(LEN('Local Access'!D17)=0,'Local Access'!$L16="Ja"),"",'Local Access'!D17)</f>
        <v/>
      </c>
      <c r="E17" s="36" t="str">
        <f>IF(OR(LEN('Local Access'!E17)=0,'Local Access'!$L16="Ja"),"",'Local Access'!E17)</f>
        <v/>
      </c>
      <c r="F17" s="36" t="str">
        <f>IF(OR(LEN('Local Access'!F17)=0,'Local Access'!$L16="Ja"),"",'Local Access'!F17)</f>
        <v/>
      </c>
      <c r="G17" s="36" t="str">
        <f>IF(N16="Ja","",IF(LEN('Local Access'!H17)=0,"",'Local Access'!H17))</f>
        <v/>
      </c>
      <c r="H17" s="174" t="str">
        <f t="shared" si="0"/>
        <v/>
      </c>
      <c r="I17" s="36" t="str">
        <f>IF(N16="Ja","",IF(LEN('Local Access'!G17)=0,"",'Local Access'!G17))</f>
        <v/>
      </c>
      <c r="J17" s="36" t="str">
        <f>IF(N16="Ja","",IF(LEN('Local Access'!I17)=0,"",'Local Access'!I17))</f>
        <v/>
      </c>
      <c r="K17" s="36" t="str">
        <f>IF(LEN('Local Access'!J17)=0,"",'Local Access'!J17)</f>
        <v/>
      </c>
      <c r="L17" s="36" t="str">
        <f>IF(LEN('Local Access'!K17)=0,"",'Local Access'!K17)</f>
        <v/>
      </c>
      <c r="M17" s="174" t="str">
        <f t="shared" si="1"/>
        <v/>
      </c>
      <c r="N17" s="36" t="str">
        <f>IF(LEN('Local Access'!L17)=0,"",'Local Access'!L17)</f>
        <v/>
      </c>
      <c r="O17" s="36" t="str">
        <f>IF(LEN('Local Access'!M17)=0,"",'Local Access'!M17)</f>
        <v/>
      </c>
      <c r="P17" s="35"/>
      <c r="Q17" s="35"/>
      <c r="R17" s="34"/>
      <c r="S17" s="33"/>
      <c r="T17" s="33"/>
      <c r="U17" s="32"/>
      <c r="V17" s="31"/>
      <c r="W17" s="31"/>
      <c r="X17" s="31"/>
      <c r="Y17" s="31"/>
      <c r="Z17" s="31"/>
      <c r="AA17" s="31"/>
      <c r="AB17" s="292">
        <f t="shared" si="2"/>
        <v>0</v>
      </c>
      <c r="AC17" s="292">
        <f t="shared" si="3"/>
        <v>0</v>
      </c>
      <c r="AD17" s="292">
        <f t="shared" si="4"/>
        <v>0</v>
      </c>
      <c r="AE17" s="30">
        <f>IF(G17="",0,IF(P17="On-Net maken (glasvezel)",$S17*PDC!$F$33+$T17*PDC!$F$34+PDC!$F$32+$U17,IF(P17="On-Net maken (radio)",PDC!$F$35+$U17,0)))</f>
        <v>0</v>
      </c>
      <c r="AF17" s="293">
        <f>IF(G17="",0,IF(P17="Inkoop bij 3e partij",0,IF(H17="Ja",Y17,VLOOKUP($G17,PDC!$B$10:$G$95,6,FALSE))))</f>
        <v>0</v>
      </c>
      <c r="AG17" s="30">
        <f>IF(G17="",0,IF(P17="Inkoop bij 3e partij",0,IF(H17="Ja", Z17,VLOOKUP($G17,PDC!$B$10:$G$95,5,FALSE))))</f>
        <v>0</v>
      </c>
      <c r="AH17" s="293">
        <f>IF(G17="",0,IF(P17="Inkoop bij 3e partij",V17*(1+PDC!$F$37)+IF(G17=0,0,IF(LEN(G17)=0,0,VLOOKUP($G17,PDC!$B$10:$J$77,7,FALSE))),0))</f>
        <v>0</v>
      </c>
      <c r="AI17" s="293">
        <f>IF(G17="",0,IF(P17="Inkoop bij 3e partij",W17*(1+PDC!$F$38),0))</f>
        <v>0</v>
      </c>
      <c r="AJ17" s="30">
        <f>IF(L17="",0,IF(M17="Ja",AA17,VLOOKUP($L17,PDC!$B$10:$G$95,5,FALSE)))</f>
        <v>0</v>
      </c>
      <c r="AN17" s="5"/>
    </row>
    <row r="18" spans="1:40" x14ac:dyDescent="0.2">
      <c r="A18" s="36" t="str">
        <f>IF(OR(LEN('Local Access'!A18)=0,'Local Access'!$L17="Ja"),"",'Local Access'!A18)</f>
        <v/>
      </c>
      <c r="B18" s="36" t="str">
        <f>IF(OR(LEN('Local Access'!B18)=0,'Local Access'!$L17="Ja"),"",'Local Access'!B18)</f>
        <v/>
      </c>
      <c r="C18" s="36" t="str">
        <f>IF(OR(LEN('Local Access'!C18)=0,'Local Access'!$L17="Ja"),"",'Local Access'!C18)</f>
        <v/>
      </c>
      <c r="D18" s="36" t="str">
        <f>IF(OR(LEN('Local Access'!D18)=0,'Local Access'!$L17="Ja"),"",'Local Access'!D18)</f>
        <v/>
      </c>
      <c r="E18" s="36" t="str">
        <f>IF(OR(LEN('Local Access'!E18)=0,'Local Access'!$L17="Ja"),"",'Local Access'!E18)</f>
        <v/>
      </c>
      <c r="F18" s="36" t="str">
        <f>IF(OR(LEN('Local Access'!F18)=0,'Local Access'!$L17="Ja"),"",'Local Access'!F18)</f>
        <v/>
      </c>
      <c r="G18" s="36" t="str">
        <f>IF(N17="Ja","",IF(LEN('Local Access'!H18)=0,"",'Local Access'!H18))</f>
        <v/>
      </c>
      <c r="H18" s="174" t="str">
        <f t="shared" si="0"/>
        <v/>
      </c>
      <c r="I18" s="36" t="str">
        <f>IF(N17="Ja","",IF(LEN('Local Access'!G18)=0,"",'Local Access'!G18))</f>
        <v/>
      </c>
      <c r="J18" s="36" t="str">
        <f>IF(N17="Ja","",IF(LEN('Local Access'!I18)=0,"",'Local Access'!I18))</f>
        <v/>
      </c>
      <c r="K18" s="36" t="str">
        <f>IF(LEN('Local Access'!J18)=0,"",'Local Access'!J18)</f>
        <v/>
      </c>
      <c r="L18" s="36" t="str">
        <f>IF(LEN('Local Access'!K18)=0,"",'Local Access'!K18)</f>
        <v/>
      </c>
      <c r="M18" s="174" t="str">
        <f t="shared" si="1"/>
        <v/>
      </c>
      <c r="N18" s="36" t="str">
        <f>IF(LEN('Local Access'!L18)=0,"",'Local Access'!L18)</f>
        <v/>
      </c>
      <c r="O18" s="36" t="str">
        <f>IF(LEN('Local Access'!M18)=0,"",'Local Access'!M18)</f>
        <v/>
      </c>
      <c r="P18" s="35"/>
      <c r="Q18" s="35"/>
      <c r="R18" s="34"/>
      <c r="S18" s="33"/>
      <c r="T18" s="33"/>
      <c r="U18" s="32"/>
      <c r="V18" s="31"/>
      <c r="W18" s="31"/>
      <c r="X18" s="31"/>
      <c r="Y18" s="31"/>
      <c r="Z18" s="31"/>
      <c r="AA18" s="31"/>
      <c r="AB18" s="292">
        <f t="shared" si="2"/>
        <v>0</v>
      </c>
      <c r="AC18" s="292">
        <f t="shared" si="3"/>
        <v>0</v>
      </c>
      <c r="AD18" s="292">
        <f t="shared" si="4"/>
        <v>0</v>
      </c>
      <c r="AE18" s="30">
        <f>IF(G18="",0,IF(P18="On-Net maken (glasvezel)",$S18*PDC!$F$33+$T18*PDC!$F$34+PDC!$F$32+$U18,IF(P18="On-Net maken (radio)",PDC!$F$35+$U18,0)))</f>
        <v>0</v>
      </c>
      <c r="AF18" s="293">
        <f>IF(G18="",0,IF(P18="Inkoop bij 3e partij",0,IF(H18="Ja",Y18,VLOOKUP($G18,PDC!$B$10:$G$95,6,FALSE))))</f>
        <v>0</v>
      </c>
      <c r="AG18" s="30">
        <f>IF(G18="",0,IF(P18="Inkoop bij 3e partij",0,IF(H18="Ja", Z18,VLOOKUP($G18,PDC!$B$10:$G$95,5,FALSE))))</f>
        <v>0</v>
      </c>
      <c r="AH18" s="293">
        <f>IF(G18="",0,IF(P18="Inkoop bij 3e partij",V18*(1+PDC!$F$37)+IF(G18=0,0,IF(LEN(G18)=0,0,VLOOKUP($G18,PDC!$B$10:$J$77,7,FALSE))),0))</f>
        <v>0</v>
      </c>
      <c r="AI18" s="293">
        <f>IF(G18="",0,IF(P18="Inkoop bij 3e partij",W18*(1+PDC!$F$38),0))</f>
        <v>0</v>
      </c>
      <c r="AJ18" s="30">
        <f>IF(L18="",0,IF(M18="Ja",AA18,VLOOKUP($L18,PDC!$B$10:$G$95,5,FALSE)))</f>
        <v>0</v>
      </c>
    </row>
    <row r="19" spans="1:40" x14ac:dyDescent="0.2">
      <c r="A19" s="36" t="str">
        <f>IF(OR(LEN('Local Access'!A19)=0,'Local Access'!$L18="Ja"),"",'Local Access'!A19)</f>
        <v/>
      </c>
      <c r="B19" s="36" t="str">
        <f>IF(OR(LEN('Local Access'!B19)=0,'Local Access'!$L18="Ja"),"",'Local Access'!B19)</f>
        <v/>
      </c>
      <c r="C19" s="36" t="str">
        <f>IF(OR(LEN('Local Access'!C19)=0,'Local Access'!$L18="Ja"),"",'Local Access'!C19)</f>
        <v/>
      </c>
      <c r="D19" s="36" t="str">
        <f>IF(OR(LEN('Local Access'!D19)=0,'Local Access'!$L18="Ja"),"",'Local Access'!D19)</f>
        <v/>
      </c>
      <c r="E19" s="36" t="str">
        <f>IF(OR(LEN('Local Access'!E19)=0,'Local Access'!$L18="Ja"),"",'Local Access'!E19)</f>
        <v/>
      </c>
      <c r="F19" s="36" t="str">
        <f>IF(OR(LEN('Local Access'!F19)=0,'Local Access'!$L18="Ja"),"",'Local Access'!F19)</f>
        <v/>
      </c>
      <c r="G19" s="36" t="str">
        <f>IF(N18="Ja","",IF(LEN('Local Access'!H19)=0,"",'Local Access'!H19))</f>
        <v/>
      </c>
      <c r="H19" s="174" t="str">
        <f t="shared" si="0"/>
        <v/>
      </c>
      <c r="I19" s="36" t="str">
        <f>IF(N18="Ja","",IF(LEN('Local Access'!G19)=0,"",'Local Access'!G19))</f>
        <v/>
      </c>
      <c r="J19" s="36" t="str">
        <f>IF(N18="Ja","",IF(LEN('Local Access'!I19)=0,"",'Local Access'!I19))</f>
        <v/>
      </c>
      <c r="K19" s="36" t="str">
        <f>IF(LEN('Local Access'!J19)=0,"",'Local Access'!J19)</f>
        <v/>
      </c>
      <c r="L19" s="36" t="str">
        <f>IF(LEN('Local Access'!K19)=0,"",'Local Access'!K19)</f>
        <v/>
      </c>
      <c r="M19" s="174" t="str">
        <f t="shared" si="1"/>
        <v/>
      </c>
      <c r="N19" s="36" t="str">
        <f>IF(LEN('Local Access'!L19)=0,"",'Local Access'!L19)</f>
        <v/>
      </c>
      <c r="O19" s="36" t="str">
        <f>IF(LEN('Local Access'!M19)=0,"",'Local Access'!M19)</f>
        <v/>
      </c>
      <c r="P19" s="35"/>
      <c r="Q19" s="35"/>
      <c r="R19" s="34"/>
      <c r="S19" s="33"/>
      <c r="T19" s="33"/>
      <c r="U19" s="32"/>
      <c r="V19" s="31"/>
      <c r="W19" s="31"/>
      <c r="X19" s="31"/>
      <c r="Y19" s="31"/>
      <c r="Z19" s="31"/>
      <c r="AA19" s="31"/>
      <c r="AB19" s="292">
        <f t="shared" si="2"/>
        <v>0</v>
      </c>
      <c r="AC19" s="292">
        <f t="shared" si="3"/>
        <v>0</v>
      </c>
      <c r="AD19" s="292">
        <f t="shared" si="4"/>
        <v>0</v>
      </c>
      <c r="AE19" s="30">
        <f>IF(G19="",0,IF(P19="On-Net maken (glasvezel)",$S19*PDC!$F$33+$T19*PDC!$F$34+PDC!$F$32+$U19,IF(P19="On-Net maken (radio)",PDC!$F$35+$U19,0)))</f>
        <v>0</v>
      </c>
      <c r="AF19" s="293">
        <f>IF(G19="",0,IF(P19="Inkoop bij 3e partij",0,IF(H19="Ja",Y19,VLOOKUP($G19,PDC!$B$10:$G$95,6,FALSE))))</f>
        <v>0</v>
      </c>
      <c r="AG19" s="30">
        <f>IF(G19="",0,IF(P19="Inkoop bij 3e partij",0,IF(H19="Ja", Z19,VLOOKUP($G19,PDC!$B$10:$G$95,5,FALSE))))</f>
        <v>0</v>
      </c>
      <c r="AH19" s="293">
        <f>IF(G19="",0,IF(P19="Inkoop bij 3e partij",V19*(1+PDC!$F$37)+IF(G19=0,0,IF(LEN(G19)=0,0,VLOOKUP($G19,PDC!$B$10:$J$77,7,FALSE))),0))</f>
        <v>0</v>
      </c>
      <c r="AI19" s="293">
        <f>IF(G19="",0,IF(P19="Inkoop bij 3e partij",W19*(1+PDC!$F$38),0))</f>
        <v>0</v>
      </c>
      <c r="AJ19" s="30">
        <f>IF(L19="",0,IF(M19="Ja",AA19,VLOOKUP($L19,PDC!$B$10:$G$95,5,FALSE)))</f>
        <v>0</v>
      </c>
    </row>
    <row r="20" spans="1:40" x14ac:dyDescent="0.2">
      <c r="A20" s="36" t="str">
        <f>IF(OR(LEN('Local Access'!A20)=0,'Local Access'!$L19="Ja"),"",'Local Access'!A20)</f>
        <v/>
      </c>
      <c r="B20" s="36" t="str">
        <f>IF(OR(LEN('Local Access'!B20)=0,'Local Access'!$L19="Ja"),"",'Local Access'!B20)</f>
        <v/>
      </c>
      <c r="C20" s="36" t="str">
        <f>IF(OR(LEN('Local Access'!C20)=0,'Local Access'!$L19="Ja"),"",'Local Access'!C20)</f>
        <v/>
      </c>
      <c r="D20" s="36" t="str">
        <f>IF(OR(LEN('Local Access'!D20)=0,'Local Access'!$L19="Ja"),"",'Local Access'!D20)</f>
        <v/>
      </c>
      <c r="E20" s="36" t="str">
        <f>IF(OR(LEN('Local Access'!E20)=0,'Local Access'!$L19="Ja"),"",'Local Access'!E20)</f>
        <v/>
      </c>
      <c r="F20" s="36" t="str">
        <f>IF(OR(LEN('Local Access'!F20)=0,'Local Access'!$L19="Ja"),"",'Local Access'!F20)</f>
        <v/>
      </c>
      <c r="G20" s="36" t="str">
        <f>IF(N19="Ja","",IF(LEN('Local Access'!H20)=0,"",'Local Access'!H20))</f>
        <v/>
      </c>
      <c r="H20" s="174" t="str">
        <f t="shared" si="0"/>
        <v/>
      </c>
      <c r="I20" s="36" t="str">
        <f>IF(N19="Ja","",IF(LEN('Local Access'!G20)=0,"",'Local Access'!G20))</f>
        <v/>
      </c>
      <c r="J20" s="36" t="str">
        <f>IF(N19="Ja","",IF(LEN('Local Access'!I20)=0,"",'Local Access'!I20))</f>
        <v/>
      </c>
      <c r="K20" s="36" t="str">
        <f>IF(LEN('Local Access'!J20)=0,"",'Local Access'!J20)</f>
        <v/>
      </c>
      <c r="L20" s="36" t="str">
        <f>IF(LEN('Local Access'!K20)=0,"",'Local Access'!K20)</f>
        <v/>
      </c>
      <c r="M20" s="174" t="str">
        <f t="shared" si="1"/>
        <v/>
      </c>
      <c r="N20" s="36" t="str">
        <f>IF(LEN('Local Access'!L20)=0,"",'Local Access'!L20)</f>
        <v/>
      </c>
      <c r="O20" s="36" t="str">
        <f>IF(LEN('Local Access'!M20)=0,"",'Local Access'!M20)</f>
        <v/>
      </c>
      <c r="P20" s="35"/>
      <c r="Q20" s="35"/>
      <c r="R20" s="34"/>
      <c r="S20" s="33"/>
      <c r="T20" s="33"/>
      <c r="U20" s="32"/>
      <c r="V20" s="31"/>
      <c r="W20" s="31"/>
      <c r="X20" s="31"/>
      <c r="Y20" s="31"/>
      <c r="Z20" s="31"/>
      <c r="AA20" s="31"/>
      <c r="AB20" s="292">
        <f t="shared" si="2"/>
        <v>0</v>
      </c>
      <c r="AC20" s="292">
        <f t="shared" si="3"/>
        <v>0</v>
      </c>
      <c r="AD20" s="292">
        <f t="shared" si="4"/>
        <v>0</v>
      </c>
      <c r="AE20" s="30">
        <f>IF(G20="",0,IF(P20="On-Net maken (glasvezel)",$S20*PDC!$F$33+$T20*PDC!$F$34+PDC!$F$32+$U20,IF(P20="On-Net maken (radio)",PDC!$F$35+$U20,0)))</f>
        <v>0</v>
      </c>
      <c r="AF20" s="293">
        <f>IF(G20="",0,IF(P20="Inkoop bij 3e partij",0,IF(H20="Ja",Y20,VLOOKUP($G20,PDC!$B$10:$G$95,6,FALSE))))</f>
        <v>0</v>
      </c>
      <c r="AG20" s="30">
        <f>IF(G20="",0,IF(P20="Inkoop bij 3e partij",0,IF(H20="Ja", Z20,VLOOKUP($G20,PDC!$B$10:$G$95,5,FALSE))))</f>
        <v>0</v>
      </c>
      <c r="AH20" s="293">
        <f>IF(G20="",0,IF(P20="Inkoop bij 3e partij",V20*(1+PDC!$F$37)+IF(G20=0,0,IF(LEN(G20)=0,0,VLOOKUP($G20,PDC!$B$10:$J$77,7,FALSE))),0))</f>
        <v>0</v>
      </c>
      <c r="AI20" s="293">
        <f>IF(G20="",0,IF(P20="Inkoop bij 3e partij",W20*(1+PDC!$F$38),0))</f>
        <v>0</v>
      </c>
      <c r="AJ20" s="30">
        <f>IF(L20="",0,IF(M20="Ja",AA20,VLOOKUP($L20,PDC!$B$10:$G$95,5,FALSE)))</f>
        <v>0</v>
      </c>
    </row>
    <row r="21" spans="1:40" x14ac:dyDescent="0.2">
      <c r="A21" s="36" t="str">
        <f>IF(OR(LEN('Local Access'!A21)=0,'Local Access'!$L20="Ja"),"",'Local Access'!A21)</f>
        <v/>
      </c>
      <c r="B21" s="36" t="str">
        <f>IF(OR(LEN('Local Access'!B21)=0,'Local Access'!$L20="Ja"),"",'Local Access'!B21)</f>
        <v/>
      </c>
      <c r="C21" s="36" t="str">
        <f>IF(OR(LEN('Local Access'!C21)=0,'Local Access'!$L20="Ja"),"",'Local Access'!C21)</f>
        <v/>
      </c>
      <c r="D21" s="36" t="str">
        <f>IF(OR(LEN('Local Access'!D21)=0,'Local Access'!$L20="Ja"),"",'Local Access'!D21)</f>
        <v/>
      </c>
      <c r="E21" s="36" t="str">
        <f>IF(OR(LEN('Local Access'!E21)=0,'Local Access'!$L20="Ja"),"",'Local Access'!E21)</f>
        <v/>
      </c>
      <c r="F21" s="36" t="str">
        <f>IF(OR(LEN('Local Access'!F21)=0,'Local Access'!$L20="Ja"),"",'Local Access'!F21)</f>
        <v/>
      </c>
      <c r="G21" s="36" t="str">
        <f>IF(N20="Ja","",IF(LEN('Local Access'!H21)=0,"",'Local Access'!H21))</f>
        <v/>
      </c>
      <c r="H21" s="174" t="str">
        <f t="shared" si="0"/>
        <v/>
      </c>
      <c r="I21" s="36" t="str">
        <f>IF(N20="Ja","",IF(LEN('Local Access'!G21)=0,"",'Local Access'!G21))</f>
        <v/>
      </c>
      <c r="J21" s="36" t="str">
        <f>IF(N20="Ja","",IF(LEN('Local Access'!I21)=0,"",'Local Access'!I21))</f>
        <v/>
      </c>
      <c r="K21" s="36" t="str">
        <f>IF(LEN('Local Access'!J21)=0,"",'Local Access'!J21)</f>
        <v/>
      </c>
      <c r="L21" s="36" t="str">
        <f>IF(LEN('Local Access'!K21)=0,"",'Local Access'!K21)</f>
        <v/>
      </c>
      <c r="M21" s="174" t="str">
        <f t="shared" si="1"/>
        <v/>
      </c>
      <c r="N21" s="36" t="str">
        <f>IF(LEN('Local Access'!L21)=0,"",'Local Access'!L21)</f>
        <v/>
      </c>
      <c r="O21" s="36" t="str">
        <f>IF(LEN('Local Access'!M21)=0,"",'Local Access'!M21)</f>
        <v/>
      </c>
      <c r="P21" s="35"/>
      <c r="Q21" s="35"/>
      <c r="R21" s="34"/>
      <c r="S21" s="33"/>
      <c r="T21" s="33"/>
      <c r="U21" s="32"/>
      <c r="V21" s="31"/>
      <c r="W21" s="31"/>
      <c r="X21" s="31"/>
      <c r="Y21" s="31"/>
      <c r="Z21" s="31"/>
      <c r="AA21" s="31"/>
      <c r="AB21" s="292">
        <f t="shared" si="2"/>
        <v>0</v>
      </c>
      <c r="AC21" s="292">
        <f t="shared" si="3"/>
        <v>0</v>
      </c>
      <c r="AD21" s="292">
        <f t="shared" si="4"/>
        <v>0</v>
      </c>
      <c r="AE21" s="30">
        <f>IF(G21="",0,IF(P21="On-Net maken (glasvezel)",$S21*PDC!$F$33+$T21*PDC!$F$34+PDC!$F$32+$U21,IF(P21="On-Net maken (radio)",PDC!$F$35+$U21,0)))</f>
        <v>0</v>
      </c>
      <c r="AF21" s="293">
        <f>IF(G21="",0,IF(P21="Inkoop bij 3e partij",0,IF(H21="Ja",Y21,VLOOKUP($G21,PDC!$B$10:$G$95,6,FALSE))))</f>
        <v>0</v>
      </c>
      <c r="AG21" s="30">
        <f>IF(G21="",0,IF(P21="Inkoop bij 3e partij",0,IF(H21="Ja", Z21,VLOOKUP($G21,PDC!$B$10:$G$95,5,FALSE))))</f>
        <v>0</v>
      </c>
      <c r="AH21" s="293">
        <f>IF(G21="",0,IF(P21="Inkoop bij 3e partij",V21*(1+PDC!$F$37)+IF(G21=0,0,IF(LEN(G21)=0,0,VLOOKUP($G21,PDC!$B$10:$J$77,7,FALSE))),0))</f>
        <v>0</v>
      </c>
      <c r="AI21" s="293">
        <f>IF(G21="",0,IF(P21="Inkoop bij 3e partij",W21*(1+PDC!$F$38),0))</f>
        <v>0</v>
      </c>
      <c r="AJ21" s="30">
        <f>IF(L21="",0,IF(M21="Ja",AA21,VLOOKUP($L21,PDC!$B$10:$G$95,5,FALSE)))</f>
        <v>0</v>
      </c>
    </row>
    <row r="22" spans="1:40" x14ac:dyDescent="0.2">
      <c r="A22" s="36" t="str">
        <f>IF(OR(LEN('Local Access'!A22)=0,'Local Access'!$L21="Ja"),"",'Local Access'!A22)</f>
        <v/>
      </c>
      <c r="B22" s="36" t="str">
        <f>IF(OR(LEN('Local Access'!B22)=0,'Local Access'!$L21="Ja"),"",'Local Access'!B22)</f>
        <v/>
      </c>
      <c r="C22" s="36" t="str">
        <f>IF(OR(LEN('Local Access'!C22)=0,'Local Access'!$L21="Ja"),"",'Local Access'!C22)</f>
        <v/>
      </c>
      <c r="D22" s="36" t="str">
        <f>IF(OR(LEN('Local Access'!D22)=0,'Local Access'!$L21="Ja"),"",'Local Access'!D22)</f>
        <v/>
      </c>
      <c r="E22" s="36" t="str">
        <f>IF(OR(LEN('Local Access'!E22)=0,'Local Access'!$L21="Ja"),"",'Local Access'!E22)</f>
        <v/>
      </c>
      <c r="F22" s="36" t="str">
        <f>IF(OR(LEN('Local Access'!F22)=0,'Local Access'!$L21="Ja"),"",'Local Access'!F22)</f>
        <v/>
      </c>
      <c r="G22" s="36" t="str">
        <f>IF(N21="Ja","",IF(LEN('Local Access'!H22)=0,"",'Local Access'!H22))</f>
        <v/>
      </c>
      <c r="H22" s="174" t="str">
        <f t="shared" si="0"/>
        <v/>
      </c>
      <c r="I22" s="36" t="str">
        <f>IF(N21="Ja","",IF(LEN('Local Access'!G22)=0,"",'Local Access'!G22))</f>
        <v/>
      </c>
      <c r="J22" s="36" t="str">
        <f>IF(N21="Ja","",IF(LEN('Local Access'!I22)=0,"",'Local Access'!I22))</f>
        <v/>
      </c>
      <c r="K22" s="36" t="str">
        <f>IF(LEN('Local Access'!J22)=0,"",'Local Access'!J22)</f>
        <v/>
      </c>
      <c r="L22" s="36" t="str">
        <f>IF(LEN('Local Access'!K22)=0,"",'Local Access'!K22)</f>
        <v/>
      </c>
      <c r="M22" s="174" t="str">
        <f t="shared" si="1"/>
        <v/>
      </c>
      <c r="N22" s="36" t="str">
        <f>IF(LEN('Local Access'!L22)=0,"",'Local Access'!L22)</f>
        <v/>
      </c>
      <c r="O22" s="36" t="str">
        <f>IF(LEN('Local Access'!M22)=0,"",'Local Access'!M22)</f>
        <v/>
      </c>
      <c r="P22" s="35"/>
      <c r="Q22" s="35"/>
      <c r="R22" s="34"/>
      <c r="S22" s="33"/>
      <c r="T22" s="33"/>
      <c r="U22" s="32"/>
      <c r="V22" s="31"/>
      <c r="W22" s="31"/>
      <c r="X22" s="31"/>
      <c r="Y22" s="31"/>
      <c r="Z22" s="31"/>
      <c r="AA22" s="31"/>
      <c r="AB22" s="292">
        <f t="shared" si="2"/>
        <v>0</v>
      </c>
      <c r="AC22" s="292">
        <f t="shared" si="3"/>
        <v>0</v>
      </c>
      <c r="AD22" s="292">
        <f t="shared" si="4"/>
        <v>0</v>
      </c>
      <c r="AE22" s="30">
        <f>IF(G22="",0,IF(P22="On-Net maken (glasvezel)",$S22*PDC!$F$33+$T22*PDC!$F$34+PDC!$F$32+$U22,IF(P22="On-Net maken (radio)",PDC!$F$35+$U22,0)))</f>
        <v>0</v>
      </c>
      <c r="AF22" s="293">
        <f>IF(G22="",0,IF(P22="Inkoop bij 3e partij",0,IF(H22="Ja",Y22,VLOOKUP($G22,PDC!$B$10:$G$95,6,FALSE))))</f>
        <v>0</v>
      </c>
      <c r="AG22" s="30">
        <f>IF(G22="",0,IF(P22="Inkoop bij 3e partij",0,IF(H22="Ja", Z22,VLOOKUP($G22,PDC!$B$10:$G$95,5,FALSE))))</f>
        <v>0</v>
      </c>
      <c r="AH22" s="293">
        <f>IF(G22="",0,IF(P22="Inkoop bij 3e partij",V22*(1+PDC!$F$37)+IF(G22=0,0,IF(LEN(G22)=0,0,VLOOKUP($G22,PDC!$B$10:$J$77,7,FALSE))),0))</f>
        <v>0</v>
      </c>
      <c r="AI22" s="293">
        <f>IF(G22="",0,IF(P22="Inkoop bij 3e partij",W22*(1+PDC!$F$38),0))</f>
        <v>0</v>
      </c>
      <c r="AJ22" s="30">
        <f>IF(L22="",0,IF(M22="Ja",AA22,VLOOKUP($L22,PDC!$B$10:$G$95,5,FALSE)))</f>
        <v>0</v>
      </c>
    </row>
    <row r="23" spans="1:40" x14ac:dyDescent="0.2">
      <c r="A23" s="36" t="str">
        <f>IF(OR(LEN('Local Access'!A23)=0,'Local Access'!$L22="Ja"),"",'Local Access'!A23)</f>
        <v/>
      </c>
      <c r="B23" s="36" t="str">
        <f>IF(OR(LEN('Local Access'!B23)=0,'Local Access'!$L22="Ja"),"",'Local Access'!B23)</f>
        <v/>
      </c>
      <c r="C23" s="36" t="str">
        <f>IF(OR(LEN('Local Access'!C23)=0,'Local Access'!$L22="Ja"),"",'Local Access'!C23)</f>
        <v/>
      </c>
      <c r="D23" s="36" t="str">
        <f>IF(OR(LEN('Local Access'!D23)=0,'Local Access'!$L22="Ja"),"",'Local Access'!D23)</f>
        <v/>
      </c>
      <c r="E23" s="36" t="str">
        <f>IF(OR(LEN('Local Access'!E23)=0,'Local Access'!$L22="Ja"),"",'Local Access'!E23)</f>
        <v/>
      </c>
      <c r="F23" s="36" t="str">
        <f>IF(OR(LEN('Local Access'!F23)=0,'Local Access'!$L22="Ja"),"",'Local Access'!F23)</f>
        <v/>
      </c>
      <c r="G23" s="36" t="str">
        <f>IF(N22="Ja","",IF(LEN('Local Access'!H23)=0,"",'Local Access'!H23))</f>
        <v/>
      </c>
      <c r="H23" s="174" t="str">
        <f t="shared" si="0"/>
        <v/>
      </c>
      <c r="I23" s="36" t="str">
        <f>IF(N22="Ja","",IF(LEN('Local Access'!G23)=0,"",'Local Access'!G23))</f>
        <v/>
      </c>
      <c r="J23" s="36" t="str">
        <f>IF(N22="Ja","",IF(LEN('Local Access'!I23)=0,"",'Local Access'!I23))</f>
        <v/>
      </c>
      <c r="K23" s="36" t="str">
        <f>IF(LEN('Local Access'!J23)=0,"",'Local Access'!J23)</f>
        <v/>
      </c>
      <c r="L23" s="36" t="str">
        <f>IF(LEN('Local Access'!K23)=0,"",'Local Access'!K23)</f>
        <v/>
      </c>
      <c r="M23" s="174" t="str">
        <f t="shared" si="1"/>
        <v/>
      </c>
      <c r="N23" s="36" t="str">
        <f>IF(LEN('Local Access'!L23)=0,"",'Local Access'!L23)</f>
        <v/>
      </c>
      <c r="O23" s="36" t="str">
        <f>IF(LEN('Local Access'!M23)=0,"",'Local Access'!M23)</f>
        <v/>
      </c>
      <c r="P23" s="35"/>
      <c r="Q23" s="35"/>
      <c r="R23" s="34"/>
      <c r="S23" s="33"/>
      <c r="T23" s="33"/>
      <c r="U23" s="32"/>
      <c r="V23" s="31"/>
      <c r="W23" s="31"/>
      <c r="X23" s="31"/>
      <c r="Y23" s="31"/>
      <c r="Z23" s="31"/>
      <c r="AA23" s="31"/>
      <c r="AB23" s="292">
        <f t="shared" si="2"/>
        <v>0</v>
      </c>
      <c r="AC23" s="292">
        <f t="shared" si="3"/>
        <v>0</v>
      </c>
      <c r="AD23" s="292">
        <f t="shared" si="4"/>
        <v>0</v>
      </c>
      <c r="AE23" s="30">
        <f>IF(G23="",0,IF(P23="On-Net maken (glasvezel)",$S23*PDC!$F$33+$T23*PDC!$F$34+PDC!$F$32+$U23,IF(P23="On-Net maken (radio)",PDC!$F$35+$U23,0)))</f>
        <v>0</v>
      </c>
      <c r="AF23" s="293">
        <f>IF(G23="",0,IF(P23="Inkoop bij 3e partij",0,IF(H23="Ja",Y23,VLOOKUP($G23,PDC!$B$10:$G$95,6,FALSE))))</f>
        <v>0</v>
      </c>
      <c r="AG23" s="30">
        <f>IF(G23="",0,IF(P23="Inkoop bij 3e partij",0,IF(H23="Ja", Z23,VLOOKUP($G23,PDC!$B$10:$G$95,5,FALSE))))</f>
        <v>0</v>
      </c>
      <c r="AH23" s="293">
        <f>IF(G23="",0,IF(P23="Inkoop bij 3e partij",V23*(1+PDC!$F$37)+IF(G23=0,0,IF(LEN(G23)=0,0,VLOOKUP($G23,PDC!$B$10:$J$77,7,FALSE))),0))</f>
        <v>0</v>
      </c>
      <c r="AI23" s="293">
        <f>IF(G23="",0,IF(P23="Inkoop bij 3e partij",W23*(1+PDC!$F$38),0))</f>
        <v>0</v>
      </c>
      <c r="AJ23" s="30">
        <f>IF(L23="",0,IF(M23="Ja",AA23,VLOOKUP($L23,PDC!$B$10:$G$95,5,FALSE)))</f>
        <v>0</v>
      </c>
    </row>
    <row r="24" spans="1:40" x14ac:dyDescent="0.2">
      <c r="A24" s="36" t="str">
        <f>IF(OR(LEN('Local Access'!A24)=0,'Local Access'!$L23="Ja"),"",'Local Access'!A24)</f>
        <v/>
      </c>
      <c r="B24" s="36" t="str">
        <f>IF(OR(LEN('Local Access'!B24)=0,'Local Access'!$L23="Ja"),"",'Local Access'!B24)</f>
        <v/>
      </c>
      <c r="C24" s="36" t="str">
        <f>IF(OR(LEN('Local Access'!C24)=0,'Local Access'!$L23="Ja"),"",'Local Access'!C24)</f>
        <v/>
      </c>
      <c r="D24" s="36" t="str">
        <f>IF(OR(LEN('Local Access'!D24)=0,'Local Access'!$L23="Ja"),"",'Local Access'!D24)</f>
        <v/>
      </c>
      <c r="E24" s="36" t="str">
        <f>IF(OR(LEN('Local Access'!E24)=0,'Local Access'!$L23="Ja"),"",'Local Access'!E24)</f>
        <v/>
      </c>
      <c r="F24" s="36" t="str">
        <f>IF(OR(LEN('Local Access'!F24)=0,'Local Access'!$L23="Ja"),"",'Local Access'!F24)</f>
        <v/>
      </c>
      <c r="G24" s="36" t="str">
        <f>IF(N23="Ja","",IF(LEN('Local Access'!H24)=0,"",'Local Access'!H24))</f>
        <v/>
      </c>
      <c r="H24" s="174" t="str">
        <f t="shared" si="0"/>
        <v/>
      </c>
      <c r="I24" s="36" t="str">
        <f>IF(N23="Ja","",IF(LEN('Local Access'!G24)=0,"",'Local Access'!G24))</f>
        <v/>
      </c>
      <c r="J24" s="36" t="str">
        <f>IF(N23="Ja","",IF(LEN('Local Access'!I24)=0,"",'Local Access'!I24))</f>
        <v/>
      </c>
      <c r="K24" s="36" t="str">
        <f>IF(LEN('Local Access'!J24)=0,"",'Local Access'!J24)</f>
        <v/>
      </c>
      <c r="L24" s="36" t="str">
        <f>IF(LEN('Local Access'!K24)=0,"",'Local Access'!K24)</f>
        <v/>
      </c>
      <c r="M24" s="174" t="str">
        <f t="shared" si="1"/>
        <v/>
      </c>
      <c r="N24" s="36" t="str">
        <f>IF(LEN('Local Access'!L24)=0,"",'Local Access'!L24)</f>
        <v/>
      </c>
      <c r="O24" s="36" t="str">
        <f>IF(LEN('Local Access'!M24)=0,"",'Local Access'!M24)</f>
        <v/>
      </c>
      <c r="P24" s="35"/>
      <c r="Q24" s="35"/>
      <c r="R24" s="34"/>
      <c r="S24" s="33"/>
      <c r="T24" s="33"/>
      <c r="U24" s="32"/>
      <c r="V24" s="31"/>
      <c r="W24" s="31"/>
      <c r="X24" s="31"/>
      <c r="Y24" s="31"/>
      <c r="Z24" s="31"/>
      <c r="AA24" s="31"/>
      <c r="AB24" s="292">
        <f t="shared" si="2"/>
        <v>0</v>
      </c>
      <c r="AC24" s="292">
        <f t="shared" si="3"/>
        <v>0</v>
      </c>
      <c r="AD24" s="292">
        <f t="shared" si="4"/>
        <v>0</v>
      </c>
      <c r="AE24" s="30">
        <f>IF(G24="",0,IF(P24="On-Net maken (glasvezel)",$S24*PDC!$F$33+$T24*PDC!$F$34+PDC!$F$32+$U24,IF(P24="On-Net maken (radio)",PDC!$F$35+$U24,0)))</f>
        <v>0</v>
      </c>
      <c r="AF24" s="293">
        <f>IF(G24="",0,IF(P24="Inkoop bij 3e partij",0,IF(H24="Ja",Y24,VLOOKUP($G24,PDC!$B$10:$G$95,6,FALSE))))</f>
        <v>0</v>
      </c>
      <c r="AG24" s="30">
        <f>IF(G24="",0,IF(P24="Inkoop bij 3e partij",0,IF(H24="Ja", Z24,VLOOKUP($G24,PDC!$B$10:$G$95,5,FALSE))))</f>
        <v>0</v>
      </c>
      <c r="AH24" s="293">
        <f>IF(G24="",0,IF(P24="Inkoop bij 3e partij",V24*(1+PDC!$F$37)+IF(G24=0,0,IF(LEN(G24)=0,0,VLOOKUP($G24,PDC!$B$10:$J$77,7,FALSE))),0))</f>
        <v>0</v>
      </c>
      <c r="AI24" s="293">
        <f>IF(G24="",0,IF(P24="Inkoop bij 3e partij",W24*(1+PDC!$F$38),0))</f>
        <v>0</v>
      </c>
      <c r="AJ24" s="30">
        <f>IF(L24="",0,IF(M24="Ja",AA24,VLOOKUP($L24,PDC!$B$10:$G$95,5,FALSE)))</f>
        <v>0</v>
      </c>
    </row>
    <row r="25" spans="1:40" x14ac:dyDescent="0.2">
      <c r="A25" s="36" t="str">
        <f>IF(OR(LEN('Local Access'!A25)=0,'Local Access'!$L24="Ja"),"",'Local Access'!A25)</f>
        <v/>
      </c>
      <c r="B25" s="36" t="str">
        <f>IF(OR(LEN('Local Access'!B25)=0,'Local Access'!$L24="Ja"),"",'Local Access'!B25)</f>
        <v/>
      </c>
      <c r="C25" s="36" t="str">
        <f>IF(OR(LEN('Local Access'!C25)=0,'Local Access'!$L24="Ja"),"",'Local Access'!C25)</f>
        <v/>
      </c>
      <c r="D25" s="36" t="str">
        <f>IF(OR(LEN('Local Access'!D25)=0,'Local Access'!$L24="Ja"),"",'Local Access'!D25)</f>
        <v/>
      </c>
      <c r="E25" s="36" t="str">
        <f>IF(OR(LEN('Local Access'!E25)=0,'Local Access'!$L24="Ja"),"",'Local Access'!E25)</f>
        <v/>
      </c>
      <c r="F25" s="36" t="str">
        <f>IF(OR(LEN('Local Access'!F25)=0,'Local Access'!$L24="Ja"),"",'Local Access'!F25)</f>
        <v/>
      </c>
      <c r="G25" s="36" t="str">
        <f>IF(N24="Ja","",IF(LEN('Local Access'!H25)=0,"",'Local Access'!H25))</f>
        <v/>
      </c>
      <c r="H25" s="174" t="str">
        <f t="shared" si="0"/>
        <v/>
      </c>
      <c r="I25" s="36" t="str">
        <f>IF(N24="Ja","",IF(LEN('Local Access'!G25)=0,"",'Local Access'!G25))</f>
        <v/>
      </c>
      <c r="J25" s="36" t="str">
        <f>IF(N24="Ja","",IF(LEN('Local Access'!I25)=0,"",'Local Access'!I25))</f>
        <v/>
      </c>
      <c r="K25" s="36" t="str">
        <f>IF(LEN('Local Access'!J25)=0,"",'Local Access'!J25)</f>
        <v/>
      </c>
      <c r="L25" s="36" t="str">
        <f>IF(LEN('Local Access'!K25)=0,"",'Local Access'!K25)</f>
        <v/>
      </c>
      <c r="M25" s="174" t="str">
        <f t="shared" si="1"/>
        <v/>
      </c>
      <c r="N25" s="36" t="str">
        <f>IF(LEN('Local Access'!L25)=0,"",'Local Access'!L25)</f>
        <v/>
      </c>
      <c r="O25" s="36" t="str">
        <f>IF(LEN('Local Access'!M25)=0,"",'Local Access'!M25)</f>
        <v/>
      </c>
      <c r="P25" s="35"/>
      <c r="Q25" s="35"/>
      <c r="R25" s="34"/>
      <c r="S25" s="33"/>
      <c r="T25" s="33"/>
      <c r="U25" s="32"/>
      <c r="V25" s="31"/>
      <c r="W25" s="31"/>
      <c r="X25" s="31"/>
      <c r="Y25" s="31"/>
      <c r="Z25" s="31"/>
      <c r="AA25" s="31"/>
      <c r="AB25" s="292">
        <f t="shared" si="2"/>
        <v>0</v>
      </c>
      <c r="AC25" s="292">
        <f t="shared" si="3"/>
        <v>0</v>
      </c>
      <c r="AD25" s="292">
        <f t="shared" si="4"/>
        <v>0</v>
      </c>
      <c r="AE25" s="30">
        <f>IF(G25="",0,IF(P25="On-Net maken (glasvezel)",$S25*PDC!$F$33+$T25*PDC!$F$34+PDC!$F$32+$U25,IF(P25="On-Net maken (radio)",PDC!$F$35+$U25,0)))</f>
        <v>0</v>
      </c>
      <c r="AF25" s="293">
        <f>IF(G25="",0,IF(P25="Inkoop bij 3e partij",0,IF(H25="Ja",Y25,VLOOKUP($G25,PDC!$B$10:$G$95,6,FALSE))))</f>
        <v>0</v>
      </c>
      <c r="AG25" s="30">
        <f>IF(G25="",0,IF(P25="Inkoop bij 3e partij",0,IF(H25="Ja", Z25,VLOOKUP($G25,PDC!$B$10:$G$95,5,FALSE))))</f>
        <v>0</v>
      </c>
      <c r="AH25" s="293">
        <f>IF(G25="",0,IF(P25="Inkoop bij 3e partij",V25*(1+PDC!$F$37)+IF(G25=0,0,IF(LEN(G25)=0,0,VLOOKUP($G25,PDC!$B$10:$J$77,7,FALSE))),0))</f>
        <v>0</v>
      </c>
      <c r="AI25" s="293">
        <f>IF(G25="",0,IF(P25="Inkoop bij 3e partij",W25*(1+PDC!$F$38),0))</f>
        <v>0</v>
      </c>
      <c r="AJ25" s="30">
        <f>IF(L25="",0,IF(M25="Ja",AA25,VLOOKUP($L25,PDC!$B$10:$G$95,5,FALSE)))</f>
        <v>0</v>
      </c>
    </row>
    <row r="26" spans="1:40" x14ac:dyDescent="0.2">
      <c r="A26" s="36" t="str">
        <f>IF(OR(LEN('Local Access'!A26)=0,'Local Access'!$L25="Ja"),"",'Local Access'!A26)</f>
        <v/>
      </c>
      <c r="B26" s="36" t="str">
        <f>IF(OR(LEN('Local Access'!B26)=0,'Local Access'!$L25="Ja"),"",'Local Access'!B26)</f>
        <v/>
      </c>
      <c r="C26" s="36" t="str">
        <f>IF(OR(LEN('Local Access'!C26)=0,'Local Access'!$L25="Ja"),"",'Local Access'!C26)</f>
        <v/>
      </c>
      <c r="D26" s="36" t="str">
        <f>IF(OR(LEN('Local Access'!D26)=0,'Local Access'!$L25="Ja"),"",'Local Access'!D26)</f>
        <v/>
      </c>
      <c r="E26" s="36" t="str">
        <f>IF(OR(LEN('Local Access'!E26)=0,'Local Access'!$L25="Ja"),"",'Local Access'!E26)</f>
        <v/>
      </c>
      <c r="F26" s="36" t="str">
        <f>IF(OR(LEN('Local Access'!F26)=0,'Local Access'!$L25="Ja"),"",'Local Access'!F26)</f>
        <v/>
      </c>
      <c r="G26" s="36" t="str">
        <f>IF(N25="Ja","",IF(LEN('Local Access'!H26)=0,"",'Local Access'!H26))</f>
        <v/>
      </c>
      <c r="H26" s="174" t="str">
        <f t="shared" si="0"/>
        <v/>
      </c>
      <c r="I26" s="36" t="str">
        <f>IF(N25="Ja","",IF(LEN('Local Access'!G26)=0,"",'Local Access'!G26))</f>
        <v/>
      </c>
      <c r="J26" s="36" t="str">
        <f>IF(N25="Ja","",IF(LEN('Local Access'!I26)=0,"",'Local Access'!I26))</f>
        <v/>
      </c>
      <c r="K26" s="36" t="str">
        <f>IF(LEN('Local Access'!J26)=0,"",'Local Access'!J26)</f>
        <v/>
      </c>
      <c r="L26" s="36" t="str">
        <f>IF(LEN('Local Access'!K26)=0,"",'Local Access'!K26)</f>
        <v/>
      </c>
      <c r="M26" s="174" t="str">
        <f t="shared" si="1"/>
        <v/>
      </c>
      <c r="N26" s="36" t="str">
        <f>IF(LEN('Local Access'!L26)=0,"",'Local Access'!L26)</f>
        <v/>
      </c>
      <c r="O26" s="36" t="str">
        <f>IF(LEN('Local Access'!M26)=0,"",'Local Access'!M26)</f>
        <v/>
      </c>
      <c r="P26" s="35"/>
      <c r="Q26" s="35"/>
      <c r="R26" s="34"/>
      <c r="S26" s="33"/>
      <c r="T26" s="33"/>
      <c r="U26" s="32"/>
      <c r="V26" s="31"/>
      <c r="W26" s="31"/>
      <c r="X26" s="31"/>
      <c r="Y26" s="31"/>
      <c r="Z26" s="31"/>
      <c r="AA26" s="31"/>
      <c r="AB26" s="292">
        <f t="shared" si="2"/>
        <v>0</v>
      </c>
      <c r="AC26" s="292">
        <f t="shared" si="3"/>
        <v>0</v>
      </c>
      <c r="AD26" s="292">
        <f t="shared" si="4"/>
        <v>0</v>
      </c>
      <c r="AE26" s="30">
        <f>IF(G26="",0,IF(P26="On-Net maken (glasvezel)",$S26*PDC!$F$33+$T26*PDC!$F$34+PDC!$F$32+$U26,IF(P26="On-Net maken (radio)",PDC!$F$35+$U26,0)))</f>
        <v>0</v>
      </c>
      <c r="AF26" s="293">
        <f>IF(G26="",0,IF(P26="Inkoop bij 3e partij",0,IF(H26="Ja",Y26,VLOOKUP($G26,PDC!$B$10:$G$95,6,FALSE))))</f>
        <v>0</v>
      </c>
      <c r="AG26" s="30">
        <f>IF(G26="",0,IF(P26="Inkoop bij 3e partij",0,IF(H26="Ja", Z26,VLOOKUP($G26,PDC!$B$10:$G$95,5,FALSE))))</f>
        <v>0</v>
      </c>
      <c r="AH26" s="293">
        <f>IF(G26="",0,IF(P26="Inkoop bij 3e partij",V26*(1+PDC!$F$37)+IF(G26=0,0,IF(LEN(G26)=0,0,VLOOKUP($G26,PDC!$B$10:$J$77,7,FALSE))),0))</f>
        <v>0</v>
      </c>
      <c r="AI26" s="293">
        <f>IF(G26="",0,IF(P26="Inkoop bij 3e partij",W26*(1+PDC!$F$38),0))</f>
        <v>0</v>
      </c>
      <c r="AJ26" s="30">
        <f>IF(L26="",0,IF(M26="Ja",AA26,VLOOKUP($L26,PDC!$B$10:$G$95,5,FALSE)))</f>
        <v>0</v>
      </c>
    </row>
    <row r="27" spans="1:40" x14ac:dyDescent="0.2">
      <c r="A27" s="36" t="str">
        <f>IF(OR(LEN('Local Access'!A27)=0,'Local Access'!$L26="Ja"),"",'Local Access'!A27)</f>
        <v/>
      </c>
      <c r="B27" s="36" t="str">
        <f>IF(OR(LEN('Local Access'!B27)=0,'Local Access'!$L26="Ja"),"",'Local Access'!B27)</f>
        <v/>
      </c>
      <c r="C27" s="36" t="str">
        <f>IF(OR(LEN('Local Access'!C27)=0,'Local Access'!$L26="Ja"),"",'Local Access'!C27)</f>
        <v/>
      </c>
      <c r="D27" s="36" t="str">
        <f>IF(OR(LEN('Local Access'!D27)=0,'Local Access'!$L26="Ja"),"",'Local Access'!D27)</f>
        <v/>
      </c>
      <c r="E27" s="36" t="str">
        <f>IF(OR(LEN('Local Access'!E27)=0,'Local Access'!$L26="Ja"),"",'Local Access'!E27)</f>
        <v/>
      </c>
      <c r="F27" s="36" t="str">
        <f>IF(OR(LEN('Local Access'!F27)=0,'Local Access'!$L26="Ja"),"",'Local Access'!F27)</f>
        <v/>
      </c>
      <c r="G27" s="36" t="str">
        <f>IF(N26="Ja","",IF(LEN('Local Access'!H27)=0,"",'Local Access'!H27))</f>
        <v/>
      </c>
      <c r="H27" s="174" t="str">
        <f t="shared" si="0"/>
        <v/>
      </c>
      <c r="I27" s="36" t="str">
        <f>IF(N26="Ja","",IF(LEN('Local Access'!G27)=0,"",'Local Access'!G27))</f>
        <v/>
      </c>
      <c r="J27" s="36" t="str">
        <f>IF(N26="Ja","",IF(LEN('Local Access'!I27)=0,"",'Local Access'!I27))</f>
        <v/>
      </c>
      <c r="K27" s="36" t="str">
        <f>IF(LEN('Local Access'!J27)=0,"",'Local Access'!J27)</f>
        <v/>
      </c>
      <c r="L27" s="36" t="str">
        <f>IF(LEN('Local Access'!K27)=0,"",'Local Access'!K27)</f>
        <v/>
      </c>
      <c r="M27" s="174" t="str">
        <f t="shared" si="1"/>
        <v/>
      </c>
      <c r="N27" s="36" t="str">
        <f>IF(LEN('Local Access'!L27)=0,"",'Local Access'!L27)</f>
        <v/>
      </c>
      <c r="O27" s="36" t="str">
        <f>IF(LEN('Local Access'!M27)=0,"",'Local Access'!M27)</f>
        <v/>
      </c>
      <c r="P27" s="35"/>
      <c r="Q27" s="35"/>
      <c r="R27" s="34"/>
      <c r="S27" s="33"/>
      <c r="T27" s="33"/>
      <c r="U27" s="32"/>
      <c r="V27" s="31"/>
      <c r="W27" s="31"/>
      <c r="X27" s="31"/>
      <c r="Y27" s="31"/>
      <c r="Z27" s="31"/>
      <c r="AA27" s="31"/>
      <c r="AB27" s="292">
        <f t="shared" si="2"/>
        <v>0</v>
      </c>
      <c r="AC27" s="292">
        <f t="shared" si="3"/>
        <v>0</v>
      </c>
      <c r="AD27" s="292">
        <f t="shared" si="4"/>
        <v>0</v>
      </c>
      <c r="AE27" s="30">
        <f>IF(G27="",0,IF(P27="On-Net maken (glasvezel)",$S27*PDC!$F$33+$T27*PDC!$F$34+PDC!$F$32+$U27,IF(P27="On-Net maken (radio)",PDC!$F$35+$U27,0)))</f>
        <v>0</v>
      </c>
      <c r="AF27" s="293">
        <f>IF(G27="",0,IF(P27="Inkoop bij 3e partij",0,IF(H27="Ja",Y27,VLOOKUP($G27,PDC!$B$10:$G$95,6,FALSE))))</f>
        <v>0</v>
      </c>
      <c r="AG27" s="30">
        <f>IF(G27="",0,IF(P27="Inkoop bij 3e partij",0,IF(H27="Ja", Z27,VLOOKUP($G27,PDC!$B$10:$G$95,5,FALSE))))</f>
        <v>0</v>
      </c>
      <c r="AH27" s="293">
        <f>IF(G27="",0,IF(P27="Inkoop bij 3e partij",V27*(1+PDC!$F$37)+IF(G27=0,0,IF(LEN(G27)=0,0,VLOOKUP($G27,PDC!$B$10:$J$77,7,FALSE))),0))</f>
        <v>0</v>
      </c>
      <c r="AI27" s="293">
        <f>IF(G27="",0,IF(P27="Inkoop bij 3e partij",W27*(1+PDC!$F$38),0))</f>
        <v>0</v>
      </c>
      <c r="AJ27" s="30">
        <f>IF(L27="",0,IF(M27="Ja",AA27,VLOOKUP($L27,PDC!$B$10:$G$95,5,FALSE)))</f>
        <v>0</v>
      </c>
    </row>
    <row r="28" spans="1:40" x14ac:dyDescent="0.2">
      <c r="A28" s="36" t="str">
        <f>IF(OR(LEN('Local Access'!A28)=0,'Local Access'!$L27="Ja"),"",'Local Access'!A28)</f>
        <v/>
      </c>
      <c r="B28" s="36" t="str">
        <f>IF(OR(LEN('Local Access'!B28)=0,'Local Access'!$L27="Ja"),"",'Local Access'!B28)</f>
        <v/>
      </c>
      <c r="C28" s="36" t="str">
        <f>IF(OR(LEN('Local Access'!C28)=0,'Local Access'!$L27="Ja"),"",'Local Access'!C28)</f>
        <v/>
      </c>
      <c r="D28" s="36" t="str">
        <f>IF(OR(LEN('Local Access'!D28)=0,'Local Access'!$L27="Ja"),"",'Local Access'!D28)</f>
        <v/>
      </c>
      <c r="E28" s="36" t="str">
        <f>IF(OR(LEN('Local Access'!E28)=0,'Local Access'!$L27="Ja"),"",'Local Access'!E28)</f>
        <v/>
      </c>
      <c r="F28" s="36" t="str">
        <f>IF(OR(LEN('Local Access'!F28)=0,'Local Access'!$L27="Ja"),"",'Local Access'!F28)</f>
        <v/>
      </c>
      <c r="G28" s="36" t="str">
        <f>IF(N27="Ja","",IF(LEN('Local Access'!H28)=0,"",'Local Access'!H28))</f>
        <v/>
      </c>
      <c r="H28" s="174" t="str">
        <f t="shared" si="0"/>
        <v/>
      </c>
      <c r="I28" s="36" t="str">
        <f>IF(N27="Ja","",IF(LEN('Local Access'!G28)=0,"",'Local Access'!G28))</f>
        <v/>
      </c>
      <c r="J28" s="36" t="str">
        <f>IF(N27="Ja","",IF(LEN('Local Access'!I28)=0,"",'Local Access'!I28))</f>
        <v/>
      </c>
      <c r="K28" s="36" t="str">
        <f>IF(LEN('Local Access'!J28)=0,"",'Local Access'!J28)</f>
        <v/>
      </c>
      <c r="L28" s="36" t="str">
        <f>IF(LEN('Local Access'!K28)=0,"",'Local Access'!K28)</f>
        <v/>
      </c>
      <c r="M28" s="174" t="str">
        <f t="shared" si="1"/>
        <v/>
      </c>
      <c r="N28" s="36" t="str">
        <f>IF(LEN('Local Access'!L28)=0,"",'Local Access'!L28)</f>
        <v/>
      </c>
      <c r="O28" s="36" t="str">
        <f>IF(LEN('Local Access'!M28)=0,"",'Local Access'!M28)</f>
        <v/>
      </c>
      <c r="P28" s="35"/>
      <c r="Q28" s="35"/>
      <c r="R28" s="34"/>
      <c r="S28" s="33"/>
      <c r="T28" s="33"/>
      <c r="U28" s="32"/>
      <c r="V28" s="31"/>
      <c r="W28" s="31"/>
      <c r="X28" s="31"/>
      <c r="Y28" s="31"/>
      <c r="Z28" s="31"/>
      <c r="AA28" s="31"/>
      <c r="AB28" s="292">
        <f t="shared" si="2"/>
        <v>0</v>
      </c>
      <c r="AC28" s="292">
        <f t="shared" si="3"/>
        <v>0</v>
      </c>
      <c r="AD28" s="292">
        <f t="shared" si="4"/>
        <v>0</v>
      </c>
      <c r="AE28" s="30">
        <f>IF(G28="",0,IF(P28="On-Net maken (glasvezel)",$S28*PDC!$F$33+$T28*PDC!$F$34+PDC!$F$32+$U28,IF(P28="On-Net maken (radio)",PDC!$F$35+$U28,0)))</f>
        <v>0</v>
      </c>
      <c r="AF28" s="293">
        <f>IF(G28="",0,IF(P28="Inkoop bij 3e partij",0,IF(H28="Ja",Y28,VLOOKUP($G28,PDC!$B$10:$G$95,6,FALSE))))</f>
        <v>0</v>
      </c>
      <c r="AG28" s="30">
        <f>IF(G28="",0,IF(P28="Inkoop bij 3e partij",0,IF(H28="Ja", Z28,VLOOKUP($G28,PDC!$B$10:$G$95,5,FALSE))))</f>
        <v>0</v>
      </c>
      <c r="AH28" s="293">
        <f>IF(G28="",0,IF(P28="Inkoop bij 3e partij",V28*(1+PDC!$F$37)+IF(G28=0,0,IF(LEN(G28)=0,0,VLOOKUP($G28,PDC!$B$10:$J$77,7,FALSE))),0))</f>
        <v>0</v>
      </c>
      <c r="AI28" s="293">
        <f>IF(G28="",0,IF(P28="Inkoop bij 3e partij",W28*(1+PDC!$F$38),0))</f>
        <v>0</v>
      </c>
      <c r="AJ28" s="30">
        <f>IF(L28="",0,IF(M28="Ja",AA28,VLOOKUP($L28,PDC!$B$10:$G$95,5,FALSE)))</f>
        <v>0</v>
      </c>
    </row>
    <row r="29" spans="1:40" x14ac:dyDescent="0.2">
      <c r="A29" s="36" t="str">
        <f>IF(OR(LEN('Local Access'!A29)=0,'Local Access'!$L28="Ja"),"",'Local Access'!A29)</f>
        <v/>
      </c>
      <c r="B29" s="36" t="str">
        <f>IF(OR(LEN('Local Access'!B29)=0,'Local Access'!$L28="Ja"),"",'Local Access'!B29)</f>
        <v/>
      </c>
      <c r="C29" s="36" t="str">
        <f>IF(OR(LEN('Local Access'!C29)=0,'Local Access'!$L28="Ja"),"",'Local Access'!C29)</f>
        <v/>
      </c>
      <c r="D29" s="36" t="str">
        <f>IF(OR(LEN('Local Access'!D29)=0,'Local Access'!$L28="Ja"),"",'Local Access'!D29)</f>
        <v/>
      </c>
      <c r="E29" s="36" t="str">
        <f>IF(OR(LEN('Local Access'!E29)=0,'Local Access'!$L28="Ja"),"",'Local Access'!E29)</f>
        <v/>
      </c>
      <c r="F29" s="36" t="str">
        <f>IF(OR(LEN('Local Access'!F29)=0,'Local Access'!$L28="Ja"),"",'Local Access'!F29)</f>
        <v/>
      </c>
      <c r="G29" s="36" t="str">
        <f>IF(N28="Ja","",IF(LEN('Local Access'!H29)=0,"",'Local Access'!H29))</f>
        <v/>
      </c>
      <c r="H29" s="174" t="str">
        <f t="shared" si="0"/>
        <v/>
      </c>
      <c r="I29" s="36" t="str">
        <f>IF(N28="Ja","",IF(LEN('Local Access'!G29)=0,"",'Local Access'!G29))</f>
        <v/>
      </c>
      <c r="J29" s="36" t="str">
        <f>IF(N28="Ja","",IF(LEN('Local Access'!I29)=0,"",'Local Access'!I29))</f>
        <v/>
      </c>
      <c r="K29" s="36" t="str">
        <f>IF(LEN('Local Access'!J29)=0,"",'Local Access'!J29)</f>
        <v/>
      </c>
      <c r="L29" s="36" t="str">
        <f>IF(LEN('Local Access'!K29)=0,"",'Local Access'!K29)</f>
        <v/>
      </c>
      <c r="M29" s="174" t="str">
        <f t="shared" si="1"/>
        <v/>
      </c>
      <c r="N29" s="36" t="str">
        <f>IF(LEN('Local Access'!L29)=0,"",'Local Access'!L29)</f>
        <v/>
      </c>
      <c r="O29" s="36" t="str">
        <f>IF(LEN('Local Access'!M29)=0,"",'Local Access'!M29)</f>
        <v/>
      </c>
      <c r="P29" s="35"/>
      <c r="Q29" s="35"/>
      <c r="R29" s="34"/>
      <c r="S29" s="33"/>
      <c r="T29" s="33"/>
      <c r="U29" s="32"/>
      <c r="V29" s="31"/>
      <c r="W29" s="31"/>
      <c r="X29" s="31"/>
      <c r="Y29" s="31"/>
      <c r="Z29" s="31"/>
      <c r="AA29" s="31"/>
      <c r="AB29" s="292">
        <f t="shared" si="2"/>
        <v>0</v>
      </c>
      <c r="AC29" s="292">
        <f t="shared" si="3"/>
        <v>0</v>
      </c>
      <c r="AD29" s="292">
        <f t="shared" si="4"/>
        <v>0</v>
      </c>
      <c r="AE29" s="30">
        <f>IF(G29="",0,IF(P29="On-Net maken (glasvezel)",$S29*PDC!$F$33+$T29*PDC!$F$34+PDC!$F$32+$U29,IF(P29="On-Net maken (radio)",PDC!$F$35+$U29,0)))</f>
        <v>0</v>
      </c>
      <c r="AF29" s="293">
        <f>IF(G29="",0,IF(P29="Inkoop bij 3e partij",0,IF(H29="Ja",Y29,VLOOKUP($G29,PDC!$B$10:$G$95,6,FALSE))))</f>
        <v>0</v>
      </c>
      <c r="AG29" s="30">
        <f>IF(G29="",0,IF(P29="Inkoop bij 3e partij",0,IF(H29="Ja", Z29,VLOOKUP($G29,PDC!$B$10:$G$95,5,FALSE))))</f>
        <v>0</v>
      </c>
      <c r="AH29" s="293">
        <f>IF(G29="",0,IF(P29="Inkoop bij 3e partij",V29*(1+PDC!$F$37)+IF(G29=0,0,IF(LEN(G29)=0,0,VLOOKUP($G29,PDC!$B$10:$J$77,7,FALSE))),0))</f>
        <v>0</v>
      </c>
      <c r="AI29" s="293">
        <f>IF(G29="",0,IF(P29="Inkoop bij 3e partij",W29*(1+PDC!$F$38),0))</f>
        <v>0</v>
      </c>
      <c r="AJ29" s="30">
        <f>IF(L29="",0,IF(M29="Ja",AA29,VLOOKUP($L29,PDC!$B$10:$G$95,5,FALSE)))</f>
        <v>0</v>
      </c>
    </row>
    <row r="30" spans="1:40" x14ac:dyDescent="0.2">
      <c r="A30" s="36" t="str">
        <f>IF(OR(LEN('Local Access'!A30)=0,'Local Access'!$L29="Ja"),"",'Local Access'!A30)</f>
        <v/>
      </c>
      <c r="B30" s="36" t="str">
        <f>IF(OR(LEN('Local Access'!B30)=0,'Local Access'!$L29="Ja"),"",'Local Access'!B30)</f>
        <v/>
      </c>
      <c r="C30" s="36" t="str">
        <f>IF(OR(LEN('Local Access'!C30)=0,'Local Access'!$L29="Ja"),"",'Local Access'!C30)</f>
        <v/>
      </c>
      <c r="D30" s="36" t="str">
        <f>IF(OR(LEN('Local Access'!D30)=0,'Local Access'!$L29="Ja"),"",'Local Access'!D30)</f>
        <v/>
      </c>
      <c r="E30" s="36" t="str">
        <f>IF(OR(LEN('Local Access'!E30)=0,'Local Access'!$L29="Ja"),"",'Local Access'!E30)</f>
        <v/>
      </c>
      <c r="F30" s="36" t="str">
        <f>IF(OR(LEN('Local Access'!F30)=0,'Local Access'!$L29="Ja"),"",'Local Access'!F30)</f>
        <v/>
      </c>
      <c r="G30" s="36" t="str">
        <f>IF(N29="Ja","",IF(LEN('Local Access'!H30)=0,"",'Local Access'!H30))</f>
        <v/>
      </c>
      <c r="H30" s="174" t="str">
        <f t="shared" si="0"/>
        <v/>
      </c>
      <c r="I30" s="36" t="str">
        <f>IF(N29="Ja","",IF(LEN('Local Access'!G30)=0,"",'Local Access'!G30))</f>
        <v/>
      </c>
      <c r="J30" s="36" t="str">
        <f>IF(N29="Ja","",IF(LEN('Local Access'!I30)=0,"",'Local Access'!I30))</f>
        <v/>
      </c>
      <c r="K30" s="36" t="str">
        <f>IF(LEN('Local Access'!J30)=0,"",'Local Access'!J30)</f>
        <v/>
      </c>
      <c r="L30" s="36" t="str">
        <f>IF(LEN('Local Access'!K30)=0,"",'Local Access'!K30)</f>
        <v/>
      </c>
      <c r="M30" s="174" t="str">
        <f t="shared" si="1"/>
        <v/>
      </c>
      <c r="N30" s="36" t="str">
        <f>IF(LEN('Local Access'!L30)=0,"",'Local Access'!L30)</f>
        <v/>
      </c>
      <c r="O30" s="36" t="str">
        <f>IF(LEN('Local Access'!M30)=0,"",'Local Access'!M30)</f>
        <v/>
      </c>
      <c r="P30" s="35"/>
      <c r="Q30" s="35"/>
      <c r="R30" s="34"/>
      <c r="S30" s="33"/>
      <c r="T30" s="33"/>
      <c r="U30" s="32"/>
      <c r="V30" s="31"/>
      <c r="W30" s="31"/>
      <c r="X30" s="31"/>
      <c r="Y30" s="31"/>
      <c r="Z30" s="31"/>
      <c r="AA30" s="31"/>
      <c r="AB30" s="292">
        <f t="shared" si="2"/>
        <v>0</v>
      </c>
      <c r="AC30" s="292">
        <f t="shared" si="3"/>
        <v>0</v>
      </c>
      <c r="AD30" s="292">
        <f t="shared" si="4"/>
        <v>0</v>
      </c>
      <c r="AE30" s="30">
        <f>IF(G30="",0,IF(P30="On-Net maken (glasvezel)",$S30*PDC!$F$33+$T30*PDC!$F$34+PDC!$F$32+$U30,IF(P30="On-Net maken (radio)",PDC!$F$35+$U30,0)))</f>
        <v>0</v>
      </c>
      <c r="AF30" s="293">
        <f>IF(G30="",0,IF(P30="Inkoop bij 3e partij",0,IF(H30="Ja",Y30,VLOOKUP($G30,PDC!$B$10:$G$95,6,FALSE))))</f>
        <v>0</v>
      </c>
      <c r="AG30" s="30">
        <f>IF(G30="",0,IF(P30="Inkoop bij 3e partij",0,IF(H30="Ja", Z30,VLOOKUP($G30,PDC!$B$10:$G$95,5,FALSE))))</f>
        <v>0</v>
      </c>
      <c r="AH30" s="293">
        <f>IF(G30="",0,IF(P30="Inkoop bij 3e partij",V30*(1+PDC!$F$37)+IF(G30=0,0,IF(LEN(G30)=0,0,VLOOKUP($G30,PDC!$B$10:$J$77,7,FALSE))),0))</f>
        <v>0</v>
      </c>
      <c r="AI30" s="293">
        <f>IF(G30="",0,IF(P30="Inkoop bij 3e partij",W30*(1+PDC!$F$38),0))</f>
        <v>0</v>
      </c>
      <c r="AJ30" s="30">
        <f>IF(L30="",0,IF(M30="Ja",AA30,VLOOKUP($L30,PDC!$B$10:$G$95,5,FALSE)))</f>
        <v>0</v>
      </c>
    </row>
    <row r="31" spans="1:40" x14ac:dyDescent="0.2">
      <c r="A31" s="36" t="str">
        <f>IF(OR(LEN('Local Access'!A31)=0,'Local Access'!$L30="Ja"),"",'Local Access'!A31)</f>
        <v/>
      </c>
      <c r="B31" s="36" t="str">
        <f>IF(OR(LEN('Local Access'!B31)=0,'Local Access'!$L30="Ja"),"",'Local Access'!B31)</f>
        <v/>
      </c>
      <c r="C31" s="36" t="str">
        <f>IF(OR(LEN('Local Access'!C31)=0,'Local Access'!$L30="Ja"),"",'Local Access'!C31)</f>
        <v/>
      </c>
      <c r="D31" s="36" t="str">
        <f>IF(OR(LEN('Local Access'!D31)=0,'Local Access'!$L30="Ja"),"",'Local Access'!D31)</f>
        <v/>
      </c>
      <c r="E31" s="36" t="str">
        <f>IF(OR(LEN('Local Access'!E31)=0,'Local Access'!$L30="Ja"),"",'Local Access'!E31)</f>
        <v/>
      </c>
      <c r="F31" s="36" t="str">
        <f>IF(OR(LEN('Local Access'!F31)=0,'Local Access'!$L30="Ja"),"",'Local Access'!F31)</f>
        <v/>
      </c>
      <c r="G31" s="36" t="str">
        <f>IF(N30="Ja","",IF(LEN('Local Access'!H31)=0,"",'Local Access'!H31))</f>
        <v/>
      </c>
      <c r="H31" s="174" t="str">
        <f t="shared" si="0"/>
        <v/>
      </c>
      <c r="I31" s="36" t="str">
        <f>IF(N30="Ja","",IF(LEN('Local Access'!G31)=0,"",'Local Access'!G31))</f>
        <v/>
      </c>
      <c r="J31" s="36" t="str">
        <f>IF(N30="Ja","",IF(LEN('Local Access'!I31)=0,"",'Local Access'!I31))</f>
        <v/>
      </c>
      <c r="K31" s="36" t="str">
        <f>IF(LEN('Local Access'!J31)=0,"",'Local Access'!J31)</f>
        <v/>
      </c>
      <c r="L31" s="36" t="str">
        <f>IF(LEN('Local Access'!K31)=0,"",'Local Access'!K31)</f>
        <v/>
      </c>
      <c r="M31" s="174" t="str">
        <f t="shared" si="1"/>
        <v/>
      </c>
      <c r="N31" s="36" t="str">
        <f>IF(LEN('Local Access'!L31)=0,"",'Local Access'!L31)</f>
        <v/>
      </c>
      <c r="O31" s="36" t="str">
        <f>IF(LEN('Local Access'!M31)=0,"",'Local Access'!M31)</f>
        <v/>
      </c>
      <c r="P31" s="35"/>
      <c r="Q31" s="35"/>
      <c r="R31" s="34"/>
      <c r="S31" s="33"/>
      <c r="T31" s="33"/>
      <c r="U31" s="32"/>
      <c r="V31" s="31"/>
      <c r="W31" s="31"/>
      <c r="X31" s="31"/>
      <c r="Y31" s="31"/>
      <c r="Z31" s="31"/>
      <c r="AA31" s="31"/>
      <c r="AB31" s="292">
        <f t="shared" si="2"/>
        <v>0</v>
      </c>
      <c r="AC31" s="292">
        <f t="shared" si="3"/>
        <v>0</v>
      </c>
      <c r="AD31" s="292">
        <f t="shared" si="4"/>
        <v>0</v>
      </c>
      <c r="AE31" s="30">
        <f>IF(G31="",0,IF(P31="On-Net maken (glasvezel)",$S31*PDC!$F$33+$T31*PDC!$F$34+PDC!$F$32+$U31,IF(P31="On-Net maken (radio)",PDC!$F$35+$U31,0)))</f>
        <v>0</v>
      </c>
      <c r="AF31" s="293">
        <f>IF(G31="",0,IF(P31="Inkoop bij 3e partij",0,IF(H31="Ja",Y31,VLOOKUP($G31,PDC!$B$10:$G$95,6,FALSE))))</f>
        <v>0</v>
      </c>
      <c r="AG31" s="30">
        <f>IF(G31="",0,IF(P31="Inkoop bij 3e partij",0,IF(H31="Ja", Z31,VLOOKUP($G31,PDC!$B$10:$G$95,5,FALSE))))</f>
        <v>0</v>
      </c>
      <c r="AH31" s="293">
        <f>IF(G31="",0,IF(P31="Inkoop bij 3e partij",V31*(1+PDC!$F$37)+IF(G31=0,0,IF(LEN(G31)=0,0,VLOOKUP($G31,PDC!$B$10:$J$77,7,FALSE))),0))</f>
        <v>0</v>
      </c>
      <c r="AI31" s="293">
        <f>IF(G31="",0,IF(P31="Inkoop bij 3e partij",W31*(1+PDC!$F$38),0))</f>
        <v>0</v>
      </c>
      <c r="AJ31" s="30">
        <f>IF(L31="",0,IF(M31="Ja",AA31,VLOOKUP($L31,PDC!$B$10:$G$95,5,FALSE)))</f>
        <v>0</v>
      </c>
    </row>
    <row r="32" spans="1:40" x14ac:dyDescent="0.2">
      <c r="A32" s="36" t="str">
        <f>IF(OR(LEN('Local Access'!A32)=0,'Local Access'!$L31="Ja"),"",'Local Access'!A32)</f>
        <v/>
      </c>
      <c r="B32" s="36" t="str">
        <f>IF(OR(LEN('Local Access'!B32)=0,'Local Access'!$L31="Ja"),"",'Local Access'!B32)</f>
        <v/>
      </c>
      <c r="C32" s="36" t="str">
        <f>IF(OR(LEN('Local Access'!C32)=0,'Local Access'!$L31="Ja"),"",'Local Access'!C32)</f>
        <v/>
      </c>
      <c r="D32" s="36" t="str">
        <f>IF(OR(LEN('Local Access'!D32)=0,'Local Access'!$L31="Ja"),"",'Local Access'!D32)</f>
        <v/>
      </c>
      <c r="E32" s="36" t="str">
        <f>IF(OR(LEN('Local Access'!E32)=0,'Local Access'!$L31="Ja"),"",'Local Access'!E32)</f>
        <v/>
      </c>
      <c r="F32" s="36" t="str">
        <f>IF(OR(LEN('Local Access'!F32)=0,'Local Access'!$L31="Ja"),"",'Local Access'!F32)</f>
        <v/>
      </c>
      <c r="G32" s="36" t="str">
        <f>IF(N31="Ja","",IF(LEN('Local Access'!H32)=0,"",'Local Access'!H32))</f>
        <v/>
      </c>
      <c r="H32" s="174" t="str">
        <f t="shared" si="0"/>
        <v/>
      </c>
      <c r="I32" s="36" t="str">
        <f>IF(N31="Ja","",IF(LEN('Local Access'!G32)=0,"",'Local Access'!G32))</f>
        <v/>
      </c>
      <c r="J32" s="36" t="str">
        <f>IF(N31="Ja","",IF(LEN('Local Access'!I32)=0,"",'Local Access'!I32))</f>
        <v/>
      </c>
      <c r="K32" s="36" t="str">
        <f>IF(LEN('Local Access'!J32)=0,"",'Local Access'!J32)</f>
        <v/>
      </c>
      <c r="L32" s="36" t="str">
        <f>IF(LEN('Local Access'!K32)=0,"",'Local Access'!K32)</f>
        <v/>
      </c>
      <c r="M32" s="174" t="str">
        <f t="shared" si="1"/>
        <v/>
      </c>
      <c r="N32" s="36" t="str">
        <f>IF(LEN('Local Access'!L32)=0,"",'Local Access'!L32)</f>
        <v/>
      </c>
      <c r="O32" s="36" t="str">
        <f>IF(LEN('Local Access'!M32)=0,"",'Local Access'!M32)</f>
        <v/>
      </c>
      <c r="P32" s="35"/>
      <c r="Q32" s="35"/>
      <c r="R32" s="34"/>
      <c r="S32" s="33"/>
      <c r="T32" s="33"/>
      <c r="U32" s="32"/>
      <c r="V32" s="31"/>
      <c r="W32" s="31"/>
      <c r="X32" s="31"/>
      <c r="Y32" s="31"/>
      <c r="Z32" s="31"/>
      <c r="AA32" s="31"/>
      <c r="AB32" s="292">
        <f t="shared" si="2"/>
        <v>0</v>
      </c>
      <c r="AC32" s="292">
        <f t="shared" si="3"/>
        <v>0</v>
      </c>
      <c r="AD32" s="292">
        <f t="shared" si="4"/>
        <v>0</v>
      </c>
      <c r="AE32" s="30">
        <f>IF(G32="",0,IF(P32="On-Net maken (glasvezel)",$S32*PDC!$F$33+$T32*PDC!$F$34+PDC!$F$32+$U32,IF(P32="On-Net maken (radio)",PDC!$F$35+$U32,0)))</f>
        <v>0</v>
      </c>
      <c r="AF32" s="293">
        <f>IF(G32="",0,IF(P32="Inkoop bij 3e partij",0,IF(H32="Ja",Y32,VLOOKUP($G32,PDC!$B$10:$G$95,6,FALSE))))</f>
        <v>0</v>
      </c>
      <c r="AG32" s="30">
        <f>IF(G32="",0,IF(P32="Inkoop bij 3e partij",0,IF(H32="Ja", Z32,VLOOKUP($G32,PDC!$B$10:$G$95,5,FALSE))))</f>
        <v>0</v>
      </c>
      <c r="AH32" s="293">
        <f>IF(G32="",0,IF(P32="Inkoop bij 3e partij",V32*(1+PDC!$F$37)+IF(G32=0,0,IF(LEN(G32)=0,0,VLOOKUP($G32,PDC!$B$10:$J$77,7,FALSE))),0))</f>
        <v>0</v>
      </c>
      <c r="AI32" s="293">
        <f>IF(G32="",0,IF(P32="Inkoop bij 3e partij",W32*(1+PDC!$F$38),0))</f>
        <v>0</v>
      </c>
      <c r="AJ32" s="30">
        <f>IF(L32="",0,IF(M32="Ja",AA32,VLOOKUP($L32,PDC!$B$10:$G$95,5,FALSE)))</f>
        <v>0</v>
      </c>
    </row>
    <row r="33" spans="1:36" x14ac:dyDescent="0.2">
      <c r="A33" s="36" t="str">
        <f>IF(OR(LEN('Local Access'!A33)=0,'Local Access'!$L32="Ja"),"",'Local Access'!A33)</f>
        <v/>
      </c>
      <c r="B33" s="36" t="str">
        <f>IF(OR(LEN('Local Access'!B33)=0,'Local Access'!$L32="Ja"),"",'Local Access'!B33)</f>
        <v/>
      </c>
      <c r="C33" s="36" t="str">
        <f>IF(OR(LEN('Local Access'!C33)=0,'Local Access'!$L32="Ja"),"",'Local Access'!C33)</f>
        <v/>
      </c>
      <c r="D33" s="36" t="str">
        <f>IF(OR(LEN('Local Access'!D33)=0,'Local Access'!$L32="Ja"),"",'Local Access'!D33)</f>
        <v/>
      </c>
      <c r="E33" s="36" t="str">
        <f>IF(OR(LEN('Local Access'!E33)=0,'Local Access'!$L32="Ja"),"",'Local Access'!E33)</f>
        <v/>
      </c>
      <c r="F33" s="36" t="str">
        <f>IF(OR(LEN('Local Access'!F33)=0,'Local Access'!$L32="Ja"),"",'Local Access'!F33)</f>
        <v/>
      </c>
      <c r="G33" s="36" t="str">
        <f>IF(N32="Ja","",IF(LEN('Local Access'!H33)=0,"",'Local Access'!H33))</f>
        <v/>
      </c>
      <c r="H33" s="174" t="str">
        <f t="shared" si="0"/>
        <v/>
      </c>
      <c r="I33" s="36" t="str">
        <f>IF(N32="Ja","",IF(LEN('Local Access'!G33)=0,"",'Local Access'!G33))</f>
        <v/>
      </c>
      <c r="J33" s="36" t="str">
        <f>IF(N32="Ja","",IF(LEN('Local Access'!I33)=0,"",'Local Access'!I33))</f>
        <v/>
      </c>
      <c r="K33" s="36" t="str">
        <f>IF(LEN('Local Access'!J33)=0,"",'Local Access'!J33)</f>
        <v/>
      </c>
      <c r="L33" s="36" t="str">
        <f>IF(LEN('Local Access'!K33)=0,"",'Local Access'!K33)</f>
        <v/>
      </c>
      <c r="M33" s="174" t="str">
        <f t="shared" si="1"/>
        <v/>
      </c>
      <c r="N33" s="36" t="str">
        <f>IF(LEN('Local Access'!L33)=0,"",'Local Access'!L33)</f>
        <v/>
      </c>
      <c r="O33" s="36" t="str">
        <f>IF(LEN('Local Access'!M33)=0,"",'Local Access'!M33)</f>
        <v/>
      </c>
      <c r="P33" s="35"/>
      <c r="Q33" s="35"/>
      <c r="R33" s="34"/>
      <c r="S33" s="33"/>
      <c r="T33" s="33"/>
      <c r="U33" s="32"/>
      <c r="V33" s="31"/>
      <c r="W33" s="31"/>
      <c r="X33" s="31"/>
      <c r="Y33" s="31"/>
      <c r="Z33" s="31"/>
      <c r="AA33" s="31"/>
      <c r="AB33" s="292">
        <f t="shared" si="2"/>
        <v>0</v>
      </c>
      <c r="AC33" s="292">
        <f t="shared" si="3"/>
        <v>0</v>
      </c>
      <c r="AD33" s="292">
        <f t="shared" si="4"/>
        <v>0</v>
      </c>
      <c r="AE33" s="30">
        <f>IF(G33="",0,IF(P33="On-Net maken (glasvezel)",$S33*PDC!$F$33+$T33*PDC!$F$34+PDC!$F$32+$U33,IF(P33="On-Net maken (radio)",PDC!$F$35+$U33,0)))</f>
        <v>0</v>
      </c>
      <c r="AF33" s="293">
        <f>IF(G33="",0,IF(P33="Inkoop bij 3e partij",0,IF(H33="Ja",Y33,VLOOKUP($G33,PDC!$B$10:$G$95,6,FALSE))))</f>
        <v>0</v>
      </c>
      <c r="AG33" s="30">
        <f>IF(G33="",0,IF(P33="Inkoop bij 3e partij",0,IF(H33="Ja", Z33,VLOOKUP($G33,PDC!$B$10:$G$95,5,FALSE))))</f>
        <v>0</v>
      </c>
      <c r="AH33" s="293">
        <f>IF(G33="",0,IF(P33="Inkoop bij 3e partij",V33*(1+PDC!$F$37)+IF(G33=0,0,IF(LEN(G33)=0,0,VLOOKUP($G33,PDC!$B$10:$J$77,7,FALSE))),0))</f>
        <v>0</v>
      </c>
      <c r="AI33" s="293">
        <f>IF(G33="",0,IF(P33="Inkoop bij 3e partij",W33*(1+PDC!$F$38),0))</f>
        <v>0</v>
      </c>
      <c r="AJ33" s="30">
        <f>IF(L33="",0,IF(M33="Ja",AA33,VLOOKUP($L33,PDC!$B$10:$G$95,5,FALSE)))</f>
        <v>0</v>
      </c>
    </row>
    <row r="34" spans="1:36" x14ac:dyDescent="0.2">
      <c r="A34" s="36" t="str">
        <f>IF(OR(LEN('Local Access'!A34)=0,'Local Access'!$L33="Ja"),"",'Local Access'!A34)</f>
        <v/>
      </c>
      <c r="B34" s="36" t="str">
        <f>IF(OR(LEN('Local Access'!B34)=0,'Local Access'!$L33="Ja"),"",'Local Access'!B34)</f>
        <v/>
      </c>
      <c r="C34" s="36" t="str">
        <f>IF(OR(LEN('Local Access'!C34)=0,'Local Access'!$L33="Ja"),"",'Local Access'!C34)</f>
        <v/>
      </c>
      <c r="D34" s="36" t="str">
        <f>IF(OR(LEN('Local Access'!D34)=0,'Local Access'!$L33="Ja"),"",'Local Access'!D34)</f>
        <v/>
      </c>
      <c r="E34" s="36" t="str">
        <f>IF(OR(LEN('Local Access'!E34)=0,'Local Access'!$L33="Ja"),"",'Local Access'!E34)</f>
        <v/>
      </c>
      <c r="F34" s="36" t="str">
        <f>IF(OR(LEN('Local Access'!F34)=0,'Local Access'!$L33="Ja"),"",'Local Access'!F34)</f>
        <v/>
      </c>
      <c r="G34" s="36" t="str">
        <f>IF(N33="Ja","",IF(LEN('Local Access'!H34)=0,"",'Local Access'!H34))</f>
        <v/>
      </c>
      <c r="H34" s="174" t="str">
        <f t="shared" si="0"/>
        <v/>
      </c>
      <c r="I34" s="36" t="str">
        <f>IF(N33="Ja","",IF(LEN('Local Access'!G34)=0,"",'Local Access'!G34))</f>
        <v/>
      </c>
      <c r="J34" s="36" t="str">
        <f>IF(N33="Ja","",IF(LEN('Local Access'!I34)=0,"",'Local Access'!I34))</f>
        <v/>
      </c>
      <c r="K34" s="36" t="str">
        <f>IF(LEN('Local Access'!J34)=0,"",'Local Access'!J34)</f>
        <v/>
      </c>
      <c r="L34" s="36" t="str">
        <f>IF(LEN('Local Access'!K34)=0,"",'Local Access'!K34)</f>
        <v/>
      </c>
      <c r="M34" s="174" t="str">
        <f t="shared" si="1"/>
        <v/>
      </c>
      <c r="N34" s="36" t="str">
        <f>IF(LEN('Local Access'!L34)=0,"",'Local Access'!L34)</f>
        <v/>
      </c>
      <c r="O34" s="36" t="str">
        <f>IF(LEN('Local Access'!M34)=0,"",'Local Access'!M34)</f>
        <v/>
      </c>
      <c r="P34" s="35"/>
      <c r="Q34" s="35"/>
      <c r="R34" s="34"/>
      <c r="S34" s="33"/>
      <c r="T34" s="33"/>
      <c r="U34" s="32"/>
      <c r="V34" s="31"/>
      <c r="W34" s="31"/>
      <c r="X34" s="31"/>
      <c r="Y34" s="31"/>
      <c r="Z34" s="31"/>
      <c r="AA34" s="31"/>
      <c r="AB34" s="292">
        <f t="shared" si="2"/>
        <v>0</v>
      </c>
      <c r="AC34" s="292">
        <f t="shared" si="3"/>
        <v>0</v>
      </c>
      <c r="AD34" s="292">
        <f t="shared" si="4"/>
        <v>0</v>
      </c>
      <c r="AE34" s="30">
        <f>IF(G34="",0,IF(P34="On-Net maken (glasvezel)",$S34*PDC!$F$33+$T34*PDC!$F$34+PDC!$F$32+$U34,IF(P34="On-Net maken (radio)",PDC!$F$35+$U34,0)))</f>
        <v>0</v>
      </c>
      <c r="AF34" s="293">
        <f>IF(G34="",0,IF(P34="Inkoop bij 3e partij",0,IF(H34="Ja",Y34,VLOOKUP($G34,PDC!$B$10:$G$95,6,FALSE))))</f>
        <v>0</v>
      </c>
      <c r="AG34" s="30">
        <f>IF(G34="",0,IF(P34="Inkoop bij 3e partij",0,IF(H34="Ja", Z34,VLOOKUP($G34,PDC!$B$10:$G$95,5,FALSE))))</f>
        <v>0</v>
      </c>
      <c r="AH34" s="293">
        <f>IF(G34="",0,IF(P34="Inkoop bij 3e partij",V34*(1+PDC!$F$37)+IF(G34=0,0,IF(LEN(G34)=0,0,VLOOKUP($G34,PDC!$B$10:$J$77,7,FALSE))),0))</f>
        <v>0</v>
      </c>
      <c r="AI34" s="293">
        <f>IF(G34="",0,IF(P34="Inkoop bij 3e partij",W34*(1+PDC!$F$38),0))</f>
        <v>0</v>
      </c>
      <c r="AJ34" s="30">
        <f>IF(L34="",0,IF(M34="Ja",AA34,VLOOKUP($L34,PDC!$B$10:$G$95,5,FALSE)))</f>
        <v>0</v>
      </c>
    </row>
    <row r="35" spans="1:36" x14ac:dyDescent="0.2">
      <c r="A35" s="36" t="str">
        <f>IF(OR(LEN('Local Access'!A35)=0,'Local Access'!$L34="Ja"),"",'Local Access'!A35)</f>
        <v/>
      </c>
      <c r="B35" s="36" t="str">
        <f>IF(OR(LEN('Local Access'!B35)=0,'Local Access'!$L34="Ja"),"",'Local Access'!B35)</f>
        <v/>
      </c>
      <c r="C35" s="36" t="str">
        <f>IF(OR(LEN('Local Access'!C35)=0,'Local Access'!$L34="Ja"),"",'Local Access'!C35)</f>
        <v/>
      </c>
      <c r="D35" s="36" t="str">
        <f>IF(OR(LEN('Local Access'!D35)=0,'Local Access'!$L34="Ja"),"",'Local Access'!D35)</f>
        <v/>
      </c>
      <c r="E35" s="36" t="str">
        <f>IF(OR(LEN('Local Access'!E35)=0,'Local Access'!$L34="Ja"),"",'Local Access'!E35)</f>
        <v/>
      </c>
      <c r="F35" s="36" t="str">
        <f>IF(OR(LEN('Local Access'!F35)=0,'Local Access'!$L34="Ja"),"",'Local Access'!F35)</f>
        <v/>
      </c>
      <c r="G35" s="36" t="str">
        <f>IF(N34="Ja","",IF(LEN('Local Access'!H35)=0,"",'Local Access'!H35))</f>
        <v/>
      </c>
      <c r="H35" s="174" t="str">
        <f t="shared" si="0"/>
        <v/>
      </c>
      <c r="I35" s="36" t="str">
        <f>IF(N34="Ja","",IF(LEN('Local Access'!G35)=0,"",'Local Access'!G35))</f>
        <v/>
      </c>
      <c r="J35" s="36" t="str">
        <f>IF(N34="Ja","",IF(LEN('Local Access'!I35)=0,"",'Local Access'!I35))</f>
        <v/>
      </c>
      <c r="K35" s="36" t="str">
        <f>IF(LEN('Local Access'!J35)=0,"",'Local Access'!J35)</f>
        <v/>
      </c>
      <c r="L35" s="36" t="str">
        <f>IF(LEN('Local Access'!K35)=0,"",'Local Access'!K35)</f>
        <v/>
      </c>
      <c r="M35" s="174" t="str">
        <f t="shared" si="1"/>
        <v/>
      </c>
      <c r="N35" s="36" t="str">
        <f>IF(LEN('Local Access'!L35)=0,"",'Local Access'!L35)</f>
        <v/>
      </c>
      <c r="O35" s="36" t="str">
        <f>IF(LEN('Local Access'!M35)=0,"",'Local Access'!M35)</f>
        <v/>
      </c>
      <c r="P35" s="35"/>
      <c r="Q35" s="35"/>
      <c r="R35" s="34"/>
      <c r="S35" s="33"/>
      <c r="T35" s="33"/>
      <c r="U35" s="32"/>
      <c r="V35" s="31"/>
      <c r="W35" s="31"/>
      <c r="X35" s="31"/>
      <c r="Y35" s="31"/>
      <c r="Z35" s="31"/>
      <c r="AA35" s="31"/>
      <c r="AB35" s="292">
        <f t="shared" si="2"/>
        <v>0</v>
      </c>
      <c r="AC35" s="292">
        <f t="shared" si="3"/>
        <v>0</v>
      </c>
      <c r="AD35" s="292">
        <f t="shared" si="4"/>
        <v>0</v>
      </c>
      <c r="AE35" s="30">
        <f>IF(G35="",0,IF(P35="On-Net maken (glasvezel)",$S35*PDC!$F$33+$T35*PDC!$F$34+PDC!$F$32+$U35,IF(P35="On-Net maken (radio)",PDC!$F$35+$U35,0)))</f>
        <v>0</v>
      </c>
      <c r="AF35" s="293">
        <f>IF(G35="",0,IF(P35="Inkoop bij 3e partij",0,IF(H35="Ja",Y35,VLOOKUP($G35,PDC!$B$10:$G$95,6,FALSE))))</f>
        <v>0</v>
      </c>
      <c r="AG35" s="30">
        <f>IF(G35="",0,IF(P35="Inkoop bij 3e partij",0,IF(H35="Ja", Z35,VLOOKUP($G35,PDC!$B$10:$G$95,5,FALSE))))</f>
        <v>0</v>
      </c>
      <c r="AH35" s="293">
        <f>IF(G35="",0,IF(P35="Inkoop bij 3e partij",V35*(1+PDC!$F$37)+IF(G35=0,0,IF(LEN(G35)=0,0,VLOOKUP($G35,PDC!$B$10:$J$77,7,FALSE))),0))</f>
        <v>0</v>
      </c>
      <c r="AI35" s="293">
        <f>IF(G35="",0,IF(P35="Inkoop bij 3e partij",W35*(1+PDC!$F$38),0))</f>
        <v>0</v>
      </c>
      <c r="AJ35" s="30">
        <f>IF(L35="",0,IF(M35="Ja",AA35,VLOOKUP($L35,PDC!$B$10:$G$95,5,FALSE)))</f>
        <v>0</v>
      </c>
    </row>
    <row r="36" spans="1:36" x14ac:dyDescent="0.2">
      <c r="A36" s="36" t="str">
        <f>IF(OR(LEN('Local Access'!A36)=0,'Local Access'!$L35="Ja"),"",'Local Access'!A36)</f>
        <v/>
      </c>
      <c r="B36" s="36" t="str">
        <f>IF(OR(LEN('Local Access'!B36)=0,'Local Access'!$L35="Ja"),"",'Local Access'!B36)</f>
        <v/>
      </c>
      <c r="C36" s="36" t="str">
        <f>IF(OR(LEN('Local Access'!C36)=0,'Local Access'!$L35="Ja"),"",'Local Access'!C36)</f>
        <v/>
      </c>
      <c r="D36" s="36" t="str">
        <f>IF(OR(LEN('Local Access'!D36)=0,'Local Access'!$L35="Ja"),"",'Local Access'!D36)</f>
        <v/>
      </c>
      <c r="E36" s="36" t="str">
        <f>IF(OR(LEN('Local Access'!E36)=0,'Local Access'!$L35="Ja"),"",'Local Access'!E36)</f>
        <v/>
      </c>
      <c r="F36" s="36" t="str">
        <f>IF(OR(LEN('Local Access'!F36)=0,'Local Access'!$L35="Ja"),"",'Local Access'!F36)</f>
        <v/>
      </c>
      <c r="G36" s="36" t="str">
        <f>IF(N35="Ja","",IF(LEN('Local Access'!H36)=0,"",'Local Access'!H36))</f>
        <v/>
      </c>
      <c r="H36" s="174" t="str">
        <f t="shared" si="0"/>
        <v/>
      </c>
      <c r="I36" s="36" t="str">
        <f>IF(N35="Ja","",IF(LEN('Local Access'!G36)=0,"",'Local Access'!G36))</f>
        <v/>
      </c>
      <c r="J36" s="36" t="str">
        <f>IF(N35="Ja","",IF(LEN('Local Access'!I36)=0,"",'Local Access'!I36))</f>
        <v/>
      </c>
      <c r="K36" s="36" t="str">
        <f>IF(LEN('Local Access'!J36)=0,"",'Local Access'!J36)</f>
        <v/>
      </c>
      <c r="L36" s="36" t="str">
        <f>IF(LEN('Local Access'!K36)=0,"",'Local Access'!K36)</f>
        <v/>
      </c>
      <c r="M36" s="174" t="str">
        <f t="shared" si="1"/>
        <v/>
      </c>
      <c r="N36" s="36" t="str">
        <f>IF(LEN('Local Access'!L36)=0,"",'Local Access'!L36)</f>
        <v/>
      </c>
      <c r="O36" s="36" t="str">
        <f>IF(LEN('Local Access'!M36)=0,"",'Local Access'!M36)</f>
        <v/>
      </c>
      <c r="P36" s="35"/>
      <c r="Q36" s="35"/>
      <c r="R36" s="34"/>
      <c r="S36" s="33"/>
      <c r="T36" s="33"/>
      <c r="U36" s="32"/>
      <c r="V36" s="31"/>
      <c r="W36" s="31"/>
      <c r="X36" s="31"/>
      <c r="Y36" s="31"/>
      <c r="Z36" s="31"/>
      <c r="AA36" s="31"/>
      <c r="AB36" s="292">
        <f t="shared" si="2"/>
        <v>0</v>
      </c>
      <c r="AC36" s="292">
        <f t="shared" si="3"/>
        <v>0</v>
      </c>
      <c r="AD36" s="292">
        <f t="shared" si="4"/>
        <v>0</v>
      </c>
      <c r="AE36" s="30">
        <f>IF(G36="",0,IF(P36="On-Net maken (glasvezel)",$S36*PDC!$F$33+$T36*PDC!$F$34+PDC!$F$32+$U36,IF(P36="On-Net maken (radio)",PDC!$F$35+$U36,0)))</f>
        <v>0</v>
      </c>
      <c r="AF36" s="293">
        <f>IF(G36="",0,IF(P36="Inkoop bij 3e partij",0,IF(H36="Ja",Y36,VLOOKUP($G36,PDC!$B$10:$G$95,6,FALSE))))</f>
        <v>0</v>
      </c>
      <c r="AG36" s="30">
        <f>IF(G36="",0,IF(P36="Inkoop bij 3e partij",0,IF(H36="Ja", Z36,VLOOKUP($G36,PDC!$B$10:$G$95,5,FALSE))))</f>
        <v>0</v>
      </c>
      <c r="AH36" s="293">
        <f>IF(G36="",0,IF(P36="Inkoop bij 3e partij",V36*(1+PDC!$F$37)+IF(G36=0,0,IF(LEN(G36)=0,0,VLOOKUP($G36,PDC!$B$10:$J$77,7,FALSE))),0))</f>
        <v>0</v>
      </c>
      <c r="AI36" s="293">
        <f>IF(G36="",0,IF(P36="Inkoop bij 3e partij",W36*(1+PDC!$F$38),0))</f>
        <v>0</v>
      </c>
      <c r="AJ36" s="30">
        <f>IF(L36="",0,IF(M36="Ja",AA36,VLOOKUP($L36,PDC!$B$10:$G$95,5,FALSE)))</f>
        <v>0</v>
      </c>
    </row>
    <row r="37" spans="1:36" x14ac:dyDescent="0.2">
      <c r="A37" s="36" t="str">
        <f>IF(OR(LEN('Local Access'!A37)=0,'Local Access'!$L36="Ja"),"",'Local Access'!A37)</f>
        <v/>
      </c>
      <c r="B37" s="36" t="str">
        <f>IF(OR(LEN('Local Access'!B37)=0,'Local Access'!$L36="Ja"),"",'Local Access'!B37)</f>
        <v/>
      </c>
      <c r="C37" s="36" t="str">
        <f>IF(OR(LEN('Local Access'!C37)=0,'Local Access'!$L36="Ja"),"",'Local Access'!C37)</f>
        <v/>
      </c>
      <c r="D37" s="36" t="str">
        <f>IF(OR(LEN('Local Access'!D37)=0,'Local Access'!$L36="Ja"),"",'Local Access'!D37)</f>
        <v/>
      </c>
      <c r="E37" s="36" t="str">
        <f>IF(OR(LEN('Local Access'!E37)=0,'Local Access'!$L36="Ja"),"",'Local Access'!E37)</f>
        <v/>
      </c>
      <c r="F37" s="36" t="str">
        <f>IF(OR(LEN('Local Access'!F37)=0,'Local Access'!$L36="Ja"),"",'Local Access'!F37)</f>
        <v/>
      </c>
      <c r="G37" s="36" t="str">
        <f>IF(N36="Ja","",IF(LEN('Local Access'!H37)=0,"",'Local Access'!H37))</f>
        <v/>
      </c>
      <c r="H37" s="174" t="str">
        <f t="shared" si="0"/>
        <v/>
      </c>
      <c r="I37" s="36" t="str">
        <f>IF(N36="Ja","",IF(LEN('Local Access'!G37)=0,"",'Local Access'!G37))</f>
        <v/>
      </c>
      <c r="J37" s="36" t="str">
        <f>IF(N36="Ja","",IF(LEN('Local Access'!I37)=0,"",'Local Access'!I37))</f>
        <v/>
      </c>
      <c r="K37" s="36" t="str">
        <f>IF(LEN('Local Access'!J37)=0,"",'Local Access'!J37)</f>
        <v/>
      </c>
      <c r="L37" s="36" t="str">
        <f>IF(LEN('Local Access'!K37)=0,"",'Local Access'!K37)</f>
        <v/>
      </c>
      <c r="M37" s="174" t="str">
        <f t="shared" si="1"/>
        <v/>
      </c>
      <c r="N37" s="36" t="str">
        <f>IF(LEN('Local Access'!L37)=0,"",'Local Access'!L37)</f>
        <v/>
      </c>
      <c r="O37" s="36" t="str">
        <f>IF(LEN('Local Access'!M37)=0,"",'Local Access'!M37)</f>
        <v/>
      </c>
      <c r="P37" s="35"/>
      <c r="Q37" s="35"/>
      <c r="R37" s="34"/>
      <c r="S37" s="33"/>
      <c r="T37" s="33"/>
      <c r="U37" s="32"/>
      <c r="V37" s="31"/>
      <c r="W37" s="31"/>
      <c r="X37" s="31"/>
      <c r="Y37" s="31"/>
      <c r="Z37" s="31"/>
      <c r="AA37" s="31"/>
      <c r="AB37" s="292">
        <f t="shared" si="2"/>
        <v>0</v>
      </c>
      <c r="AC37" s="292">
        <f t="shared" si="3"/>
        <v>0</v>
      </c>
      <c r="AD37" s="292">
        <f t="shared" si="4"/>
        <v>0</v>
      </c>
      <c r="AE37" s="30">
        <f>IF(G37="",0,IF(P37="On-Net maken (glasvezel)",$S37*PDC!$F$33+$T37*PDC!$F$34+PDC!$F$32+$U37,IF(P37="On-Net maken (radio)",PDC!$F$35+$U37,0)))</f>
        <v>0</v>
      </c>
      <c r="AF37" s="293">
        <f>IF(G37="",0,IF(P37="Inkoop bij 3e partij",0,IF(H37="Ja",Y37,VLOOKUP($G37,PDC!$B$10:$G$95,6,FALSE))))</f>
        <v>0</v>
      </c>
      <c r="AG37" s="30">
        <f>IF(G37="",0,IF(P37="Inkoop bij 3e partij",0,IF(H37="Ja", Z37,VLOOKUP($G37,PDC!$B$10:$G$95,5,FALSE))))</f>
        <v>0</v>
      </c>
      <c r="AH37" s="293">
        <f>IF(G37="",0,IF(P37="Inkoop bij 3e partij",V37*(1+PDC!$F$37)+IF(G37=0,0,IF(LEN(G37)=0,0,VLOOKUP($G37,PDC!$B$10:$J$77,7,FALSE))),0))</f>
        <v>0</v>
      </c>
      <c r="AI37" s="293">
        <f>IF(G37="",0,IF(P37="Inkoop bij 3e partij",W37*(1+PDC!$F$38),0))</f>
        <v>0</v>
      </c>
      <c r="AJ37" s="30">
        <f>IF(L37="",0,IF(M37="Ja",AA37,VLOOKUP($L37,PDC!$B$10:$G$95,5,FALSE)))</f>
        <v>0</v>
      </c>
    </row>
    <row r="38" spans="1:36" x14ac:dyDescent="0.2">
      <c r="A38" s="36" t="str">
        <f>IF(OR(LEN('Local Access'!A38)=0,'Local Access'!$L37="Ja"),"",'Local Access'!A38)</f>
        <v/>
      </c>
      <c r="B38" s="36" t="str">
        <f>IF(OR(LEN('Local Access'!B38)=0,'Local Access'!$L37="Ja"),"",'Local Access'!B38)</f>
        <v/>
      </c>
      <c r="C38" s="36" t="str">
        <f>IF(OR(LEN('Local Access'!C38)=0,'Local Access'!$L37="Ja"),"",'Local Access'!C38)</f>
        <v/>
      </c>
      <c r="D38" s="36" t="str">
        <f>IF(OR(LEN('Local Access'!D38)=0,'Local Access'!$L37="Ja"),"",'Local Access'!D38)</f>
        <v/>
      </c>
      <c r="E38" s="36" t="str">
        <f>IF(OR(LEN('Local Access'!E38)=0,'Local Access'!$L37="Ja"),"",'Local Access'!E38)</f>
        <v/>
      </c>
      <c r="F38" s="36" t="str">
        <f>IF(OR(LEN('Local Access'!F38)=0,'Local Access'!$L37="Ja"),"",'Local Access'!F38)</f>
        <v/>
      </c>
      <c r="G38" s="36" t="str">
        <f>IF(N37="Ja","",IF(LEN('Local Access'!H38)=0,"",'Local Access'!H38))</f>
        <v/>
      </c>
      <c r="H38" s="174" t="str">
        <f t="shared" si="0"/>
        <v/>
      </c>
      <c r="I38" s="36" t="str">
        <f>IF(N37="Ja","",IF(LEN('Local Access'!G38)=0,"",'Local Access'!G38))</f>
        <v/>
      </c>
      <c r="J38" s="36" t="str">
        <f>IF(N37="Ja","",IF(LEN('Local Access'!I38)=0,"",'Local Access'!I38))</f>
        <v/>
      </c>
      <c r="K38" s="36" t="str">
        <f>IF(LEN('Local Access'!J38)=0,"",'Local Access'!J38)</f>
        <v/>
      </c>
      <c r="L38" s="36" t="str">
        <f>IF(LEN('Local Access'!K38)=0,"",'Local Access'!K38)</f>
        <v/>
      </c>
      <c r="M38" s="174" t="str">
        <f t="shared" si="1"/>
        <v/>
      </c>
      <c r="N38" s="36" t="str">
        <f>IF(LEN('Local Access'!L38)=0,"",'Local Access'!L38)</f>
        <v/>
      </c>
      <c r="O38" s="36" t="str">
        <f>IF(LEN('Local Access'!M38)=0,"",'Local Access'!M38)</f>
        <v/>
      </c>
      <c r="P38" s="35"/>
      <c r="Q38" s="35"/>
      <c r="R38" s="34"/>
      <c r="S38" s="33"/>
      <c r="T38" s="33"/>
      <c r="U38" s="32"/>
      <c r="V38" s="31"/>
      <c r="W38" s="31"/>
      <c r="X38" s="31"/>
      <c r="Y38" s="31"/>
      <c r="Z38" s="31"/>
      <c r="AA38" s="31"/>
      <c r="AB38" s="292">
        <f t="shared" si="2"/>
        <v>0</v>
      </c>
      <c r="AC38" s="292">
        <f t="shared" si="3"/>
        <v>0</v>
      </c>
      <c r="AD38" s="292">
        <f t="shared" si="4"/>
        <v>0</v>
      </c>
      <c r="AE38" s="30">
        <f>IF(G38="",0,IF(P38="On-Net maken (glasvezel)",$S38*PDC!$F$33+$T38*PDC!$F$34+PDC!$F$32+$U38,IF(P38="On-Net maken (radio)",PDC!$F$35+$U38,0)))</f>
        <v>0</v>
      </c>
      <c r="AF38" s="293">
        <f>IF(G38="",0,IF(P38="Inkoop bij 3e partij",0,IF(H38="Ja",Y38,VLOOKUP($G38,PDC!$B$10:$G$95,6,FALSE))))</f>
        <v>0</v>
      </c>
      <c r="AG38" s="30">
        <f>IF(G38="",0,IF(P38="Inkoop bij 3e partij",0,IF(H38="Ja", Z38,VLOOKUP($G38,PDC!$B$10:$G$95,5,FALSE))))</f>
        <v>0</v>
      </c>
      <c r="AH38" s="293">
        <f>IF(G38="",0,IF(P38="Inkoop bij 3e partij",V38*(1+PDC!$F$37)+IF(G38=0,0,IF(LEN(G38)=0,0,VLOOKUP($G38,PDC!$B$10:$J$77,7,FALSE))),0))</f>
        <v>0</v>
      </c>
      <c r="AI38" s="293">
        <f>IF(G38="",0,IF(P38="Inkoop bij 3e partij",W38*(1+PDC!$F$38),0))</f>
        <v>0</v>
      </c>
      <c r="AJ38" s="30">
        <f>IF(L38="",0,IF(M38="Ja",AA38,VLOOKUP($L38,PDC!$B$10:$G$95,5,FALSE)))</f>
        <v>0</v>
      </c>
    </row>
    <row r="39" spans="1:36" x14ac:dyDescent="0.2">
      <c r="A39" s="36" t="str">
        <f>IF(OR(LEN('Local Access'!A39)=0,'Local Access'!$L38="Ja"),"",'Local Access'!A39)</f>
        <v/>
      </c>
      <c r="B39" s="36" t="str">
        <f>IF(OR(LEN('Local Access'!B39)=0,'Local Access'!$L38="Ja"),"",'Local Access'!B39)</f>
        <v/>
      </c>
      <c r="C39" s="36" t="str">
        <f>IF(OR(LEN('Local Access'!C39)=0,'Local Access'!$L38="Ja"),"",'Local Access'!C39)</f>
        <v/>
      </c>
      <c r="D39" s="36" t="str">
        <f>IF(OR(LEN('Local Access'!D39)=0,'Local Access'!$L38="Ja"),"",'Local Access'!D39)</f>
        <v/>
      </c>
      <c r="E39" s="36" t="str">
        <f>IF(OR(LEN('Local Access'!E39)=0,'Local Access'!$L38="Ja"),"",'Local Access'!E39)</f>
        <v/>
      </c>
      <c r="F39" s="36" t="str">
        <f>IF(OR(LEN('Local Access'!F39)=0,'Local Access'!$L38="Ja"),"",'Local Access'!F39)</f>
        <v/>
      </c>
      <c r="G39" s="36" t="str">
        <f>IF(N38="Ja","",IF(LEN('Local Access'!H39)=0,"",'Local Access'!H39))</f>
        <v/>
      </c>
      <c r="H39" s="174" t="str">
        <f t="shared" si="0"/>
        <v/>
      </c>
      <c r="I39" s="36" t="str">
        <f>IF(N38="Ja","",IF(LEN('Local Access'!G39)=0,"",'Local Access'!G39))</f>
        <v/>
      </c>
      <c r="J39" s="36" t="str">
        <f>IF(N38="Ja","",IF(LEN('Local Access'!I39)=0,"",'Local Access'!I39))</f>
        <v/>
      </c>
      <c r="K39" s="36" t="str">
        <f>IF(LEN('Local Access'!J39)=0,"",'Local Access'!J39)</f>
        <v/>
      </c>
      <c r="L39" s="36" t="str">
        <f>IF(LEN('Local Access'!K39)=0,"",'Local Access'!K39)</f>
        <v/>
      </c>
      <c r="M39" s="174" t="str">
        <f t="shared" si="1"/>
        <v/>
      </c>
      <c r="N39" s="36" t="str">
        <f>IF(LEN('Local Access'!L39)=0,"",'Local Access'!L39)</f>
        <v/>
      </c>
      <c r="O39" s="36" t="str">
        <f>IF(LEN('Local Access'!M39)=0,"",'Local Access'!M39)</f>
        <v/>
      </c>
      <c r="P39" s="35"/>
      <c r="Q39" s="35"/>
      <c r="R39" s="34"/>
      <c r="S39" s="33"/>
      <c r="T39" s="33"/>
      <c r="U39" s="32"/>
      <c r="V39" s="31"/>
      <c r="W39" s="31"/>
      <c r="X39" s="31"/>
      <c r="Y39" s="31"/>
      <c r="Z39" s="31"/>
      <c r="AA39" s="31"/>
      <c r="AB39" s="292">
        <f t="shared" si="2"/>
        <v>0</v>
      </c>
      <c r="AC39" s="292">
        <f t="shared" si="3"/>
        <v>0</v>
      </c>
      <c r="AD39" s="292">
        <f t="shared" si="4"/>
        <v>0</v>
      </c>
      <c r="AE39" s="30">
        <f>IF(G39="",0,IF(P39="On-Net maken (glasvezel)",$S39*PDC!$F$33+$T39*PDC!$F$34+PDC!$F$32+$U39,IF(P39="On-Net maken (radio)",PDC!$F$35+$U39,0)))</f>
        <v>0</v>
      </c>
      <c r="AF39" s="293">
        <f>IF(G39="",0,IF(P39="Inkoop bij 3e partij",0,IF(H39="Ja",Y39,VLOOKUP($G39,PDC!$B$10:$G$95,6,FALSE))))</f>
        <v>0</v>
      </c>
      <c r="AG39" s="30">
        <f>IF(G39="",0,IF(P39="Inkoop bij 3e partij",0,IF(H39="Ja", Z39,VLOOKUP($G39,PDC!$B$10:$G$95,5,FALSE))))</f>
        <v>0</v>
      </c>
      <c r="AH39" s="293">
        <f>IF(G39="",0,IF(P39="Inkoop bij 3e partij",V39*(1+PDC!$F$37)+IF(G39=0,0,IF(LEN(G39)=0,0,VLOOKUP($G39,PDC!$B$10:$J$77,7,FALSE))),0))</f>
        <v>0</v>
      </c>
      <c r="AI39" s="293">
        <f>IF(G39="",0,IF(P39="Inkoop bij 3e partij",W39*(1+PDC!$F$38),0))</f>
        <v>0</v>
      </c>
      <c r="AJ39" s="30">
        <f>IF(L39="",0,IF(M39="Ja",AA39,VLOOKUP($L39,PDC!$B$10:$G$95,5,FALSE)))</f>
        <v>0</v>
      </c>
    </row>
    <row r="40" spans="1:36" x14ac:dyDescent="0.2">
      <c r="A40" s="36" t="str">
        <f>IF(OR(LEN('Local Access'!A40)=0,'Local Access'!$L39="Ja"),"",'Local Access'!A40)</f>
        <v/>
      </c>
      <c r="B40" s="36" t="str">
        <f>IF(OR(LEN('Local Access'!B40)=0,'Local Access'!$L39="Ja"),"",'Local Access'!B40)</f>
        <v/>
      </c>
      <c r="C40" s="36" t="str">
        <f>IF(OR(LEN('Local Access'!C40)=0,'Local Access'!$L39="Ja"),"",'Local Access'!C40)</f>
        <v/>
      </c>
      <c r="D40" s="36" t="str">
        <f>IF(OR(LEN('Local Access'!D40)=0,'Local Access'!$L39="Ja"),"",'Local Access'!D40)</f>
        <v/>
      </c>
      <c r="E40" s="36" t="str">
        <f>IF(OR(LEN('Local Access'!E40)=0,'Local Access'!$L39="Ja"),"",'Local Access'!E40)</f>
        <v/>
      </c>
      <c r="F40" s="36" t="str">
        <f>IF(OR(LEN('Local Access'!F40)=0,'Local Access'!$L39="Ja"),"",'Local Access'!F40)</f>
        <v/>
      </c>
      <c r="G40" s="36" t="str">
        <f>IF(N39="Ja","",IF(LEN('Local Access'!H40)=0,"",'Local Access'!H40))</f>
        <v/>
      </c>
      <c r="H40" s="174" t="str">
        <f t="shared" si="0"/>
        <v/>
      </c>
      <c r="I40" s="36" t="str">
        <f>IF(N39="Ja","",IF(LEN('Local Access'!G40)=0,"",'Local Access'!G40))</f>
        <v/>
      </c>
      <c r="J40" s="36" t="str">
        <f>IF(N39="Ja","",IF(LEN('Local Access'!I40)=0,"",'Local Access'!I40))</f>
        <v/>
      </c>
      <c r="K40" s="36" t="str">
        <f>IF(LEN('Local Access'!J40)=0,"",'Local Access'!J40)</f>
        <v/>
      </c>
      <c r="L40" s="36" t="str">
        <f>IF(LEN('Local Access'!K40)=0,"",'Local Access'!K40)</f>
        <v/>
      </c>
      <c r="M40" s="174" t="str">
        <f t="shared" si="1"/>
        <v/>
      </c>
      <c r="N40" s="36" t="str">
        <f>IF(LEN('Local Access'!L40)=0,"",'Local Access'!L40)</f>
        <v/>
      </c>
      <c r="O40" s="36" t="str">
        <f>IF(LEN('Local Access'!M40)=0,"",'Local Access'!M40)</f>
        <v/>
      </c>
      <c r="P40" s="35"/>
      <c r="Q40" s="35"/>
      <c r="R40" s="34"/>
      <c r="S40" s="33"/>
      <c r="T40" s="33"/>
      <c r="U40" s="32"/>
      <c r="V40" s="31"/>
      <c r="W40" s="31"/>
      <c r="X40" s="31"/>
      <c r="Y40" s="31"/>
      <c r="Z40" s="31"/>
      <c r="AA40" s="31"/>
      <c r="AB40" s="292">
        <f t="shared" si="2"/>
        <v>0</v>
      </c>
      <c r="AC40" s="292">
        <f t="shared" si="3"/>
        <v>0</v>
      </c>
      <c r="AD40" s="292">
        <f t="shared" si="4"/>
        <v>0</v>
      </c>
      <c r="AE40" s="30">
        <f>IF(G40="",0,IF(P40="On-Net maken (glasvezel)",$S40*PDC!$F$33+$T40*PDC!$F$34+PDC!$F$32+$U40,IF(P40="On-Net maken (radio)",PDC!$F$35+$U40,0)))</f>
        <v>0</v>
      </c>
      <c r="AF40" s="293">
        <f>IF(G40="",0,IF(P40="Inkoop bij 3e partij",0,IF(H40="Ja",Y40,VLOOKUP($G40,PDC!$B$10:$G$95,6,FALSE))))</f>
        <v>0</v>
      </c>
      <c r="AG40" s="30">
        <f>IF(G40="",0,IF(P40="Inkoop bij 3e partij",0,IF(H40="Ja", Z40,VLOOKUP($G40,PDC!$B$10:$G$95,5,FALSE))))</f>
        <v>0</v>
      </c>
      <c r="AH40" s="293">
        <f>IF(G40="",0,IF(P40="Inkoop bij 3e partij",V40*(1+PDC!$F$37)+IF(G40=0,0,IF(LEN(G40)=0,0,VLOOKUP($G40,PDC!$B$10:$J$77,7,FALSE))),0))</f>
        <v>0</v>
      </c>
      <c r="AI40" s="293">
        <f>IF(G40="",0,IF(P40="Inkoop bij 3e partij",W40*(1+PDC!$F$38),0))</f>
        <v>0</v>
      </c>
      <c r="AJ40" s="30">
        <f>IF(L40="",0,IF(M40="Ja",AA40,VLOOKUP($L40,PDC!$B$10:$G$95,5,FALSE)))</f>
        <v>0</v>
      </c>
    </row>
    <row r="41" spans="1:36" x14ac:dyDescent="0.2">
      <c r="A41" s="36" t="str">
        <f>IF(OR(LEN('Local Access'!A41)=0,'Local Access'!$L40="Ja"),"",'Local Access'!A41)</f>
        <v/>
      </c>
      <c r="B41" s="36" t="str">
        <f>IF(OR(LEN('Local Access'!B41)=0,'Local Access'!$L40="Ja"),"",'Local Access'!B41)</f>
        <v/>
      </c>
      <c r="C41" s="36" t="str">
        <f>IF(OR(LEN('Local Access'!C41)=0,'Local Access'!$L40="Ja"),"",'Local Access'!C41)</f>
        <v/>
      </c>
      <c r="D41" s="36" t="str">
        <f>IF(OR(LEN('Local Access'!D41)=0,'Local Access'!$L40="Ja"),"",'Local Access'!D41)</f>
        <v/>
      </c>
      <c r="E41" s="36" t="str">
        <f>IF(OR(LEN('Local Access'!E41)=0,'Local Access'!$L40="Ja"),"",'Local Access'!E41)</f>
        <v/>
      </c>
      <c r="F41" s="36" t="str">
        <f>IF(OR(LEN('Local Access'!F41)=0,'Local Access'!$L40="Ja"),"",'Local Access'!F41)</f>
        <v/>
      </c>
      <c r="G41" s="36" t="str">
        <f>IF(N40="Ja","",IF(LEN('Local Access'!H41)=0,"",'Local Access'!H41))</f>
        <v/>
      </c>
      <c r="H41" s="174" t="str">
        <f t="shared" si="0"/>
        <v/>
      </c>
      <c r="I41" s="36" t="str">
        <f>IF(N40="Ja","",IF(LEN('Local Access'!G41)=0,"",'Local Access'!G41))</f>
        <v/>
      </c>
      <c r="J41" s="36" t="str">
        <f>IF(N40="Ja","",IF(LEN('Local Access'!I41)=0,"",'Local Access'!I41))</f>
        <v/>
      </c>
      <c r="K41" s="36" t="str">
        <f>IF(LEN('Local Access'!J41)=0,"",'Local Access'!J41)</f>
        <v/>
      </c>
      <c r="L41" s="36" t="str">
        <f>IF(LEN('Local Access'!K41)=0,"",'Local Access'!K41)</f>
        <v/>
      </c>
      <c r="M41" s="174" t="str">
        <f t="shared" si="1"/>
        <v/>
      </c>
      <c r="N41" s="36" t="str">
        <f>IF(LEN('Local Access'!L41)=0,"",'Local Access'!L41)</f>
        <v/>
      </c>
      <c r="O41" s="36" t="str">
        <f>IF(LEN('Local Access'!M41)=0,"",'Local Access'!M41)</f>
        <v/>
      </c>
      <c r="P41" s="35"/>
      <c r="Q41" s="35"/>
      <c r="R41" s="34"/>
      <c r="S41" s="33"/>
      <c r="T41" s="33"/>
      <c r="U41" s="32"/>
      <c r="V41" s="31"/>
      <c r="W41" s="31"/>
      <c r="X41" s="31"/>
      <c r="Y41" s="31"/>
      <c r="Z41" s="31"/>
      <c r="AA41" s="31"/>
      <c r="AB41" s="292">
        <f t="shared" si="2"/>
        <v>0</v>
      </c>
      <c r="AC41" s="292">
        <f t="shared" si="3"/>
        <v>0</v>
      </c>
      <c r="AD41" s="292">
        <f t="shared" si="4"/>
        <v>0</v>
      </c>
      <c r="AE41" s="30">
        <f>IF(G41="",0,IF(P41="On-Net maken (glasvezel)",$S41*PDC!$F$33+$T41*PDC!$F$34+PDC!$F$32+$U41,IF(P41="On-Net maken (radio)",PDC!$F$35+$U41,0)))</f>
        <v>0</v>
      </c>
      <c r="AF41" s="293">
        <f>IF(G41="",0,IF(P41="Inkoop bij 3e partij",0,IF(H41="Ja",Y41,VLOOKUP($G41,PDC!$B$10:$G$95,6,FALSE))))</f>
        <v>0</v>
      </c>
      <c r="AG41" s="30">
        <f>IF(G41="",0,IF(P41="Inkoop bij 3e partij",0,IF(H41="Ja", Z41,VLOOKUP($G41,PDC!$B$10:$G$95,5,FALSE))))</f>
        <v>0</v>
      </c>
      <c r="AH41" s="293">
        <f>IF(G41="",0,IF(P41="Inkoop bij 3e partij",V41*(1+PDC!$F$37)+IF(G41=0,0,IF(LEN(G41)=0,0,VLOOKUP($G41,PDC!$B$10:$J$77,7,FALSE))),0))</f>
        <v>0</v>
      </c>
      <c r="AI41" s="293">
        <f>IF(G41="",0,IF(P41="Inkoop bij 3e partij",W41*(1+PDC!$F$38),0))</f>
        <v>0</v>
      </c>
      <c r="AJ41" s="30">
        <f>IF(L41="",0,IF(M41="Ja",AA41,VLOOKUP($L41,PDC!$B$10:$G$95,5,FALSE)))</f>
        <v>0</v>
      </c>
    </row>
    <row r="42" spans="1:36" x14ac:dyDescent="0.2">
      <c r="A42" s="36" t="str">
        <f>IF(OR(LEN('Local Access'!A42)=0,'Local Access'!$L41="Ja"),"",'Local Access'!A42)</f>
        <v/>
      </c>
      <c r="B42" s="36" t="str">
        <f>IF(OR(LEN('Local Access'!B42)=0,'Local Access'!$L41="Ja"),"",'Local Access'!B42)</f>
        <v/>
      </c>
      <c r="C42" s="36" t="str">
        <f>IF(OR(LEN('Local Access'!C42)=0,'Local Access'!$L41="Ja"),"",'Local Access'!C42)</f>
        <v/>
      </c>
      <c r="D42" s="36" t="str">
        <f>IF(OR(LEN('Local Access'!D42)=0,'Local Access'!$L41="Ja"),"",'Local Access'!D42)</f>
        <v/>
      </c>
      <c r="E42" s="36" t="str">
        <f>IF(OR(LEN('Local Access'!E42)=0,'Local Access'!$L41="Ja"),"",'Local Access'!E42)</f>
        <v/>
      </c>
      <c r="F42" s="36" t="str">
        <f>IF(OR(LEN('Local Access'!F42)=0,'Local Access'!$L41="Ja"),"",'Local Access'!F42)</f>
        <v/>
      </c>
      <c r="G42" s="36" t="str">
        <f>IF(N41="Ja","",IF(LEN('Local Access'!H42)=0,"",'Local Access'!H42))</f>
        <v/>
      </c>
      <c r="H42" s="174" t="str">
        <f t="shared" si="0"/>
        <v/>
      </c>
      <c r="I42" s="36" t="str">
        <f>IF(N41="Ja","",IF(LEN('Local Access'!G42)=0,"",'Local Access'!G42))</f>
        <v/>
      </c>
      <c r="J42" s="36" t="str">
        <f>IF(N41="Ja","",IF(LEN('Local Access'!I42)=0,"",'Local Access'!I42))</f>
        <v/>
      </c>
      <c r="K42" s="36" t="str">
        <f>IF(LEN('Local Access'!J42)=0,"",'Local Access'!J42)</f>
        <v/>
      </c>
      <c r="L42" s="36" t="str">
        <f>IF(LEN('Local Access'!K42)=0,"",'Local Access'!K42)</f>
        <v/>
      </c>
      <c r="M42" s="174" t="str">
        <f t="shared" si="1"/>
        <v/>
      </c>
      <c r="N42" s="36" t="str">
        <f>IF(LEN('Local Access'!L42)=0,"",'Local Access'!L42)</f>
        <v/>
      </c>
      <c r="O42" s="36" t="str">
        <f>IF(LEN('Local Access'!M42)=0,"",'Local Access'!M42)</f>
        <v/>
      </c>
      <c r="P42" s="35"/>
      <c r="Q42" s="35"/>
      <c r="R42" s="34"/>
      <c r="S42" s="33"/>
      <c r="T42" s="33"/>
      <c r="U42" s="32"/>
      <c r="V42" s="31"/>
      <c r="W42" s="31"/>
      <c r="X42" s="31"/>
      <c r="Y42" s="31"/>
      <c r="Z42" s="31"/>
      <c r="AA42" s="31"/>
      <c r="AB42" s="292">
        <f t="shared" si="2"/>
        <v>0</v>
      </c>
      <c r="AC42" s="292">
        <f t="shared" si="3"/>
        <v>0</v>
      </c>
      <c r="AD42" s="292">
        <f t="shared" si="4"/>
        <v>0</v>
      </c>
      <c r="AE42" s="30">
        <f>IF(G42="",0,IF(P42="On-Net maken (glasvezel)",$S42*PDC!$F$33+$T42*PDC!$F$34+PDC!$F$32+$U42,IF(P42="On-Net maken (radio)",PDC!$F$35+$U42,0)))</f>
        <v>0</v>
      </c>
      <c r="AF42" s="293">
        <f>IF(G42="",0,IF(P42="Inkoop bij 3e partij",0,IF(H42="Ja",Y42,VLOOKUP($G42,PDC!$B$10:$G$95,6,FALSE))))</f>
        <v>0</v>
      </c>
      <c r="AG42" s="30">
        <f>IF(G42="",0,IF(P42="Inkoop bij 3e partij",0,IF(H42="Ja", Z42,VLOOKUP($G42,PDC!$B$10:$G$95,5,FALSE))))</f>
        <v>0</v>
      </c>
      <c r="AH42" s="293">
        <f>IF(G42="",0,IF(P42="Inkoop bij 3e partij",V42*(1+PDC!$F$37)+IF(G42=0,0,IF(LEN(G42)=0,0,VLOOKUP($G42,PDC!$B$10:$J$77,7,FALSE))),0))</f>
        <v>0</v>
      </c>
      <c r="AI42" s="293">
        <f>IF(G42="",0,IF(P42="Inkoop bij 3e partij",W42*(1+PDC!$F$38),0))</f>
        <v>0</v>
      </c>
      <c r="AJ42" s="30">
        <f>IF(L42="",0,IF(M42="Ja",AA42,VLOOKUP($L42,PDC!$B$10:$G$95,5,FALSE)))</f>
        <v>0</v>
      </c>
    </row>
    <row r="43" spans="1:36" x14ac:dyDescent="0.2">
      <c r="A43" s="36" t="str">
        <f>IF(OR(LEN('Local Access'!A43)=0,'Local Access'!$L42="Ja"),"",'Local Access'!A43)</f>
        <v/>
      </c>
      <c r="B43" s="36" t="str">
        <f>IF(OR(LEN('Local Access'!B43)=0,'Local Access'!$L42="Ja"),"",'Local Access'!B43)</f>
        <v/>
      </c>
      <c r="C43" s="36" t="str">
        <f>IF(OR(LEN('Local Access'!C43)=0,'Local Access'!$L42="Ja"),"",'Local Access'!C43)</f>
        <v/>
      </c>
      <c r="D43" s="36" t="str">
        <f>IF(OR(LEN('Local Access'!D43)=0,'Local Access'!$L42="Ja"),"",'Local Access'!D43)</f>
        <v/>
      </c>
      <c r="E43" s="36" t="str">
        <f>IF(OR(LEN('Local Access'!E43)=0,'Local Access'!$L42="Ja"),"",'Local Access'!E43)</f>
        <v/>
      </c>
      <c r="F43" s="36" t="str">
        <f>IF(OR(LEN('Local Access'!F43)=0,'Local Access'!$L42="Ja"),"",'Local Access'!F43)</f>
        <v/>
      </c>
      <c r="G43" s="36" t="str">
        <f>IF(N42="Ja","",IF(LEN('Local Access'!H43)=0,"",'Local Access'!H43))</f>
        <v/>
      </c>
      <c r="H43" s="174" t="str">
        <f t="shared" si="0"/>
        <v/>
      </c>
      <c r="I43" s="36" t="str">
        <f>IF(N42="Ja","",IF(LEN('Local Access'!G43)=0,"",'Local Access'!G43))</f>
        <v/>
      </c>
      <c r="J43" s="36" t="str">
        <f>IF(N42="Ja","",IF(LEN('Local Access'!I43)=0,"",'Local Access'!I43))</f>
        <v/>
      </c>
      <c r="K43" s="36" t="str">
        <f>IF(LEN('Local Access'!J43)=0,"",'Local Access'!J43)</f>
        <v/>
      </c>
      <c r="L43" s="36" t="str">
        <f>IF(LEN('Local Access'!K43)=0,"",'Local Access'!K43)</f>
        <v/>
      </c>
      <c r="M43" s="174" t="str">
        <f t="shared" si="1"/>
        <v/>
      </c>
      <c r="N43" s="36" t="str">
        <f>IF(LEN('Local Access'!L43)=0,"",'Local Access'!L43)</f>
        <v/>
      </c>
      <c r="O43" s="36" t="str">
        <f>IF(LEN('Local Access'!M43)=0,"",'Local Access'!M43)</f>
        <v/>
      </c>
      <c r="P43" s="35"/>
      <c r="Q43" s="35"/>
      <c r="R43" s="34"/>
      <c r="S43" s="33"/>
      <c r="T43" s="33"/>
      <c r="U43" s="32"/>
      <c r="V43" s="31"/>
      <c r="W43" s="31"/>
      <c r="X43" s="31"/>
      <c r="Y43" s="31"/>
      <c r="Z43" s="31"/>
      <c r="AA43" s="31"/>
      <c r="AB43" s="292">
        <f t="shared" si="2"/>
        <v>0</v>
      </c>
      <c r="AC43" s="292">
        <f t="shared" si="3"/>
        <v>0</v>
      </c>
      <c r="AD43" s="292">
        <f t="shared" si="4"/>
        <v>0</v>
      </c>
      <c r="AE43" s="30">
        <f>IF(G43="",0,IF(P43="On-Net maken (glasvezel)",$S43*PDC!$F$33+$T43*PDC!$F$34+PDC!$F$32+$U43,IF(P43="On-Net maken (radio)",PDC!$F$35+$U43,0)))</f>
        <v>0</v>
      </c>
      <c r="AF43" s="293">
        <f>IF(G43="",0,IF(P43="Inkoop bij 3e partij",0,IF(H43="Ja",Y43,VLOOKUP($G43,PDC!$B$10:$G$95,6,FALSE))))</f>
        <v>0</v>
      </c>
      <c r="AG43" s="30">
        <f>IF(G43="",0,IF(P43="Inkoop bij 3e partij",0,IF(H43="Ja", Z43,VLOOKUP($G43,PDC!$B$10:$G$95,5,FALSE))))</f>
        <v>0</v>
      </c>
      <c r="AH43" s="293">
        <f>IF(G43="",0,IF(P43="Inkoop bij 3e partij",V43*(1+PDC!$F$37)+IF(G43=0,0,IF(LEN(G43)=0,0,VLOOKUP($G43,PDC!$B$10:$J$77,7,FALSE))),0))</f>
        <v>0</v>
      </c>
      <c r="AI43" s="293">
        <f>IF(G43="",0,IF(P43="Inkoop bij 3e partij",W43*(1+PDC!$F$38),0))</f>
        <v>0</v>
      </c>
      <c r="AJ43" s="30">
        <f>IF(L43="",0,IF(M43="Ja",AA43,VLOOKUP($L43,PDC!$B$10:$G$95,5,FALSE)))</f>
        <v>0</v>
      </c>
    </row>
    <row r="44" spans="1:36" x14ac:dyDescent="0.2">
      <c r="A44" s="36" t="str">
        <f>IF(OR(LEN('Local Access'!A44)=0,'Local Access'!$L43="Ja"),"",'Local Access'!A44)</f>
        <v/>
      </c>
      <c r="B44" s="36" t="str">
        <f>IF(OR(LEN('Local Access'!B44)=0,'Local Access'!$L43="Ja"),"",'Local Access'!B44)</f>
        <v/>
      </c>
      <c r="C44" s="36" t="str">
        <f>IF(OR(LEN('Local Access'!C44)=0,'Local Access'!$L43="Ja"),"",'Local Access'!C44)</f>
        <v/>
      </c>
      <c r="D44" s="36" t="str">
        <f>IF(OR(LEN('Local Access'!D44)=0,'Local Access'!$L43="Ja"),"",'Local Access'!D44)</f>
        <v/>
      </c>
      <c r="E44" s="36" t="str">
        <f>IF(OR(LEN('Local Access'!E44)=0,'Local Access'!$L43="Ja"),"",'Local Access'!E44)</f>
        <v/>
      </c>
      <c r="F44" s="36" t="str">
        <f>IF(OR(LEN('Local Access'!F44)=0,'Local Access'!$L43="Ja"),"",'Local Access'!F44)</f>
        <v/>
      </c>
      <c r="G44" s="36" t="str">
        <f>IF(N43="Ja","",IF(LEN('Local Access'!H44)=0,"",'Local Access'!H44))</f>
        <v/>
      </c>
      <c r="H44" s="174" t="str">
        <f t="shared" si="0"/>
        <v/>
      </c>
      <c r="I44" s="36" t="str">
        <f>IF(N43="Ja","",IF(LEN('Local Access'!G44)=0,"",'Local Access'!G44))</f>
        <v/>
      </c>
      <c r="J44" s="36" t="str">
        <f>IF(N43="Ja","",IF(LEN('Local Access'!I44)=0,"",'Local Access'!I44))</f>
        <v/>
      </c>
      <c r="K44" s="36" t="str">
        <f>IF(LEN('Local Access'!J44)=0,"",'Local Access'!J44)</f>
        <v/>
      </c>
      <c r="L44" s="36" t="str">
        <f>IF(LEN('Local Access'!K44)=0,"",'Local Access'!K44)</f>
        <v/>
      </c>
      <c r="M44" s="174" t="str">
        <f t="shared" si="1"/>
        <v/>
      </c>
      <c r="N44" s="36" t="str">
        <f>IF(LEN('Local Access'!L44)=0,"",'Local Access'!L44)</f>
        <v/>
      </c>
      <c r="O44" s="36" t="str">
        <f>IF(LEN('Local Access'!M44)=0,"",'Local Access'!M44)</f>
        <v/>
      </c>
      <c r="P44" s="35"/>
      <c r="Q44" s="35"/>
      <c r="R44" s="34"/>
      <c r="S44" s="33"/>
      <c r="T44" s="33"/>
      <c r="U44" s="32"/>
      <c r="V44" s="31"/>
      <c r="W44" s="31"/>
      <c r="X44" s="31"/>
      <c r="Y44" s="31"/>
      <c r="Z44" s="31"/>
      <c r="AA44" s="31"/>
      <c r="AB44" s="292">
        <f t="shared" si="2"/>
        <v>0</v>
      </c>
      <c r="AC44" s="292">
        <f t="shared" si="3"/>
        <v>0</v>
      </c>
      <c r="AD44" s="292">
        <f t="shared" si="4"/>
        <v>0</v>
      </c>
      <c r="AE44" s="30">
        <f>IF(G44="",0,IF(P44="On-Net maken (glasvezel)",$S44*PDC!$F$33+$T44*PDC!$F$34+PDC!$F$32+$U44,IF(P44="On-Net maken (radio)",PDC!$F$35+$U44,0)))</f>
        <v>0</v>
      </c>
      <c r="AF44" s="293">
        <f>IF(G44="",0,IF(P44="Inkoop bij 3e partij",0,IF(H44="Ja",Y44,VLOOKUP($G44,PDC!$B$10:$G$95,6,FALSE))))</f>
        <v>0</v>
      </c>
      <c r="AG44" s="30">
        <f>IF(G44="",0,IF(P44="Inkoop bij 3e partij",0,IF(H44="Ja", Z44,VLOOKUP($G44,PDC!$B$10:$G$95,5,FALSE))))</f>
        <v>0</v>
      </c>
      <c r="AH44" s="293">
        <f>IF(G44="",0,IF(P44="Inkoop bij 3e partij",V44*(1+PDC!$F$37)+IF(G44=0,0,IF(LEN(G44)=0,0,VLOOKUP($G44,PDC!$B$10:$J$77,7,FALSE))),0))</f>
        <v>0</v>
      </c>
      <c r="AI44" s="293">
        <f>IF(G44="",0,IF(P44="Inkoop bij 3e partij",W44*(1+PDC!$F$38),0))</f>
        <v>0</v>
      </c>
      <c r="AJ44" s="30">
        <f>IF(L44="",0,IF(M44="Ja",AA44,VLOOKUP($L44,PDC!$B$10:$G$95,5,FALSE)))</f>
        <v>0</v>
      </c>
    </row>
    <row r="45" spans="1:36" x14ac:dyDescent="0.2">
      <c r="A45" s="36" t="str">
        <f>IF(OR(LEN('Local Access'!A45)=0,'Local Access'!$L44="Ja"),"",'Local Access'!A45)</f>
        <v/>
      </c>
      <c r="B45" s="36" t="str">
        <f>IF(OR(LEN('Local Access'!B45)=0,'Local Access'!$L44="Ja"),"",'Local Access'!B45)</f>
        <v/>
      </c>
      <c r="C45" s="36" t="str">
        <f>IF(OR(LEN('Local Access'!C45)=0,'Local Access'!$L44="Ja"),"",'Local Access'!C45)</f>
        <v/>
      </c>
      <c r="D45" s="36" t="str">
        <f>IF(OR(LEN('Local Access'!D45)=0,'Local Access'!$L44="Ja"),"",'Local Access'!D45)</f>
        <v/>
      </c>
      <c r="E45" s="36" t="str">
        <f>IF(OR(LEN('Local Access'!E45)=0,'Local Access'!$L44="Ja"),"",'Local Access'!E45)</f>
        <v/>
      </c>
      <c r="F45" s="36" t="str">
        <f>IF(OR(LEN('Local Access'!F45)=0,'Local Access'!$L44="Ja"),"",'Local Access'!F45)</f>
        <v/>
      </c>
      <c r="G45" s="36" t="str">
        <f>IF(N44="Ja","",IF(LEN('Local Access'!H45)=0,"",'Local Access'!H45))</f>
        <v/>
      </c>
      <c r="H45" s="174" t="str">
        <f t="shared" si="0"/>
        <v/>
      </c>
      <c r="I45" s="36" t="str">
        <f>IF(N44="Ja","",IF(LEN('Local Access'!G45)=0,"",'Local Access'!G45))</f>
        <v/>
      </c>
      <c r="J45" s="36" t="str">
        <f>IF(N44="Ja","",IF(LEN('Local Access'!I45)=0,"",'Local Access'!I45))</f>
        <v/>
      </c>
      <c r="K45" s="36" t="str">
        <f>IF(LEN('Local Access'!J45)=0,"",'Local Access'!J45)</f>
        <v/>
      </c>
      <c r="L45" s="36" t="str">
        <f>IF(LEN('Local Access'!K45)=0,"",'Local Access'!K45)</f>
        <v/>
      </c>
      <c r="M45" s="174" t="str">
        <f t="shared" si="1"/>
        <v/>
      </c>
      <c r="N45" s="36" t="str">
        <f>IF(LEN('Local Access'!L45)=0,"",'Local Access'!L45)</f>
        <v/>
      </c>
      <c r="O45" s="36" t="str">
        <f>IF(LEN('Local Access'!M45)=0,"",'Local Access'!M45)</f>
        <v/>
      </c>
      <c r="P45" s="35"/>
      <c r="Q45" s="35"/>
      <c r="R45" s="34"/>
      <c r="S45" s="33"/>
      <c r="T45" s="33"/>
      <c r="U45" s="32"/>
      <c r="V45" s="31"/>
      <c r="W45" s="31"/>
      <c r="X45" s="31"/>
      <c r="Y45" s="31"/>
      <c r="Z45" s="31"/>
      <c r="AA45" s="31"/>
      <c r="AB45" s="292">
        <f t="shared" si="2"/>
        <v>0</v>
      </c>
      <c r="AC45" s="292">
        <f t="shared" si="3"/>
        <v>0</v>
      </c>
      <c r="AD45" s="292">
        <f t="shared" si="4"/>
        <v>0</v>
      </c>
      <c r="AE45" s="30">
        <f>IF(G45="",0,IF(P45="On-Net maken (glasvezel)",$S45*PDC!$F$33+$T45*PDC!$F$34+PDC!$F$32+$U45,IF(P45="On-Net maken (radio)",PDC!$F$35+$U45,0)))</f>
        <v>0</v>
      </c>
      <c r="AF45" s="293">
        <f>IF(G45="",0,IF(P45="Inkoop bij 3e partij",0,IF(H45="Ja",Y45,VLOOKUP($G45,PDC!$B$10:$G$95,6,FALSE))))</f>
        <v>0</v>
      </c>
      <c r="AG45" s="30">
        <f>IF(G45="",0,IF(P45="Inkoop bij 3e partij",0,IF(H45="Ja", Z45,VLOOKUP($G45,PDC!$B$10:$G$95,5,FALSE))))</f>
        <v>0</v>
      </c>
      <c r="AH45" s="293">
        <f>IF(G45="",0,IF(P45="Inkoop bij 3e partij",V45*(1+PDC!$F$37)+IF(G45=0,0,IF(LEN(G45)=0,0,VLOOKUP($G45,PDC!$B$10:$J$77,7,FALSE))),0))</f>
        <v>0</v>
      </c>
      <c r="AI45" s="293">
        <f>IF(G45="",0,IF(P45="Inkoop bij 3e partij",W45*(1+PDC!$F$38),0))</f>
        <v>0</v>
      </c>
      <c r="AJ45" s="30">
        <f>IF(L45="",0,IF(M45="Ja",AA45,VLOOKUP($L45,PDC!$B$10:$G$95,5,FALSE)))</f>
        <v>0</v>
      </c>
    </row>
    <row r="46" spans="1:36" x14ac:dyDescent="0.2">
      <c r="A46" s="36" t="str">
        <f>IF(OR(LEN('Local Access'!A46)=0,'Local Access'!$L45="Ja"),"",'Local Access'!A46)</f>
        <v/>
      </c>
      <c r="B46" s="36" t="str">
        <f>IF(OR(LEN('Local Access'!B46)=0,'Local Access'!$L45="Ja"),"",'Local Access'!B46)</f>
        <v/>
      </c>
      <c r="C46" s="36" t="str">
        <f>IF(OR(LEN('Local Access'!C46)=0,'Local Access'!$L45="Ja"),"",'Local Access'!C46)</f>
        <v/>
      </c>
      <c r="D46" s="36" t="str">
        <f>IF(OR(LEN('Local Access'!D46)=0,'Local Access'!$L45="Ja"),"",'Local Access'!D46)</f>
        <v/>
      </c>
      <c r="E46" s="36" t="str">
        <f>IF(OR(LEN('Local Access'!E46)=0,'Local Access'!$L45="Ja"),"",'Local Access'!E46)</f>
        <v/>
      </c>
      <c r="F46" s="36" t="str">
        <f>IF(OR(LEN('Local Access'!F46)=0,'Local Access'!$L45="Ja"),"",'Local Access'!F46)</f>
        <v/>
      </c>
      <c r="G46" s="36" t="str">
        <f>IF(N45="Ja","",IF(LEN('Local Access'!H46)=0,"",'Local Access'!H46))</f>
        <v/>
      </c>
      <c r="H46" s="174" t="str">
        <f t="shared" si="0"/>
        <v/>
      </c>
      <c r="I46" s="36" t="str">
        <f>IF(N45="Ja","",IF(LEN('Local Access'!G46)=0,"",'Local Access'!G46))</f>
        <v/>
      </c>
      <c r="J46" s="36" t="str">
        <f>IF(N45="Ja","",IF(LEN('Local Access'!I46)=0,"",'Local Access'!I46))</f>
        <v/>
      </c>
      <c r="K46" s="36" t="str">
        <f>IF(LEN('Local Access'!J46)=0,"",'Local Access'!J46)</f>
        <v/>
      </c>
      <c r="L46" s="36" t="str">
        <f>IF(LEN('Local Access'!K46)=0,"",'Local Access'!K46)</f>
        <v/>
      </c>
      <c r="M46" s="174" t="str">
        <f t="shared" si="1"/>
        <v/>
      </c>
      <c r="N46" s="36" t="str">
        <f>IF(LEN('Local Access'!L46)=0,"",'Local Access'!L46)</f>
        <v/>
      </c>
      <c r="O46" s="36" t="str">
        <f>IF(LEN('Local Access'!M46)=0,"",'Local Access'!M46)</f>
        <v/>
      </c>
      <c r="P46" s="35"/>
      <c r="Q46" s="35"/>
      <c r="R46" s="34"/>
      <c r="S46" s="33"/>
      <c r="T46" s="33"/>
      <c r="U46" s="32"/>
      <c r="V46" s="31"/>
      <c r="W46" s="31"/>
      <c r="X46" s="31"/>
      <c r="Y46" s="31"/>
      <c r="Z46" s="31"/>
      <c r="AA46" s="31"/>
      <c r="AB46" s="292">
        <f t="shared" si="2"/>
        <v>0</v>
      </c>
      <c r="AC46" s="292">
        <f t="shared" si="3"/>
        <v>0</v>
      </c>
      <c r="AD46" s="292">
        <f t="shared" si="4"/>
        <v>0</v>
      </c>
      <c r="AE46" s="30">
        <f>IF(G46="",0,IF(P46="On-Net maken (glasvezel)",$S46*PDC!$F$33+$T46*PDC!$F$34+PDC!$F$32+$U46,IF(P46="On-Net maken (radio)",PDC!$F$35+$U46,0)))</f>
        <v>0</v>
      </c>
      <c r="AF46" s="293">
        <f>IF(G46="",0,IF(P46="Inkoop bij 3e partij",0,IF(H46="Ja",Y46,VLOOKUP($G46,PDC!$B$10:$G$95,6,FALSE))))</f>
        <v>0</v>
      </c>
      <c r="AG46" s="30">
        <f>IF(G46="",0,IF(P46="Inkoop bij 3e partij",0,IF(H46="Ja", Z46,VLOOKUP($G46,PDC!$B$10:$G$95,5,FALSE))))</f>
        <v>0</v>
      </c>
      <c r="AH46" s="293">
        <f>IF(G46="",0,IF(P46="Inkoop bij 3e partij",V46*(1+PDC!$F$37)+IF(G46=0,0,IF(LEN(G46)=0,0,VLOOKUP($G46,PDC!$B$10:$J$77,7,FALSE))),0))</f>
        <v>0</v>
      </c>
      <c r="AI46" s="293">
        <f>IF(G46="",0,IF(P46="Inkoop bij 3e partij",W46*(1+PDC!$F$38),0))</f>
        <v>0</v>
      </c>
      <c r="AJ46" s="30">
        <f>IF(L46="",0,IF(M46="Ja",AA46,VLOOKUP($L46,PDC!$B$10:$G$95,5,FALSE)))</f>
        <v>0</v>
      </c>
    </row>
    <row r="47" spans="1:36" x14ac:dyDescent="0.2">
      <c r="A47" s="36" t="str">
        <f>IF(OR(LEN('Local Access'!A47)=0,'Local Access'!$L46="Ja"),"",'Local Access'!A47)</f>
        <v/>
      </c>
      <c r="B47" s="36" t="str">
        <f>IF(OR(LEN('Local Access'!B47)=0,'Local Access'!$L46="Ja"),"",'Local Access'!B47)</f>
        <v/>
      </c>
      <c r="C47" s="36" t="str">
        <f>IF(OR(LEN('Local Access'!C47)=0,'Local Access'!$L46="Ja"),"",'Local Access'!C47)</f>
        <v/>
      </c>
      <c r="D47" s="36" t="str">
        <f>IF(OR(LEN('Local Access'!D47)=0,'Local Access'!$L46="Ja"),"",'Local Access'!D47)</f>
        <v/>
      </c>
      <c r="E47" s="36" t="str">
        <f>IF(OR(LEN('Local Access'!E47)=0,'Local Access'!$L46="Ja"),"",'Local Access'!E47)</f>
        <v/>
      </c>
      <c r="F47" s="36" t="str">
        <f>IF(OR(LEN('Local Access'!F47)=0,'Local Access'!$L46="Ja"),"",'Local Access'!F47)</f>
        <v/>
      </c>
      <c r="G47" s="36" t="str">
        <f>IF(N46="Ja","",IF(LEN('Local Access'!H47)=0,"",'Local Access'!H47))</f>
        <v/>
      </c>
      <c r="H47" s="174" t="str">
        <f t="shared" si="0"/>
        <v/>
      </c>
      <c r="I47" s="36" t="str">
        <f>IF(N46="Ja","",IF(LEN('Local Access'!G47)=0,"",'Local Access'!G47))</f>
        <v/>
      </c>
      <c r="J47" s="36" t="str">
        <f>IF(N46="Ja","",IF(LEN('Local Access'!I47)=0,"",'Local Access'!I47))</f>
        <v/>
      </c>
      <c r="K47" s="36" t="str">
        <f>IF(LEN('Local Access'!J47)=0,"",'Local Access'!J47)</f>
        <v/>
      </c>
      <c r="L47" s="36" t="str">
        <f>IF(LEN('Local Access'!K47)=0,"",'Local Access'!K47)</f>
        <v/>
      </c>
      <c r="M47" s="174" t="str">
        <f t="shared" si="1"/>
        <v/>
      </c>
      <c r="N47" s="36" t="str">
        <f>IF(LEN('Local Access'!L47)=0,"",'Local Access'!L47)</f>
        <v/>
      </c>
      <c r="O47" s="36" t="str">
        <f>IF(LEN('Local Access'!M47)=0,"",'Local Access'!M47)</f>
        <v/>
      </c>
      <c r="P47" s="35"/>
      <c r="Q47" s="35"/>
      <c r="R47" s="34"/>
      <c r="S47" s="33"/>
      <c r="T47" s="33"/>
      <c r="U47" s="32"/>
      <c r="V47" s="31"/>
      <c r="W47" s="31"/>
      <c r="X47" s="31"/>
      <c r="Y47" s="31"/>
      <c r="Z47" s="31"/>
      <c r="AA47" s="31"/>
      <c r="AB47" s="292">
        <f t="shared" si="2"/>
        <v>0</v>
      </c>
      <c r="AC47" s="292">
        <f t="shared" si="3"/>
        <v>0</v>
      </c>
      <c r="AD47" s="292">
        <f t="shared" si="4"/>
        <v>0</v>
      </c>
      <c r="AE47" s="30">
        <f>IF(G47="",0,IF(P47="On-Net maken (glasvezel)",$S47*PDC!$F$33+$T47*PDC!$F$34+PDC!$F$32+$U47,IF(P47="On-Net maken (radio)",PDC!$F$35+$U47,0)))</f>
        <v>0</v>
      </c>
      <c r="AF47" s="293">
        <f>IF(G47="",0,IF(P47="Inkoop bij 3e partij",0,IF(H47="Ja",Y47,VLOOKUP($G47,PDC!$B$10:$G$95,6,FALSE))))</f>
        <v>0</v>
      </c>
      <c r="AG47" s="30">
        <f>IF(G47="",0,IF(P47="Inkoop bij 3e partij",0,IF(H47="Ja", Z47,VLOOKUP($G47,PDC!$B$10:$G$95,5,FALSE))))</f>
        <v>0</v>
      </c>
      <c r="AH47" s="293">
        <f>IF(G47="",0,IF(P47="Inkoop bij 3e partij",V47*(1+PDC!$F$37)+IF(G47=0,0,IF(LEN(G47)=0,0,VLOOKUP($G47,PDC!$B$10:$J$77,7,FALSE))),0))</f>
        <v>0</v>
      </c>
      <c r="AI47" s="293">
        <f>IF(G47="",0,IF(P47="Inkoop bij 3e partij",W47*(1+PDC!$F$38),0))</f>
        <v>0</v>
      </c>
      <c r="AJ47" s="30">
        <f>IF(L47="",0,IF(M47="Ja",AA47,VLOOKUP($L47,PDC!$B$10:$G$95,5,FALSE)))</f>
        <v>0</v>
      </c>
    </row>
    <row r="48" spans="1:36" x14ac:dyDescent="0.2">
      <c r="A48" s="36" t="str">
        <f>IF(OR(LEN('Local Access'!A48)=0,'Local Access'!$L47="Ja"),"",'Local Access'!A48)</f>
        <v/>
      </c>
      <c r="B48" s="36" t="str">
        <f>IF(OR(LEN('Local Access'!B48)=0,'Local Access'!$L47="Ja"),"",'Local Access'!B48)</f>
        <v/>
      </c>
      <c r="C48" s="36" t="str">
        <f>IF(OR(LEN('Local Access'!C48)=0,'Local Access'!$L47="Ja"),"",'Local Access'!C48)</f>
        <v/>
      </c>
      <c r="D48" s="36" t="str">
        <f>IF(OR(LEN('Local Access'!D48)=0,'Local Access'!$L47="Ja"),"",'Local Access'!D48)</f>
        <v/>
      </c>
      <c r="E48" s="36" t="str">
        <f>IF(OR(LEN('Local Access'!E48)=0,'Local Access'!$L47="Ja"),"",'Local Access'!E48)</f>
        <v/>
      </c>
      <c r="F48" s="36" t="str">
        <f>IF(OR(LEN('Local Access'!F48)=0,'Local Access'!$L47="Ja"),"",'Local Access'!F48)</f>
        <v/>
      </c>
      <c r="G48" s="36" t="str">
        <f>IF(N47="Ja","",IF(LEN('Local Access'!H48)=0,"",'Local Access'!H48))</f>
        <v/>
      </c>
      <c r="H48" s="174" t="str">
        <f t="shared" si="0"/>
        <v/>
      </c>
      <c r="I48" s="36" t="str">
        <f>IF(N47="Ja","",IF(LEN('Local Access'!G48)=0,"",'Local Access'!G48))</f>
        <v/>
      </c>
      <c r="J48" s="36" t="str">
        <f>IF(N47="Ja","",IF(LEN('Local Access'!I48)=0,"",'Local Access'!I48))</f>
        <v/>
      </c>
      <c r="K48" s="36" t="str">
        <f>IF(LEN('Local Access'!J48)=0,"",'Local Access'!J48)</f>
        <v/>
      </c>
      <c r="L48" s="36" t="str">
        <f>IF(LEN('Local Access'!K48)=0,"",'Local Access'!K48)</f>
        <v/>
      </c>
      <c r="M48" s="174" t="str">
        <f t="shared" si="1"/>
        <v/>
      </c>
      <c r="N48" s="36" t="str">
        <f>IF(LEN('Local Access'!L48)=0,"",'Local Access'!L48)</f>
        <v/>
      </c>
      <c r="O48" s="36" t="str">
        <f>IF(LEN('Local Access'!M48)=0,"",'Local Access'!M48)</f>
        <v/>
      </c>
      <c r="P48" s="35"/>
      <c r="Q48" s="35"/>
      <c r="R48" s="34"/>
      <c r="S48" s="33"/>
      <c r="T48" s="33"/>
      <c r="U48" s="32"/>
      <c r="V48" s="31"/>
      <c r="W48" s="31"/>
      <c r="X48" s="31"/>
      <c r="Y48" s="31"/>
      <c r="Z48" s="31"/>
      <c r="AA48" s="31"/>
      <c r="AB48" s="292">
        <f t="shared" si="2"/>
        <v>0</v>
      </c>
      <c r="AC48" s="292">
        <f t="shared" si="3"/>
        <v>0</v>
      </c>
      <c r="AD48" s="292">
        <f t="shared" si="4"/>
        <v>0</v>
      </c>
      <c r="AE48" s="30">
        <f>IF(G48="",0,IF(P48="On-Net maken (glasvezel)",$S48*PDC!$F$33+$T48*PDC!$F$34+PDC!$F$32+$U48,IF(P48="On-Net maken (radio)",PDC!$F$35+$U48,0)))</f>
        <v>0</v>
      </c>
      <c r="AF48" s="293">
        <f>IF(G48="",0,IF(P48="Inkoop bij 3e partij",0,IF(H48="Ja",Y48,VLOOKUP($G48,PDC!$B$10:$G$95,6,FALSE))))</f>
        <v>0</v>
      </c>
      <c r="AG48" s="30">
        <f>IF(G48="",0,IF(P48="Inkoop bij 3e partij",0,IF(H48="Ja", Z48,VLOOKUP($G48,PDC!$B$10:$G$95,5,FALSE))))</f>
        <v>0</v>
      </c>
      <c r="AH48" s="293">
        <f>IF(G48="",0,IF(P48="Inkoop bij 3e partij",V48*(1+PDC!$F$37)+IF(G48=0,0,IF(LEN(G48)=0,0,VLOOKUP($G48,PDC!$B$10:$J$77,7,FALSE))),0))</f>
        <v>0</v>
      </c>
      <c r="AI48" s="293">
        <f>IF(G48="",0,IF(P48="Inkoop bij 3e partij",W48*(1+PDC!$F$38),0))</f>
        <v>0</v>
      </c>
      <c r="AJ48" s="30">
        <f>IF(L48="",0,IF(M48="Ja",AA48,VLOOKUP($L48,PDC!$B$10:$G$95,5,FALSE)))</f>
        <v>0</v>
      </c>
    </row>
    <row r="49" spans="1:36" x14ac:dyDescent="0.2">
      <c r="A49" s="36" t="str">
        <f>IF(OR(LEN('Local Access'!A49)=0,'Local Access'!$L48="Ja"),"",'Local Access'!A49)</f>
        <v/>
      </c>
      <c r="B49" s="36" t="str">
        <f>IF(OR(LEN('Local Access'!B49)=0,'Local Access'!$L48="Ja"),"",'Local Access'!B49)</f>
        <v/>
      </c>
      <c r="C49" s="36" t="str">
        <f>IF(OR(LEN('Local Access'!C49)=0,'Local Access'!$L48="Ja"),"",'Local Access'!C49)</f>
        <v/>
      </c>
      <c r="D49" s="36" t="str">
        <f>IF(OR(LEN('Local Access'!D49)=0,'Local Access'!$L48="Ja"),"",'Local Access'!D49)</f>
        <v/>
      </c>
      <c r="E49" s="36" t="str">
        <f>IF(OR(LEN('Local Access'!E49)=0,'Local Access'!$L48="Ja"),"",'Local Access'!E49)</f>
        <v/>
      </c>
      <c r="F49" s="36" t="str">
        <f>IF(OR(LEN('Local Access'!F49)=0,'Local Access'!$L48="Ja"),"",'Local Access'!F49)</f>
        <v/>
      </c>
      <c r="G49" s="36" t="str">
        <f>IF(N48="Ja","",IF(LEN('Local Access'!H49)=0,"",'Local Access'!H49))</f>
        <v/>
      </c>
      <c r="H49" s="174" t="str">
        <f t="shared" si="0"/>
        <v/>
      </c>
      <c r="I49" s="36" t="str">
        <f>IF(N48="Ja","",IF(LEN('Local Access'!G49)=0,"",'Local Access'!G49))</f>
        <v/>
      </c>
      <c r="J49" s="36" t="str">
        <f>IF(N48="Ja","",IF(LEN('Local Access'!I49)=0,"",'Local Access'!I49))</f>
        <v/>
      </c>
      <c r="K49" s="36" t="str">
        <f>IF(LEN('Local Access'!J49)=0,"",'Local Access'!J49)</f>
        <v/>
      </c>
      <c r="L49" s="36" t="str">
        <f>IF(LEN('Local Access'!K49)=0,"",'Local Access'!K49)</f>
        <v/>
      </c>
      <c r="M49" s="174" t="str">
        <f t="shared" si="1"/>
        <v/>
      </c>
      <c r="N49" s="36" t="str">
        <f>IF(LEN('Local Access'!L49)=0,"",'Local Access'!L49)</f>
        <v/>
      </c>
      <c r="O49" s="36" t="str">
        <f>IF(LEN('Local Access'!M49)=0,"",'Local Access'!M49)</f>
        <v/>
      </c>
      <c r="P49" s="35"/>
      <c r="Q49" s="35"/>
      <c r="R49" s="34"/>
      <c r="S49" s="33"/>
      <c r="T49" s="33"/>
      <c r="U49" s="32"/>
      <c r="V49" s="31"/>
      <c r="W49" s="31"/>
      <c r="X49" s="31"/>
      <c r="Y49" s="31"/>
      <c r="Z49" s="31"/>
      <c r="AA49" s="31"/>
      <c r="AB49" s="292">
        <f t="shared" si="2"/>
        <v>0</v>
      </c>
      <c r="AC49" s="292">
        <f t="shared" si="3"/>
        <v>0</v>
      </c>
      <c r="AD49" s="292">
        <f t="shared" si="4"/>
        <v>0</v>
      </c>
      <c r="AE49" s="30">
        <f>IF(G49="",0,IF(P49="On-Net maken (glasvezel)",$S49*PDC!$F$33+$T49*PDC!$F$34+PDC!$F$32+$U49,IF(P49="On-Net maken (radio)",PDC!$F$35+$U49,0)))</f>
        <v>0</v>
      </c>
      <c r="AF49" s="293">
        <f>IF(G49="",0,IF(P49="Inkoop bij 3e partij",0,IF(H49="Ja",Y49,VLOOKUP($G49,PDC!$B$10:$G$95,6,FALSE))))</f>
        <v>0</v>
      </c>
      <c r="AG49" s="30">
        <f>IF(G49="",0,IF(P49="Inkoop bij 3e partij",0,IF(H49="Ja", Z49,VLOOKUP($G49,PDC!$B$10:$G$95,5,FALSE))))</f>
        <v>0</v>
      </c>
      <c r="AH49" s="293">
        <f>IF(G49="",0,IF(P49="Inkoop bij 3e partij",V49*(1+PDC!$F$37)+IF(G49=0,0,IF(LEN(G49)=0,0,VLOOKUP($G49,PDC!$B$10:$J$77,7,FALSE))),0))</f>
        <v>0</v>
      </c>
      <c r="AI49" s="293">
        <f>IF(G49="",0,IF(P49="Inkoop bij 3e partij",W49*(1+PDC!$F$38),0))</f>
        <v>0</v>
      </c>
      <c r="AJ49" s="30">
        <f>IF(L49="",0,IF(M49="Ja",AA49,VLOOKUP($L49,PDC!$B$10:$G$95,5,FALSE)))</f>
        <v>0</v>
      </c>
    </row>
    <row r="50" spans="1:36" x14ac:dyDescent="0.2">
      <c r="A50" s="36" t="str">
        <f>IF(OR(LEN('Local Access'!A50)=0,'Local Access'!$L49="Ja"),"",'Local Access'!A50)</f>
        <v/>
      </c>
      <c r="B50" s="36" t="str">
        <f>IF(OR(LEN('Local Access'!B50)=0,'Local Access'!$L49="Ja"),"",'Local Access'!B50)</f>
        <v/>
      </c>
      <c r="C50" s="36" t="str">
        <f>IF(OR(LEN('Local Access'!C50)=0,'Local Access'!$L49="Ja"),"",'Local Access'!C50)</f>
        <v/>
      </c>
      <c r="D50" s="36" t="str">
        <f>IF(OR(LEN('Local Access'!D50)=0,'Local Access'!$L49="Ja"),"",'Local Access'!D50)</f>
        <v/>
      </c>
      <c r="E50" s="36" t="str">
        <f>IF(OR(LEN('Local Access'!E50)=0,'Local Access'!$L49="Ja"),"",'Local Access'!E50)</f>
        <v/>
      </c>
      <c r="F50" s="36" t="str">
        <f>IF(OR(LEN('Local Access'!F50)=0,'Local Access'!$L49="Ja"),"",'Local Access'!F50)</f>
        <v/>
      </c>
      <c r="G50" s="36" t="str">
        <f>IF(N49="Ja","",IF(LEN('Local Access'!H50)=0,"",'Local Access'!H50))</f>
        <v/>
      </c>
      <c r="H50" s="174" t="str">
        <f t="shared" si="0"/>
        <v/>
      </c>
      <c r="I50" s="36" t="str">
        <f>IF(N49="Ja","",IF(LEN('Local Access'!G50)=0,"",'Local Access'!G50))</f>
        <v/>
      </c>
      <c r="J50" s="36" t="str">
        <f>IF(N49="Ja","",IF(LEN('Local Access'!I50)=0,"",'Local Access'!I50))</f>
        <v/>
      </c>
      <c r="K50" s="36" t="str">
        <f>IF(LEN('Local Access'!J50)=0,"",'Local Access'!J50)</f>
        <v/>
      </c>
      <c r="L50" s="36" t="str">
        <f>IF(LEN('Local Access'!K50)=0,"",'Local Access'!K50)</f>
        <v/>
      </c>
      <c r="M50" s="174" t="str">
        <f t="shared" si="1"/>
        <v/>
      </c>
      <c r="N50" s="36" t="str">
        <f>IF(LEN('Local Access'!L50)=0,"",'Local Access'!L50)</f>
        <v/>
      </c>
      <c r="O50" s="36" t="str">
        <f>IF(LEN('Local Access'!M50)=0,"",'Local Access'!M50)</f>
        <v/>
      </c>
      <c r="P50" s="35"/>
      <c r="Q50" s="35"/>
      <c r="R50" s="34"/>
      <c r="S50" s="33"/>
      <c r="T50" s="33"/>
      <c r="U50" s="32"/>
      <c r="V50" s="31"/>
      <c r="W50" s="31"/>
      <c r="X50" s="31"/>
      <c r="Y50" s="31"/>
      <c r="Z50" s="31"/>
      <c r="AA50" s="31"/>
      <c r="AB50" s="292">
        <f t="shared" si="2"/>
        <v>0</v>
      </c>
      <c r="AC50" s="292">
        <f t="shared" si="3"/>
        <v>0</v>
      </c>
      <c r="AD50" s="292">
        <f t="shared" si="4"/>
        <v>0</v>
      </c>
      <c r="AE50" s="30">
        <f>IF(G50="",0,IF(P50="On-Net maken (glasvezel)",$S50*PDC!$F$33+$T50*PDC!$F$34+PDC!$F$32+$U50,IF(P50="On-Net maken (radio)",PDC!$F$35+$U50,0)))</f>
        <v>0</v>
      </c>
      <c r="AF50" s="293">
        <f>IF(G50="",0,IF(P50="Inkoop bij 3e partij",0,IF(H50="Ja",Y50,VLOOKUP($G50,PDC!$B$10:$G$95,6,FALSE))))</f>
        <v>0</v>
      </c>
      <c r="AG50" s="30">
        <f>IF(G50="",0,IF(P50="Inkoop bij 3e partij",0,IF(H50="Ja", Z50,VLOOKUP($G50,PDC!$B$10:$G$95,5,FALSE))))</f>
        <v>0</v>
      </c>
      <c r="AH50" s="293">
        <f>IF(G50="",0,IF(P50="Inkoop bij 3e partij",V50*(1+PDC!$F$37)+IF(G50=0,0,IF(LEN(G50)=0,0,VLOOKUP($G50,PDC!$B$10:$J$77,7,FALSE))),0))</f>
        <v>0</v>
      </c>
      <c r="AI50" s="293">
        <f>IF(G50="",0,IF(P50="Inkoop bij 3e partij",W50*(1+PDC!$F$38),0))</f>
        <v>0</v>
      </c>
      <c r="AJ50" s="30">
        <f>IF(L50="",0,IF(M50="Ja",AA50,VLOOKUP($L50,PDC!$B$10:$G$95,5,FALSE)))</f>
        <v>0</v>
      </c>
    </row>
    <row r="51" spans="1:36" x14ac:dyDescent="0.2">
      <c r="A51" s="36" t="str">
        <f>IF(OR(LEN('Local Access'!A51)=0,'Local Access'!$L50="Ja"),"",'Local Access'!A51)</f>
        <v/>
      </c>
      <c r="B51" s="36" t="str">
        <f>IF(OR(LEN('Local Access'!B51)=0,'Local Access'!$L50="Ja"),"",'Local Access'!B51)</f>
        <v/>
      </c>
      <c r="C51" s="36" t="str">
        <f>IF(OR(LEN('Local Access'!C51)=0,'Local Access'!$L50="Ja"),"",'Local Access'!C51)</f>
        <v/>
      </c>
      <c r="D51" s="36" t="str">
        <f>IF(OR(LEN('Local Access'!D51)=0,'Local Access'!$L50="Ja"),"",'Local Access'!D51)</f>
        <v/>
      </c>
      <c r="E51" s="36" t="str">
        <f>IF(OR(LEN('Local Access'!E51)=0,'Local Access'!$L50="Ja"),"",'Local Access'!E51)</f>
        <v/>
      </c>
      <c r="F51" s="36" t="str">
        <f>IF(OR(LEN('Local Access'!F51)=0,'Local Access'!$L50="Ja"),"",'Local Access'!F51)</f>
        <v/>
      </c>
      <c r="G51" s="36" t="str">
        <f>IF(N50="Ja","",IF(LEN('Local Access'!H51)=0,"",'Local Access'!H51))</f>
        <v/>
      </c>
      <c r="H51" s="174" t="str">
        <f t="shared" si="0"/>
        <v/>
      </c>
      <c r="I51" s="36" t="str">
        <f>IF(N50="Ja","",IF(LEN('Local Access'!G51)=0,"",'Local Access'!G51))</f>
        <v/>
      </c>
      <c r="J51" s="36" t="str">
        <f>IF(N50="Ja","",IF(LEN('Local Access'!I51)=0,"",'Local Access'!I51))</f>
        <v/>
      </c>
      <c r="K51" s="36" t="str">
        <f>IF(LEN('Local Access'!J51)=0,"",'Local Access'!J51)</f>
        <v/>
      </c>
      <c r="L51" s="36" t="str">
        <f>IF(LEN('Local Access'!K51)=0,"",'Local Access'!K51)</f>
        <v/>
      </c>
      <c r="M51" s="174" t="str">
        <f t="shared" si="1"/>
        <v/>
      </c>
      <c r="N51" s="36" t="str">
        <f>IF(LEN('Local Access'!L51)=0,"",'Local Access'!L51)</f>
        <v/>
      </c>
      <c r="O51" s="36" t="str">
        <f>IF(LEN('Local Access'!M51)=0,"",'Local Access'!M51)</f>
        <v/>
      </c>
      <c r="P51" s="35"/>
      <c r="Q51" s="35"/>
      <c r="R51" s="34"/>
      <c r="S51" s="33"/>
      <c r="T51" s="33"/>
      <c r="U51" s="32"/>
      <c r="V51" s="31"/>
      <c r="W51" s="31"/>
      <c r="X51" s="31"/>
      <c r="Y51" s="31"/>
      <c r="Z51" s="31"/>
      <c r="AA51" s="31"/>
      <c r="AB51" s="292">
        <f t="shared" si="2"/>
        <v>0</v>
      </c>
      <c r="AC51" s="292">
        <f t="shared" si="3"/>
        <v>0</v>
      </c>
      <c r="AD51" s="292">
        <f t="shared" si="4"/>
        <v>0</v>
      </c>
      <c r="AE51" s="30">
        <f>IF(G51="",0,IF(P51="On-Net maken (glasvezel)",$S51*PDC!$F$33+$T51*PDC!$F$34+PDC!$F$32+$U51,IF(P51="On-Net maken (radio)",PDC!$F$35+$U51,0)))</f>
        <v>0</v>
      </c>
      <c r="AF51" s="293">
        <f>IF(G51="",0,IF(P51="Inkoop bij 3e partij",0,IF(H51="Ja",Y51,VLOOKUP($G51,PDC!$B$10:$G$95,6,FALSE))))</f>
        <v>0</v>
      </c>
      <c r="AG51" s="30">
        <f>IF(G51="",0,IF(P51="Inkoop bij 3e partij",0,IF(H51="Ja", Z51,VLOOKUP($G51,PDC!$B$10:$G$95,5,FALSE))))</f>
        <v>0</v>
      </c>
      <c r="AH51" s="293">
        <f>IF(G51="",0,IF(P51="Inkoop bij 3e partij",V51*(1+PDC!$F$37)+IF(G51=0,0,IF(LEN(G51)=0,0,VLOOKUP($G51,PDC!$B$10:$J$77,7,FALSE))),0))</f>
        <v>0</v>
      </c>
      <c r="AI51" s="293">
        <f>IF(G51="",0,IF(P51="Inkoop bij 3e partij",W51*(1+PDC!$F$38),0))</f>
        <v>0</v>
      </c>
      <c r="AJ51" s="30">
        <f>IF(L51="",0,IF(M51="Ja",AA51,VLOOKUP($L51,PDC!$B$10:$G$95,5,FALSE)))</f>
        <v>0</v>
      </c>
    </row>
    <row r="52" spans="1:36" x14ac:dyDescent="0.2">
      <c r="A52" s="36" t="str">
        <f>IF(OR(LEN('Local Access'!A52)=0,'Local Access'!$L51="Ja"),"",'Local Access'!A52)</f>
        <v/>
      </c>
      <c r="B52" s="36" t="str">
        <f>IF(OR(LEN('Local Access'!B52)=0,'Local Access'!$L51="Ja"),"",'Local Access'!B52)</f>
        <v/>
      </c>
      <c r="C52" s="36" t="str">
        <f>IF(OR(LEN('Local Access'!C52)=0,'Local Access'!$L51="Ja"),"",'Local Access'!C52)</f>
        <v/>
      </c>
      <c r="D52" s="36" t="str">
        <f>IF(OR(LEN('Local Access'!D52)=0,'Local Access'!$L51="Ja"),"",'Local Access'!D52)</f>
        <v/>
      </c>
      <c r="E52" s="36" t="str">
        <f>IF(OR(LEN('Local Access'!E52)=0,'Local Access'!$L51="Ja"),"",'Local Access'!E52)</f>
        <v/>
      </c>
      <c r="F52" s="36" t="str">
        <f>IF(OR(LEN('Local Access'!F52)=0,'Local Access'!$L51="Ja"),"",'Local Access'!F52)</f>
        <v/>
      </c>
      <c r="G52" s="36" t="str">
        <f>IF(N51="Ja","",IF(LEN('Local Access'!H52)=0,"",'Local Access'!H52))</f>
        <v/>
      </c>
      <c r="H52" s="174" t="str">
        <f t="shared" si="0"/>
        <v/>
      </c>
      <c r="I52" s="36" t="str">
        <f>IF(N51="Ja","",IF(LEN('Local Access'!G52)=0,"",'Local Access'!G52))</f>
        <v/>
      </c>
      <c r="J52" s="36" t="str">
        <f>IF(N51="Ja","",IF(LEN('Local Access'!I52)=0,"",'Local Access'!I52))</f>
        <v/>
      </c>
      <c r="K52" s="36" t="str">
        <f>IF(LEN('Local Access'!J52)=0,"",'Local Access'!J52)</f>
        <v/>
      </c>
      <c r="L52" s="36" t="str">
        <f>IF(LEN('Local Access'!K52)=0,"",'Local Access'!K52)</f>
        <v/>
      </c>
      <c r="M52" s="174" t="str">
        <f t="shared" si="1"/>
        <v/>
      </c>
      <c r="N52" s="36" t="str">
        <f>IF(LEN('Local Access'!L52)=0,"",'Local Access'!L52)</f>
        <v/>
      </c>
      <c r="O52" s="36" t="str">
        <f>IF(LEN('Local Access'!M52)=0,"",'Local Access'!M52)</f>
        <v/>
      </c>
      <c r="P52" s="35"/>
      <c r="Q52" s="35"/>
      <c r="R52" s="34"/>
      <c r="S52" s="33"/>
      <c r="T52" s="33"/>
      <c r="U52" s="32"/>
      <c r="V52" s="31"/>
      <c r="W52" s="31"/>
      <c r="X52" s="31"/>
      <c r="Y52" s="31"/>
      <c r="Z52" s="31"/>
      <c r="AA52" s="31"/>
      <c r="AB52" s="292">
        <f t="shared" si="2"/>
        <v>0</v>
      </c>
      <c r="AC52" s="292">
        <f t="shared" si="3"/>
        <v>0</v>
      </c>
      <c r="AD52" s="292">
        <f t="shared" si="4"/>
        <v>0</v>
      </c>
      <c r="AE52" s="30">
        <f>IF(G52="",0,IF(P52="On-Net maken (glasvezel)",$S52*PDC!$F$33+$T52*PDC!$F$34+PDC!$F$32+$U52,IF(P52="On-Net maken (radio)",PDC!$F$35+$U52,0)))</f>
        <v>0</v>
      </c>
      <c r="AF52" s="293">
        <f>IF(G52="",0,IF(P52="Inkoop bij 3e partij",0,IF(H52="Ja",Y52,VLOOKUP($G52,PDC!$B$10:$G$95,6,FALSE))))</f>
        <v>0</v>
      </c>
      <c r="AG52" s="30">
        <f>IF(G52="",0,IF(P52="Inkoop bij 3e partij",0,IF(H52="Ja", Z52,VLOOKUP($G52,PDC!$B$10:$G$95,5,FALSE))))</f>
        <v>0</v>
      </c>
      <c r="AH52" s="293">
        <f>IF(G52="",0,IF(P52="Inkoop bij 3e partij",V52*(1+PDC!$F$37)+IF(G52=0,0,IF(LEN(G52)=0,0,VLOOKUP($G52,PDC!$B$10:$J$77,7,FALSE))),0))</f>
        <v>0</v>
      </c>
      <c r="AI52" s="293">
        <f>IF(G52="",0,IF(P52="Inkoop bij 3e partij",W52*(1+PDC!$F$38),0))</f>
        <v>0</v>
      </c>
      <c r="AJ52" s="30">
        <f>IF(L52="",0,IF(M52="Ja",AA52,VLOOKUP($L52,PDC!$B$10:$G$95,5,FALSE)))</f>
        <v>0</v>
      </c>
    </row>
    <row r="53" spans="1:36" x14ac:dyDescent="0.2">
      <c r="A53" s="36" t="str">
        <f>IF(OR(LEN('Local Access'!A53)=0,'Local Access'!$L52="Ja"),"",'Local Access'!A53)</f>
        <v/>
      </c>
      <c r="B53" s="36" t="str">
        <f>IF(OR(LEN('Local Access'!B53)=0,'Local Access'!$L52="Ja"),"",'Local Access'!B53)</f>
        <v/>
      </c>
      <c r="C53" s="36" t="str">
        <f>IF(OR(LEN('Local Access'!C53)=0,'Local Access'!$L52="Ja"),"",'Local Access'!C53)</f>
        <v/>
      </c>
      <c r="D53" s="36" t="str">
        <f>IF(OR(LEN('Local Access'!D53)=0,'Local Access'!$L52="Ja"),"",'Local Access'!D53)</f>
        <v/>
      </c>
      <c r="E53" s="36" t="str">
        <f>IF(OR(LEN('Local Access'!E53)=0,'Local Access'!$L52="Ja"),"",'Local Access'!E53)</f>
        <v/>
      </c>
      <c r="F53" s="36" t="str">
        <f>IF(OR(LEN('Local Access'!F53)=0,'Local Access'!$L52="Ja"),"",'Local Access'!F53)</f>
        <v/>
      </c>
      <c r="G53" s="36" t="str">
        <f>IF(N52="Ja","",IF(LEN('Local Access'!H53)=0,"",'Local Access'!H53))</f>
        <v/>
      </c>
      <c r="H53" s="174" t="str">
        <f t="shared" si="0"/>
        <v/>
      </c>
      <c r="I53" s="36" t="str">
        <f>IF(N52="Ja","",IF(LEN('Local Access'!G53)=0,"",'Local Access'!G53))</f>
        <v/>
      </c>
      <c r="J53" s="36" t="str">
        <f>IF(N52="Ja","",IF(LEN('Local Access'!I53)=0,"",'Local Access'!I53))</f>
        <v/>
      </c>
      <c r="K53" s="36" t="str">
        <f>IF(LEN('Local Access'!J53)=0,"",'Local Access'!J53)</f>
        <v/>
      </c>
      <c r="L53" s="36" t="str">
        <f>IF(LEN('Local Access'!K53)=0,"",'Local Access'!K53)</f>
        <v/>
      </c>
      <c r="M53" s="174" t="str">
        <f t="shared" si="1"/>
        <v/>
      </c>
      <c r="N53" s="36" t="str">
        <f>IF(LEN('Local Access'!L53)=0,"",'Local Access'!L53)</f>
        <v/>
      </c>
      <c r="O53" s="36" t="str">
        <f>IF(LEN('Local Access'!M53)=0,"",'Local Access'!M53)</f>
        <v/>
      </c>
      <c r="P53" s="35"/>
      <c r="Q53" s="35"/>
      <c r="R53" s="34"/>
      <c r="S53" s="33"/>
      <c r="T53" s="33"/>
      <c r="U53" s="32"/>
      <c r="V53" s="31"/>
      <c r="W53" s="31"/>
      <c r="X53" s="31"/>
      <c r="Y53" s="31"/>
      <c r="Z53" s="31"/>
      <c r="AA53" s="31"/>
      <c r="AB53" s="292">
        <f t="shared" si="2"/>
        <v>0</v>
      </c>
      <c r="AC53" s="292">
        <f t="shared" si="3"/>
        <v>0</v>
      </c>
      <c r="AD53" s="292">
        <f t="shared" si="4"/>
        <v>0</v>
      </c>
      <c r="AE53" s="30">
        <f>IF(G53="",0,IF(P53="On-Net maken (glasvezel)",$S53*PDC!$F$33+$T53*PDC!$F$34+PDC!$F$32+$U53,IF(P53="On-Net maken (radio)",PDC!$F$35+$U53,0)))</f>
        <v>0</v>
      </c>
      <c r="AF53" s="293">
        <f>IF(G53="",0,IF(P53="Inkoop bij 3e partij",0,IF(H53="Ja",Y53,VLOOKUP($G53,PDC!$B$10:$G$95,6,FALSE))))</f>
        <v>0</v>
      </c>
      <c r="AG53" s="30">
        <f>IF(G53="",0,IF(P53="Inkoop bij 3e partij",0,IF(H53="Ja", Z53,VLOOKUP($G53,PDC!$B$10:$G$95,5,FALSE))))</f>
        <v>0</v>
      </c>
      <c r="AH53" s="293">
        <f>IF(G53="",0,IF(P53="Inkoop bij 3e partij",V53*(1+PDC!$F$37)+IF(G53=0,0,IF(LEN(G53)=0,0,VLOOKUP($G53,PDC!$B$10:$J$77,7,FALSE))),0))</f>
        <v>0</v>
      </c>
      <c r="AI53" s="293">
        <f>IF(G53="",0,IF(P53="Inkoop bij 3e partij",W53*(1+PDC!$F$38),0))</f>
        <v>0</v>
      </c>
      <c r="AJ53" s="30">
        <f>IF(L53="",0,IF(M53="Ja",AA53,VLOOKUP($L53,PDC!$B$10:$G$95,5,FALSE)))</f>
        <v>0</v>
      </c>
    </row>
    <row r="54" spans="1:36" x14ac:dyDescent="0.2">
      <c r="A54" s="36" t="str">
        <f>IF(OR(LEN('Local Access'!A54)=0,'Local Access'!$L53="Ja"),"",'Local Access'!A54)</f>
        <v/>
      </c>
      <c r="B54" s="36" t="str">
        <f>IF(OR(LEN('Local Access'!B54)=0,'Local Access'!$L53="Ja"),"",'Local Access'!B54)</f>
        <v/>
      </c>
      <c r="C54" s="36" t="str">
        <f>IF(OR(LEN('Local Access'!C54)=0,'Local Access'!$L53="Ja"),"",'Local Access'!C54)</f>
        <v/>
      </c>
      <c r="D54" s="36" t="str">
        <f>IF(OR(LEN('Local Access'!D54)=0,'Local Access'!$L53="Ja"),"",'Local Access'!D54)</f>
        <v/>
      </c>
      <c r="E54" s="36" t="str">
        <f>IF(OR(LEN('Local Access'!E54)=0,'Local Access'!$L53="Ja"),"",'Local Access'!E54)</f>
        <v/>
      </c>
      <c r="F54" s="36" t="str">
        <f>IF(OR(LEN('Local Access'!F54)=0,'Local Access'!$L53="Ja"),"",'Local Access'!F54)</f>
        <v/>
      </c>
      <c r="G54" s="36" t="str">
        <f>IF(N53="Ja","",IF(LEN('Local Access'!H54)=0,"",'Local Access'!H54))</f>
        <v/>
      </c>
      <c r="H54" s="174" t="str">
        <f t="shared" si="0"/>
        <v/>
      </c>
      <c r="I54" s="36" t="str">
        <f>IF(N53="Ja","",IF(LEN('Local Access'!G54)=0,"",'Local Access'!G54))</f>
        <v/>
      </c>
      <c r="J54" s="36" t="str">
        <f>IF(N53="Ja","",IF(LEN('Local Access'!I54)=0,"",'Local Access'!I54))</f>
        <v/>
      </c>
      <c r="K54" s="36" t="str">
        <f>IF(LEN('Local Access'!J54)=0,"",'Local Access'!J54)</f>
        <v/>
      </c>
      <c r="L54" s="36" t="str">
        <f>IF(LEN('Local Access'!K54)=0,"",'Local Access'!K54)</f>
        <v/>
      </c>
      <c r="M54" s="174" t="str">
        <f t="shared" si="1"/>
        <v/>
      </c>
      <c r="N54" s="36" t="str">
        <f>IF(LEN('Local Access'!L54)=0,"",'Local Access'!L54)</f>
        <v/>
      </c>
      <c r="O54" s="36" t="str">
        <f>IF(LEN('Local Access'!M54)=0,"",'Local Access'!M54)</f>
        <v/>
      </c>
      <c r="P54" s="35"/>
      <c r="Q54" s="35"/>
      <c r="R54" s="34"/>
      <c r="S54" s="33"/>
      <c r="T54" s="33"/>
      <c r="U54" s="32"/>
      <c r="V54" s="31"/>
      <c r="W54" s="31"/>
      <c r="X54" s="31"/>
      <c r="Y54" s="31"/>
      <c r="Z54" s="31"/>
      <c r="AA54" s="31"/>
      <c r="AB54" s="292">
        <f t="shared" si="2"/>
        <v>0</v>
      </c>
      <c r="AC54" s="292">
        <f t="shared" si="3"/>
        <v>0</v>
      </c>
      <c r="AD54" s="292">
        <f t="shared" si="4"/>
        <v>0</v>
      </c>
      <c r="AE54" s="30">
        <f>IF(G54="",0,IF(P54="On-Net maken (glasvezel)",$S54*PDC!$F$33+$T54*PDC!$F$34+PDC!$F$32+$U54,IF(P54="On-Net maken (radio)",PDC!$F$35+$U54,0)))</f>
        <v>0</v>
      </c>
      <c r="AF54" s="293">
        <f>IF(G54="",0,IF(P54="Inkoop bij 3e partij",0,IF(H54="Ja",Y54,VLOOKUP($G54,PDC!$B$10:$G$95,6,FALSE))))</f>
        <v>0</v>
      </c>
      <c r="AG54" s="30">
        <f>IF(G54="",0,IF(P54="Inkoop bij 3e partij",0,IF(H54="Ja", Z54,VLOOKUP($G54,PDC!$B$10:$G$95,5,FALSE))))</f>
        <v>0</v>
      </c>
      <c r="AH54" s="293">
        <f>IF(G54="",0,IF(P54="Inkoop bij 3e partij",V54*(1+PDC!$F$37)+IF(G54=0,0,IF(LEN(G54)=0,0,VLOOKUP($G54,PDC!$B$10:$J$77,7,FALSE))),0))</f>
        <v>0</v>
      </c>
      <c r="AI54" s="293">
        <f>IF(G54="",0,IF(P54="Inkoop bij 3e partij",W54*(1+PDC!$F$38),0))</f>
        <v>0</v>
      </c>
      <c r="AJ54" s="30">
        <f>IF(L54="",0,IF(M54="Ja",AA54,VLOOKUP($L54,PDC!$B$10:$G$95,5,FALSE)))</f>
        <v>0</v>
      </c>
    </row>
    <row r="55" spans="1:36" x14ac:dyDescent="0.2">
      <c r="A55" s="36" t="str">
        <f>IF(OR(LEN('Local Access'!A55)=0,'Local Access'!$L54="Ja"),"",'Local Access'!A55)</f>
        <v/>
      </c>
      <c r="B55" s="36" t="str">
        <f>IF(OR(LEN('Local Access'!B55)=0,'Local Access'!$L54="Ja"),"",'Local Access'!B55)</f>
        <v/>
      </c>
      <c r="C55" s="36" t="str">
        <f>IF(OR(LEN('Local Access'!C55)=0,'Local Access'!$L54="Ja"),"",'Local Access'!C55)</f>
        <v/>
      </c>
      <c r="D55" s="36" t="str">
        <f>IF(OR(LEN('Local Access'!D55)=0,'Local Access'!$L54="Ja"),"",'Local Access'!D55)</f>
        <v/>
      </c>
      <c r="E55" s="36" t="str">
        <f>IF(OR(LEN('Local Access'!E55)=0,'Local Access'!$L54="Ja"),"",'Local Access'!E55)</f>
        <v/>
      </c>
      <c r="F55" s="36" t="str">
        <f>IF(OR(LEN('Local Access'!F55)=0,'Local Access'!$L54="Ja"),"",'Local Access'!F55)</f>
        <v/>
      </c>
      <c r="G55" s="36" t="str">
        <f>IF(N54="Ja","",IF(LEN('Local Access'!H55)=0,"",'Local Access'!H55))</f>
        <v/>
      </c>
      <c r="H55" s="174" t="str">
        <f t="shared" si="0"/>
        <v/>
      </c>
      <c r="I55" s="36" t="str">
        <f>IF(N54="Ja","",IF(LEN('Local Access'!G55)=0,"",'Local Access'!G55))</f>
        <v/>
      </c>
      <c r="J55" s="36" t="str">
        <f>IF(N54="Ja","",IF(LEN('Local Access'!I55)=0,"",'Local Access'!I55))</f>
        <v/>
      </c>
      <c r="K55" s="36" t="str">
        <f>IF(LEN('Local Access'!J55)=0,"",'Local Access'!J55)</f>
        <v/>
      </c>
      <c r="L55" s="36" t="str">
        <f>IF(LEN('Local Access'!K55)=0,"",'Local Access'!K55)</f>
        <v/>
      </c>
      <c r="M55" s="174" t="str">
        <f t="shared" si="1"/>
        <v/>
      </c>
      <c r="N55" s="36" t="str">
        <f>IF(LEN('Local Access'!L55)=0,"",'Local Access'!L55)</f>
        <v/>
      </c>
      <c r="O55" s="36" t="str">
        <f>IF(LEN('Local Access'!M55)=0,"",'Local Access'!M55)</f>
        <v/>
      </c>
      <c r="P55" s="35"/>
      <c r="Q55" s="35"/>
      <c r="R55" s="34"/>
      <c r="S55" s="33"/>
      <c r="T55" s="33"/>
      <c r="U55" s="32"/>
      <c r="V55" s="31"/>
      <c r="W55" s="31"/>
      <c r="X55" s="31"/>
      <c r="Y55" s="31"/>
      <c r="Z55" s="31"/>
      <c r="AA55" s="31"/>
      <c r="AB55" s="292">
        <f t="shared" si="2"/>
        <v>0</v>
      </c>
      <c r="AC55" s="292">
        <f t="shared" si="3"/>
        <v>0</v>
      </c>
      <c r="AD55" s="292">
        <f t="shared" si="4"/>
        <v>0</v>
      </c>
      <c r="AE55" s="30">
        <f>IF(G55="",0,IF(P55="On-Net maken (glasvezel)",$S55*PDC!$F$33+$T55*PDC!$F$34+PDC!$F$32+$U55,IF(P55="On-Net maken (radio)",PDC!$F$35+$U55,0)))</f>
        <v>0</v>
      </c>
      <c r="AF55" s="293">
        <f>IF(G55="",0,IF(P55="Inkoop bij 3e partij",0,IF(H55="Ja",Y55,VLOOKUP($G55,PDC!$B$10:$G$95,6,FALSE))))</f>
        <v>0</v>
      </c>
      <c r="AG55" s="30">
        <f>IF(G55="",0,IF(P55="Inkoop bij 3e partij",0,IF(H55="Ja", Z55,VLOOKUP($G55,PDC!$B$10:$G$95,5,FALSE))))</f>
        <v>0</v>
      </c>
      <c r="AH55" s="293">
        <f>IF(G55="",0,IF(P55="Inkoop bij 3e partij",V55*(1+PDC!$F$37)+IF(G55=0,0,IF(LEN(G55)=0,0,VLOOKUP($G55,PDC!$B$10:$J$77,7,FALSE))),0))</f>
        <v>0</v>
      </c>
      <c r="AI55" s="293">
        <f>IF(G55="",0,IF(P55="Inkoop bij 3e partij",W55*(1+PDC!$F$38),0))</f>
        <v>0</v>
      </c>
      <c r="AJ55" s="30">
        <f>IF(L55="",0,IF(M55="Ja",AA55,VLOOKUP($L55,PDC!$B$10:$G$95,5,FALSE)))</f>
        <v>0</v>
      </c>
    </row>
    <row r="56" spans="1:36" x14ac:dyDescent="0.2">
      <c r="A56" s="36" t="str">
        <f>IF(OR(LEN('Local Access'!A56)=0,'Local Access'!$L55="Ja"),"",'Local Access'!A56)</f>
        <v/>
      </c>
      <c r="B56" s="36" t="str">
        <f>IF(OR(LEN('Local Access'!B56)=0,'Local Access'!$L55="Ja"),"",'Local Access'!B56)</f>
        <v/>
      </c>
      <c r="C56" s="36" t="str">
        <f>IF(OR(LEN('Local Access'!C56)=0,'Local Access'!$L55="Ja"),"",'Local Access'!C56)</f>
        <v/>
      </c>
      <c r="D56" s="36" t="str">
        <f>IF(OR(LEN('Local Access'!D56)=0,'Local Access'!$L55="Ja"),"",'Local Access'!D56)</f>
        <v/>
      </c>
      <c r="E56" s="36" t="str">
        <f>IF(OR(LEN('Local Access'!E56)=0,'Local Access'!$L55="Ja"),"",'Local Access'!E56)</f>
        <v/>
      </c>
      <c r="F56" s="36" t="str">
        <f>IF(OR(LEN('Local Access'!F56)=0,'Local Access'!$L55="Ja"),"",'Local Access'!F56)</f>
        <v/>
      </c>
      <c r="G56" s="36" t="str">
        <f>IF(N55="Ja","",IF(LEN('Local Access'!H56)=0,"",'Local Access'!H56))</f>
        <v/>
      </c>
      <c r="H56" s="174" t="str">
        <f t="shared" si="0"/>
        <v/>
      </c>
      <c r="I56" s="36" t="str">
        <f>IF(N55="Ja","",IF(LEN('Local Access'!G56)=0,"",'Local Access'!G56))</f>
        <v/>
      </c>
      <c r="J56" s="36" t="str">
        <f>IF(N55="Ja","",IF(LEN('Local Access'!I56)=0,"",'Local Access'!I56))</f>
        <v/>
      </c>
      <c r="K56" s="36" t="str">
        <f>IF(LEN('Local Access'!J56)=0,"",'Local Access'!J56)</f>
        <v/>
      </c>
      <c r="L56" s="36" t="str">
        <f>IF(LEN('Local Access'!K56)=0,"",'Local Access'!K56)</f>
        <v/>
      </c>
      <c r="M56" s="174" t="str">
        <f t="shared" si="1"/>
        <v/>
      </c>
      <c r="N56" s="36" t="str">
        <f>IF(LEN('Local Access'!L56)=0,"",'Local Access'!L56)</f>
        <v/>
      </c>
      <c r="O56" s="36" t="str">
        <f>IF(LEN('Local Access'!M56)=0,"",'Local Access'!M56)</f>
        <v/>
      </c>
      <c r="P56" s="35"/>
      <c r="Q56" s="35"/>
      <c r="R56" s="34"/>
      <c r="S56" s="33"/>
      <c r="T56" s="33"/>
      <c r="U56" s="32"/>
      <c r="V56" s="31"/>
      <c r="W56" s="31"/>
      <c r="X56" s="31"/>
      <c r="Y56" s="31"/>
      <c r="Z56" s="31"/>
      <c r="AA56" s="31"/>
      <c r="AB56" s="292">
        <f t="shared" si="2"/>
        <v>0</v>
      </c>
      <c r="AC56" s="292">
        <f t="shared" si="3"/>
        <v>0</v>
      </c>
      <c r="AD56" s="292">
        <f t="shared" si="4"/>
        <v>0</v>
      </c>
      <c r="AE56" s="30">
        <f>IF(G56="",0,IF(P56="On-Net maken (glasvezel)",$S56*PDC!$F$33+$T56*PDC!$F$34+PDC!$F$32+$U56,IF(P56="On-Net maken (radio)",PDC!$F$35+$U56,0)))</f>
        <v>0</v>
      </c>
      <c r="AF56" s="293">
        <f>IF(G56="",0,IF(P56="Inkoop bij 3e partij",0,IF(H56="Ja",Y56,VLOOKUP($G56,PDC!$B$10:$G$95,6,FALSE))))</f>
        <v>0</v>
      </c>
      <c r="AG56" s="30">
        <f>IF(G56="",0,IF(P56="Inkoop bij 3e partij",0,IF(H56="Ja", Z56,VLOOKUP($G56,PDC!$B$10:$G$95,5,FALSE))))</f>
        <v>0</v>
      </c>
      <c r="AH56" s="293">
        <f>IF(G56="",0,IF(P56="Inkoop bij 3e partij",V56*(1+PDC!$F$37)+IF(G56=0,0,IF(LEN(G56)=0,0,VLOOKUP($G56,PDC!$B$10:$J$77,7,FALSE))),0))</f>
        <v>0</v>
      </c>
      <c r="AI56" s="293">
        <f>IF(G56="",0,IF(P56="Inkoop bij 3e partij",W56*(1+PDC!$F$38),0))</f>
        <v>0</v>
      </c>
      <c r="AJ56" s="30">
        <f>IF(L56="",0,IF(M56="Ja",AA56,VLOOKUP($L56,PDC!$B$10:$G$95,5,FALSE)))</f>
        <v>0</v>
      </c>
    </row>
    <row r="57" spans="1:36" x14ac:dyDescent="0.2">
      <c r="A57" s="36" t="str">
        <f>IF(OR(LEN('Local Access'!A57)=0,'Local Access'!$L56="Ja"),"",'Local Access'!A57)</f>
        <v/>
      </c>
      <c r="B57" s="36" t="str">
        <f>IF(OR(LEN('Local Access'!B57)=0,'Local Access'!$L56="Ja"),"",'Local Access'!B57)</f>
        <v/>
      </c>
      <c r="C57" s="36" t="str">
        <f>IF(OR(LEN('Local Access'!C57)=0,'Local Access'!$L56="Ja"),"",'Local Access'!C57)</f>
        <v/>
      </c>
      <c r="D57" s="36" t="str">
        <f>IF(OR(LEN('Local Access'!D57)=0,'Local Access'!$L56="Ja"),"",'Local Access'!D57)</f>
        <v/>
      </c>
      <c r="E57" s="36" t="str">
        <f>IF(OR(LEN('Local Access'!E57)=0,'Local Access'!$L56="Ja"),"",'Local Access'!E57)</f>
        <v/>
      </c>
      <c r="F57" s="36" t="str">
        <f>IF(OR(LEN('Local Access'!F57)=0,'Local Access'!$L56="Ja"),"",'Local Access'!F57)</f>
        <v/>
      </c>
      <c r="G57" s="36" t="str">
        <f>IF(N56="Ja","",IF(LEN('Local Access'!H57)=0,"",'Local Access'!H57))</f>
        <v/>
      </c>
      <c r="H57" s="174" t="str">
        <f t="shared" si="0"/>
        <v/>
      </c>
      <c r="I57" s="36" t="str">
        <f>IF(N56="Ja","",IF(LEN('Local Access'!G57)=0,"",'Local Access'!G57))</f>
        <v/>
      </c>
      <c r="J57" s="36" t="str">
        <f>IF(N56="Ja","",IF(LEN('Local Access'!I57)=0,"",'Local Access'!I57))</f>
        <v/>
      </c>
      <c r="K57" s="36" t="str">
        <f>IF(LEN('Local Access'!J57)=0,"",'Local Access'!J57)</f>
        <v/>
      </c>
      <c r="L57" s="36" t="str">
        <f>IF(LEN('Local Access'!K57)=0,"",'Local Access'!K57)</f>
        <v/>
      </c>
      <c r="M57" s="174" t="str">
        <f t="shared" si="1"/>
        <v/>
      </c>
      <c r="N57" s="36" t="str">
        <f>IF(LEN('Local Access'!L57)=0,"",'Local Access'!L57)</f>
        <v/>
      </c>
      <c r="O57" s="36" t="str">
        <f>IF(LEN('Local Access'!M57)=0,"",'Local Access'!M57)</f>
        <v/>
      </c>
      <c r="P57" s="35"/>
      <c r="Q57" s="35"/>
      <c r="R57" s="34"/>
      <c r="S57" s="33"/>
      <c r="T57" s="33"/>
      <c r="U57" s="32"/>
      <c r="V57" s="31"/>
      <c r="W57" s="31"/>
      <c r="X57" s="31"/>
      <c r="Y57" s="31"/>
      <c r="Z57" s="31"/>
      <c r="AA57" s="31"/>
      <c r="AB57" s="292">
        <f t="shared" si="2"/>
        <v>0</v>
      </c>
      <c r="AC57" s="292">
        <f t="shared" si="3"/>
        <v>0</v>
      </c>
      <c r="AD57" s="292">
        <f t="shared" si="4"/>
        <v>0</v>
      </c>
      <c r="AE57" s="30">
        <f>IF(G57="",0,IF(P57="On-Net maken (glasvezel)",$S57*PDC!$F$33+$T57*PDC!$F$34+PDC!$F$32+$U57,IF(P57="On-Net maken (radio)",PDC!$F$35+$U57,0)))</f>
        <v>0</v>
      </c>
      <c r="AF57" s="293">
        <f>IF(G57="",0,IF(P57="Inkoop bij 3e partij",0,IF(H57="Ja",Y57,VLOOKUP($G57,PDC!$B$10:$G$95,6,FALSE))))</f>
        <v>0</v>
      </c>
      <c r="AG57" s="30">
        <f>IF(G57="",0,IF(P57="Inkoop bij 3e partij",0,IF(H57="Ja", Z57,VLOOKUP($G57,PDC!$B$10:$G$95,5,FALSE))))</f>
        <v>0</v>
      </c>
      <c r="AH57" s="293">
        <f>IF(G57="",0,IF(P57="Inkoop bij 3e partij",V57*(1+PDC!$F$37)+IF(G57=0,0,IF(LEN(G57)=0,0,VLOOKUP($G57,PDC!$B$10:$J$77,7,FALSE))),0))</f>
        <v>0</v>
      </c>
      <c r="AI57" s="293">
        <f>IF(G57="",0,IF(P57="Inkoop bij 3e partij",W57*(1+PDC!$F$38),0))</f>
        <v>0</v>
      </c>
      <c r="AJ57" s="30">
        <f>IF(L57="",0,IF(M57="Ja",AA57,VLOOKUP($L57,PDC!$B$10:$G$95,5,FALSE)))</f>
        <v>0</v>
      </c>
    </row>
    <row r="58" spans="1:36" x14ac:dyDescent="0.2">
      <c r="A58" s="36" t="str">
        <f>IF(OR(LEN('Local Access'!A58)=0,'Local Access'!$L57="Ja"),"",'Local Access'!A58)</f>
        <v/>
      </c>
      <c r="B58" s="36" t="str">
        <f>IF(OR(LEN('Local Access'!B58)=0,'Local Access'!$L57="Ja"),"",'Local Access'!B58)</f>
        <v/>
      </c>
      <c r="C58" s="36" t="str">
        <f>IF(OR(LEN('Local Access'!C58)=0,'Local Access'!$L57="Ja"),"",'Local Access'!C58)</f>
        <v/>
      </c>
      <c r="D58" s="36" t="str">
        <f>IF(OR(LEN('Local Access'!D58)=0,'Local Access'!$L57="Ja"),"",'Local Access'!D58)</f>
        <v/>
      </c>
      <c r="E58" s="36" t="str">
        <f>IF(OR(LEN('Local Access'!E58)=0,'Local Access'!$L57="Ja"),"",'Local Access'!E58)</f>
        <v/>
      </c>
      <c r="F58" s="36" t="str">
        <f>IF(OR(LEN('Local Access'!F58)=0,'Local Access'!$L57="Ja"),"",'Local Access'!F58)</f>
        <v/>
      </c>
      <c r="G58" s="36" t="str">
        <f>IF(N57="Ja","",IF(LEN('Local Access'!H58)=0,"",'Local Access'!H58))</f>
        <v/>
      </c>
      <c r="H58" s="174" t="str">
        <f t="shared" si="0"/>
        <v/>
      </c>
      <c r="I58" s="36" t="str">
        <f>IF(N57="Ja","",IF(LEN('Local Access'!G58)=0,"",'Local Access'!G58))</f>
        <v/>
      </c>
      <c r="J58" s="36" t="str">
        <f>IF(N57="Ja","",IF(LEN('Local Access'!I58)=0,"",'Local Access'!I58))</f>
        <v/>
      </c>
      <c r="K58" s="36" t="str">
        <f>IF(LEN('Local Access'!J58)=0,"",'Local Access'!J58)</f>
        <v/>
      </c>
      <c r="L58" s="36" t="str">
        <f>IF(LEN('Local Access'!K58)=0,"",'Local Access'!K58)</f>
        <v/>
      </c>
      <c r="M58" s="174" t="str">
        <f t="shared" si="1"/>
        <v/>
      </c>
      <c r="N58" s="36" t="str">
        <f>IF(LEN('Local Access'!L58)=0,"",'Local Access'!L58)</f>
        <v/>
      </c>
      <c r="O58" s="36" t="str">
        <f>IF(LEN('Local Access'!M58)=0,"",'Local Access'!M58)</f>
        <v/>
      </c>
      <c r="P58" s="35"/>
      <c r="Q58" s="35"/>
      <c r="R58" s="34"/>
      <c r="S58" s="33"/>
      <c r="T58" s="33"/>
      <c r="U58" s="32"/>
      <c r="V58" s="31"/>
      <c r="W58" s="31"/>
      <c r="X58" s="31"/>
      <c r="Y58" s="31"/>
      <c r="Z58" s="31"/>
      <c r="AA58" s="31"/>
      <c r="AB58" s="292">
        <f t="shared" si="2"/>
        <v>0</v>
      </c>
      <c r="AC58" s="292">
        <f t="shared" si="3"/>
        <v>0</v>
      </c>
      <c r="AD58" s="292">
        <f t="shared" si="4"/>
        <v>0</v>
      </c>
      <c r="AE58" s="30">
        <f>IF(G58="",0,IF(P58="On-Net maken (glasvezel)",$S58*PDC!$F$33+$T58*PDC!$F$34+PDC!$F$32+$U58,IF(P58="On-Net maken (radio)",PDC!$F$35+$U58,0)))</f>
        <v>0</v>
      </c>
      <c r="AF58" s="293">
        <f>IF(G58="",0,IF(P58="Inkoop bij 3e partij",0,IF(H58="Ja",Y58,VLOOKUP($G58,PDC!$B$10:$G$95,6,FALSE))))</f>
        <v>0</v>
      </c>
      <c r="AG58" s="30">
        <f>IF(G58="",0,IF(P58="Inkoop bij 3e partij",0,IF(H58="Ja", Z58,VLOOKUP($G58,PDC!$B$10:$G$95,5,FALSE))))</f>
        <v>0</v>
      </c>
      <c r="AH58" s="293">
        <f>IF(G58="",0,IF(P58="Inkoop bij 3e partij",V58*(1+PDC!$F$37)+IF(G58=0,0,IF(LEN(G58)=0,0,VLOOKUP($G58,PDC!$B$10:$J$77,7,FALSE))),0))</f>
        <v>0</v>
      </c>
      <c r="AI58" s="293">
        <f>IF(G58="",0,IF(P58="Inkoop bij 3e partij",W58*(1+PDC!$F$38),0))</f>
        <v>0</v>
      </c>
      <c r="AJ58" s="30">
        <f>IF(L58="",0,IF(M58="Ja",AA58,VLOOKUP($L58,PDC!$B$10:$G$95,5,FALSE)))</f>
        <v>0</v>
      </c>
    </row>
    <row r="59" spans="1:36" x14ac:dyDescent="0.2">
      <c r="A59" s="36" t="str">
        <f>IF(OR(LEN('Local Access'!A59)=0,'Local Access'!$L58="Ja"),"",'Local Access'!A59)</f>
        <v/>
      </c>
      <c r="B59" s="36" t="str">
        <f>IF(OR(LEN('Local Access'!B59)=0,'Local Access'!$L58="Ja"),"",'Local Access'!B59)</f>
        <v/>
      </c>
      <c r="C59" s="36" t="str">
        <f>IF(OR(LEN('Local Access'!C59)=0,'Local Access'!$L58="Ja"),"",'Local Access'!C59)</f>
        <v/>
      </c>
      <c r="D59" s="36" t="str">
        <f>IF(OR(LEN('Local Access'!D59)=0,'Local Access'!$L58="Ja"),"",'Local Access'!D59)</f>
        <v/>
      </c>
      <c r="E59" s="36" t="str">
        <f>IF(OR(LEN('Local Access'!E59)=0,'Local Access'!$L58="Ja"),"",'Local Access'!E59)</f>
        <v/>
      </c>
      <c r="F59" s="36" t="str">
        <f>IF(OR(LEN('Local Access'!F59)=0,'Local Access'!$L58="Ja"),"",'Local Access'!F59)</f>
        <v/>
      </c>
      <c r="G59" s="36" t="str">
        <f>IF(N58="Ja","",IF(LEN('Local Access'!H59)=0,"",'Local Access'!H59))</f>
        <v/>
      </c>
      <c r="H59" s="174" t="str">
        <f t="shared" si="0"/>
        <v/>
      </c>
      <c r="I59" s="36" t="str">
        <f>IF(N58="Ja","",IF(LEN('Local Access'!G59)=0,"",'Local Access'!G59))</f>
        <v/>
      </c>
      <c r="J59" s="36" t="str">
        <f>IF(N58="Ja","",IF(LEN('Local Access'!I59)=0,"",'Local Access'!I59))</f>
        <v/>
      </c>
      <c r="K59" s="36" t="str">
        <f>IF(LEN('Local Access'!J59)=0,"",'Local Access'!J59)</f>
        <v/>
      </c>
      <c r="L59" s="36" t="str">
        <f>IF(LEN('Local Access'!K59)=0,"",'Local Access'!K59)</f>
        <v/>
      </c>
      <c r="M59" s="174" t="str">
        <f t="shared" si="1"/>
        <v/>
      </c>
      <c r="N59" s="36" t="str">
        <f>IF(LEN('Local Access'!L59)=0,"",'Local Access'!L59)</f>
        <v/>
      </c>
      <c r="O59" s="36" t="str">
        <f>IF(LEN('Local Access'!M59)=0,"",'Local Access'!M59)</f>
        <v/>
      </c>
      <c r="P59" s="35"/>
      <c r="Q59" s="35"/>
      <c r="R59" s="34"/>
      <c r="S59" s="33"/>
      <c r="T59" s="33"/>
      <c r="U59" s="32"/>
      <c r="V59" s="31"/>
      <c r="W59" s="31"/>
      <c r="X59" s="31"/>
      <c r="Y59" s="31"/>
      <c r="Z59" s="31"/>
      <c r="AA59" s="31"/>
      <c r="AB59" s="292">
        <f t="shared" si="2"/>
        <v>0</v>
      </c>
      <c r="AC59" s="292">
        <f t="shared" si="3"/>
        <v>0</v>
      </c>
      <c r="AD59" s="292">
        <f t="shared" si="4"/>
        <v>0</v>
      </c>
      <c r="AE59" s="30">
        <f>IF(G59="",0,IF(P59="On-Net maken (glasvezel)",$S59*PDC!$F$33+$T59*PDC!$F$34+PDC!$F$32+$U59,IF(P59="On-Net maken (radio)",PDC!$F$35+$U59,0)))</f>
        <v>0</v>
      </c>
      <c r="AF59" s="293">
        <f>IF(G59="",0,IF(P59="Inkoop bij 3e partij",0,IF(H59="Ja",Y59,VLOOKUP($G59,PDC!$B$10:$G$95,6,FALSE))))</f>
        <v>0</v>
      </c>
      <c r="AG59" s="30">
        <f>IF(G59="",0,IF(P59="Inkoop bij 3e partij",0,IF(H59="Ja", Z59,VLOOKUP($G59,PDC!$B$10:$G$95,5,FALSE))))</f>
        <v>0</v>
      </c>
      <c r="AH59" s="293">
        <f>IF(G59="",0,IF(P59="Inkoop bij 3e partij",V59*(1+PDC!$F$37)+IF(G59=0,0,IF(LEN(G59)=0,0,VLOOKUP($G59,PDC!$B$10:$J$77,7,FALSE))),0))</f>
        <v>0</v>
      </c>
      <c r="AI59" s="293">
        <f>IF(G59="",0,IF(P59="Inkoop bij 3e partij",W59*(1+PDC!$F$38),0))</f>
        <v>0</v>
      </c>
      <c r="AJ59" s="30">
        <f>IF(L59="",0,IF(M59="Ja",AA59,VLOOKUP($L59,PDC!$B$10:$G$95,5,FALSE)))</f>
        <v>0</v>
      </c>
    </row>
    <row r="60" spans="1:36" x14ac:dyDescent="0.2">
      <c r="A60" s="36" t="str">
        <f>IF(OR(LEN('Local Access'!A60)=0,'Local Access'!$L59="Ja"),"",'Local Access'!A60)</f>
        <v/>
      </c>
      <c r="B60" s="36" t="str">
        <f>IF(OR(LEN('Local Access'!B60)=0,'Local Access'!$L59="Ja"),"",'Local Access'!B60)</f>
        <v/>
      </c>
      <c r="C60" s="36" t="str">
        <f>IF(OR(LEN('Local Access'!C60)=0,'Local Access'!$L59="Ja"),"",'Local Access'!C60)</f>
        <v/>
      </c>
      <c r="D60" s="36" t="str">
        <f>IF(OR(LEN('Local Access'!D60)=0,'Local Access'!$L59="Ja"),"",'Local Access'!D60)</f>
        <v/>
      </c>
      <c r="E60" s="36" t="str">
        <f>IF(OR(LEN('Local Access'!E60)=0,'Local Access'!$L59="Ja"),"",'Local Access'!E60)</f>
        <v/>
      </c>
      <c r="F60" s="36" t="str">
        <f>IF(OR(LEN('Local Access'!F60)=0,'Local Access'!$L59="Ja"),"",'Local Access'!F60)</f>
        <v/>
      </c>
      <c r="G60" s="36" t="str">
        <f>IF(N59="Ja","",IF(LEN('Local Access'!H60)=0,"",'Local Access'!H60))</f>
        <v/>
      </c>
      <c r="H60" s="174" t="str">
        <f t="shared" si="0"/>
        <v/>
      </c>
      <c r="I60" s="36" t="str">
        <f>IF(N59="Ja","",IF(LEN('Local Access'!G60)=0,"",'Local Access'!G60))</f>
        <v/>
      </c>
      <c r="J60" s="36" t="str">
        <f>IF(N59="Ja","",IF(LEN('Local Access'!I60)=0,"",'Local Access'!I60))</f>
        <v/>
      </c>
      <c r="K60" s="36" t="str">
        <f>IF(LEN('Local Access'!J60)=0,"",'Local Access'!J60)</f>
        <v/>
      </c>
      <c r="L60" s="36" t="str">
        <f>IF(LEN('Local Access'!K60)=0,"",'Local Access'!K60)</f>
        <v/>
      </c>
      <c r="M60" s="174" t="str">
        <f t="shared" si="1"/>
        <v/>
      </c>
      <c r="N60" s="36" t="str">
        <f>IF(LEN('Local Access'!L60)=0,"",'Local Access'!L60)</f>
        <v/>
      </c>
      <c r="O60" s="36" t="str">
        <f>IF(LEN('Local Access'!M60)=0,"",'Local Access'!M60)</f>
        <v/>
      </c>
      <c r="P60" s="35"/>
      <c r="Q60" s="35"/>
      <c r="R60" s="34"/>
      <c r="S60" s="33"/>
      <c r="T60" s="33"/>
      <c r="U60" s="32"/>
      <c r="V60" s="31"/>
      <c r="W60" s="31"/>
      <c r="X60" s="31"/>
      <c r="Y60" s="31"/>
      <c r="Z60" s="31"/>
      <c r="AA60" s="31"/>
      <c r="AB60" s="292">
        <f t="shared" si="2"/>
        <v>0</v>
      </c>
      <c r="AC60" s="292">
        <f t="shared" si="3"/>
        <v>0</v>
      </c>
      <c r="AD60" s="292">
        <f t="shared" si="4"/>
        <v>0</v>
      </c>
      <c r="AE60" s="30">
        <f>IF(G60="",0,IF(P60="On-Net maken (glasvezel)",$S60*PDC!$F$33+$T60*PDC!$F$34+PDC!$F$32+$U60,IF(P60="On-Net maken (radio)",PDC!$F$35+$U60,0)))</f>
        <v>0</v>
      </c>
      <c r="AF60" s="293">
        <f>IF(G60="",0,IF(P60="Inkoop bij 3e partij",0,IF(H60="Ja",Y60,VLOOKUP($G60,PDC!$B$10:$G$95,6,FALSE))))</f>
        <v>0</v>
      </c>
      <c r="AG60" s="30">
        <f>IF(G60="",0,IF(P60="Inkoop bij 3e partij",0,IF(H60="Ja", Z60,VLOOKUP($G60,PDC!$B$10:$G$95,5,FALSE))))</f>
        <v>0</v>
      </c>
      <c r="AH60" s="293">
        <f>IF(G60="",0,IF(P60="Inkoop bij 3e partij",V60*(1+PDC!$F$37)+IF(G60=0,0,IF(LEN(G60)=0,0,VLOOKUP($G60,PDC!$B$10:$J$77,7,FALSE))),0))</f>
        <v>0</v>
      </c>
      <c r="AI60" s="293">
        <f>IF(G60="",0,IF(P60="Inkoop bij 3e partij",W60*(1+PDC!$F$38),0))</f>
        <v>0</v>
      </c>
      <c r="AJ60" s="30">
        <f>IF(L60="",0,IF(M60="Ja",AA60,VLOOKUP($L60,PDC!$B$10:$G$95,5,FALSE)))</f>
        <v>0</v>
      </c>
    </row>
    <row r="61" spans="1:36" x14ac:dyDescent="0.2">
      <c r="A61" s="36" t="str">
        <f>IF(OR(LEN('Local Access'!A61)=0,'Local Access'!$L60="Ja"),"",'Local Access'!A61)</f>
        <v/>
      </c>
      <c r="B61" s="36" t="str">
        <f>IF(OR(LEN('Local Access'!B61)=0,'Local Access'!$L60="Ja"),"",'Local Access'!B61)</f>
        <v/>
      </c>
      <c r="C61" s="36" t="str">
        <f>IF(OR(LEN('Local Access'!C61)=0,'Local Access'!$L60="Ja"),"",'Local Access'!C61)</f>
        <v/>
      </c>
      <c r="D61" s="36" t="str">
        <f>IF(OR(LEN('Local Access'!D61)=0,'Local Access'!$L60="Ja"),"",'Local Access'!D61)</f>
        <v/>
      </c>
      <c r="E61" s="36" t="str">
        <f>IF(OR(LEN('Local Access'!E61)=0,'Local Access'!$L60="Ja"),"",'Local Access'!E61)</f>
        <v/>
      </c>
      <c r="F61" s="36" t="str">
        <f>IF(OR(LEN('Local Access'!F61)=0,'Local Access'!$L60="Ja"),"",'Local Access'!F61)</f>
        <v/>
      </c>
      <c r="G61" s="36" t="str">
        <f>IF(N60="Ja","",IF(LEN('Local Access'!H61)=0,"",'Local Access'!H61))</f>
        <v/>
      </c>
      <c r="H61" s="174" t="str">
        <f t="shared" si="0"/>
        <v/>
      </c>
      <c r="I61" s="36" t="str">
        <f>IF(N60="Ja","",IF(LEN('Local Access'!G61)=0,"",'Local Access'!G61))</f>
        <v/>
      </c>
      <c r="J61" s="36" t="str">
        <f>IF(N60="Ja","",IF(LEN('Local Access'!I61)=0,"",'Local Access'!I61))</f>
        <v/>
      </c>
      <c r="K61" s="36" t="str">
        <f>IF(LEN('Local Access'!J61)=0,"",'Local Access'!J61)</f>
        <v/>
      </c>
      <c r="L61" s="36" t="str">
        <f>IF(LEN('Local Access'!K61)=0,"",'Local Access'!K61)</f>
        <v/>
      </c>
      <c r="M61" s="174" t="str">
        <f t="shared" si="1"/>
        <v/>
      </c>
      <c r="N61" s="36" t="str">
        <f>IF(LEN('Local Access'!L61)=0,"",'Local Access'!L61)</f>
        <v/>
      </c>
      <c r="O61" s="36" t="str">
        <f>IF(LEN('Local Access'!M61)=0,"",'Local Access'!M61)</f>
        <v/>
      </c>
      <c r="P61" s="35"/>
      <c r="Q61" s="35"/>
      <c r="R61" s="34"/>
      <c r="S61" s="33"/>
      <c r="T61" s="33"/>
      <c r="U61" s="32"/>
      <c r="V61" s="31"/>
      <c r="W61" s="31"/>
      <c r="X61" s="31"/>
      <c r="Y61" s="31"/>
      <c r="Z61" s="31"/>
      <c r="AA61" s="31"/>
      <c r="AB61" s="292">
        <f t="shared" si="2"/>
        <v>0</v>
      </c>
      <c r="AC61" s="292">
        <f t="shared" si="3"/>
        <v>0</v>
      </c>
      <c r="AD61" s="292">
        <f t="shared" si="4"/>
        <v>0</v>
      </c>
      <c r="AE61" s="30">
        <f>IF(G61="",0,IF(P61="On-Net maken (glasvezel)",$S61*PDC!$F$33+$T61*PDC!$F$34+PDC!$F$32+$U61,IF(P61="On-Net maken (radio)",PDC!$F$35+$U61,0)))</f>
        <v>0</v>
      </c>
      <c r="AF61" s="293">
        <f>IF(G61="",0,IF(P61="Inkoop bij 3e partij",0,IF(H61="Ja",Y61,VLOOKUP($G61,PDC!$B$10:$G$95,6,FALSE))))</f>
        <v>0</v>
      </c>
      <c r="AG61" s="30">
        <f>IF(G61="",0,IF(P61="Inkoop bij 3e partij",0,IF(H61="Ja", Z61,VLOOKUP($G61,PDC!$B$10:$G$95,5,FALSE))))</f>
        <v>0</v>
      </c>
      <c r="AH61" s="293">
        <f>IF(G61="",0,IF(P61="Inkoop bij 3e partij",V61*(1+PDC!$F$37)+IF(G61=0,0,IF(LEN(G61)=0,0,VLOOKUP($G61,PDC!$B$10:$J$77,7,FALSE))),0))</f>
        <v>0</v>
      </c>
      <c r="AI61" s="293">
        <f>IF(G61="",0,IF(P61="Inkoop bij 3e partij",W61*(1+PDC!$F$38),0))</f>
        <v>0</v>
      </c>
      <c r="AJ61" s="30">
        <f>IF(L61="",0,IF(M61="Ja",AA61,VLOOKUP($L61,PDC!$B$10:$G$95,5,FALSE)))</f>
        <v>0</v>
      </c>
    </row>
    <row r="62" spans="1:36" x14ac:dyDescent="0.2">
      <c r="A62" s="36" t="str">
        <f>IF(OR(LEN('Local Access'!A62)=0,'Local Access'!$L61="Ja"),"",'Local Access'!A62)</f>
        <v/>
      </c>
      <c r="B62" s="36" t="str">
        <f>IF(OR(LEN('Local Access'!B62)=0,'Local Access'!$L61="Ja"),"",'Local Access'!B62)</f>
        <v/>
      </c>
      <c r="C62" s="36" t="str">
        <f>IF(OR(LEN('Local Access'!C62)=0,'Local Access'!$L61="Ja"),"",'Local Access'!C62)</f>
        <v/>
      </c>
      <c r="D62" s="36" t="str">
        <f>IF(OR(LEN('Local Access'!D62)=0,'Local Access'!$L61="Ja"),"",'Local Access'!D62)</f>
        <v/>
      </c>
      <c r="E62" s="36" t="str">
        <f>IF(OR(LEN('Local Access'!E62)=0,'Local Access'!$L61="Ja"),"",'Local Access'!E62)</f>
        <v/>
      </c>
      <c r="F62" s="36" t="str">
        <f>IF(OR(LEN('Local Access'!F62)=0,'Local Access'!$L61="Ja"),"",'Local Access'!F62)</f>
        <v/>
      </c>
      <c r="G62" s="36" t="str">
        <f>IF(N61="Ja","",IF(LEN('Local Access'!H62)=0,"",'Local Access'!H62))</f>
        <v/>
      </c>
      <c r="H62" s="174" t="str">
        <f t="shared" si="0"/>
        <v/>
      </c>
      <c r="I62" s="36" t="str">
        <f>IF(N61="Ja","",IF(LEN('Local Access'!G62)=0,"",'Local Access'!G62))</f>
        <v/>
      </c>
      <c r="J62" s="36" t="str">
        <f>IF(N61="Ja","",IF(LEN('Local Access'!I62)=0,"",'Local Access'!I62))</f>
        <v/>
      </c>
      <c r="K62" s="36" t="str">
        <f>IF(LEN('Local Access'!J62)=0,"",'Local Access'!J62)</f>
        <v/>
      </c>
      <c r="L62" s="36" t="str">
        <f>IF(LEN('Local Access'!K62)=0,"",'Local Access'!K62)</f>
        <v/>
      </c>
      <c r="M62" s="174" t="str">
        <f t="shared" si="1"/>
        <v/>
      </c>
      <c r="N62" s="36" t="str">
        <f>IF(LEN('Local Access'!L62)=0,"",'Local Access'!L62)</f>
        <v/>
      </c>
      <c r="O62" s="36" t="str">
        <f>IF(LEN('Local Access'!M62)=0,"",'Local Access'!M62)</f>
        <v/>
      </c>
      <c r="P62" s="35"/>
      <c r="Q62" s="35"/>
      <c r="R62" s="34"/>
      <c r="S62" s="33"/>
      <c r="T62" s="33"/>
      <c r="U62" s="32"/>
      <c r="V62" s="31"/>
      <c r="W62" s="31"/>
      <c r="X62" s="31"/>
      <c r="Y62" s="31"/>
      <c r="Z62" s="31"/>
      <c r="AA62" s="31"/>
      <c r="AB62" s="292">
        <f t="shared" si="2"/>
        <v>0</v>
      </c>
      <c r="AC62" s="292">
        <f t="shared" si="3"/>
        <v>0</v>
      </c>
      <c r="AD62" s="292">
        <f t="shared" si="4"/>
        <v>0</v>
      </c>
      <c r="AE62" s="30">
        <f>IF(G62="",0,IF(P62="On-Net maken (glasvezel)",$S62*PDC!$F$33+$T62*PDC!$F$34+PDC!$F$32+$U62,IF(P62="On-Net maken (radio)",PDC!$F$35+$U62,0)))</f>
        <v>0</v>
      </c>
      <c r="AF62" s="293">
        <f>IF(G62="",0,IF(P62="Inkoop bij 3e partij",0,IF(H62="Ja",Y62,VLOOKUP($G62,PDC!$B$10:$G$95,6,FALSE))))</f>
        <v>0</v>
      </c>
      <c r="AG62" s="30">
        <f>IF(G62="",0,IF(P62="Inkoop bij 3e partij",0,IF(H62="Ja", Z62,VLOOKUP($G62,PDC!$B$10:$G$95,5,FALSE))))</f>
        <v>0</v>
      </c>
      <c r="AH62" s="293">
        <f>IF(G62="",0,IF(P62="Inkoop bij 3e partij",V62*(1+PDC!$F$37)+IF(G62=0,0,IF(LEN(G62)=0,0,VLOOKUP($G62,PDC!$B$10:$J$77,7,FALSE))),0))</f>
        <v>0</v>
      </c>
      <c r="AI62" s="293">
        <f>IF(G62="",0,IF(P62="Inkoop bij 3e partij",W62*(1+PDC!$F$38),0))</f>
        <v>0</v>
      </c>
      <c r="AJ62" s="30">
        <f>IF(L62="",0,IF(M62="Ja",AA62,VLOOKUP($L62,PDC!$B$10:$G$95,5,FALSE)))</f>
        <v>0</v>
      </c>
    </row>
    <row r="63" spans="1:36" x14ac:dyDescent="0.2">
      <c r="A63" s="36" t="str">
        <f>IF(OR(LEN('Local Access'!A63)=0,'Local Access'!$L62="Ja"),"",'Local Access'!A63)</f>
        <v/>
      </c>
      <c r="B63" s="36" t="str">
        <f>IF(OR(LEN('Local Access'!B63)=0,'Local Access'!$L62="Ja"),"",'Local Access'!B63)</f>
        <v/>
      </c>
      <c r="C63" s="36" t="str">
        <f>IF(OR(LEN('Local Access'!C63)=0,'Local Access'!$L62="Ja"),"",'Local Access'!C63)</f>
        <v/>
      </c>
      <c r="D63" s="36" t="str">
        <f>IF(OR(LEN('Local Access'!D63)=0,'Local Access'!$L62="Ja"),"",'Local Access'!D63)</f>
        <v/>
      </c>
      <c r="E63" s="36" t="str">
        <f>IF(OR(LEN('Local Access'!E63)=0,'Local Access'!$L62="Ja"),"",'Local Access'!E63)</f>
        <v/>
      </c>
      <c r="F63" s="36" t="str">
        <f>IF(OR(LEN('Local Access'!F63)=0,'Local Access'!$L62="Ja"),"",'Local Access'!F63)</f>
        <v/>
      </c>
      <c r="G63" s="36" t="str">
        <f>IF(N62="Ja","",IF(LEN('Local Access'!H63)=0,"",'Local Access'!H63))</f>
        <v/>
      </c>
      <c r="H63" s="174" t="str">
        <f t="shared" si="0"/>
        <v/>
      </c>
      <c r="I63" s="36" t="str">
        <f>IF(N62="Ja","",IF(LEN('Local Access'!G63)=0,"",'Local Access'!G63))</f>
        <v/>
      </c>
      <c r="J63" s="36" t="str">
        <f>IF(N62="Ja","",IF(LEN('Local Access'!I63)=0,"",'Local Access'!I63))</f>
        <v/>
      </c>
      <c r="K63" s="36" t="str">
        <f>IF(LEN('Local Access'!J63)=0,"",'Local Access'!J63)</f>
        <v/>
      </c>
      <c r="L63" s="36" t="str">
        <f>IF(LEN('Local Access'!K63)=0,"",'Local Access'!K63)</f>
        <v/>
      </c>
      <c r="M63" s="174" t="str">
        <f t="shared" si="1"/>
        <v/>
      </c>
      <c r="N63" s="36" t="str">
        <f>IF(LEN('Local Access'!L63)=0,"",'Local Access'!L63)</f>
        <v/>
      </c>
      <c r="O63" s="36" t="str">
        <f>IF(LEN('Local Access'!M63)=0,"",'Local Access'!M63)</f>
        <v/>
      </c>
      <c r="P63" s="35"/>
      <c r="Q63" s="35"/>
      <c r="R63" s="34"/>
      <c r="S63" s="33"/>
      <c r="T63" s="33"/>
      <c r="U63" s="32"/>
      <c r="V63" s="31"/>
      <c r="W63" s="31"/>
      <c r="X63" s="31"/>
      <c r="Y63" s="31"/>
      <c r="Z63" s="31"/>
      <c r="AA63" s="31"/>
      <c r="AB63" s="292">
        <f t="shared" si="2"/>
        <v>0</v>
      </c>
      <c r="AC63" s="292">
        <f t="shared" si="3"/>
        <v>0</v>
      </c>
      <c r="AD63" s="292">
        <f t="shared" si="4"/>
        <v>0</v>
      </c>
      <c r="AE63" s="30">
        <f>IF(G63="",0,IF(P63="On-Net maken (glasvezel)",$S63*PDC!$F$33+$T63*PDC!$F$34+PDC!$F$32+$U63,IF(P63="On-Net maken (radio)",PDC!$F$35+$U63,0)))</f>
        <v>0</v>
      </c>
      <c r="AF63" s="293">
        <f>IF(G63="",0,IF(P63="Inkoop bij 3e partij",0,IF(H63="Ja",Y63,VLOOKUP($G63,PDC!$B$10:$G$95,6,FALSE))))</f>
        <v>0</v>
      </c>
      <c r="AG63" s="30">
        <f>IF(G63="",0,IF(P63="Inkoop bij 3e partij",0,IF(H63="Ja", Z63,VLOOKUP($G63,PDC!$B$10:$G$95,5,FALSE))))</f>
        <v>0</v>
      </c>
      <c r="AH63" s="293">
        <f>IF(G63="",0,IF(P63="Inkoop bij 3e partij",V63*(1+PDC!$F$37)+IF(G63=0,0,IF(LEN(G63)=0,0,VLOOKUP($G63,PDC!$B$10:$J$77,7,FALSE))),0))</f>
        <v>0</v>
      </c>
      <c r="AI63" s="293">
        <f>IF(G63="",0,IF(P63="Inkoop bij 3e partij",W63*(1+PDC!$F$38),0))</f>
        <v>0</v>
      </c>
      <c r="AJ63" s="30">
        <f>IF(L63="",0,IF(M63="Ja",AA63,VLOOKUP($L63,PDC!$B$10:$G$95,5,FALSE)))</f>
        <v>0</v>
      </c>
    </row>
    <row r="64" spans="1:36" x14ac:dyDescent="0.2">
      <c r="A64" s="36" t="str">
        <f>IF(OR(LEN('Local Access'!A64)=0,'Local Access'!$L63="Ja"),"",'Local Access'!A64)</f>
        <v/>
      </c>
      <c r="B64" s="36" t="str">
        <f>IF(OR(LEN('Local Access'!B64)=0,'Local Access'!$L63="Ja"),"",'Local Access'!B64)</f>
        <v/>
      </c>
      <c r="C64" s="36" t="str">
        <f>IF(OR(LEN('Local Access'!C64)=0,'Local Access'!$L63="Ja"),"",'Local Access'!C64)</f>
        <v/>
      </c>
      <c r="D64" s="36" t="str">
        <f>IF(OR(LEN('Local Access'!D64)=0,'Local Access'!$L63="Ja"),"",'Local Access'!D64)</f>
        <v/>
      </c>
      <c r="E64" s="36" t="str">
        <f>IF(OR(LEN('Local Access'!E64)=0,'Local Access'!$L63="Ja"),"",'Local Access'!E64)</f>
        <v/>
      </c>
      <c r="F64" s="36" t="str">
        <f>IF(OR(LEN('Local Access'!F64)=0,'Local Access'!$L63="Ja"),"",'Local Access'!F64)</f>
        <v/>
      </c>
      <c r="G64" s="36" t="str">
        <f>IF(N63="Ja","",IF(LEN('Local Access'!H64)=0,"",'Local Access'!H64))</f>
        <v/>
      </c>
      <c r="H64" s="174" t="str">
        <f t="shared" si="0"/>
        <v/>
      </c>
      <c r="I64" s="36" t="str">
        <f>IF(N63="Ja","",IF(LEN('Local Access'!G64)=0,"",'Local Access'!G64))</f>
        <v/>
      </c>
      <c r="J64" s="36" t="str">
        <f>IF(N63="Ja","",IF(LEN('Local Access'!I64)=0,"",'Local Access'!I64))</f>
        <v/>
      </c>
      <c r="K64" s="36" t="str">
        <f>IF(LEN('Local Access'!J64)=0,"",'Local Access'!J64)</f>
        <v/>
      </c>
      <c r="L64" s="36" t="str">
        <f>IF(LEN('Local Access'!K64)=0,"",'Local Access'!K64)</f>
        <v/>
      </c>
      <c r="M64" s="174" t="str">
        <f t="shared" si="1"/>
        <v/>
      </c>
      <c r="N64" s="36" t="str">
        <f>IF(LEN('Local Access'!L64)=0,"",'Local Access'!L64)</f>
        <v/>
      </c>
      <c r="O64" s="36" t="str">
        <f>IF(LEN('Local Access'!M64)=0,"",'Local Access'!M64)</f>
        <v/>
      </c>
      <c r="P64" s="35"/>
      <c r="Q64" s="35"/>
      <c r="R64" s="34"/>
      <c r="S64" s="33"/>
      <c r="T64" s="33"/>
      <c r="U64" s="32"/>
      <c r="V64" s="31"/>
      <c r="W64" s="31"/>
      <c r="X64" s="31"/>
      <c r="Y64" s="31"/>
      <c r="Z64" s="31"/>
      <c r="AA64" s="31"/>
      <c r="AB64" s="292">
        <f t="shared" si="2"/>
        <v>0</v>
      </c>
      <c r="AC64" s="292">
        <f t="shared" si="3"/>
        <v>0</v>
      </c>
      <c r="AD64" s="292">
        <f t="shared" si="4"/>
        <v>0</v>
      </c>
      <c r="AE64" s="30">
        <f>IF(G64="",0,IF(P64="On-Net maken (glasvezel)",$S64*PDC!$F$33+$T64*PDC!$F$34+PDC!$F$32+$U64,IF(P64="On-Net maken (radio)",PDC!$F$35+$U64,0)))</f>
        <v>0</v>
      </c>
      <c r="AF64" s="293">
        <f>IF(G64="",0,IF(P64="Inkoop bij 3e partij",0,IF(H64="Ja",Y64,VLOOKUP($G64,PDC!$B$10:$G$95,6,FALSE))))</f>
        <v>0</v>
      </c>
      <c r="AG64" s="30">
        <f>IF(G64="",0,IF(P64="Inkoop bij 3e partij",0,IF(H64="Ja", Z64,VLOOKUP($G64,PDC!$B$10:$G$95,5,FALSE))))</f>
        <v>0</v>
      </c>
      <c r="AH64" s="293">
        <f>IF(G64="",0,IF(P64="Inkoop bij 3e partij",V64*(1+PDC!$F$37)+IF(G64=0,0,IF(LEN(G64)=0,0,VLOOKUP($G64,PDC!$B$10:$J$77,7,FALSE))),0))</f>
        <v>0</v>
      </c>
      <c r="AI64" s="293">
        <f>IF(G64="",0,IF(P64="Inkoop bij 3e partij",W64*(1+PDC!$F$38),0))</f>
        <v>0</v>
      </c>
      <c r="AJ64" s="30">
        <f>IF(L64="",0,IF(M64="Ja",AA64,VLOOKUP($L64,PDC!$B$10:$G$95,5,FALSE)))</f>
        <v>0</v>
      </c>
    </row>
    <row r="65" spans="1:36" x14ac:dyDescent="0.2">
      <c r="A65" s="36" t="str">
        <f>IF(OR(LEN('Local Access'!A65)=0,'Local Access'!$L64="Ja"),"",'Local Access'!A65)</f>
        <v/>
      </c>
      <c r="B65" s="36" t="str">
        <f>IF(OR(LEN('Local Access'!B65)=0,'Local Access'!$L64="Ja"),"",'Local Access'!B65)</f>
        <v/>
      </c>
      <c r="C65" s="36" t="str">
        <f>IF(OR(LEN('Local Access'!C65)=0,'Local Access'!$L64="Ja"),"",'Local Access'!C65)</f>
        <v/>
      </c>
      <c r="D65" s="36" t="str">
        <f>IF(OR(LEN('Local Access'!D65)=0,'Local Access'!$L64="Ja"),"",'Local Access'!D65)</f>
        <v/>
      </c>
      <c r="E65" s="36" t="str">
        <f>IF(OR(LEN('Local Access'!E65)=0,'Local Access'!$L64="Ja"),"",'Local Access'!E65)</f>
        <v/>
      </c>
      <c r="F65" s="36" t="str">
        <f>IF(OR(LEN('Local Access'!F65)=0,'Local Access'!$L64="Ja"),"",'Local Access'!F65)</f>
        <v/>
      </c>
      <c r="G65" s="36" t="str">
        <f>IF(N64="Ja","",IF(LEN('Local Access'!H65)=0,"",'Local Access'!H65))</f>
        <v/>
      </c>
      <c r="H65" s="174" t="str">
        <f t="shared" si="0"/>
        <v/>
      </c>
      <c r="I65" s="36" t="str">
        <f>IF(N64="Ja","",IF(LEN('Local Access'!G65)=0,"",'Local Access'!G65))</f>
        <v/>
      </c>
      <c r="J65" s="36" t="str">
        <f>IF(N64="Ja","",IF(LEN('Local Access'!I65)=0,"",'Local Access'!I65))</f>
        <v/>
      </c>
      <c r="K65" s="36" t="str">
        <f>IF(LEN('Local Access'!J65)=0,"",'Local Access'!J65)</f>
        <v/>
      </c>
      <c r="L65" s="36" t="str">
        <f>IF(LEN('Local Access'!K65)=0,"",'Local Access'!K65)</f>
        <v/>
      </c>
      <c r="M65" s="174" t="str">
        <f t="shared" si="1"/>
        <v/>
      </c>
      <c r="N65" s="36" t="str">
        <f>IF(LEN('Local Access'!L65)=0,"",'Local Access'!L65)</f>
        <v/>
      </c>
      <c r="O65" s="36" t="str">
        <f>IF(LEN('Local Access'!M65)=0,"",'Local Access'!M65)</f>
        <v/>
      </c>
      <c r="P65" s="35"/>
      <c r="Q65" s="35"/>
      <c r="R65" s="34"/>
      <c r="S65" s="33"/>
      <c r="T65" s="33"/>
      <c r="U65" s="32"/>
      <c r="V65" s="31"/>
      <c r="W65" s="31"/>
      <c r="X65" s="31"/>
      <c r="Y65" s="31"/>
      <c r="Z65" s="31"/>
      <c r="AA65" s="31"/>
      <c r="AB65" s="292">
        <f t="shared" si="2"/>
        <v>0</v>
      </c>
      <c r="AC65" s="292">
        <f t="shared" si="3"/>
        <v>0</v>
      </c>
      <c r="AD65" s="292">
        <f t="shared" si="4"/>
        <v>0</v>
      </c>
      <c r="AE65" s="30">
        <f>IF(G65="",0,IF(P65="On-Net maken (glasvezel)",$S65*PDC!$F$33+$T65*PDC!$F$34+PDC!$F$32+$U65,IF(P65="On-Net maken (radio)",PDC!$F$35+$U65,0)))</f>
        <v>0</v>
      </c>
      <c r="AF65" s="293">
        <f>IF(G65="",0,IF(P65="Inkoop bij 3e partij",0,IF(H65="Ja",Y65,VLOOKUP($G65,PDC!$B$10:$G$95,6,FALSE))))</f>
        <v>0</v>
      </c>
      <c r="AG65" s="30">
        <f>IF(G65="",0,IF(P65="Inkoop bij 3e partij",0,IF(H65="Ja", Z65,VLOOKUP($G65,PDC!$B$10:$G$95,5,FALSE))))</f>
        <v>0</v>
      </c>
      <c r="AH65" s="293">
        <f>IF(G65="",0,IF(P65="Inkoop bij 3e partij",V65*(1+PDC!$F$37)+IF(G65=0,0,IF(LEN(G65)=0,0,VLOOKUP($G65,PDC!$B$10:$J$77,7,FALSE))),0))</f>
        <v>0</v>
      </c>
      <c r="AI65" s="293">
        <f>IF(G65="",0,IF(P65="Inkoop bij 3e partij",W65*(1+PDC!$F$38),0))</f>
        <v>0</v>
      </c>
      <c r="AJ65" s="30">
        <f>IF(L65="",0,IF(M65="Ja",AA65,VLOOKUP($L65,PDC!$B$10:$G$95,5,FALSE)))</f>
        <v>0</v>
      </c>
    </row>
    <row r="66" spans="1:36" x14ac:dyDescent="0.2">
      <c r="A66" s="36" t="str">
        <f>IF(OR(LEN('Local Access'!A66)=0,'Local Access'!$L65="Ja"),"",'Local Access'!A66)</f>
        <v/>
      </c>
      <c r="B66" s="36" t="str">
        <f>IF(OR(LEN('Local Access'!B66)=0,'Local Access'!$L65="Ja"),"",'Local Access'!B66)</f>
        <v/>
      </c>
      <c r="C66" s="36" t="str">
        <f>IF(OR(LEN('Local Access'!C66)=0,'Local Access'!$L65="Ja"),"",'Local Access'!C66)</f>
        <v/>
      </c>
      <c r="D66" s="36" t="str">
        <f>IF(OR(LEN('Local Access'!D66)=0,'Local Access'!$L65="Ja"),"",'Local Access'!D66)</f>
        <v/>
      </c>
      <c r="E66" s="36" t="str">
        <f>IF(OR(LEN('Local Access'!E66)=0,'Local Access'!$L65="Ja"),"",'Local Access'!E66)</f>
        <v/>
      </c>
      <c r="F66" s="36" t="str">
        <f>IF(OR(LEN('Local Access'!F66)=0,'Local Access'!$L65="Ja"),"",'Local Access'!F66)</f>
        <v/>
      </c>
      <c r="G66" s="36" t="str">
        <f>IF(N65="Ja","",IF(LEN('Local Access'!H66)=0,"",'Local Access'!H66))</f>
        <v/>
      </c>
      <c r="H66" s="174" t="str">
        <f t="shared" si="0"/>
        <v/>
      </c>
      <c r="I66" s="36" t="str">
        <f>IF(N65="Ja","",IF(LEN('Local Access'!G66)=0,"",'Local Access'!G66))</f>
        <v/>
      </c>
      <c r="J66" s="36" t="str">
        <f>IF(N65="Ja","",IF(LEN('Local Access'!I66)=0,"",'Local Access'!I66))</f>
        <v/>
      </c>
      <c r="K66" s="36" t="str">
        <f>IF(LEN('Local Access'!J66)=0,"",'Local Access'!J66)</f>
        <v/>
      </c>
      <c r="L66" s="36" t="str">
        <f>IF(LEN('Local Access'!K66)=0,"",'Local Access'!K66)</f>
        <v/>
      </c>
      <c r="M66" s="174" t="str">
        <f t="shared" si="1"/>
        <v/>
      </c>
      <c r="N66" s="36" t="str">
        <f>IF(LEN('Local Access'!L66)=0,"",'Local Access'!L66)</f>
        <v/>
      </c>
      <c r="O66" s="36" t="str">
        <f>IF(LEN('Local Access'!M66)=0,"",'Local Access'!M66)</f>
        <v/>
      </c>
      <c r="P66" s="35"/>
      <c r="Q66" s="35"/>
      <c r="R66" s="34"/>
      <c r="S66" s="33"/>
      <c r="T66" s="33"/>
      <c r="U66" s="32"/>
      <c r="V66" s="31"/>
      <c r="W66" s="31"/>
      <c r="X66" s="31"/>
      <c r="Y66" s="31"/>
      <c r="Z66" s="31"/>
      <c r="AA66" s="31"/>
      <c r="AB66" s="292">
        <f t="shared" si="2"/>
        <v>0</v>
      </c>
      <c r="AC66" s="292">
        <f t="shared" si="3"/>
        <v>0</v>
      </c>
      <c r="AD66" s="292">
        <f t="shared" si="4"/>
        <v>0</v>
      </c>
      <c r="AE66" s="30">
        <f>IF(G66="",0,IF(P66="On-Net maken (glasvezel)",$S66*PDC!$F$33+$T66*PDC!$F$34+PDC!$F$32+$U66,IF(P66="On-Net maken (radio)",PDC!$F$35+$U66,0)))</f>
        <v>0</v>
      </c>
      <c r="AF66" s="293">
        <f>IF(G66="",0,IF(P66="Inkoop bij 3e partij",0,IF(H66="Ja",Y66,VLOOKUP($G66,PDC!$B$10:$G$95,6,FALSE))))</f>
        <v>0</v>
      </c>
      <c r="AG66" s="30">
        <f>IF(G66="",0,IF(P66="Inkoop bij 3e partij",0,IF(H66="Ja", Z66,VLOOKUP($G66,PDC!$B$10:$G$95,5,FALSE))))</f>
        <v>0</v>
      </c>
      <c r="AH66" s="293">
        <f>IF(G66="",0,IF(P66="Inkoop bij 3e partij",V66*(1+PDC!$F$37)+IF(G66=0,0,IF(LEN(G66)=0,0,VLOOKUP($G66,PDC!$B$10:$J$77,7,FALSE))),0))</f>
        <v>0</v>
      </c>
      <c r="AI66" s="293">
        <f>IF(G66="",0,IF(P66="Inkoop bij 3e partij",W66*(1+PDC!$F$38),0))</f>
        <v>0</v>
      </c>
      <c r="AJ66" s="30">
        <f>IF(L66="",0,IF(M66="Ja",AA66,VLOOKUP($L66,PDC!$B$10:$G$95,5,FALSE)))</f>
        <v>0</v>
      </c>
    </row>
    <row r="67" spans="1:36" x14ac:dyDescent="0.2">
      <c r="A67" s="36" t="str">
        <f>IF(OR(LEN('Local Access'!A67)=0,'Local Access'!$L66="Ja"),"",'Local Access'!A67)</f>
        <v/>
      </c>
      <c r="B67" s="36" t="str">
        <f>IF(OR(LEN('Local Access'!B67)=0,'Local Access'!$L66="Ja"),"",'Local Access'!B67)</f>
        <v/>
      </c>
      <c r="C67" s="36" t="str">
        <f>IF(OR(LEN('Local Access'!C67)=0,'Local Access'!$L66="Ja"),"",'Local Access'!C67)</f>
        <v/>
      </c>
      <c r="D67" s="36" t="str">
        <f>IF(OR(LEN('Local Access'!D67)=0,'Local Access'!$L66="Ja"),"",'Local Access'!D67)</f>
        <v/>
      </c>
      <c r="E67" s="36" t="str">
        <f>IF(OR(LEN('Local Access'!E67)=0,'Local Access'!$L66="Ja"),"",'Local Access'!E67)</f>
        <v/>
      </c>
      <c r="F67" s="36" t="str">
        <f>IF(OR(LEN('Local Access'!F67)=0,'Local Access'!$L66="Ja"),"",'Local Access'!F67)</f>
        <v/>
      </c>
      <c r="G67" s="36" t="str">
        <f>IF(N66="Ja","",IF(LEN('Local Access'!H67)=0,"",'Local Access'!H67))</f>
        <v/>
      </c>
      <c r="H67" s="174" t="str">
        <f t="shared" si="0"/>
        <v/>
      </c>
      <c r="I67" s="36" t="str">
        <f>IF(N66="Ja","",IF(LEN('Local Access'!G67)=0,"",'Local Access'!G67))</f>
        <v/>
      </c>
      <c r="J67" s="36" t="str">
        <f>IF(N66="Ja","",IF(LEN('Local Access'!I67)=0,"",'Local Access'!I67))</f>
        <v/>
      </c>
      <c r="K67" s="36" t="str">
        <f>IF(LEN('Local Access'!J67)=0,"",'Local Access'!J67)</f>
        <v/>
      </c>
      <c r="L67" s="36" t="str">
        <f>IF(LEN('Local Access'!K67)=0,"",'Local Access'!K67)</f>
        <v/>
      </c>
      <c r="M67" s="174" t="str">
        <f t="shared" si="1"/>
        <v/>
      </c>
      <c r="N67" s="36" t="str">
        <f>IF(LEN('Local Access'!L67)=0,"",'Local Access'!L67)</f>
        <v/>
      </c>
      <c r="O67" s="36" t="str">
        <f>IF(LEN('Local Access'!M67)=0,"",'Local Access'!M67)</f>
        <v/>
      </c>
      <c r="P67" s="35"/>
      <c r="Q67" s="35"/>
      <c r="R67" s="34"/>
      <c r="S67" s="33"/>
      <c r="T67" s="33"/>
      <c r="U67" s="32"/>
      <c r="V67" s="31"/>
      <c r="W67" s="31"/>
      <c r="X67" s="31"/>
      <c r="Y67" s="31"/>
      <c r="Z67" s="31"/>
      <c r="AA67" s="31"/>
      <c r="AB67" s="292">
        <f t="shared" si="2"/>
        <v>0</v>
      </c>
      <c r="AC67" s="292">
        <f t="shared" si="3"/>
        <v>0</v>
      </c>
      <c r="AD67" s="292">
        <f t="shared" si="4"/>
        <v>0</v>
      </c>
      <c r="AE67" s="30">
        <f>IF(G67="",0,IF(P67="On-Net maken (glasvezel)",$S67*PDC!$F$33+$T67*PDC!$F$34+PDC!$F$32+$U67,IF(P67="On-Net maken (radio)",PDC!$F$35+$U67,0)))</f>
        <v>0</v>
      </c>
      <c r="AF67" s="293">
        <f>IF(G67="",0,IF(P67="Inkoop bij 3e partij",0,IF(H67="Ja",Y67,VLOOKUP($G67,PDC!$B$10:$G$95,6,FALSE))))</f>
        <v>0</v>
      </c>
      <c r="AG67" s="30">
        <f>IF(G67="",0,IF(P67="Inkoop bij 3e partij",0,IF(H67="Ja", Z67,VLOOKUP($G67,PDC!$B$10:$G$95,5,FALSE))))</f>
        <v>0</v>
      </c>
      <c r="AH67" s="293">
        <f>IF(G67="",0,IF(P67="Inkoop bij 3e partij",V67*(1+PDC!$F$37)+IF(G67=0,0,IF(LEN(G67)=0,0,VLOOKUP($G67,PDC!$B$10:$J$77,7,FALSE))),0))</f>
        <v>0</v>
      </c>
      <c r="AI67" s="293">
        <f>IF(G67="",0,IF(P67="Inkoop bij 3e partij",W67*(1+PDC!$F$38),0))</f>
        <v>0</v>
      </c>
      <c r="AJ67" s="30">
        <f>IF(L67="",0,IF(M67="Ja",AA67,VLOOKUP($L67,PDC!$B$10:$G$95,5,FALSE)))</f>
        <v>0</v>
      </c>
    </row>
    <row r="68" spans="1:36" x14ac:dyDescent="0.2">
      <c r="A68" s="36" t="str">
        <f>IF(OR(LEN('Local Access'!A68)=0,'Local Access'!$L67="Ja"),"",'Local Access'!A68)</f>
        <v/>
      </c>
      <c r="B68" s="36" t="str">
        <f>IF(OR(LEN('Local Access'!B68)=0,'Local Access'!$L67="Ja"),"",'Local Access'!B68)</f>
        <v/>
      </c>
      <c r="C68" s="36" t="str">
        <f>IF(OR(LEN('Local Access'!C68)=0,'Local Access'!$L67="Ja"),"",'Local Access'!C68)</f>
        <v/>
      </c>
      <c r="D68" s="36" t="str">
        <f>IF(OR(LEN('Local Access'!D68)=0,'Local Access'!$L67="Ja"),"",'Local Access'!D68)</f>
        <v/>
      </c>
      <c r="E68" s="36" t="str">
        <f>IF(OR(LEN('Local Access'!E68)=0,'Local Access'!$L67="Ja"),"",'Local Access'!E68)</f>
        <v/>
      </c>
      <c r="F68" s="36" t="str">
        <f>IF(OR(LEN('Local Access'!F68)=0,'Local Access'!$L67="Ja"),"",'Local Access'!F68)</f>
        <v/>
      </c>
      <c r="G68" s="36" t="str">
        <f>IF(N67="Ja","",IF(LEN('Local Access'!H68)=0,"",'Local Access'!H68))</f>
        <v/>
      </c>
      <c r="H68" s="174" t="str">
        <f t="shared" si="0"/>
        <v/>
      </c>
      <c r="I68" s="36" t="str">
        <f>IF(N67="Ja","",IF(LEN('Local Access'!G68)=0,"",'Local Access'!G68))</f>
        <v/>
      </c>
      <c r="J68" s="36" t="str">
        <f>IF(N67="Ja","",IF(LEN('Local Access'!I68)=0,"",'Local Access'!I68))</f>
        <v/>
      </c>
      <c r="K68" s="36" t="str">
        <f>IF(LEN('Local Access'!J68)=0,"",'Local Access'!J68)</f>
        <v/>
      </c>
      <c r="L68" s="36" t="str">
        <f>IF(LEN('Local Access'!K68)=0,"",'Local Access'!K68)</f>
        <v/>
      </c>
      <c r="M68" s="174" t="str">
        <f t="shared" si="1"/>
        <v/>
      </c>
      <c r="N68" s="36" t="str">
        <f>IF(LEN('Local Access'!L68)=0,"",'Local Access'!L68)</f>
        <v/>
      </c>
      <c r="O68" s="36" t="str">
        <f>IF(LEN('Local Access'!M68)=0,"",'Local Access'!M68)</f>
        <v/>
      </c>
      <c r="P68" s="35"/>
      <c r="Q68" s="35"/>
      <c r="R68" s="34"/>
      <c r="S68" s="33"/>
      <c r="T68" s="33"/>
      <c r="U68" s="32"/>
      <c r="V68" s="31"/>
      <c r="W68" s="31"/>
      <c r="X68" s="31"/>
      <c r="Y68" s="31"/>
      <c r="Z68" s="31"/>
      <c r="AA68" s="31"/>
      <c r="AB68" s="292">
        <f t="shared" si="2"/>
        <v>0</v>
      </c>
      <c r="AC68" s="292">
        <f t="shared" si="3"/>
        <v>0</v>
      </c>
      <c r="AD68" s="292">
        <f t="shared" si="4"/>
        <v>0</v>
      </c>
      <c r="AE68" s="30">
        <f>IF(G68="",0,IF(P68="On-Net maken (glasvezel)",$S68*PDC!$F$33+$T68*PDC!$F$34+PDC!$F$32+$U68,IF(P68="On-Net maken (radio)",PDC!$F$35+$U68,0)))</f>
        <v>0</v>
      </c>
      <c r="AF68" s="293">
        <f>IF(G68="",0,IF(P68="Inkoop bij 3e partij",0,IF(H68="Ja",Y68,VLOOKUP($G68,PDC!$B$10:$G$95,6,FALSE))))</f>
        <v>0</v>
      </c>
      <c r="AG68" s="30">
        <f>IF(G68="",0,IF(P68="Inkoop bij 3e partij",0,IF(H68="Ja", Z68,VLOOKUP($G68,PDC!$B$10:$G$95,5,FALSE))))</f>
        <v>0</v>
      </c>
      <c r="AH68" s="293">
        <f>IF(G68="",0,IF(P68="Inkoop bij 3e partij",V68*(1+PDC!$F$37)+IF(G68=0,0,IF(LEN(G68)=0,0,VLOOKUP($G68,PDC!$B$10:$J$77,7,FALSE))),0))</f>
        <v>0</v>
      </c>
      <c r="AI68" s="293">
        <f>IF(G68="",0,IF(P68="Inkoop bij 3e partij",W68*(1+PDC!$F$38),0))</f>
        <v>0</v>
      </c>
      <c r="AJ68" s="30">
        <f>IF(L68="",0,IF(M68="Ja",AA68,VLOOKUP($L68,PDC!$B$10:$G$95,5,FALSE)))</f>
        <v>0</v>
      </c>
    </row>
    <row r="69" spans="1:36" x14ac:dyDescent="0.2">
      <c r="A69" s="36" t="str">
        <f>IF(OR(LEN('Local Access'!A69)=0,'Local Access'!$L68="Ja"),"",'Local Access'!A69)</f>
        <v/>
      </c>
      <c r="B69" s="36" t="str">
        <f>IF(OR(LEN('Local Access'!B69)=0,'Local Access'!$L68="Ja"),"",'Local Access'!B69)</f>
        <v/>
      </c>
      <c r="C69" s="36" t="str">
        <f>IF(OR(LEN('Local Access'!C69)=0,'Local Access'!$L68="Ja"),"",'Local Access'!C69)</f>
        <v/>
      </c>
      <c r="D69" s="36" t="str">
        <f>IF(OR(LEN('Local Access'!D69)=0,'Local Access'!$L68="Ja"),"",'Local Access'!D69)</f>
        <v/>
      </c>
      <c r="E69" s="36" t="str">
        <f>IF(OR(LEN('Local Access'!E69)=0,'Local Access'!$L68="Ja"),"",'Local Access'!E69)</f>
        <v/>
      </c>
      <c r="F69" s="36" t="str">
        <f>IF(OR(LEN('Local Access'!F69)=0,'Local Access'!$L68="Ja"),"",'Local Access'!F69)</f>
        <v/>
      </c>
      <c r="G69" s="36" t="str">
        <f>IF(N68="Ja","",IF(LEN('Local Access'!H69)=0,"",'Local Access'!H69))</f>
        <v/>
      </c>
      <c r="H69" s="174" t="str">
        <f t="shared" si="0"/>
        <v/>
      </c>
      <c r="I69" s="36" t="str">
        <f>IF(N68="Ja","",IF(LEN('Local Access'!G69)=0,"",'Local Access'!G69))</f>
        <v/>
      </c>
      <c r="J69" s="36" t="str">
        <f>IF(N68="Ja","",IF(LEN('Local Access'!I69)=0,"",'Local Access'!I69))</f>
        <v/>
      </c>
      <c r="K69" s="36" t="str">
        <f>IF(LEN('Local Access'!J69)=0,"",'Local Access'!J69)</f>
        <v/>
      </c>
      <c r="L69" s="36" t="str">
        <f>IF(LEN('Local Access'!K69)=0,"",'Local Access'!K69)</f>
        <v/>
      </c>
      <c r="M69" s="174" t="str">
        <f t="shared" si="1"/>
        <v/>
      </c>
      <c r="N69" s="36" t="str">
        <f>IF(LEN('Local Access'!L69)=0,"",'Local Access'!L69)</f>
        <v/>
      </c>
      <c r="O69" s="36" t="str">
        <f>IF(LEN('Local Access'!M69)=0,"",'Local Access'!M69)</f>
        <v/>
      </c>
      <c r="P69" s="35"/>
      <c r="Q69" s="35"/>
      <c r="R69" s="34"/>
      <c r="S69" s="33"/>
      <c r="T69" s="33"/>
      <c r="U69" s="32"/>
      <c r="V69" s="31"/>
      <c r="W69" s="31"/>
      <c r="X69" s="31"/>
      <c r="Y69" s="31"/>
      <c r="Z69" s="31"/>
      <c r="AA69" s="31"/>
      <c r="AB69" s="292">
        <f t="shared" si="2"/>
        <v>0</v>
      </c>
      <c r="AC69" s="292">
        <f t="shared" si="3"/>
        <v>0</v>
      </c>
      <c r="AD69" s="292">
        <f t="shared" si="4"/>
        <v>0</v>
      </c>
      <c r="AE69" s="30">
        <f>IF(G69="",0,IF(P69="On-Net maken (glasvezel)",$S69*PDC!$F$33+$T69*PDC!$F$34+PDC!$F$32+$U69,IF(P69="On-Net maken (radio)",PDC!$F$35+$U69,0)))</f>
        <v>0</v>
      </c>
      <c r="AF69" s="293">
        <f>IF(G69="",0,IF(P69="Inkoop bij 3e partij",0,IF(H69="Ja",Y69,VLOOKUP($G69,PDC!$B$10:$G$95,6,FALSE))))</f>
        <v>0</v>
      </c>
      <c r="AG69" s="30">
        <f>IF(G69="",0,IF(P69="Inkoop bij 3e partij",0,IF(H69="Ja", Z69,VLOOKUP($G69,PDC!$B$10:$G$95,5,FALSE))))</f>
        <v>0</v>
      </c>
      <c r="AH69" s="293">
        <f>IF(G69="",0,IF(P69="Inkoop bij 3e partij",V69*(1+PDC!$F$37)+IF(G69=0,0,IF(LEN(G69)=0,0,VLOOKUP($G69,PDC!$B$10:$J$77,7,FALSE))),0))</f>
        <v>0</v>
      </c>
      <c r="AI69" s="293">
        <f>IF(G69="",0,IF(P69="Inkoop bij 3e partij",W69*(1+PDC!$F$38),0))</f>
        <v>0</v>
      </c>
      <c r="AJ69" s="30">
        <f>IF(L69="",0,IF(M69="Ja",AA69,VLOOKUP($L69,PDC!$B$10:$G$95,5,FALSE)))</f>
        <v>0</v>
      </c>
    </row>
    <row r="70" spans="1:36" x14ac:dyDescent="0.2">
      <c r="A70" s="36" t="str">
        <f>IF(OR(LEN('Local Access'!A70)=0,'Local Access'!$L69="Ja"),"",'Local Access'!A70)</f>
        <v/>
      </c>
      <c r="B70" s="36" t="str">
        <f>IF(OR(LEN('Local Access'!B70)=0,'Local Access'!$L69="Ja"),"",'Local Access'!B70)</f>
        <v/>
      </c>
      <c r="C70" s="36" t="str">
        <f>IF(OR(LEN('Local Access'!C70)=0,'Local Access'!$L69="Ja"),"",'Local Access'!C70)</f>
        <v/>
      </c>
      <c r="D70" s="36" t="str">
        <f>IF(OR(LEN('Local Access'!D70)=0,'Local Access'!$L69="Ja"),"",'Local Access'!D70)</f>
        <v/>
      </c>
      <c r="E70" s="36" t="str">
        <f>IF(OR(LEN('Local Access'!E70)=0,'Local Access'!$L69="Ja"),"",'Local Access'!E70)</f>
        <v/>
      </c>
      <c r="F70" s="36" t="str">
        <f>IF(OR(LEN('Local Access'!F70)=0,'Local Access'!$L69="Ja"),"",'Local Access'!F70)</f>
        <v/>
      </c>
      <c r="G70" s="36" t="str">
        <f>IF(N69="Ja","",IF(LEN('Local Access'!H70)=0,"",'Local Access'!H70))</f>
        <v/>
      </c>
      <c r="H70" s="174" t="str">
        <f t="shared" si="0"/>
        <v/>
      </c>
      <c r="I70" s="36" t="str">
        <f>IF(N69="Ja","",IF(LEN('Local Access'!G70)=0,"",'Local Access'!G70))</f>
        <v/>
      </c>
      <c r="J70" s="36" t="str">
        <f>IF(N69="Ja","",IF(LEN('Local Access'!I70)=0,"",'Local Access'!I70))</f>
        <v/>
      </c>
      <c r="K70" s="36" t="str">
        <f>IF(LEN('Local Access'!J70)=0,"",'Local Access'!J70)</f>
        <v/>
      </c>
      <c r="L70" s="36" t="str">
        <f>IF(LEN('Local Access'!K70)=0,"",'Local Access'!K70)</f>
        <v/>
      </c>
      <c r="M70" s="174" t="str">
        <f t="shared" si="1"/>
        <v/>
      </c>
      <c r="N70" s="36" t="str">
        <f>IF(LEN('Local Access'!L70)=0,"",'Local Access'!L70)</f>
        <v/>
      </c>
      <c r="O70" s="36" t="str">
        <f>IF(LEN('Local Access'!M70)=0,"",'Local Access'!M70)</f>
        <v/>
      </c>
      <c r="P70" s="35"/>
      <c r="Q70" s="35"/>
      <c r="R70" s="34"/>
      <c r="S70" s="33"/>
      <c r="T70" s="33"/>
      <c r="U70" s="32"/>
      <c r="V70" s="31"/>
      <c r="W70" s="31"/>
      <c r="X70" s="31"/>
      <c r="Y70" s="31"/>
      <c r="Z70" s="31"/>
      <c r="AA70" s="31"/>
      <c r="AB70" s="292">
        <f t="shared" si="2"/>
        <v>0</v>
      </c>
      <c r="AC70" s="292">
        <f t="shared" si="3"/>
        <v>0</v>
      </c>
      <c r="AD70" s="292">
        <f t="shared" si="4"/>
        <v>0</v>
      </c>
      <c r="AE70" s="30">
        <f>IF(G70="",0,IF(P70="On-Net maken (glasvezel)",$S70*PDC!$F$33+$T70*PDC!$F$34+PDC!$F$32+$U70,IF(P70="On-Net maken (radio)",PDC!$F$35+$U70,0)))</f>
        <v>0</v>
      </c>
      <c r="AF70" s="293">
        <f>IF(G70="",0,IF(P70="Inkoop bij 3e partij",0,IF(H70="Ja",Y70,VLOOKUP($G70,PDC!$B$10:$G$95,6,FALSE))))</f>
        <v>0</v>
      </c>
      <c r="AG70" s="30">
        <f>IF(G70="",0,IF(P70="Inkoop bij 3e partij",0,IF(H70="Ja", Z70,VLOOKUP($G70,PDC!$B$10:$G$95,5,FALSE))))</f>
        <v>0</v>
      </c>
      <c r="AH70" s="293">
        <f>IF(G70="",0,IF(P70="Inkoop bij 3e partij",V70*(1+PDC!$F$37)+IF(G70=0,0,IF(LEN(G70)=0,0,VLOOKUP($G70,PDC!$B$10:$J$77,7,FALSE))),0))</f>
        <v>0</v>
      </c>
      <c r="AI70" s="293">
        <f>IF(G70="",0,IF(P70="Inkoop bij 3e partij",W70*(1+PDC!$F$38),0))</f>
        <v>0</v>
      </c>
      <c r="AJ70" s="30">
        <f>IF(L70="",0,IF(M70="Ja",AA70,VLOOKUP($L70,PDC!$B$10:$G$95,5,FALSE)))</f>
        <v>0</v>
      </c>
    </row>
    <row r="71" spans="1:36" x14ac:dyDescent="0.2">
      <c r="A71" s="36" t="str">
        <f>IF(OR(LEN('Local Access'!A71)=0,'Local Access'!$L70="Ja"),"",'Local Access'!A71)</f>
        <v/>
      </c>
      <c r="B71" s="36" t="str">
        <f>IF(OR(LEN('Local Access'!B71)=0,'Local Access'!$L70="Ja"),"",'Local Access'!B71)</f>
        <v/>
      </c>
      <c r="C71" s="36" t="str">
        <f>IF(OR(LEN('Local Access'!C71)=0,'Local Access'!$L70="Ja"),"",'Local Access'!C71)</f>
        <v/>
      </c>
      <c r="D71" s="36" t="str">
        <f>IF(OR(LEN('Local Access'!D71)=0,'Local Access'!$L70="Ja"),"",'Local Access'!D71)</f>
        <v/>
      </c>
      <c r="E71" s="36" t="str">
        <f>IF(OR(LEN('Local Access'!E71)=0,'Local Access'!$L70="Ja"),"",'Local Access'!E71)</f>
        <v/>
      </c>
      <c r="F71" s="36" t="str">
        <f>IF(OR(LEN('Local Access'!F71)=0,'Local Access'!$L70="Ja"),"",'Local Access'!F71)</f>
        <v/>
      </c>
      <c r="G71" s="36" t="str">
        <f>IF(N70="Ja","",IF(LEN('Local Access'!H71)=0,"",'Local Access'!H71))</f>
        <v/>
      </c>
      <c r="H71" s="174" t="str">
        <f t="shared" si="0"/>
        <v/>
      </c>
      <c r="I71" s="36" t="str">
        <f>IF(N70="Ja","",IF(LEN('Local Access'!G71)=0,"",'Local Access'!G71))</f>
        <v/>
      </c>
      <c r="J71" s="36" t="str">
        <f>IF(N70="Ja","",IF(LEN('Local Access'!I71)=0,"",'Local Access'!I71))</f>
        <v/>
      </c>
      <c r="K71" s="36" t="str">
        <f>IF(LEN('Local Access'!J71)=0,"",'Local Access'!J71)</f>
        <v/>
      </c>
      <c r="L71" s="36" t="str">
        <f>IF(LEN('Local Access'!K71)=0,"",'Local Access'!K71)</f>
        <v/>
      </c>
      <c r="M71" s="174" t="str">
        <f t="shared" si="1"/>
        <v/>
      </c>
      <c r="N71" s="36" t="str">
        <f>IF(LEN('Local Access'!L71)=0,"",'Local Access'!L71)</f>
        <v/>
      </c>
      <c r="O71" s="36" t="str">
        <f>IF(LEN('Local Access'!M71)=0,"",'Local Access'!M71)</f>
        <v/>
      </c>
      <c r="P71" s="35"/>
      <c r="Q71" s="35"/>
      <c r="R71" s="34"/>
      <c r="S71" s="33"/>
      <c r="T71" s="33"/>
      <c r="U71" s="32"/>
      <c r="V71" s="31"/>
      <c r="W71" s="31"/>
      <c r="X71" s="31"/>
      <c r="Y71" s="31"/>
      <c r="Z71" s="31"/>
      <c r="AA71" s="31"/>
      <c r="AB71" s="292">
        <f t="shared" si="2"/>
        <v>0</v>
      </c>
      <c r="AC71" s="292">
        <f t="shared" si="3"/>
        <v>0</v>
      </c>
      <c r="AD71" s="292">
        <f t="shared" si="4"/>
        <v>0</v>
      </c>
      <c r="AE71" s="30">
        <f>IF(G71="",0,IF(P71="On-Net maken (glasvezel)",$S71*PDC!$F$33+$T71*PDC!$F$34+PDC!$F$32+$U71,IF(P71="On-Net maken (radio)",PDC!$F$35+$U71,0)))</f>
        <v>0</v>
      </c>
      <c r="AF71" s="293">
        <f>IF(G71="",0,IF(P71="Inkoop bij 3e partij",0,IF(H71="Ja",Y71,VLOOKUP($G71,PDC!$B$10:$G$95,6,FALSE))))</f>
        <v>0</v>
      </c>
      <c r="AG71" s="30">
        <f>IF(G71="",0,IF(P71="Inkoop bij 3e partij",0,IF(H71="Ja", Z71,VLOOKUP($G71,PDC!$B$10:$G$95,5,FALSE))))</f>
        <v>0</v>
      </c>
      <c r="AH71" s="293">
        <f>IF(G71="",0,IF(P71="Inkoop bij 3e partij",V71*(1+PDC!$F$37)+IF(G71=0,0,IF(LEN(G71)=0,0,VLOOKUP($G71,PDC!$B$10:$J$77,7,FALSE))),0))</f>
        <v>0</v>
      </c>
      <c r="AI71" s="293">
        <f>IF(G71="",0,IF(P71="Inkoop bij 3e partij",W71*(1+PDC!$F$38),0))</f>
        <v>0</v>
      </c>
      <c r="AJ71" s="30">
        <f>IF(L71="",0,IF(M71="Ja",AA71,VLOOKUP($L71,PDC!$B$10:$G$95,5,FALSE)))</f>
        <v>0</v>
      </c>
    </row>
    <row r="72" spans="1:36" x14ac:dyDescent="0.2">
      <c r="A72" s="36" t="str">
        <f>IF(OR(LEN('Local Access'!A72)=0,'Local Access'!$L71="Ja"),"",'Local Access'!A72)</f>
        <v/>
      </c>
      <c r="B72" s="36" t="str">
        <f>IF(OR(LEN('Local Access'!B72)=0,'Local Access'!$L71="Ja"),"",'Local Access'!B72)</f>
        <v/>
      </c>
      <c r="C72" s="36" t="str">
        <f>IF(OR(LEN('Local Access'!C72)=0,'Local Access'!$L71="Ja"),"",'Local Access'!C72)</f>
        <v/>
      </c>
      <c r="D72" s="36" t="str">
        <f>IF(OR(LEN('Local Access'!D72)=0,'Local Access'!$L71="Ja"),"",'Local Access'!D72)</f>
        <v/>
      </c>
      <c r="E72" s="36" t="str">
        <f>IF(OR(LEN('Local Access'!E72)=0,'Local Access'!$L71="Ja"),"",'Local Access'!E72)</f>
        <v/>
      </c>
      <c r="F72" s="36" t="str">
        <f>IF(OR(LEN('Local Access'!F72)=0,'Local Access'!$L71="Ja"),"",'Local Access'!F72)</f>
        <v/>
      </c>
      <c r="G72" s="36" t="str">
        <f>IF(N71="Ja","",IF(LEN('Local Access'!H72)=0,"",'Local Access'!H72))</f>
        <v/>
      </c>
      <c r="H72" s="174" t="str">
        <f t="shared" si="0"/>
        <v/>
      </c>
      <c r="I72" s="36" t="str">
        <f>IF(N71="Ja","",IF(LEN('Local Access'!G72)=0,"",'Local Access'!G72))</f>
        <v/>
      </c>
      <c r="J72" s="36" t="str">
        <f>IF(N71="Ja","",IF(LEN('Local Access'!I72)=0,"",'Local Access'!I72))</f>
        <v/>
      </c>
      <c r="K72" s="36" t="str">
        <f>IF(LEN('Local Access'!J72)=0,"",'Local Access'!J72)</f>
        <v/>
      </c>
      <c r="L72" s="36" t="str">
        <f>IF(LEN('Local Access'!K72)=0,"",'Local Access'!K72)</f>
        <v/>
      </c>
      <c r="M72" s="174" t="str">
        <f t="shared" si="1"/>
        <v/>
      </c>
      <c r="N72" s="36" t="str">
        <f>IF(LEN('Local Access'!L72)=0,"",'Local Access'!L72)</f>
        <v/>
      </c>
      <c r="O72" s="36" t="str">
        <f>IF(LEN('Local Access'!M72)=0,"",'Local Access'!M72)</f>
        <v/>
      </c>
      <c r="P72" s="35"/>
      <c r="Q72" s="35"/>
      <c r="R72" s="34"/>
      <c r="S72" s="33"/>
      <c r="T72" s="33"/>
      <c r="U72" s="32"/>
      <c r="V72" s="31"/>
      <c r="W72" s="31"/>
      <c r="X72" s="31"/>
      <c r="Y72" s="31"/>
      <c r="Z72" s="31"/>
      <c r="AA72" s="31"/>
      <c r="AB72" s="292">
        <f t="shared" si="2"/>
        <v>0</v>
      </c>
      <c r="AC72" s="292">
        <f t="shared" si="3"/>
        <v>0</v>
      </c>
      <c r="AD72" s="292">
        <f t="shared" si="4"/>
        <v>0</v>
      </c>
      <c r="AE72" s="30">
        <f>IF(G72="",0,IF(P72="On-Net maken (glasvezel)",$S72*PDC!$F$33+$T72*PDC!$F$34+PDC!$F$32+$U72,IF(P72="On-Net maken (radio)",PDC!$F$35+$U72,0)))</f>
        <v>0</v>
      </c>
      <c r="AF72" s="293">
        <f>IF(G72="",0,IF(P72="Inkoop bij 3e partij",0,IF(H72="Ja",Y72,VLOOKUP($G72,PDC!$B$10:$G$95,6,FALSE))))</f>
        <v>0</v>
      </c>
      <c r="AG72" s="30">
        <f>IF(G72="",0,IF(P72="Inkoop bij 3e partij",0,IF(H72="Ja", Z72,VLOOKUP($G72,PDC!$B$10:$G$95,5,FALSE))))</f>
        <v>0</v>
      </c>
      <c r="AH72" s="293">
        <f>IF(G72="",0,IF(P72="Inkoop bij 3e partij",V72*(1+PDC!$F$37)+IF(G72=0,0,IF(LEN(G72)=0,0,VLOOKUP($G72,PDC!$B$10:$J$77,7,FALSE))),0))</f>
        <v>0</v>
      </c>
      <c r="AI72" s="293">
        <f>IF(G72="",0,IF(P72="Inkoop bij 3e partij",W72*(1+PDC!$F$38),0))</f>
        <v>0</v>
      </c>
      <c r="AJ72" s="30">
        <f>IF(L72="",0,IF(M72="Ja",AA72,VLOOKUP($L72,PDC!$B$10:$G$95,5,FALSE)))</f>
        <v>0</v>
      </c>
    </row>
    <row r="73" spans="1:36" x14ac:dyDescent="0.2">
      <c r="A73" s="36" t="str">
        <f>IF(OR(LEN('Local Access'!A73)=0,'Local Access'!$L72="Ja"),"",'Local Access'!A73)</f>
        <v/>
      </c>
      <c r="B73" s="36" t="str">
        <f>IF(OR(LEN('Local Access'!B73)=0,'Local Access'!$L72="Ja"),"",'Local Access'!B73)</f>
        <v/>
      </c>
      <c r="C73" s="36" t="str">
        <f>IF(OR(LEN('Local Access'!C73)=0,'Local Access'!$L72="Ja"),"",'Local Access'!C73)</f>
        <v/>
      </c>
      <c r="D73" s="36" t="str">
        <f>IF(OR(LEN('Local Access'!D73)=0,'Local Access'!$L72="Ja"),"",'Local Access'!D73)</f>
        <v/>
      </c>
      <c r="E73" s="36" t="str">
        <f>IF(OR(LEN('Local Access'!E73)=0,'Local Access'!$L72="Ja"),"",'Local Access'!E73)</f>
        <v/>
      </c>
      <c r="F73" s="36" t="str">
        <f>IF(OR(LEN('Local Access'!F73)=0,'Local Access'!$L72="Ja"),"",'Local Access'!F73)</f>
        <v/>
      </c>
      <c r="G73" s="36" t="str">
        <f>IF(N72="Ja","",IF(LEN('Local Access'!H73)=0,"",'Local Access'!H73))</f>
        <v/>
      </c>
      <c r="H73" s="174" t="str">
        <f t="shared" si="0"/>
        <v/>
      </c>
      <c r="I73" s="36" t="str">
        <f>IF(N72="Ja","",IF(LEN('Local Access'!G73)=0,"",'Local Access'!G73))</f>
        <v/>
      </c>
      <c r="J73" s="36" t="str">
        <f>IF(N72="Ja","",IF(LEN('Local Access'!I73)=0,"",'Local Access'!I73))</f>
        <v/>
      </c>
      <c r="K73" s="36" t="str">
        <f>IF(LEN('Local Access'!J73)=0,"",'Local Access'!J73)</f>
        <v/>
      </c>
      <c r="L73" s="36" t="str">
        <f>IF(LEN('Local Access'!K73)=0,"",'Local Access'!K73)</f>
        <v/>
      </c>
      <c r="M73" s="174" t="str">
        <f t="shared" si="1"/>
        <v/>
      </c>
      <c r="N73" s="36" t="str">
        <f>IF(LEN('Local Access'!L73)=0,"",'Local Access'!L73)</f>
        <v/>
      </c>
      <c r="O73" s="36" t="str">
        <f>IF(LEN('Local Access'!M73)=0,"",'Local Access'!M73)</f>
        <v/>
      </c>
      <c r="P73" s="35"/>
      <c r="Q73" s="35"/>
      <c r="R73" s="34"/>
      <c r="S73" s="33"/>
      <c r="T73" s="33"/>
      <c r="U73" s="32"/>
      <c r="V73" s="31"/>
      <c r="W73" s="31"/>
      <c r="X73" s="31"/>
      <c r="Y73" s="31"/>
      <c r="Z73" s="31"/>
      <c r="AA73" s="31"/>
      <c r="AB73" s="292">
        <f t="shared" si="2"/>
        <v>0</v>
      </c>
      <c r="AC73" s="292">
        <f t="shared" si="3"/>
        <v>0</v>
      </c>
      <c r="AD73" s="292">
        <f t="shared" si="4"/>
        <v>0</v>
      </c>
      <c r="AE73" s="30">
        <f>IF(G73="",0,IF(P73="On-Net maken (glasvezel)",$S73*PDC!$F$33+$T73*PDC!$F$34+PDC!$F$32+$U73,IF(P73="On-Net maken (radio)",PDC!$F$35+$U73,0)))</f>
        <v>0</v>
      </c>
      <c r="AF73" s="293">
        <f>IF(G73="",0,IF(P73="Inkoop bij 3e partij",0,IF(H73="Ja",Y73,VLOOKUP($G73,PDC!$B$10:$G$95,6,FALSE))))</f>
        <v>0</v>
      </c>
      <c r="AG73" s="30">
        <f>IF(G73="",0,IF(P73="Inkoop bij 3e partij",0,IF(H73="Ja", Z73,VLOOKUP($G73,PDC!$B$10:$G$95,5,FALSE))))</f>
        <v>0</v>
      </c>
      <c r="AH73" s="293">
        <f>IF(G73="",0,IF(P73="Inkoop bij 3e partij",V73*(1+PDC!$F$37)+IF(G73=0,0,IF(LEN(G73)=0,0,VLOOKUP($G73,PDC!$B$10:$J$77,7,FALSE))),0))</f>
        <v>0</v>
      </c>
      <c r="AI73" s="293">
        <f>IF(G73="",0,IF(P73="Inkoop bij 3e partij",W73*(1+PDC!$F$38),0))</f>
        <v>0</v>
      </c>
      <c r="AJ73" s="30">
        <f>IF(L73="",0,IF(M73="Ja",AA73,VLOOKUP($L73,PDC!$B$10:$G$95,5,FALSE)))</f>
        <v>0</v>
      </c>
    </row>
    <row r="74" spans="1:36" x14ac:dyDescent="0.2">
      <c r="A74" s="36" t="str">
        <f>IF(OR(LEN('Local Access'!A74)=0,'Local Access'!$L73="Ja"),"",'Local Access'!A74)</f>
        <v/>
      </c>
      <c r="B74" s="36" t="str">
        <f>IF(OR(LEN('Local Access'!B74)=0,'Local Access'!$L73="Ja"),"",'Local Access'!B74)</f>
        <v/>
      </c>
      <c r="C74" s="36" t="str">
        <f>IF(OR(LEN('Local Access'!C74)=0,'Local Access'!$L73="Ja"),"",'Local Access'!C74)</f>
        <v/>
      </c>
      <c r="D74" s="36" t="str">
        <f>IF(OR(LEN('Local Access'!D74)=0,'Local Access'!$L73="Ja"),"",'Local Access'!D74)</f>
        <v/>
      </c>
      <c r="E74" s="36" t="str">
        <f>IF(OR(LEN('Local Access'!E74)=0,'Local Access'!$L73="Ja"),"",'Local Access'!E74)</f>
        <v/>
      </c>
      <c r="F74" s="36" t="str">
        <f>IF(OR(LEN('Local Access'!F74)=0,'Local Access'!$L73="Ja"),"",'Local Access'!F74)</f>
        <v/>
      </c>
      <c r="G74" s="36" t="str">
        <f>IF(N73="Ja","",IF(LEN('Local Access'!H74)=0,"",'Local Access'!H74))</f>
        <v/>
      </c>
      <c r="H74" s="174" t="str">
        <f t="shared" si="0"/>
        <v/>
      </c>
      <c r="I74" s="36" t="str">
        <f>IF(N73="Ja","",IF(LEN('Local Access'!G74)=0,"",'Local Access'!G74))</f>
        <v/>
      </c>
      <c r="J74" s="36" t="str">
        <f>IF(N73="Ja","",IF(LEN('Local Access'!I74)=0,"",'Local Access'!I74))</f>
        <v/>
      </c>
      <c r="K74" s="36" t="str">
        <f>IF(LEN('Local Access'!J74)=0,"",'Local Access'!J74)</f>
        <v/>
      </c>
      <c r="L74" s="36" t="str">
        <f>IF(LEN('Local Access'!K74)=0,"",'Local Access'!K74)</f>
        <v/>
      </c>
      <c r="M74" s="174" t="str">
        <f t="shared" si="1"/>
        <v/>
      </c>
      <c r="N74" s="36" t="str">
        <f>IF(LEN('Local Access'!L74)=0,"",'Local Access'!L74)</f>
        <v/>
      </c>
      <c r="O74" s="36" t="str">
        <f>IF(LEN('Local Access'!M74)=0,"",'Local Access'!M74)</f>
        <v/>
      </c>
      <c r="P74" s="35"/>
      <c r="Q74" s="35"/>
      <c r="R74" s="34"/>
      <c r="S74" s="33"/>
      <c r="T74" s="33"/>
      <c r="U74" s="32"/>
      <c r="V74" s="31"/>
      <c r="W74" s="31"/>
      <c r="X74" s="31"/>
      <c r="Y74" s="31"/>
      <c r="Z74" s="31"/>
      <c r="AA74" s="31"/>
      <c r="AB74" s="292">
        <f t="shared" si="2"/>
        <v>0</v>
      </c>
      <c r="AC74" s="292">
        <f t="shared" si="3"/>
        <v>0</v>
      </c>
      <c r="AD74" s="292">
        <f t="shared" si="4"/>
        <v>0</v>
      </c>
      <c r="AE74" s="30">
        <f>IF(G74="",0,IF(P74="On-Net maken (glasvezel)",$S74*PDC!$F$33+$T74*PDC!$F$34+PDC!$F$32+$U74,IF(P74="On-Net maken (radio)",PDC!$F$35+$U74,0)))</f>
        <v>0</v>
      </c>
      <c r="AF74" s="293">
        <f>IF(G74="",0,IF(P74="Inkoop bij 3e partij",0,IF(H74="Ja",Y74,VLOOKUP($G74,PDC!$B$10:$G$95,6,FALSE))))</f>
        <v>0</v>
      </c>
      <c r="AG74" s="30">
        <f>IF(G74="",0,IF(P74="Inkoop bij 3e partij",0,IF(H74="Ja", Z74,VLOOKUP($G74,PDC!$B$10:$G$95,5,FALSE))))</f>
        <v>0</v>
      </c>
      <c r="AH74" s="293">
        <f>IF(G74="",0,IF(P74="Inkoop bij 3e partij",V74*(1+PDC!$F$37)+IF(G74=0,0,IF(LEN(G74)=0,0,VLOOKUP($G74,PDC!$B$10:$J$77,7,FALSE))),0))</f>
        <v>0</v>
      </c>
      <c r="AI74" s="293">
        <f>IF(G74="",0,IF(P74="Inkoop bij 3e partij",W74*(1+PDC!$F$38),0))</f>
        <v>0</v>
      </c>
      <c r="AJ74" s="30">
        <f>IF(L74="",0,IF(M74="Ja",AA74,VLOOKUP($L74,PDC!$B$10:$G$95,5,FALSE)))</f>
        <v>0</v>
      </c>
    </row>
    <row r="75" spans="1:36" x14ac:dyDescent="0.2">
      <c r="A75" s="36" t="str">
        <f>IF(OR(LEN('Local Access'!A75)=0,'Local Access'!$L74="Ja"),"",'Local Access'!A75)</f>
        <v/>
      </c>
      <c r="B75" s="36" t="str">
        <f>IF(OR(LEN('Local Access'!B75)=0,'Local Access'!$L74="Ja"),"",'Local Access'!B75)</f>
        <v/>
      </c>
      <c r="C75" s="36" t="str">
        <f>IF(OR(LEN('Local Access'!C75)=0,'Local Access'!$L74="Ja"),"",'Local Access'!C75)</f>
        <v/>
      </c>
      <c r="D75" s="36" t="str">
        <f>IF(OR(LEN('Local Access'!D75)=0,'Local Access'!$L74="Ja"),"",'Local Access'!D75)</f>
        <v/>
      </c>
      <c r="E75" s="36" t="str">
        <f>IF(OR(LEN('Local Access'!E75)=0,'Local Access'!$L74="Ja"),"",'Local Access'!E75)</f>
        <v/>
      </c>
      <c r="F75" s="36" t="str">
        <f>IF(OR(LEN('Local Access'!F75)=0,'Local Access'!$L74="Ja"),"",'Local Access'!F75)</f>
        <v/>
      </c>
      <c r="G75" s="36" t="str">
        <f>IF(N74="Ja","",IF(LEN('Local Access'!H75)=0,"",'Local Access'!H75))</f>
        <v/>
      </c>
      <c r="H75" s="174" t="str">
        <f t="shared" si="0"/>
        <v/>
      </c>
      <c r="I75" s="36" t="str">
        <f>IF(N74="Ja","",IF(LEN('Local Access'!G75)=0,"",'Local Access'!G75))</f>
        <v/>
      </c>
      <c r="J75" s="36" t="str">
        <f>IF(N74="Ja","",IF(LEN('Local Access'!I75)=0,"",'Local Access'!I75))</f>
        <v/>
      </c>
      <c r="K75" s="36" t="str">
        <f>IF(LEN('Local Access'!J75)=0,"",'Local Access'!J75)</f>
        <v/>
      </c>
      <c r="L75" s="36" t="str">
        <f>IF(LEN('Local Access'!K75)=0,"",'Local Access'!K75)</f>
        <v/>
      </c>
      <c r="M75" s="174" t="str">
        <f t="shared" si="1"/>
        <v/>
      </c>
      <c r="N75" s="36" t="str">
        <f>IF(LEN('Local Access'!L75)=0,"",'Local Access'!L75)</f>
        <v/>
      </c>
      <c r="O75" s="36" t="str">
        <f>IF(LEN('Local Access'!M75)=0,"",'Local Access'!M75)</f>
        <v/>
      </c>
      <c r="P75" s="35"/>
      <c r="Q75" s="35"/>
      <c r="R75" s="34"/>
      <c r="S75" s="33"/>
      <c r="T75" s="33"/>
      <c r="U75" s="32"/>
      <c r="V75" s="31"/>
      <c r="W75" s="31"/>
      <c r="X75" s="31"/>
      <c r="Y75" s="31"/>
      <c r="Z75" s="31"/>
      <c r="AA75" s="31"/>
      <c r="AB75" s="292">
        <f t="shared" si="2"/>
        <v>0</v>
      </c>
      <c r="AC75" s="292">
        <f t="shared" si="3"/>
        <v>0</v>
      </c>
      <c r="AD75" s="292">
        <f t="shared" si="4"/>
        <v>0</v>
      </c>
      <c r="AE75" s="30">
        <f>IF(G75="",0,IF(P75="On-Net maken (glasvezel)",$S75*PDC!$F$33+$T75*PDC!$F$34+PDC!$F$32+$U75,IF(P75="On-Net maken (radio)",PDC!$F$35+$U75,0)))</f>
        <v>0</v>
      </c>
      <c r="AF75" s="293">
        <f>IF(G75="",0,IF(P75="Inkoop bij 3e partij",0,IF(H75="Ja",Y75,VLOOKUP($G75,PDC!$B$10:$G$95,6,FALSE))))</f>
        <v>0</v>
      </c>
      <c r="AG75" s="30">
        <f>IF(G75="",0,IF(P75="Inkoop bij 3e partij",0,IF(H75="Ja", Z75,VLOOKUP($G75,PDC!$B$10:$G$95,5,FALSE))))</f>
        <v>0</v>
      </c>
      <c r="AH75" s="293">
        <f>IF(G75="",0,IF(P75="Inkoop bij 3e partij",V75*(1+PDC!$F$37)+IF(G75=0,0,IF(LEN(G75)=0,0,VLOOKUP($G75,PDC!$B$10:$J$77,7,FALSE))),0))</f>
        <v>0</v>
      </c>
      <c r="AI75" s="293">
        <f>IF(G75="",0,IF(P75="Inkoop bij 3e partij",W75*(1+PDC!$F$38),0))</f>
        <v>0</v>
      </c>
      <c r="AJ75" s="30">
        <f>IF(L75="",0,IF(M75="Ja",AA75,VLOOKUP($L75,PDC!$B$10:$G$95,5,FALSE)))</f>
        <v>0</v>
      </c>
    </row>
    <row r="76" spans="1:36" x14ac:dyDescent="0.2">
      <c r="A76" s="36" t="str">
        <f>IF(OR(LEN('Local Access'!A76)=0,'Local Access'!$L75="Ja"),"",'Local Access'!A76)</f>
        <v/>
      </c>
      <c r="B76" s="36" t="str">
        <f>IF(OR(LEN('Local Access'!B76)=0,'Local Access'!$L75="Ja"),"",'Local Access'!B76)</f>
        <v/>
      </c>
      <c r="C76" s="36" t="str">
        <f>IF(OR(LEN('Local Access'!C76)=0,'Local Access'!$L75="Ja"),"",'Local Access'!C76)</f>
        <v/>
      </c>
      <c r="D76" s="36" t="str">
        <f>IF(OR(LEN('Local Access'!D76)=0,'Local Access'!$L75="Ja"),"",'Local Access'!D76)</f>
        <v/>
      </c>
      <c r="E76" s="36" t="str">
        <f>IF(OR(LEN('Local Access'!E76)=0,'Local Access'!$L75="Ja"),"",'Local Access'!E76)</f>
        <v/>
      </c>
      <c r="F76" s="36" t="str">
        <f>IF(OR(LEN('Local Access'!F76)=0,'Local Access'!$L75="Ja"),"",'Local Access'!F76)</f>
        <v/>
      </c>
      <c r="G76" s="36" t="str">
        <f>IF(N75="Ja","",IF(LEN('Local Access'!H76)=0,"",'Local Access'!H76))</f>
        <v/>
      </c>
      <c r="H76" s="174" t="str">
        <f t="shared" si="0"/>
        <v/>
      </c>
      <c r="I76" s="36" t="str">
        <f>IF(N75="Ja","",IF(LEN('Local Access'!G76)=0,"",'Local Access'!G76))</f>
        <v/>
      </c>
      <c r="J76" s="36" t="str">
        <f>IF(N75="Ja","",IF(LEN('Local Access'!I76)=0,"",'Local Access'!I76))</f>
        <v/>
      </c>
      <c r="K76" s="36" t="str">
        <f>IF(LEN('Local Access'!J76)=0,"",'Local Access'!J76)</f>
        <v/>
      </c>
      <c r="L76" s="36" t="str">
        <f>IF(LEN('Local Access'!K76)=0,"",'Local Access'!K76)</f>
        <v/>
      </c>
      <c r="M76" s="174" t="str">
        <f t="shared" si="1"/>
        <v/>
      </c>
      <c r="N76" s="36" t="str">
        <f>IF(LEN('Local Access'!L76)=0,"",'Local Access'!L76)</f>
        <v/>
      </c>
      <c r="O76" s="36" t="str">
        <f>IF(LEN('Local Access'!M76)=0,"",'Local Access'!M76)</f>
        <v/>
      </c>
      <c r="P76" s="35"/>
      <c r="Q76" s="35"/>
      <c r="R76" s="34"/>
      <c r="S76" s="33"/>
      <c r="T76" s="33"/>
      <c r="U76" s="32"/>
      <c r="V76" s="31"/>
      <c r="W76" s="31"/>
      <c r="X76" s="31"/>
      <c r="Y76" s="31"/>
      <c r="Z76" s="31"/>
      <c r="AA76" s="31"/>
      <c r="AB76" s="292">
        <f t="shared" si="2"/>
        <v>0</v>
      </c>
      <c r="AC76" s="292">
        <f t="shared" si="3"/>
        <v>0</v>
      </c>
      <c r="AD76" s="292">
        <f t="shared" si="4"/>
        <v>0</v>
      </c>
      <c r="AE76" s="30">
        <f>IF(G76="",0,IF(P76="On-Net maken (glasvezel)",$S76*PDC!$F$33+$T76*PDC!$F$34+PDC!$F$32+$U76,IF(P76="On-Net maken (radio)",PDC!$F$35+$U76,0)))</f>
        <v>0</v>
      </c>
      <c r="AF76" s="293">
        <f>IF(G76="",0,IF(P76="Inkoop bij 3e partij",0,IF(H76="Ja",Y76,VLOOKUP($G76,PDC!$B$10:$G$95,6,FALSE))))</f>
        <v>0</v>
      </c>
      <c r="AG76" s="30">
        <f>IF(G76="",0,IF(P76="Inkoop bij 3e partij",0,IF(H76="Ja", Z76,VLOOKUP($G76,PDC!$B$10:$G$95,5,FALSE))))</f>
        <v>0</v>
      </c>
      <c r="AH76" s="293">
        <f>IF(G76="",0,IF(P76="Inkoop bij 3e partij",V76*(1+PDC!$F$37)+IF(G76=0,0,IF(LEN(G76)=0,0,VLOOKUP($G76,PDC!$B$10:$J$77,7,FALSE))),0))</f>
        <v>0</v>
      </c>
      <c r="AI76" s="293">
        <f>IF(G76="",0,IF(P76="Inkoop bij 3e partij",W76*(1+PDC!$F$38),0))</f>
        <v>0</v>
      </c>
      <c r="AJ76" s="30">
        <f>IF(L76="",0,IF(M76="Ja",AA76,VLOOKUP($L76,PDC!$B$10:$G$95,5,FALSE)))</f>
        <v>0</v>
      </c>
    </row>
    <row r="77" spans="1:36" x14ac:dyDescent="0.2">
      <c r="A77" s="36" t="str">
        <f>IF(OR(LEN('Local Access'!A77)=0,'Local Access'!$L76="Ja"),"",'Local Access'!A77)</f>
        <v/>
      </c>
      <c r="B77" s="36" t="str">
        <f>IF(OR(LEN('Local Access'!B77)=0,'Local Access'!$L76="Ja"),"",'Local Access'!B77)</f>
        <v/>
      </c>
      <c r="C77" s="36" t="str">
        <f>IF(OR(LEN('Local Access'!C77)=0,'Local Access'!$L76="Ja"),"",'Local Access'!C77)</f>
        <v/>
      </c>
      <c r="D77" s="36" t="str">
        <f>IF(OR(LEN('Local Access'!D77)=0,'Local Access'!$L76="Ja"),"",'Local Access'!D77)</f>
        <v/>
      </c>
      <c r="E77" s="36" t="str">
        <f>IF(OR(LEN('Local Access'!E77)=0,'Local Access'!$L76="Ja"),"",'Local Access'!E77)</f>
        <v/>
      </c>
      <c r="F77" s="36" t="str">
        <f>IF(OR(LEN('Local Access'!F77)=0,'Local Access'!$L76="Ja"),"",'Local Access'!F77)</f>
        <v/>
      </c>
      <c r="G77" s="36" t="str">
        <f>IF(N76="Ja","",IF(LEN('Local Access'!H77)=0,"",'Local Access'!H77))</f>
        <v/>
      </c>
      <c r="H77" s="174" t="str">
        <f t="shared" ref="H77:H140" si="5">IF(N76="Ja","",IF(LEFT(G77,3)="SD-","Ja",""))</f>
        <v/>
      </c>
      <c r="I77" s="36" t="str">
        <f>IF(N76="Ja","",IF(LEN('Local Access'!G77)=0,"",'Local Access'!G77))</f>
        <v/>
      </c>
      <c r="J77" s="36" t="str">
        <f>IF(N76="Ja","",IF(LEN('Local Access'!I77)=0,"",'Local Access'!I77))</f>
        <v/>
      </c>
      <c r="K77" s="36" t="str">
        <f>IF(LEN('Local Access'!J77)=0,"",'Local Access'!J77)</f>
        <v/>
      </c>
      <c r="L77" s="36" t="str">
        <f>IF(LEN('Local Access'!K77)=0,"",'Local Access'!K77)</f>
        <v/>
      </c>
      <c r="M77" s="174" t="str">
        <f t="shared" ref="M77:M140" si="6">IF(LEFT(L77,3)="SD-","Ja","")</f>
        <v/>
      </c>
      <c r="N77" s="36" t="str">
        <f>IF(LEN('Local Access'!L77)=0,"",'Local Access'!L77)</f>
        <v/>
      </c>
      <c r="O77" s="36" t="str">
        <f>IF(LEN('Local Access'!M77)=0,"",'Local Access'!M77)</f>
        <v/>
      </c>
      <c r="P77" s="35"/>
      <c r="Q77" s="35"/>
      <c r="R77" s="34"/>
      <c r="S77" s="33"/>
      <c r="T77" s="33"/>
      <c r="U77" s="32"/>
      <c r="V77" s="31"/>
      <c r="W77" s="31"/>
      <c r="X77" s="31"/>
      <c r="Y77" s="31"/>
      <c r="Z77" s="31"/>
      <c r="AA77" s="31"/>
      <c r="AB77" s="292">
        <f t="shared" ref="AB77:AB140" si="7">AE77+AH77</f>
        <v>0</v>
      </c>
      <c r="AC77" s="292">
        <f t="shared" ref="AC77:AC140" si="8">AF77</f>
        <v>0</v>
      </c>
      <c r="AD77" s="292">
        <f t="shared" ref="AD77:AD140" si="9">AI77+AG77+AJ77</f>
        <v>0</v>
      </c>
      <c r="AE77" s="30">
        <f>IF(G77="",0,IF(P77="On-Net maken (glasvezel)",$S77*PDC!$F$33+$T77*PDC!$F$34+PDC!$F$32+$U77,IF(P77="On-Net maken (radio)",PDC!$F$35+$U77,0)))</f>
        <v>0</v>
      </c>
      <c r="AF77" s="293">
        <f>IF(G77="",0,IF(P77="Inkoop bij 3e partij",0,IF(H77="Ja",Y77,VLOOKUP($G77,PDC!$B$10:$G$95,6,FALSE))))</f>
        <v>0</v>
      </c>
      <c r="AG77" s="30">
        <f>IF(G77="",0,IF(P77="Inkoop bij 3e partij",0,IF(H77="Ja", Z77,VLOOKUP($G77,PDC!$B$10:$G$95,5,FALSE))))</f>
        <v>0</v>
      </c>
      <c r="AH77" s="293">
        <f>IF(G77="",0,IF(P77="Inkoop bij 3e partij",V77*(1+PDC!$F$37)+IF(G77=0,0,IF(LEN(G77)=0,0,VLOOKUP($G77,PDC!$B$10:$J$77,7,FALSE))),0))</f>
        <v>0</v>
      </c>
      <c r="AI77" s="293">
        <f>IF(G77="",0,IF(P77="Inkoop bij 3e partij",W77*(1+PDC!$F$38),0))</f>
        <v>0</v>
      </c>
      <c r="AJ77" s="30">
        <f>IF(L77="",0,IF(M77="Ja",AA77,VLOOKUP($L77,PDC!$B$10:$G$95,5,FALSE)))</f>
        <v>0</v>
      </c>
    </row>
    <row r="78" spans="1:36" x14ac:dyDescent="0.2">
      <c r="A78" s="36" t="str">
        <f>IF(OR(LEN('Local Access'!A78)=0,'Local Access'!$L77="Ja"),"",'Local Access'!A78)</f>
        <v/>
      </c>
      <c r="B78" s="36" t="str">
        <f>IF(OR(LEN('Local Access'!B78)=0,'Local Access'!$L77="Ja"),"",'Local Access'!B78)</f>
        <v/>
      </c>
      <c r="C78" s="36" t="str">
        <f>IF(OR(LEN('Local Access'!C78)=0,'Local Access'!$L77="Ja"),"",'Local Access'!C78)</f>
        <v/>
      </c>
      <c r="D78" s="36" t="str">
        <f>IF(OR(LEN('Local Access'!D78)=0,'Local Access'!$L77="Ja"),"",'Local Access'!D78)</f>
        <v/>
      </c>
      <c r="E78" s="36" t="str">
        <f>IF(OR(LEN('Local Access'!E78)=0,'Local Access'!$L77="Ja"),"",'Local Access'!E78)</f>
        <v/>
      </c>
      <c r="F78" s="36" t="str">
        <f>IF(OR(LEN('Local Access'!F78)=0,'Local Access'!$L77="Ja"),"",'Local Access'!F78)</f>
        <v/>
      </c>
      <c r="G78" s="36" t="str">
        <f>IF(N77="Ja","",IF(LEN('Local Access'!H78)=0,"",'Local Access'!H78))</f>
        <v/>
      </c>
      <c r="H78" s="174" t="str">
        <f t="shared" si="5"/>
        <v/>
      </c>
      <c r="I78" s="36" t="str">
        <f>IF(N77="Ja","",IF(LEN('Local Access'!G78)=0,"",'Local Access'!G78))</f>
        <v/>
      </c>
      <c r="J78" s="36" t="str">
        <f>IF(N77="Ja","",IF(LEN('Local Access'!I78)=0,"",'Local Access'!I78))</f>
        <v/>
      </c>
      <c r="K78" s="36" t="str">
        <f>IF(LEN('Local Access'!J78)=0,"",'Local Access'!J78)</f>
        <v/>
      </c>
      <c r="L78" s="36" t="str">
        <f>IF(LEN('Local Access'!K78)=0,"",'Local Access'!K78)</f>
        <v/>
      </c>
      <c r="M78" s="174" t="str">
        <f t="shared" si="6"/>
        <v/>
      </c>
      <c r="N78" s="36" t="str">
        <f>IF(LEN('Local Access'!L78)=0,"",'Local Access'!L78)</f>
        <v/>
      </c>
      <c r="O78" s="36" t="str">
        <f>IF(LEN('Local Access'!M78)=0,"",'Local Access'!M78)</f>
        <v/>
      </c>
      <c r="P78" s="35"/>
      <c r="Q78" s="35"/>
      <c r="R78" s="34"/>
      <c r="S78" s="33"/>
      <c r="T78" s="33"/>
      <c r="U78" s="32"/>
      <c r="V78" s="31"/>
      <c r="W78" s="31"/>
      <c r="X78" s="31"/>
      <c r="Y78" s="31"/>
      <c r="Z78" s="31"/>
      <c r="AA78" s="31"/>
      <c r="AB78" s="292">
        <f t="shared" si="7"/>
        <v>0</v>
      </c>
      <c r="AC78" s="292">
        <f t="shared" si="8"/>
        <v>0</v>
      </c>
      <c r="AD78" s="292">
        <f t="shared" si="9"/>
        <v>0</v>
      </c>
      <c r="AE78" s="30">
        <f>IF(G78="",0,IF(P78="On-Net maken (glasvezel)",$S78*PDC!$F$33+$T78*PDC!$F$34+PDC!$F$32+$U78,IF(P78="On-Net maken (radio)",PDC!$F$35+$U78,0)))</f>
        <v>0</v>
      </c>
      <c r="AF78" s="293">
        <f>IF(G78="",0,IF(P78="Inkoop bij 3e partij",0,IF(H78="Ja",Y78,VLOOKUP($G78,PDC!$B$10:$G$95,6,FALSE))))</f>
        <v>0</v>
      </c>
      <c r="AG78" s="30">
        <f>IF(G78="",0,IF(P78="Inkoop bij 3e partij",0,IF(H78="Ja", Z78,VLOOKUP($G78,PDC!$B$10:$G$95,5,FALSE))))</f>
        <v>0</v>
      </c>
      <c r="AH78" s="293">
        <f>IF(G78="",0,IF(P78="Inkoop bij 3e partij",V78*(1+PDC!$F$37)+IF(G78=0,0,IF(LEN(G78)=0,0,VLOOKUP($G78,PDC!$B$10:$J$77,7,FALSE))),0))</f>
        <v>0</v>
      </c>
      <c r="AI78" s="293">
        <f>IF(G78="",0,IF(P78="Inkoop bij 3e partij",W78*(1+PDC!$F$38),0))</f>
        <v>0</v>
      </c>
      <c r="AJ78" s="30">
        <f>IF(L78="",0,IF(M78="Ja",AA78,VLOOKUP($L78,PDC!$B$10:$G$95,5,FALSE)))</f>
        <v>0</v>
      </c>
    </row>
    <row r="79" spans="1:36" x14ac:dyDescent="0.2">
      <c r="A79" s="36" t="str">
        <f>IF(OR(LEN('Local Access'!A79)=0,'Local Access'!$L78="Ja"),"",'Local Access'!A79)</f>
        <v/>
      </c>
      <c r="B79" s="36" t="str">
        <f>IF(OR(LEN('Local Access'!B79)=0,'Local Access'!$L78="Ja"),"",'Local Access'!B79)</f>
        <v/>
      </c>
      <c r="C79" s="36" t="str">
        <f>IF(OR(LEN('Local Access'!C79)=0,'Local Access'!$L78="Ja"),"",'Local Access'!C79)</f>
        <v/>
      </c>
      <c r="D79" s="36" t="str">
        <f>IF(OR(LEN('Local Access'!D79)=0,'Local Access'!$L78="Ja"),"",'Local Access'!D79)</f>
        <v/>
      </c>
      <c r="E79" s="36" t="str">
        <f>IF(OR(LEN('Local Access'!E79)=0,'Local Access'!$L78="Ja"),"",'Local Access'!E79)</f>
        <v/>
      </c>
      <c r="F79" s="36" t="str">
        <f>IF(OR(LEN('Local Access'!F79)=0,'Local Access'!$L78="Ja"),"",'Local Access'!F79)</f>
        <v/>
      </c>
      <c r="G79" s="36" t="str">
        <f>IF(N78="Ja","",IF(LEN('Local Access'!H79)=0,"",'Local Access'!H79))</f>
        <v/>
      </c>
      <c r="H79" s="174" t="str">
        <f t="shared" si="5"/>
        <v/>
      </c>
      <c r="I79" s="36" t="str">
        <f>IF(N78="Ja","",IF(LEN('Local Access'!G79)=0,"",'Local Access'!G79))</f>
        <v/>
      </c>
      <c r="J79" s="36" t="str">
        <f>IF(N78="Ja","",IF(LEN('Local Access'!I79)=0,"",'Local Access'!I79))</f>
        <v/>
      </c>
      <c r="K79" s="36" t="str">
        <f>IF(LEN('Local Access'!J79)=0,"",'Local Access'!J79)</f>
        <v/>
      </c>
      <c r="L79" s="36" t="str">
        <f>IF(LEN('Local Access'!K79)=0,"",'Local Access'!K79)</f>
        <v/>
      </c>
      <c r="M79" s="174" t="str">
        <f t="shared" si="6"/>
        <v/>
      </c>
      <c r="N79" s="36" t="str">
        <f>IF(LEN('Local Access'!L79)=0,"",'Local Access'!L79)</f>
        <v/>
      </c>
      <c r="O79" s="36" t="str">
        <f>IF(LEN('Local Access'!M79)=0,"",'Local Access'!M79)</f>
        <v/>
      </c>
      <c r="P79" s="35"/>
      <c r="Q79" s="35"/>
      <c r="R79" s="34"/>
      <c r="S79" s="33"/>
      <c r="T79" s="33"/>
      <c r="U79" s="32"/>
      <c r="V79" s="31"/>
      <c r="W79" s="31"/>
      <c r="X79" s="31"/>
      <c r="Y79" s="31"/>
      <c r="Z79" s="31"/>
      <c r="AA79" s="31"/>
      <c r="AB79" s="292">
        <f t="shared" si="7"/>
        <v>0</v>
      </c>
      <c r="AC79" s="292">
        <f t="shared" si="8"/>
        <v>0</v>
      </c>
      <c r="AD79" s="292">
        <f t="shared" si="9"/>
        <v>0</v>
      </c>
      <c r="AE79" s="30">
        <f>IF(G79="",0,IF(P79="On-Net maken (glasvezel)",$S79*PDC!$F$33+$T79*PDC!$F$34+PDC!$F$32+$U79,IF(P79="On-Net maken (radio)",PDC!$F$35+$U79,0)))</f>
        <v>0</v>
      </c>
      <c r="AF79" s="293">
        <f>IF(G79="",0,IF(P79="Inkoop bij 3e partij",0,IF(H79="Ja",Y79,VLOOKUP($G79,PDC!$B$10:$G$95,6,FALSE))))</f>
        <v>0</v>
      </c>
      <c r="AG79" s="30">
        <f>IF(G79="",0,IF(P79="Inkoop bij 3e partij",0,IF(H79="Ja", Z79,VLOOKUP($G79,PDC!$B$10:$G$95,5,FALSE))))</f>
        <v>0</v>
      </c>
      <c r="AH79" s="293">
        <f>IF(G79="",0,IF(P79="Inkoop bij 3e partij",V79*(1+PDC!$F$37)+IF(G79=0,0,IF(LEN(G79)=0,0,VLOOKUP($G79,PDC!$B$10:$J$77,7,FALSE))),0))</f>
        <v>0</v>
      </c>
      <c r="AI79" s="293">
        <f>IF(G79="",0,IF(P79="Inkoop bij 3e partij",W79*(1+PDC!$F$38),0))</f>
        <v>0</v>
      </c>
      <c r="AJ79" s="30">
        <f>IF(L79="",0,IF(M79="Ja",AA79,VLOOKUP($L79,PDC!$B$10:$G$95,5,FALSE)))</f>
        <v>0</v>
      </c>
    </row>
    <row r="80" spans="1:36" x14ac:dyDescent="0.2">
      <c r="A80" s="36" t="str">
        <f>IF(OR(LEN('Local Access'!A80)=0,'Local Access'!$L79="Ja"),"",'Local Access'!A80)</f>
        <v/>
      </c>
      <c r="B80" s="36" t="str">
        <f>IF(OR(LEN('Local Access'!B80)=0,'Local Access'!$L79="Ja"),"",'Local Access'!B80)</f>
        <v/>
      </c>
      <c r="C80" s="36" t="str">
        <f>IF(OR(LEN('Local Access'!C80)=0,'Local Access'!$L79="Ja"),"",'Local Access'!C80)</f>
        <v/>
      </c>
      <c r="D80" s="36" t="str">
        <f>IF(OR(LEN('Local Access'!D80)=0,'Local Access'!$L79="Ja"),"",'Local Access'!D80)</f>
        <v/>
      </c>
      <c r="E80" s="36" t="str">
        <f>IF(OR(LEN('Local Access'!E80)=0,'Local Access'!$L79="Ja"),"",'Local Access'!E80)</f>
        <v/>
      </c>
      <c r="F80" s="36" t="str">
        <f>IF(OR(LEN('Local Access'!F80)=0,'Local Access'!$L79="Ja"),"",'Local Access'!F80)</f>
        <v/>
      </c>
      <c r="G80" s="36" t="str">
        <f>IF(N79="Ja","",IF(LEN('Local Access'!H80)=0,"",'Local Access'!H80))</f>
        <v/>
      </c>
      <c r="H80" s="174" t="str">
        <f t="shared" si="5"/>
        <v/>
      </c>
      <c r="I80" s="36" t="str">
        <f>IF(N79="Ja","",IF(LEN('Local Access'!G80)=0,"",'Local Access'!G80))</f>
        <v/>
      </c>
      <c r="J80" s="36" t="str">
        <f>IF(N79="Ja","",IF(LEN('Local Access'!I80)=0,"",'Local Access'!I80))</f>
        <v/>
      </c>
      <c r="K80" s="36" t="str">
        <f>IF(LEN('Local Access'!J80)=0,"",'Local Access'!J80)</f>
        <v/>
      </c>
      <c r="L80" s="36" t="str">
        <f>IF(LEN('Local Access'!K80)=0,"",'Local Access'!K80)</f>
        <v/>
      </c>
      <c r="M80" s="174" t="str">
        <f t="shared" si="6"/>
        <v/>
      </c>
      <c r="N80" s="36" t="str">
        <f>IF(LEN('Local Access'!L80)=0,"",'Local Access'!L80)</f>
        <v/>
      </c>
      <c r="O80" s="36" t="str">
        <f>IF(LEN('Local Access'!M80)=0,"",'Local Access'!M80)</f>
        <v/>
      </c>
      <c r="P80" s="35"/>
      <c r="Q80" s="35"/>
      <c r="R80" s="34"/>
      <c r="S80" s="33"/>
      <c r="T80" s="33"/>
      <c r="U80" s="32"/>
      <c r="V80" s="31"/>
      <c r="W80" s="31"/>
      <c r="X80" s="31"/>
      <c r="Y80" s="31"/>
      <c r="Z80" s="31"/>
      <c r="AA80" s="31"/>
      <c r="AB80" s="292">
        <f t="shared" si="7"/>
        <v>0</v>
      </c>
      <c r="AC80" s="292">
        <f t="shared" si="8"/>
        <v>0</v>
      </c>
      <c r="AD80" s="292">
        <f t="shared" si="9"/>
        <v>0</v>
      </c>
      <c r="AE80" s="30">
        <f>IF(G80="",0,IF(P80="On-Net maken (glasvezel)",$S80*PDC!$F$33+$T80*PDC!$F$34+PDC!$F$32+$U80,IF(P80="On-Net maken (radio)",PDC!$F$35+$U80,0)))</f>
        <v>0</v>
      </c>
      <c r="AF80" s="293">
        <f>IF(G80="",0,IF(P80="Inkoop bij 3e partij",0,IF(H80="Ja",Y80,VLOOKUP($G80,PDC!$B$10:$G$95,6,FALSE))))</f>
        <v>0</v>
      </c>
      <c r="AG80" s="30">
        <f>IF(G80="",0,IF(P80="Inkoop bij 3e partij",0,IF(H80="Ja", Z80,VLOOKUP($G80,PDC!$B$10:$G$95,5,FALSE))))</f>
        <v>0</v>
      </c>
      <c r="AH80" s="293">
        <f>IF(G80="",0,IF(P80="Inkoop bij 3e partij",V80*(1+PDC!$F$37)+IF(G80=0,0,IF(LEN(G80)=0,0,VLOOKUP($G80,PDC!$B$10:$J$77,7,FALSE))),0))</f>
        <v>0</v>
      </c>
      <c r="AI80" s="293">
        <f>IF(G80="",0,IF(P80="Inkoop bij 3e partij",W80*(1+PDC!$F$38),0))</f>
        <v>0</v>
      </c>
      <c r="AJ80" s="30">
        <f>IF(L80="",0,IF(M80="Ja",AA80,VLOOKUP($L80,PDC!$B$10:$G$95,5,FALSE)))</f>
        <v>0</v>
      </c>
    </row>
    <row r="81" spans="1:36" x14ac:dyDescent="0.2">
      <c r="A81" s="36" t="str">
        <f>IF(OR(LEN('Local Access'!A81)=0,'Local Access'!$L80="Ja"),"",'Local Access'!A81)</f>
        <v/>
      </c>
      <c r="B81" s="36" t="str">
        <f>IF(OR(LEN('Local Access'!B81)=0,'Local Access'!$L80="Ja"),"",'Local Access'!B81)</f>
        <v/>
      </c>
      <c r="C81" s="36" t="str">
        <f>IF(OR(LEN('Local Access'!C81)=0,'Local Access'!$L80="Ja"),"",'Local Access'!C81)</f>
        <v/>
      </c>
      <c r="D81" s="36" t="str">
        <f>IF(OR(LEN('Local Access'!D81)=0,'Local Access'!$L80="Ja"),"",'Local Access'!D81)</f>
        <v/>
      </c>
      <c r="E81" s="36" t="str">
        <f>IF(OR(LEN('Local Access'!E81)=0,'Local Access'!$L80="Ja"),"",'Local Access'!E81)</f>
        <v/>
      </c>
      <c r="F81" s="36" t="str">
        <f>IF(OR(LEN('Local Access'!F81)=0,'Local Access'!$L80="Ja"),"",'Local Access'!F81)</f>
        <v/>
      </c>
      <c r="G81" s="36" t="str">
        <f>IF(N80="Ja","",IF(LEN('Local Access'!H81)=0,"",'Local Access'!H81))</f>
        <v/>
      </c>
      <c r="H81" s="174" t="str">
        <f t="shared" si="5"/>
        <v/>
      </c>
      <c r="I81" s="36" t="str">
        <f>IF(N80="Ja","",IF(LEN('Local Access'!G81)=0,"",'Local Access'!G81))</f>
        <v/>
      </c>
      <c r="J81" s="36" t="str">
        <f>IF(N80="Ja","",IF(LEN('Local Access'!I81)=0,"",'Local Access'!I81))</f>
        <v/>
      </c>
      <c r="K81" s="36" t="str">
        <f>IF(LEN('Local Access'!J81)=0,"",'Local Access'!J81)</f>
        <v/>
      </c>
      <c r="L81" s="36" t="str">
        <f>IF(LEN('Local Access'!K81)=0,"",'Local Access'!K81)</f>
        <v/>
      </c>
      <c r="M81" s="174" t="str">
        <f t="shared" si="6"/>
        <v/>
      </c>
      <c r="N81" s="36" t="str">
        <f>IF(LEN('Local Access'!L81)=0,"",'Local Access'!L81)</f>
        <v/>
      </c>
      <c r="O81" s="36" t="str">
        <f>IF(LEN('Local Access'!M81)=0,"",'Local Access'!M81)</f>
        <v/>
      </c>
      <c r="P81" s="35"/>
      <c r="Q81" s="35"/>
      <c r="R81" s="34"/>
      <c r="S81" s="33"/>
      <c r="T81" s="33"/>
      <c r="U81" s="32"/>
      <c r="V81" s="31"/>
      <c r="W81" s="31"/>
      <c r="X81" s="31"/>
      <c r="Y81" s="31"/>
      <c r="Z81" s="31"/>
      <c r="AA81" s="31"/>
      <c r="AB81" s="292">
        <f t="shared" si="7"/>
        <v>0</v>
      </c>
      <c r="AC81" s="292">
        <f t="shared" si="8"/>
        <v>0</v>
      </c>
      <c r="AD81" s="292">
        <f t="shared" si="9"/>
        <v>0</v>
      </c>
      <c r="AE81" s="30">
        <f>IF(G81="",0,IF(P81="On-Net maken (glasvezel)",$S81*PDC!$F$33+$T81*PDC!$F$34+PDC!$F$32+$U81,IF(P81="On-Net maken (radio)",PDC!$F$35+$U81,0)))</f>
        <v>0</v>
      </c>
      <c r="AF81" s="293">
        <f>IF(G81="",0,IF(P81="Inkoop bij 3e partij",0,IF(H81="Ja",Y81,VLOOKUP($G81,PDC!$B$10:$G$95,6,FALSE))))</f>
        <v>0</v>
      </c>
      <c r="AG81" s="30">
        <f>IF(G81="",0,IF(P81="Inkoop bij 3e partij",0,IF(H81="Ja", Z81,VLOOKUP($G81,PDC!$B$10:$G$95,5,FALSE))))</f>
        <v>0</v>
      </c>
      <c r="AH81" s="293">
        <f>IF(G81="",0,IF(P81="Inkoop bij 3e partij",V81*(1+PDC!$F$37)+IF(G81=0,0,IF(LEN(G81)=0,0,VLOOKUP($G81,PDC!$B$10:$J$77,7,FALSE))),0))</f>
        <v>0</v>
      </c>
      <c r="AI81" s="293">
        <f>IF(G81="",0,IF(P81="Inkoop bij 3e partij",W81*(1+PDC!$F$38),0))</f>
        <v>0</v>
      </c>
      <c r="AJ81" s="30">
        <f>IF(L81="",0,IF(M81="Ja",AA81,VLOOKUP($L81,PDC!$B$10:$G$95,5,FALSE)))</f>
        <v>0</v>
      </c>
    </row>
    <row r="82" spans="1:36" x14ac:dyDescent="0.2">
      <c r="A82" s="36" t="str">
        <f>IF(OR(LEN('Local Access'!A82)=0,'Local Access'!$L81="Ja"),"",'Local Access'!A82)</f>
        <v/>
      </c>
      <c r="B82" s="36" t="str">
        <f>IF(OR(LEN('Local Access'!B82)=0,'Local Access'!$L81="Ja"),"",'Local Access'!B82)</f>
        <v/>
      </c>
      <c r="C82" s="36" t="str">
        <f>IF(OR(LEN('Local Access'!C82)=0,'Local Access'!$L81="Ja"),"",'Local Access'!C82)</f>
        <v/>
      </c>
      <c r="D82" s="36" t="str">
        <f>IF(OR(LEN('Local Access'!D82)=0,'Local Access'!$L81="Ja"),"",'Local Access'!D82)</f>
        <v/>
      </c>
      <c r="E82" s="36" t="str">
        <f>IF(OR(LEN('Local Access'!E82)=0,'Local Access'!$L81="Ja"),"",'Local Access'!E82)</f>
        <v/>
      </c>
      <c r="F82" s="36" t="str">
        <f>IF(OR(LEN('Local Access'!F82)=0,'Local Access'!$L81="Ja"),"",'Local Access'!F82)</f>
        <v/>
      </c>
      <c r="G82" s="36" t="str">
        <f>IF(N81="Ja","",IF(LEN('Local Access'!H82)=0,"",'Local Access'!H82))</f>
        <v/>
      </c>
      <c r="H82" s="174" t="str">
        <f t="shared" si="5"/>
        <v/>
      </c>
      <c r="I82" s="36" t="str">
        <f>IF(N81="Ja","",IF(LEN('Local Access'!G82)=0,"",'Local Access'!G82))</f>
        <v/>
      </c>
      <c r="J82" s="36" t="str">
        <f>IF(N81="Ja","",IF(LEN('Local Access'!I82)=0,"",'Local Access'!I82))</f>
        <v/>
      </c>
      <c r="K82" s="36" t="str">
        <f>IF(LEN('Local Access'!J82)=0,"",'Local Access'!J82)</f>
        <v/>
      </c>
      <c r="L82" s="36" t="str">
        <f>IF(LEN('Local Access'!K82)=0,"",'Local Access'!K82)</f>
        <v/>
      </c>
      <c r="M82" s="174" t="str">
        <f t="shared" si="6"/>
        <v/>
      </c>
      <c r="N82" s="36" t="str">
        <f>IF(LEN('Local Access'!L82)=0,"",'Local Access'!L82)</f>
        <v/>
      </c>
      <c r="O82" s="36" t="str">
        <f>IF(LEN('Local Access'!M82)=0,"",'Local Access'!M82)</f>
        <v/>
      </c>
      <c r="P82" s="35"/>
      <c r="Q82" s="35"/>
      <c r="R82" s="34"/>
      <c r="S82" s="33"/>
      <c r="T82" s="33"/>
      <c r="U82" s="32"/>
      <c r="V82" s="31"/>
      <c r="W82" s="31"/>
      <c r="X82" s="31"/>
      <c r="Y82" s="31"/>
      <c r="Z82" s="31"/>
      <c r="AA82" s="31"/>
      <c r="AB82" s="292">
        <f t="shared" si="7"/>
        <v>0</v>
      </c>
      <c r="AC82" s="292">
        <f t="shared" si="8"/>
        <v>0</v>
      </c>
      <c r="AD82" s="292">
        <f t="shared" si="9"/>
        <v>0</v>
      </c>
      <c r="AE82" s="30">
        <f>IF(G82="",0,IF(P82="On-Net maken (glasvezel)",$S82*PDC!$F$33+$T82*PDC!$F$34+PDC!$F$32+$U82,IF(P82="On-Net maken (radio)",PDC!$F$35+$U82,0)))</f>
        <v>0</v>
      </c>
      <c r="AF82" s="293">
        <f>IF(G82="",0,IF(P82="Inkoop bij 3e partij",0,IF(H82="Ja",Y82,VLOOKUP($G82,PDC!$B$10:$G$95,6,FALSE))))</f>
        <v>0</v>
      </c>
      <c r="AG82" s="30">
        <f>IF(G82="",0,IF(P82="Inkoop bij 3e partij",0,IF(H82="Ja", Z82,VLOOKUP($G82,PDC!$B$10:$G$95,5,FALSE))))</f>
        <v>0</v>
      </c>
      <c r="AH82" s="293">
        <f>IF(G82="",0,IF(P82="Inkoop bij 3e partij",V82*(1+PDC!$F$37)+IF(G82=0,0,IF(LEN(G82)=0,0,VLOOKUP($G82,PDC!$B$10:$J$77,7,FALSE))),0))</f>
        <v>0</v>
      </c>
      <c r="AI82" s="293">
        <f>IF(G82="",0,IF(P82="Inkoop bij 3e partij",W82*(1+PDC!$F$38),0))</f>
        <v>0</v>
      </c>
      <c r="AJ82" s="30">
        <f>IF(L82="",0,IF(M82="Ja",AA82,VLOOKUP($L82,PDC!$B$10:$G$95,5,FALSE)))</f>
        <v>0</v>
      </c>
    </row>
    <row r="83" spans="1:36" x14ac:dyDescent="0.2">
      <c r="A83" s="36" t="str">
        <f>IF(OR(LEN('Local Access'!A83)=0,'Local Access'!$L82="Ja"),"",'Local Access'!A83)</f>
        <v/>
      </c>
      <c r="B83" s="36" t="str">
        <f>IF(OR(LEN('Local Access'!B83)=0,'Local Access'!$L82="Ja"),"",'Local Access'!B83)</f>
        <v/>
      </c>
      <c r="C83" s="36" t="str">
        <f>IF(OR(LEN('Local Access'!C83)=0,'Local Access'!$L82="Ja"),"",'Local Access'!C83)</f>
        <v/>
      </c>
      <c r="D83" s="36" t="str">
        <f>IF(OR(LEN('Local Access'!D83)=0,'Local Access'!$L82="Ja"),"",'Local Access'!D83)</f>
        <v/>
      </c>
      <c r="E83" s="36" t="str">
        <f>IF(OR(LEN('Local Access'!E83)=0,'Local Access'!$L82="Ja"),"",'Local Access'!E83)</f>
        <v/>
      </c>
      <c r="F83" s="36" t="str">
        <f>IF(OR(LEN('Local Access'!F83)=0,'Local Access'!$L82="Ja"),"",'Local Access'!F83)</f>
        <v/>
      </c>
      <c r="G83" s="36" t="str">
        <f>IF(N82="Ja","",IF(LEN('Local Access'!H83)=0,"",'Local Access'!H83))</f>
        <v/>
      </c>
      <c r="H83" s="174" t="str">
        <f t="shared" si="5"/>
        <v/>
      </c>
      <c r="I83" s="36" t="str">
        <f>IF(N82="Ja","",IF(LEN('Local Access'!G83)=0,"",'Local Access'!G83))</f>
        <v/>
      </c>
      <c r="J83" s="36" t="str">
        <f>IF(N82="Ja","",IF(LEN('Local Access'!I83)=0,"",'Local Access'!I83))</f>
        <v/>
      </c>
      <c r="K83" s="36" t="str">
        <f>IF(LEN('Local Access'!J83)=0,"",'Local Access'!J83)</f>
        <v/>
      </c>
      <c r="L83" s="36" t="str">
        <f>IF(LEN('Local Access'!K83)=0,"",'Local Access'!K83)</f>
        <v/>
      </c>
      <c r="M83" s="174" t="str">
        <f t="shared" si="6"/>
        <v/>
      </c>
      <c r="N83" s="36" t="str">
        <f>IF(LEN('Local Access'!L83)=0,"",'Local Access'!L83)</f>
        <v/>
      </c>
      <c r="O83" s="36" t="str">
        <f>IF(LEN('Local Access'!M83)=0,"",'Local Access'!M83)</f>
        <v/>
      </c>
      <c r="P83" s="35"/>
      <c r="Q83" s="35"/>
      <c r="R83" s="34"/>
      <c r="S83" s="33"/>
      <c r="T83" s="33"/>
      <c r="U83" s="32"/>
      <c r="V83" s="31"/>
      <c r="W83" s="31"/>
      <c r="X83" s="31"/>
      <c r="Y83" s="31"/>
      <c r="Z83" s="31"/>
      <c r="AA83" s="31"/>
      <c r="AB83" s="292">
        <f t="shared" si="7"/>
        <v>0</v>
      </c>
      <c r="AC83" s="292">
        <f t="shared" si="8"/>
        <v>0</v>
      </c>
      <c r="AD83" s="292">
        <f t="shared" si="9"/>
        <v>0</v>
      </c>
      <c r="AE83" s="30">
        <f>IF(G83="",0,IF(P83="On-Net maken (glasvezel)",$S83*PDC!$F$33+$T83*PDC!$F$34+PDC!$F$32+$U83,IF(P83="On-Net maken (radio)",PDC!$F$35+$U83,0)))</f>
        <v>0</v>
      </c>
      <c r="AF83" s="293">
        <f>IF(G83="",0,IF(P83="Inkoop bij 3e partij",0,IF(H83="Ja",Y83,VLOOKUP($G83,PDC!$B$10:$G$95,6,FALSE))))</f>
        <v>0</v>
      </c>
      <c r="AG83" s="30">
        <f>IF(G83="",0,IF(P83="Inkoop bij 3e partij",0,IF(H83="Ja", Z83,VLOOKUP($G83,PDC!$B$10:$G$95,5,FALSE))))</f>
        <v>0</v>
      </c>
      <c r="AH83" s="293">
        <f>IF(G83="",0,IF(P83="Inkoop bij 3e partij",V83*(1+PDC!$F$37)+IF(G83=0,0,IF(LEN(G83)=0,0,VLOOKUP($G83,PDC!$B$10:$J$77,7,FALSE))),0))</f>
        <v>0</v>
      </c>
      <c r="AI83" s="293">
        <f>IF(G83="",0,IF(P83="Inkoop bij 3e partij",W83*(1+PDC!$F$38),0))</f>
        <v>0</v>
      </c>
      <c r="AJ83" s="30">
        <f>IF(L83="",0,IF(M83="Ja",AA83,VLOOKUP($L83,PDC!$B$10:$G$95,5,FALSE)))</f>
        <v>0</v>
      </c>
    </row>
    <row r="84" spans="1:36" x14ac:dyDescent="0.2">
      <c r="A84" s="36" t="str">
        <f>IF(OR(LEN('Local Access'!A84)=0,'Local Access'!$L83="Ja"),"",'Local Access'!A84)</f>
        <v/>
      </c>
      <c r="B84" s="36" t="str">
        <f>IF(OR(LEN('Local Access'!B84)=0,'Local Access'!$L83="Ja"),"",'Local Access'!B84)</f>
        <v/>
      </c>
      <c r="C84" s="36" t="str">
        <f>IF(OR(LEN('Local Access'!C84)=0,'Local Access'!$L83="Ja"),"",'Local Access'!C84)</f>
        <v/>
      </c>
      <c r="D84" s="36" t="str">
        <f>IF(OR(LEN('Local Access'!D84)=0,'Local Access'!$L83="Ja"),"",'Local Access'!D84)</f>
        <v/>
      </c>
      <c r="E84" s="36" t="str">
        <f>IF(OR(LEN('Local Access'!E84)=0,'Local Access'!$L83="Ja"),"",'Local Access'!E84)</f>
        <v/>
      </c>
      <c r="F84" s="36" t="str">
        <f>IF(OR(LEN('Local Access'!F84)=0,'Local Access'!$L83="Ja"),"",'Local Access'!F84)</f>
        <v/>
      </c>
      <c r="G84" s="36" t="str">
        <f>IF(N83="Ja","",IF(LEN('Local Access'!H84)=0,"",'Local Access'!H84))</f>
        <v/>
      </c>
      <c r="H84" s="174" t="str">
        <f t="shared" si="5"/>
        <v/>
      </c>
      <c r="I84" s="36" t="str">
        <f>IF(N83="Ja","",IF(LEN('Local Access'!G84)=0,"",'Local Access'!G84))</f>
        <v/>
      </c>
      <c r="J84" s="36" t="str">
        <f>IF(N83="Ja","",IF(LEN('Local Access'!I84)=0,"",'Local Access'!I84))</f>
        <v/>
      </c>
      <c r="K84" s="36" t="str">
        <f>IF(LEN('Local Access'!J84)=0,"",'Local Access'!J84)</f>
        <v/>
      </c>
      <c r="L84" s="36" t="str">
        <f>IF(LEN('Local Access'!K84)=0,"",'Local Access'!K84)</f>
        <v/>
      </c>
      <c r="M84" s="174" t="str">
        <f t="shared" si="6"/>
        <v/>
      </c>
      <c r="N84" s="36" t="str">
        <f>IF(LEN('Local Access'!L84)=0,"",'Local Access'!L84)</f>
        <v/>
      </c>
      <c r="O84" s="36" t="str">
        <f>IF(LEN('Local Access'!M84)=0,"",'Local Access'!M84)</f>
        <v/>
      </c>
      <c r="P84" s="35"/>
      <c r="Q84" s="35"/>
      <c r="R84" s="34"/>
      <c r="S84" s="33"/>
      <c r="T84" s="33"/>
      <c r="U84" s="32"/>
      <c r="V84" s="31"/>
      <c r="W84" s="31"/>
      <c r="X84" s="31"/>
      <c r="Y84" s="31"/>
      <c r="Z84" s="31"/>
      <c r="AA84" s="31"/>
      <c r="AB84" s="292">
        <f t="shared" si="7"/>
        <v>0</v>
      </c>
      <c r="AC84" s="292">
        <f t="shared" si="8"/>
        <v>0</v>
      </c>
      <c r="AD84" s="292">
        <f t="shared" si="9"/>
        <v>0</v>
      </c>
      <c r="AE84" s="30">
        <f>IF(G84="",0,IF(P84="On-Net maken (glasvezel)",$S84*PDC!$F$33+$T84*PDC!$F$34+PDC!$F$32+$U84,IF(P84="On-Net maken (radio)",PDC!$F$35+$U84,0)))</f>
        <v>0</v>
      </c>
      <c r="AF84" s="293">
        <f>IF(G84="",0,IF(P84="Inkoop bij 3e partij",0,IF(H84="Ja",Y84,VLOOKUP($G84,PDC!$B$10:$G$95,6,FALSE))))</f>
        <v>0</v>
      </c>
      <c r="AG84" s="30">
        <f>IF(G84="",0,IF(P84="Inkoop bij 3e partij",0,IF(H84="Ja", Z84,VLOOKUP($G84,PDC!$B$10:$G$95,5,FALSE))))</f>
        <v>0</v>
      </c>
      <c r="AH84" s="293">
        <f>IF(G84="",0,IF(P84="Inkoop bij 3e partij",V84*(1+PDC!$F$37)+IF(G84=0,0,IF(LEN(G84)=0,0,VLOOKUP($G84,PDC!$B$10:$J$77,7,FALSE))),0))</f>
        <v>0</v>
      </c>
      <c r="AI84" s="293">
        <f>IF(G84="",0,IF(P84="Inkoop bij 3e partij",W84*(1+PDC!$F$38),0))</f>
        <v>0</v>
      </c>
      <c r="AJ84" s="30">
        <f>IF(L84="",0,IF(M84="Ja",AA84,VLOOKUP($L84,PDC!$B$10:$G$95,5,FALSE)))</f>
        <v>0</v>
      </c>
    </row>
    <row r="85" spans="1:36" x14ac:dyDescent="0.2">
      <c r="A85" s="36" t="str">
        <f>IF(OR(LEN('Local Access'!A85)=0,'Local Access'!$L84="Ja"),"",'Local Access'!A85)</f>
        <v/>
      </c>
      <c r="B85" s="36" t="str">
        <f>IF(OR(LEN('Local Access'!B85)=0,'Local Access'!$L84="Ja"),"",'Local Access'!B85)</f>
        <v/>
      </c>
      <c r="C85" s="36" t="str">
        <f>IF(OR(LEN('Local Access'!C85)=0,'Local Access'!$L84="Ja"),"",'Local Access'!C85)</f>
        <v/>
      </c>
      <c r="D85" s="36" t="str">
        <f>IF(OR(LEN('Local Access'!D85)=0,'Local Access'!$L84="Ja"),"",'Local Access'!D85)</f>
        <v/>
      </c>
      <c r="E85" s="36" t="str">
        <f>IF(OR(LEN('Local Access'!E85)=0,'Local Access'!$L84="Ja"),"",'Local Access'!E85)</f>
        <v/>
      </c>
      <c r="F85" s="36" t="str">
        <f>IF(OR(LEN('Local Access'!F85)=0,'Local Access'!$L84="Ja"),"",'Local Access'!F85)</f>
        <v/>
      </c>
      <c r="G85" s="36" t="str">
        <f>IF(N84="Ja","",IF(LEN('Local Access'!H85)=0,"",'Local Access'!H85))</f>
        <v/>
      </c>
      <c r="H85" s="174" t="str">
        <f t="shared" si="5"/>
        <v/>
      </c>
      <c r="I85" s="36" t="str">
        <f>IF(N84="Ja","",IF(LEN('Local Access'!G85)=0,"",'Local Access'!G85))</f>
        <v/>
      </c>
      <c r="J85" s="36" t="str">
        <f>IF(N84="Ja","",IF(LEN('Local Access'!I85)=0,"",'Local Access'!I85))</f>
        <v/>
      </c>
      <c r="K85" s="36" t="str">
        <f>IF(LEN('Local Access'!J85)=0,"",'Local Access'!J85)</f>
        <v/>
      </c>
      <c r="L85" s="36" t="str">
        <f>IF(LEN('Local Access'!K85)=0,"",'Local Access'!K85)</f>
        <v/>
      </c>
      <c r="M85" s="174" t="str">
        <f t="shared" si="6"/>
        <v/>
      </c>
      <c r="N85" s="36" t="str">
        <f>IF(LEN('Local Access'!L85)=0,"",'Local Access'!L85)</f>
        <v/>
      </c>
      <c r="O85" s="36" t="str">
        <f>IF(LEN('Local Access'!M85)=0,"",'Local Access'!M85)</f>
        <v/>
      </c>
      <c r="P85" s="35"/>
      <c r="Q85" s="35"/>
      <c r="R85" s="34"/>
      <c r="S85" s="33"/>
      <c r="T85" s="33"/>
      <c r="U85" s="32"/>
      <c r="V85" s="31"/>
      <c r="W85" s="31"/>
      <c r="X85" s="31"/>
      <c r="Y85" s="31"/>
      <c r="Z85" s="31"/>
      <c r="AA85" s="31"/>
      <c r="AB85" s="292">
        <f t="shared" si="7"/>
        <v>0</v>
      </c>
      <c r="AC85" s="292">
        <f t="shared" si="8"/>
        <v>0</v>
      </c>
      <c r="AD85" s="292">
        <f t="shared" si="9"/>
        <v>0</v>
      </c>
      <c r="AE85" s="30">
        <f>IF(G85="",0,IF(P85="On-Net maken (glasvezel)",$S85*PDC!$F$33+$T85*PDC!$F$34+PDC!$F$32+$U85,IF(P85="On-Net maken (radio)",PDC!$F$35+$U85,0)))</f>
        <v>0</v>
      </c>
      <c r="AF85" s="293">
        <f>IF(G85="",0,IF(P85="Inkoop bij 3e partij",0,IF(H85="Ja",Y85,VLOOKUP($G85,PDC!$B$10:$G$95,6,FALSE))))</f>
        <v>0</v>
      </c>
      <c r="AG85" s="30">
        <f>IF(G85="",0,IF(P85="Inkoop bij 3e partij",0,IF(H85="Ja", Z85,VLOOKUP($G85,PDC!$B$10:$G$95,5,FALSE))))</f>
        <v>0</v>
      </c>
      <c r="AH85" s="293">
        <f>IF(G85="",0,IF(P85="Inkoop bij 3e partij",V85*(1+PDC!$F$37)+IF(G85=0,0,IF(LEN(G85)=0,0,VLOOKUP($G85,PDC!$B$10:$J$77,7,FALSE))),0))</f>
        <v>0</v>
      </c>
      <c r="AI85" s="293">
        <f>IF(G85="",0,IF(P85="Inkoop bij 3e partij",W85*(1+PDC!$F$38),0))</f>
        <v>0</v>
      </c>
      <c r="AJ85" s="30">
        <f>IF(L85="",0,IF(M85="Ja",AA85,VLOOKUP($L85,PDC!$B$10:$G$95,5,FALSE)))</f>
        <v>0</v>
      </c>
    </row>
    <row r="86" spans="1:36" x14ac:dyDescent="0.2">
      <c r="A86" s="36" t="str">
        <f>IF(OR(LEN('Local Access'!A86)=0,'Local Access'!$L85="Ja"),"",'Local Access'!A86)</f>
        <v/>
      </c>
      <c r="B86" s="36" t="str">
        <f>IF(OR(LEN('Local Access'!B86)=0,'Local Access'!$L85="Ja"),"",'Local Access'!B86)</f>
        <v/>
      </c>
      <c r="C86" s="36" t="str">
        <f>IF(OR(LEN('Local Access'!C86)=0,'Local Access'!$L85="Ja"),"",'Local Access'!C86)</f>
        <v/>
      </c>
      <c r="D86" s="36" t="str">
        <f>IF(OR(LEN('Local Access'!D86)=0,'Local Access'!$L85="Ja"),"",'Local Access'!D86)</f>
        <v/>
      </c>
      <c r="E86" s="36" t="str">
        <f>IF(OR(LEN('Local Access'!E86)=0,'Local Access'!$L85="Ja"),"",'Local Access'!E86)</f>
        <v/>
      </c>
      <c r="F86" s="36" t="str">
        <f>IF(OR(LEN('Local Access'!F86)=0,'Local Access'!$L85="Ja"),"",'Local Access'!F86)</f>
        <v/>
      </c>
      <c r="G86" s="36" t="str">
        <f>IF(N85="Ja","",IF(LEN('Local Access'!H86)=0,"",'Local Access'!H86))</f>
        <v/>
      </c>
      <c r="H86" s="174" t="str">
        <f t="shared" si="5"/>
        <v/>
      </c>
      <c r="I86" s="36" t="str">
        <f>IF(N85="Ja","",IF(LEN('Local Access'!G86)=0,"",'Local Access'!G86))</f>
        <v/>
      </c>
      <c r="J86" s="36" t="str">
        <f>IF(N85="Ja","",IF(LEN('Local Access'!I86)=0,"",'Local Access'!I86))</f>
        <v/>
      </c>
      <c r="K86" s="36" t="str">
        <f>IF(LEN('Local Access'!J86)=0,"",'Local Access'!J86)</f>
        <v/>
      </c>
      <c r="L86" s="36" t="str">
        <f>IF(LEN('Local Access'!K86)=0,"",'Local Access'!K86)</f>
        <v/>
      </c>
      <c r="M86" s="174" t="str">
        <f t="shared" si="6"/>
        <v/>
      </c>
      <c r="N86" s="36" t="str">
        <f>IF(LEN('Local Access'!L86)=0,"",'Local Access'!L86)</f>
        <v/>
      </c>
      <c r="O86" s="36" t="str">
        <f>IF(LEN('Local Access'!M86)=0,"",'Local Access'!M86)</f>
        <v/>
      </c>
      <c r="P86" s="35"/>
      <c r="Q86" s="35"/>
      <c r="R86" s="34"/>
      <c r="S86" s="33"/>
      <c r="T86" s="33"/>
      <c r="U86" s="32"/>
      <c r="V86" s="31"/>
      <c r="W86" s="31"/>
      <c r="X86" s="31"/>
      <c r="Y86" s="31"/>
      <c r="Z86" s="31"/>
      <c r="AA86" s="31"/>
      <c r="AB86" s="292">
        <f t="shared" si="7"/>
        <v>0</v>
      </c>
      <c r="AC86" s="292">
        <f t="shared" si="8"/>
        <v>0</v>
      </c>
      <c r="AD86" s="292">
        <f t="shared" si="9"/>
        <v>0</v>
      </c>
      <c r="AE86" s="30">
        <f>IF(G86="",0,IF(P86="On-Net maken (glasvezel)",$S86*PDC!$F$33+$T86*PDC!$F$34+PDC!$F$32+$U86,IF(P86="On-Net maken (radio)",PDC!$F$35+$U86,0)))</f>
        <v>0</v>
      </c>
      <c r="AF86" s="293">
        <f>IF(G86="",0,IF(P86="Inkoop bij 3e partij",0,IF(H86="Ja",Y86,VLOOKUP($G86,PDC!$B$10:$G$95,6,FALSE))))</f>
        <v>0</v>
      </c>
      <c r="AG86" s="30">
        <f>IF(G86="",0,IF(P86="Inkoop bij 3e partij",0,IF(H86="Ja", Z86,VLOOKUP($G86,PDC!$B$10:$G$95,5,FALSE))))</f>
        <v>0</v>
      </c>
      <c r="AH86" s="293">
        <f>IF(G86="",0,IF(P86="Inkoop bij 3e partij",V86*(1+PDC!$F$37)+IF(G86=0,0,IF(LEN(G86)=0,0,VLOOKUP($G86,PDC!$B$10:$J$77,7,FALSE))),0))</f>
        <v>0</v>
      </c>
      <c r="AI86" s="293">
        <f>IF(G86="",0,IF(P86="Inkoop bij 3e partij",W86*(1+PDC!$F$38),0))</f>
        <v>0</v>
      </c>
      <c r="AJ86" s="30">
        <f>IF(L86="",0,IF(M86="Ja",AA86,VLOOKUP($L86,PDC!$B$10:$G$95,5,FALSE)))</f>
        <v>0</v>
      </c>
    </row>
    <row r="87" spans="1:36" x14ac:dyDescent="0.2">
      <c r="A87" s="36" t="str">
        <f>IF(OR(LEN('Local Access'!A87)=0,'Local Access'!$L86="Ja"),"",'Local Access'!A87)</f>
        <v/>
      </c>
      <c r="B87" s="36" t="str">
        <f>IF(OR(LEN('Local Access'!B87)=0,'Local Access'!$L86="Ja"),"",'Local Access'!B87)</f>
        <v/>
      </c>
      <c r="C87" s="36" t="str">
        <f>IF(OR(LEN('Local Access'!C87)=0,'Local Access'!$L86="Ja"),"",'Local Access'!C87)</f>
        <v/>
      </c>
      <c r="D87" s="36" t="str">
        <f>IF(OR(LEN('Local Access'!D87)=0,'Local Access'!$L86="Ja"),"",'Local Access'!D87)</f>
        <v/>
      </c>
      <c r="E87" s="36" t="str">
        <f>IF(OR(LEN('Local Access'!E87)=0,'Local Access'!$L86="Ja"),"",'Local Access'!E87)</f>
        <v/>
      </c>
      <c r="F87" s="36" t="str">
        <f>IF(OR(LEN('Local Access'!F87)=0,'Local Access'!$L86="Ja"),"",'Local Access'!F87)</f>
        <v/>
      </c>
      <c r="G87" s="36" t="str">
        <f>IF(N86="Ja","",IF(LEN('Local Access'!H87)=0,"",'Local Access'!H87))</f>
        <v/>
      </c>
      <c r="H87" s="174" t="str">
        <f t="shared" si="5"/>
        <v/>
      </c>
      <c r="I87" s="36" t="str">
        <f>IF(N86="Ja","",IF(LEN('Local Access'!G87)=0,"",'Local Access'!G87))</f>
        <v/>
      </c>
      <c r="J87" s="36" t="str">
        <f>IF(N86="Ja","",IF(LEN('Local Access'!I87)=0,"",'Local Access'!I87))</f>
        <v/>
      </c>
      <c r="K87" s="36" t="str">
        <f>IF(LEN('Local Access'!J87)=0,"",'Local Access'!J87)</f>
        <v/>
      </c>
      <c r="L87" s="36" t="str">
        <f>IF(LEN('Local Access'!K87)=0,"",'Local Access'!K87)</f>
        <v/>
      </c>
      <c r="M87" s="174" t="str">
        <f t="shared" si="6"/>
        <v/>
      </c>
      <c r="N87" s="36" t="str">
        <f>IF(LEN('Local Access'!L87)=0,"",'Local Access'!L87)</f>
        <v/>
      </c>
      <c r="O87" s="36" t="str">
        <f>IF(LEN('Local Access'!M87)=0,"",'Local Access'!M87)</f>
        <v/>
      </c>
      <c r="P87" s="35"/>
      <c r="Q87" s="35"/>
      <c r="R87" s="34"/>
      <c r="S87" s="33"/>
      <c r="T87" s="33"/>
      <c r="U87" s="32"/>
      <c r="V87" s="31"/>
      <c r="W87" s="31"/>
      <c r="X87" s="31"/>
      <c r="Y87" s="31"/>
      <c r="Z87" s="31"/>
      <c r="AA87" s="31"/>
      <c r="AB87" s="292">
        <f t="shared" si="7"/>
        <v>0</v>
      </c>
      <c r="AC87" s="292">
        <f t="shared" si="8"/>
        <v>0</v>
      </c>
      <c r="AD87" s="292">
        <f t="shared" si="9"/>
        <v>0</v>
      </c>
      <c r="AE87" s="30">
        <f>IF(G87="",0,IF(P87="On-Net maken (glasvezel)",$S87*PDC!$F$33+$T87*PDC!$F$34+PDC!$F$32+$U87,IF(P87="On-Net maken (radio)",PDC!$F$35+$U87,0)))</f>
        <v>0</v>
      </c>
      <c r="AF87" s="293">
        <f>IF(G87="",0,IF(P87="Inkoop bij 3e partij",0,IF(H87="Ja",Y87,VLOOKUP($G87,PDC!$B$10:$G$95,6,FALSE))))</f>
        <v>0</v>
      </c>
      <c r="AG87" s="30">
        <f>IF(G87="",0,IF(P87="Inkoop bij 3e partij",0,IF(H87="Ja", Z87,VLOOKUP($G87,PDC!$B$10:$G$95,5,FALSE))))</f>
        <v>0</v>
      </c>
      <c r="AH87" s="293">
        <f>IF(G87="",0,IF(P87="Inkoop bij 3e partij",V87*(1+PDC!$F$37)+IF(G87=0,0,IF(LEN(G87)=0,0,VLOOKUP($G87,PDC!$B$10:$J$77,7,FALSE))),0))</f>
        <v>0</v>
      </c>
      <c r="AI87" s="293">
        <f>IF(G87="",0,IF(P87="Inkoop bij 3e partij",W87*(1+PDC!$F$38),0))</f>
        <v>0</v>
      </c>
      <c r="AJ87" s="30">
        <f>IF(L87="",0,IF(M87="Ja",AA87,VLOOKUP($L87,PDC!$B$10:$G$95,5,FALSE)))</f>
        <v>0</v>
      </c>
    </row>
    <row r="88" spans="1:36" x14ac:dyDescent="0.2">
      <c r="A88" s="36" t="str">
        <f>IF(OR(LEN('Local Access'!A88)=0,'Local Access'!$L87="Ja"),"",'Local Access'!A88)</f>
        <v/>
      </c>
      <c r="B88" s="36" t="str">
        <f>IF(OR(LEN('Local Access'!B88)=0,'Local Access'!$L87="Ja"),"",'Local Access'!B88)</f>
        <v/>
      </c>
      <c r="C88" s="36" t="str">
        <f>IF(OR(LEN('Local Access'!C88)=0,'Local Access'!$L87="Ja"),"",'Local Access'!C88)</f>
        <v/>
      </c>
      <c r="D88" s="36" t="str">
        <f>IF(OR(LEN('Local Access'!D88)=0,'Local Access'!$L87="Ja"),"",'Local Access'!D88)</f>
        <v/>
      </c>
      <c r="E88" s="36" t="str">
        <f>IF(OR(LEN('Local Access'!E88)=0,'Local Access'!$L87="Ja"),"",'Local Access'!E88)</f>
        <v/>
      </c>
      <c r="F88" s="36" t="str">
        <f>IF(OR(LEN('Local Access'!F88)=0,'Local Access'!$L87="Ja"),"",'Local Access'!F88)</f>
        <v/>
      </c>
      <c r="G88" s="36" t="str">
        <f>IF(N87="Ja","",IF(LEN('Local Access'!H88)=0,"",'Local Access'!H88))</f>
        <v/>
      </c>
      <c r="H88" s="174" t="str">
        <f t="shared" si="5"/>
        <v/>
      </c>
      <c r="I88" s="36" t="str">
        <f>IF(N87="Ja","",IF(LEN('Local Access'!G88)=0,"",'Local Access'!G88))</f>
        <v/>
      </c>
      <c r="J88" s="36" t="str">
        <f>IF(N87="Ja","",IF(LEN('Local Access'!I88)=0,"",'Local Access'!I88))</f>
        <v/>
      </c>
      <c r="K88" s="36" t="str">
        <f>IF(LEN('Local Access'!J88)=0,"",'Local Access'!J88)</f>
        <v/>
      </c>
      <c r="L88" s="36" t="str">
        <f>IF(LEN('Local Access'!K88)=0,"",'Local Access'!K88)</f>
        <v/>
      </c>
      <c r="M88" s="174" t="str">
        <f t="shared" si="6"/>
        <v/>
      </c>
      <c r="N88" s="36" t="str">
        <f>IF(LEN('Local Access'!L88)=0,"",'Local Access'!L88)</f>
        <v/>
      </c>
      <c r="O88" s="36" t="str">
        <f>IF(LEN('Local Access'!M88)=0,"",'Local Access'!M88)</f>
        <v/>
      </c>
      <c r="P88" s="35"/>
      <c r="Q88" s="35"/>
      <c r="R88" s="34"/>
      <c r="S88" s="33"/>
      <c r="T88" s="33"/>
      <c r="U88" s="32"/>
      <c r="V88" s="31"/>
      <c r="W88" s="31"/>
      <c r="X88" s="31"/>
      <c r="Y88" s="31"/>
      <c r="Z88" s="31"/>
      <c r="AA88" s="31"/>
      <c r="AB88" s="292">
        <f t="shared" si="7"/>
        <v>0</v>
      </c>
      <c r="AC88" s="292">
        <f t="shared" si="8"/>
        <v>0</v>
      </c>
      <c r="AD88" s="292">
        <f t="shared" si="9"/>
        <v>0</v>
      </c>
      <c r="AE88" s="30">
        <f>IF(G88="",0,IF(P88="On-Net maken (glasvezel)",$S88*PDC!$F$33+$T88*PDC!$F$34+PDC!$F$32+$U88,IF(P88="On-Net maken (radio)",PDC!$F$35+$U88,0)))</f>
        <v>0</v>
      </c>
      <c r="AF88" s="293">
        <f>IF(G88="",0,IF(P88="Inkoop bij 3e partij",0,IF(H88="Ja",Y88,VLOOKUP($G88,PDC!$B$10:$G$95,6,FALSE))))</f>
        <v>0</v>
      </c>
      <c r="AG88" s="30">
        <f>IF(G88="",0,IF(P88="Inkoop bij 3e partij",0,IF(H88="Ja", Z88,VLOOKUP($G88,PDC!$B$10:$G$95,5,FALSE))))</f>
        <v>0</v>
      </c>
      <c r="AH88" s="293">
        <f>IF(G88="",0,IF(P88="Inkoop bij 3e partij",V88*(1+PDC!$F$37)+IF(G88=0,0,IF(LEN(G88)=0,0,VLOOKUP($G88,PDC!$B$10:$J$77,7,FALSE))),0))</f>
        <v>0</v>
      </c>
      <c r="AI88" s="293">
        <f>IF(G88="",0,IF(P88="Inkoop bij 3e partij",W88*(1+PDC!$F$38),0))</f>
        <v>0</v>
      </c>
      <c r="AJ88" s="30">
        <f>IF(L88="",0,IF(M88="Ja",AA88,VLOOKUP($L88,PDC!$B$10:$G$95,5,FALSE)))</f>
        <v>0</v>
      </c>
    </row>
    <row r="89" spans="1:36" x14ac:dyDescent="0.2">
      <c r="A89" s="36" t="str">
        <f>IF(OR(LEN('Local Access'!A89)=0,'Local Access'!$L88="Ja"),"",'Local Access'!A89)</f>
        <v/>
      </c>
      <c r="B89" s="36" t="str">
        <f>IF(OR(LEN('Local Access'!B89)=0,'Local Access'!$L88="Ja"),"",'Local Access'!B89)</f>
        <v/>
      </c>
      <c r="C89" s="36" t="str">
        <f>IF(OR(LEN('Local Access'!C89)=0,'Local Access'!$L88="Ja"),"",'Local Access'!C89)</f>
        <v/>
      </c>
      <c r="D89" s="36" t="str">
        <f>IF(OR(LEN('Local Access'!D89)=0,'Local Access'!$L88="Ja"),"",'Local Access'!D89)</f>
        <v/>
      </c>
      <c r="E89" s="36" t="str">
        <f>IF(OR(LEN('Local Access'!E89)=0,'Local Access'!$L88="Ja"),"",'Local Access'!E89)</f>
        <v/>
      </c>
      <c r="F89" s="36" t="str">
        <f>IF(OR(LEN('Local Access'!F89)=0,'Local Access'!$L88="Ja"),"",'Local Access'!F89)</f>
        <v/>
      </c>
      <c r="G89" s="36" t="str">
        <f>IF(N88="Ja","",IF(LEN('Local Access'!H89)=0,"",'Local Access'!H89))</f>
        <v/>
      </c>
      <c r="H89" s="174" t="str">
        <f t="shared" si="5"/>
        <v/>
      </c>
      <c r="I89" s="36" t="str">
        <f>IF(N88="Ja","",IF(LEN('Local Access'!G89)=0,"",'Local Access'!G89))</f>
        <v/>
      </c>
      <c r="J89" s="36" t="str">
        <f>IF(N88="Ja","",IF(LEN('Local Access'!I89)=0,"",'Local Access'!I89))</f>
        <v/>
      </c>
      <c r="K89" s="36" t="str">
        <f>IF(LEN('Local Access'!J89)=0,"",'Local Access'!J89)</f>
        <v/>
      </c>
      <c r="L89" s="36" t="str">
        <f>IF(LEN('Local Access'!K89)=0,"",'Local Access'!K89)</f>
        <v/>
      </c>
      <c r="M89" s="174" t="str">
        <f t="shared" si="6"/>
        <v/>
      </c>
      <c r="N89" s="36" t="str">
        <f>IF(LEN('Local Access'!L89)=0,"",'Local Access'!L89)</f>
        <v/>
      </c>
      <c r="O89" s="36" t="str">
        <f>IF(LEN('Local Access'!M89)=0,"",'Local Access'!M89)</f>
        <v/>
      </c>
      <c r="P89" s="35"/>
      <c r="Q89" s="35"/>
      <c r="R89" s="34"/>
      <c r="S89" s="33"/>
      <c r="T89" s="33"/>
      <c r="U89" s="32"/>
      <c r="V89" s="31"/>
      <c r="W89" s="31"/>
      <c r="X89" s="31"/>
      <c r="Y89" s="31"/>
      <c r="Z89" s="31"/>
      <c r="AA89" s="31"/>
      <c r="AB89" s="292">
        <f t="shared" si="7"/>
        <v>0</v>
      </c>
      <c r="AC89" s="292">
        <f t="shared" si="8"/>
        <v>0</v>
      </c>
      <c r="AD89" s="292">
        <f t="shared" si="9"/>
        <v>0</v>
      </c>
      <c r="AE89" s="30">
        <f>IF(G89="",0,IF(P89="On-Net maken (glasvezel)",$S89*PDC!$F$33+$T89*PDC!$F$34+PDC!$F$32+$U89,IF(P89="On-Net maken (radio)",PDC!$F$35+$U89,0)))</f>
        <v>0</v>
      </c>
      <c r="AF89" s="293">
        <f>IF(G89="",0,IF(P89="Inkoop bij 3e partij",0,IF(H89="Ja",Y89,VLOOKUP($G89,PDC!$B$10:$G$95,6,FALSE))))</f>
        <v>0</v>
      </c>
      <c r="AG89" s="30">
        <f>IF(G89="",0,IF(P89="Inkoop bij 3e partij",0,IF(H89="Ja", Z89,VLOOKUP($G89,PDC!$B$10:$G$95,5,FALSE))))</f>
        <v>0</v>
      </c>
      <c r="AH89" s="293">
        <f>IF(G89="",0,IF(P89="Inkoop bij 3e partij",V89*(1+PDC!$F$37)+IF(G89=0,0,IF(LEN(G89)=0,0,VLOOKUP($G89,PDC!$B$10:$J$77,7,FALSE))),0))</f>
        <v>0</v>
      </c>
      <c r="AI89" s="293">
        <f>IF(G89="",0,IF(P89="Inkoop bij 3e partij",W89*(1+PDC!$F$38),0))</f>
        <v>0</v>
      </c>
      <c r="AJ89" s="30">
        <f>IF(L89="",0,IF(M89="Ja",AA89,VLOOKUP($L89,PDC!$B$10:$G$95,5,FALSE)))</f>
        <v>0</v>
      </c>
    </row>
    <row r="90" spans="1:36" x14ac:dyDescent="0.2">
      <c r="A90" s="36" t="str">
        <f>IF(OR(LEN('Local Access'!A90)=0,'Local Access'!$L89="Ja"),"",'Local Access'!A90)</f>
        <v/>
      </c>
      <c r="B90" s="36" t="str">
        <f>IF(OR(LEN('Local Access'!B90)=0,'Local Access'!$L89="Ja"),"",'Local Access'!B90)</f>
        <v/>
      </c>
      <c r="C90" s="36" t="str">
        <f>IF(OR(LEN('Local Access'!C90)=0,'Local Access'!$L89="Ja"),"",'Local Access'!C90)</f>
        <v/>
      </c>
      <c r="D90" s="36" t="str">
        <f>IF(OR(LEN('Local Access'!D90)=0,'Local Access'!$L89="Ja"),"",'Local Access'!D90)</f>
        <v/>
      </c>
      <c r="E90" s="36" t="str">
        <f>IF(OR(LEN('Local Access'!E90)=0,'Local Access'!$L89="Ja"),"",'Local Access'!E90)</f>
        <v/>
      </c>
      <c r="F90" s="36" t="str">
        <f>IF(OR(LEN('Local Access'!F90)=0,'Local Access'!$L89="Ja"),"",'Local Access'!F90)</f>
        <v/>
      </c>
      <c r="G90" s="36" t="str">
        <f>IF(N89="Ja","",IF(LEN('Local Access'!H90)=0,"",'Local Access'!H90))</f>
        <v/>
      </c>
      <c r="H90" s="174" t="str">
        <f t="shared" si="5"/>
        <v/>
      </c>
      <c r="I90" s="36" t="str">
        <f>IF(N89="Ja","",IF(LEN('Local Access'!G90)=0,"",'Local Access'!G90))</f>
        <v/>
      </c>
      <c r="J90" s="36" t="str">
        <f>IF(N89="Ja","",IF(LEN('Local Access'!I90)=0,"",'Local Access'!I90))</f>
        <v/>
      </c>
      <c r="K90" s="36" t="str">
        <f>IF(LEN('Local Access'!J90)=0,"",'Local Access'!J90)</f>
        <v/>
      </c>
      <c r="L90" s="36" t="str">
        <f>IF(LEN('Local Access'!K90)=0,"",'Local Access'!K90)</f>
        <v/>
      </c>
      <c r="M90" s="174" t="str">
        <f t="shared" si="6"/>
        <v/>
      </c>
      <c r="N90" s="36" t="str">
        <f>IF(LEN('Local Access'!L90)=0,"",'Local Access'!L90)</f>
        <v/>
      </c>
      <c r="O90" s="36" t="str">
        <f>IF(LEN('Local Access'!M90)=0,"",'Local Access'!M90)</f>
        <v/>
      </c>
      <c r="P90" s="35"/>
      <c r="Q90" s="35"/>
      <c r="R90" s="34"/>
      <c r="S90" s="33"/>
      <c r="T90" s="33"/>
      <c r="U90" s="32"/>
      <c r="V90" s="31"/>
      <c r="W90" s="31"/>
      <c r="X90" s="31"/>
      <c r="Y90" s="31"/>
      <c r="Z90" s="31"/>
      <c r="AA90" s="31"/>
      <c r="AB90" s="292">
        <f t="shared" si="7"/>
        <v>0</v>
      </c>
      <c r="AC90" s="292">
        <f t="shared" si="8"/>
        <v>0</v>
      </c>
      <c r="AD90" s="292">
        <f t="shared" si="9"/>
        <v>0</v>
      </c>
      <c r="AE90" s="30">
        <f>IF(G90="",0,IF(P90="On-Net maken (glasvezel)",$S90*PDC!$F$33+$T90*PDC!$F$34+PDC!$F$32+$U90,IF(P90="On-Net maken (radio)",PDC!$F$35+$U90,0)))</f>
        <v>0</v>
      </c>
      <c r="AF90" s="293">
        <f>IF(G90="",0,IF(P90="Inkoop bij 3e partij",0,IF(H90="Ja",Y90,VLOOKUP($G90,PDC!$B$10:$G$95,6,FALSE))))</f>
        <v>0</v>
      </c>
      <c r="AG90" s="30">
        <f>IF(G90="",0,IF(P90="Inkoop bij 3e partij",0,IF(H90="Ja", Z90,VLOOKUP($G90,PDC!$B$10:$G$95,5,FALSE))))</f>
        <v>0</v>
      </c>
      <c r="AH90" s="293">
        <f>IF(G90="",0,IF(P90="Inkoop bij 3e partij",V90*(1+PDC!$F$37)+IF(G90=0,0,IF(LEN(G90)=0,0,VLOOKUP($G90,PDC!$B$10:$J$77,7,FALSE))),0))</f>
        <v>0</v>
      </c>
      <c r="AI90" s="293">
        <f>IF(G90="",0,IF(P90="Inkoop bij 3e partij",W90*(1+PDC!$F$38),0))</f>
        <v>0</v>
      </c>
      <c r="AJ90" s="30">
        <f>IF(L90="",0,IF(M90="Ja",AA90,VLOOKUP($L90,PDC!$B$10:$G$95,5,FALSE)))</f>
        <v>0</v>
      </c>
    </row>
    <row r="91" spans="1:36" x14ac:dyDescent="0.2">
      <c r="A91" s="36" t="str">
        <f>IF(OR(LEN('Local Access'!A91)=0,'Local Access'!$L90="Ja"),"",'Local Access'!A91)</f>
        <v/>
      </c>
      <c r="B91" s="36" t="str">
        <f>IF(OR(LEN('Local Access'!B91)=0,'Local Access'!$L90="Ja"),"",'Local Access'!B91)</f>
        <v/>
      </c>
      <c r="C91" s="36" t="str">
        <f>IF(OR(LEN('Local Access'!C91)=0,'Local Access'!$L90="Ja"),"",'Local Access'!C91)</f>
        <v/>
      </c>
      <c r="D91" s="36" t="str">
        <f>IF(OR(LEN('Local Access'!D91)=0,'Local Access'!$L90="Ja"),"",'Local Access'!D91)</f>
        <v/>
      </c>
      <c r="E91" s="36" t="str">
        <f>IF(OR(LEN('Local Access'!E91)=0,'Local Access'!$L90="Ja"),"",'Local Access'!E91)</f>
        <v/>
      </c>
      <c r="F91" s="36" t="str">
        <f>IF(OR(LEN('Local Access'!F91)=0,'Local Access'!$L90="Ja"),"",'Local Access'!F91)</f>
        <v/>
      </c>
      <c r="G91" s="36" t="str">
        <f>IF(N90="Ja","",IF(LEN('Local Access'!H91)=0,"",'Local Access'!H91))</f>
        <v/>
      </c>
      <c r="H91" s="174" t="str">
        <f t="shared" si="5"/>
        <v/>
      </c>
      <c r="I91" s="36" t="str">
        <f>IF(N90="Ja","",IF(LEN('Local Access'!G91)=0,"",'Local Access'!G91))</f>
        <v/>
      </c>
      <c r="J91" s="36" t="str">
        <f>IF(N90="Ja","",IF(LEN('Local Access'!I91)=0,"",'Local Access'!I91))</f>
        <v/>
      </c>
      <c r="K91" s="36" t="str">
        <f>IF(LEN('Local Access'!J91)=0,"",'Local Access'!J91)</f>
        <v/>
      </c>
      <c r="L91" s="36" t="str">
        <f>IF(LEN('Local Access'!K91)=0,"",'Local Access'!K91)</f>
        <v/>
      </c>
      <c r="M91" s="174" t="str">
        <f t="shared" si="6"/>
        <v/>
      </c>
      <c r="N91" s="36" t="str">
        <f>IF(LEN('Local Access'!L91)=0,"",'Local Access'!L91)</f>
        <v/>
      </c>
      <c r="O91" s="36" t="str">
        <f>IF(LEN('Local Access'!M91)=0,"",'Local Access'!M91)</f>
        <v/>
      </c>
      <c r="P91" s="35"/>
      <c r="Q91" s="35"/>
      <c r="R91" s="34"/>
      <c r="S91" s="33"/>
      <c r="T91" s="33"/>
      <c r="U91" s="32"/>
      <c r="V91" s="31"/>
      <c r="W91" s="31"/>
      <c r="X91" s="31"/>
      <c r="Y91" s="31"/>
      <c r="Z91" s="31"/>
      <c r="AA91" s="31"/>
      <c r="AB91" s="292">
        <f t="shared" si="7"/>
        <v>0</v>
      </c>
      <c r="AC91" s="292">
        <f t="shared" si="8"/>
        <v>0</v>
      </c>
      <c r="AD91" s="292">
        <f t="shared" si="9"/>
        <v>0</v>
      </c>
      <c r="AE91" s="30">
        <f>IF(G91="",0,IF(P91="On-Net maken (glasvezel)",$S91*PDC!$F$33+$T91*PDC!$F$34+PDC!$F$32+$U91,IF(P91="On-Net maken (radio)",PDC!$F$35+$U91,0)))</f>
        <v>0</v>
      </c>
      <c r="AF91" s="293">
        <f>IF(G91="",0,IF(P91="Inkoop bij 3e partij",0,IF(H91="Ja",Y91,VLOOKUP($G91,PDC!$B$10:$G$95,6,FALSE))))</f>
        <v>0</v>
      </c>
      <c r="AG91" s="30">
        <f>IF(G91="",0,IF(P91="Inkoop bij 3e partij",0,IF(H91="Ja", Z91,VLOOKUP($G91,PDC!$B$10:$G$95,5,FALSE))))</f>
        <v>0</v>
      </c>
      <c r="AH91" s="293">
        <f>IF(G91="",0,IF(P91="Inkoop bij 3e partij",V91*(1+PDC!$F$37)+IF(G91=0,0,IF(LEN(G91)=0,0,VLOOKUP($G91,PDC!$B$10:$J$77,7,FALSE))),0))</f>
        <v>0</v>
      </c>
      <c r="AI91" s="293">
        <f>IF(G91="",0,IF(P91="Inkoop bij 3e partij",W91*(1+PDC!$F$38),0))</f>
        <v>0</v>
      </c>
      <c r="AJ91" s="30">
        <f>IF(L91="",0,IF(M91="Ja",AA91,VLOOKUP($L91,PDC!$B$10:$G$95,5,FALSE)))</f>
        <v>0</v>
      </c>
    </row>
    <row r="92" spans="1:36" x14ac:dyDescent="0.2">
      <c r="A92" s="36" t="str">
        <f>IF(OR(LEN('Local Access'!A92)=0,'Local Access'!$L91="Ja"),"",'Local Access'!A92)</f>
        <v/>
      </c>
      <c r="B92" s="36" t="str">
        <f>IF(OR(LEN('Local Access'!B92)=0,'Local Access'!$L91="Ja"),"",'Local Access'!B92)</f>
        <v/>
      </c>
      <c r="C92" s="36" t="str">
        <f>IF(OR(LEN('Local Access'!C92)=0,'Local Access'!$L91="Ja"),"",'Local Access'!C92)</f>
        <v/>
      </c>
      <c r="D92" s="36" t="str">
        <f>IF(OR(LEN('Local Access'!D92)=0,'Local Access'!$L91="Ja"),"",'Local Access'!D92)</f>
        <v/>
      </c>
      <c r="E92" s="36" t="str">
        <f>IF(OR(LEN('Local Access'!E92)=0,'Local Access'!$L91="Ja"),"",'Local Access'!E92)</f>
        <v/>
      </c>
      <c r="F92" s="36" t="str">
        <f>IF(OR(LEN('Local Access'!F92)=0,'Local Access'!$L91="Ja"),"",'Local Access'!F92)</f>
        <v/>
      </c>
      <c r="G92" s="36" t="str">
        <f>IF(N91="Ja","",IF(LEN('Local Access'!H92)=0,"",'Local Access'!H92))</f>
        <v/>
      </c>
      <c r="H92" s="174" t="str">
        <f t="shared" si="5"/>
        <v/>
      </c>
      <c r="I92" s="36" t="str">
        <f>IF(N91="Ja","",IF(LEN('Local Access'!G92)=0,"",'Local Access'!G92))</f>
        <v/>
      </c>
      <c r="J92" s="36" t="str">
        <f>IF(N91="Ja","",IF(LEN('Local Access'!I92)=0,"",'Local Access'!I92))</f>
        <v/>
      </c>
      <c r="K92" s="36" t="str">
        <f>IF(LEN('Local Access'!J92)=0,"",'Local Access'!J92)</f>
        <v/>
      </c>
      <c r="L92" s="36" t="str">
        <f>IF(LEN('Local Access'!K92)=0,"",'Local Access'!K92)</f>
        <v/>
      </c>
      <c r="M92" s="174" t="str">
        <f t="shared" si="6"/>
        <v/>
      </c>
      <c r="N92" s="36" t="str">
        <f>IF(LEN('Local Access'!L92)=0,"",'Local Access'!L92)</f>
        <v/>
      </c>
      <c r="O92" s="36" t="str">
        <f>IF(LEN('Local Access'!M92)=0,"",'Local Access'!M92)</f>
        <v/>
      </c>
      <c r="P92" s="35"/>
      <c r="Q92" s="35"/>
      <c r="R92" s="34"/>
      <c r="S92" s="33"/>
      <c r="T92" s="33"/>
      <c r="U92" s="32"/>
      <c r="V92" s="31"/>
      <c r="W92" s="31"/>
      <c r="X92" s="31"/>
      <c r="Y92" s="31"/>
      <c r="Z92" s="31"/>
      <c r="AA92" s="31"/>
      <c r="AB92" s="292">
        <f t="shared" si="7"/>
        <v>0</v>
      </c>
      <c r="AC92" s="292">
        <f t="shared" si="8"/>
        <v>0</v>
      </c>
      <c r="AD92" s="292">
        <f t="shared" si="9"/>
        <v>0</v>
      </c>
      <c r="AE92" s="30">
        <f>IF(G92="",0,IF(P92="On-Net maken (glasvezel)",$S92*PDC!$F$33+$T92*PDC!$F$34+PDC!$F$32+$U92,IF(P92="On-Net maken (radio)",PDC!$F$35+$U92,0)))</f>
        <v>0</v>
      </c>
      <c r="AF92" s="293">
        <f>IF(G92="",0,IF(P92="Inkoop bij 3e partij",0,IF(H92="Ja",Y92,VLOOKUP($G92,PDC!$B$10:$G$95,6,FALSE))))</f>
        <v>0</v>
      </c>
      <c r="AG92" s="30">
        <f>IF(G92="",0,IF(P92="Inkoop bij 3e partij",0,IF(H92="Ja", Z92,VLOOKUP($G92,PDC!$B$10:$G$95,5,FALSE))))</f>
        <v>0</v>
      </c>
      <c r="AH92" s="293">
        <f>IF(G92="",0,IF(P92="Inkoop bij 3e partij",V92*(1+PDC!$F$37)+IF(G92=0,0,IF(LEN(G92)=0,0,VLOOKUP($G92,PDC!$B$10:$J$77,7,FALSE))),0))</f>
        <v>0</v>
      </c>
      <c r="AI92" s="293">
        <f>IF(G92="",0,IF(P92="Inkoop bij 3e partij",W92*(1+PDC!$F$38),0))</f>
        <v>0</v>
      </c>
      <c r="AJ92" s="30">
        <f>IF(L92="",0,IF(M92="Ja",AA92,VLOOKUP($L92,PDC!$B$10:$G$95,5,FALSE)))</f>
        <v>0</v>
      </c>
    </row>
    <row r="93" spans="1:36" x14ac:dyDescent="0.2">
      <c r="A93" s="36" t="str">
        <f>IF(OR(LEN('Local Access'!A93)=0,'Local Access'!$L92="Ja"),"",'Local Access'!A93)</f>
        <v/>
      </c>
      <c r="B93" s="36" t="str">
        <f>IF(OR(LEN('Local Access'!B93)=0,'Local Access'!$L92="Ja"),"",'Local Access'!B93)</f>
        <v/>
      </c>
      <c r="C93" s="36" t="str">
        <f>IF(OR(LEN('Local Access'!C93)=0,'Local Access'!$L92="Ja"),"",'Local Access'!C93)</f>
        <v/>
      </c>
      <c r="D93" s="36" t="str">
        <f>IF(OR(LEN('Local Access'!D93)=0,'Local Access'!$L92="Ja"),"",'Local Access'!D93)</f>
        <v/>
      </c>
      <c r="E93" s="36" t="str">
        <f>IF(OR(LEN('Local Access'!E93)=0,'Local Access'!$L92="Ja"),"",'Local Access'!E93)</f>
        <v/>
      </c>
      <c r="F93" s="36" t="str">
        <f>IF(OR(LEN('Local Access'!F93)=0,'Local Access'!$L92="Ja"),"",'Local Access'!F93)</f>
        <v/>
      </c>
      <c r="G93" s="36" t="str">
        <f>IF(N92="Ja","",IF(LEN('Local Access'!H93)=0,"",'Local Access'!H93))</f>
        <v/>
      </c>
      <c r="H93" s="174" t="str">
        <f t="shared" si="5"/>
        <v/>
      </c>
      <c r="I93" s="36" t="str">
        <f>IF(N92="Ja","",IF(LEN('Local Access'!G93)=0,"",'Local Access'!G93))</f>
        <v/>
      </c>
      <c r="J93" s="36" t="str">
        <f>IF(N92="Ja","",IF(LEN('Local Access'!I93)=0,"",'Local Access'!I93))</f>
        <v/>
      </c>
      <c r="K93" s="36" t="str">
        <f>IF(LEN('Local Access'!J93)=0,"",'Local Access'!J93)</f>
        <v/>
      </c>
      <c r="L93" s="36" t="str">
        <f>IF(LEN('Local Access'!K93)=0,"",'Local Access'!K93)</f>
        <v/>
      </c>
      <c r="M93" s="174" t="str">
        <f t="shared" si="6"/>
        <v/>
      </c>
      <c r="N93" s="36" t="str">
        <f>IF(LEN('Local Access'!L93)=0,"",'Local Access'!L93)</f>
        <v/>
      </c>
      <c r="O93" s="36" t="str">
        <f>IF(LEN('Local Access'!M93)=0,"",'Local Access'!M93)</f>
        <v/>
      </c>
      <c r="P93" s="35"/>
      <c r="Q93" s="35"/>
      <c r="R93" s="34"/>
      <c r="S93" s="33"/>
      <c r="T93" s="33"/>
      <c r="U93" s="32"/>
      <c r="V93" s="31"/>
      <c r="W93" s="31"/>
      <c r="X93" s="31"/>
      <c r="Y93" s="31"/>
      <c r="Z93" s="31"/>
      <c r="AA93" s="31"/>
      <c r="AB93" s="292">
        <f t="shared" si="7"/>
        <v>0</v>
      </c>
      <c r="AC93" s="292">
        <f t="shared" si="8"/>
        <v>0</v>
      </c>
      <c r="AD93" s="292">
        <f t="shared" si="9"/>
        <v>0</v>
      </c>
      <c r="AE93" s="30">
        <f>IF(G93="",0,IF(P93="On-Net maken (glasvezel)",$S93*PDC!$F$33+$T93*PDC!$F$34+PDC!$F$32+$U93,IF(P93="On-Net maken (radio)",PDC!$F$35+$U93,0)))</f>
        <v>0</v>
      </c>
      <c r="AF93" s="293">
        <f>IF(G93="",0,IF(P93="Inkoop bij 3e partij",0,IF(H93="Ja",Y93,VLOOKUP($G93,PDC!$B$10:$G$95,6,FALSE))))</f>
        <v>0</v>
      </c>
      <c r="AG93" s="30">
        <f>IF(G93="",0,IF(P93="Inkoop bij 3e partij",0,IF(H93="Ja", Z93,VLOOKUP($G93,PDC!$B$10:$G$95,5,FALSE))))</f>
        <v>0</v>
      </c>
      <c r="AH93" s="293">
        <f>IF(G93="",0,IF(P93="Inkoop bij 3e partij",V93*(1+PDC!$F$37)+IF(G93=0,0,IF(LEN(G93)=0,0,VLOOKUP($G93,PDC!$B$10:$J$77,7,FALSE))),0))</f>
        <v>0</v>
      </c>
      <c r="AI93" s="293">
        <f>IF(G93="",0,IF(P93="Inkoop bij 3e partij",W93*(1+PDC!$F$38),0))</f>
        <v>0</v>
      </c>
      <c r="AJ93" s="30">
        <f>IF(L93="",0,IF(M93="Ja",AA93,VLOOKUP($L93,PDC!$B$10:$G$95,5,FALSE)))</f>
        <v>0</v>
      </c>
    </row>
    <row r="94" spans="1:36" x14ac:dyDescent="0.2">
      <c r="A94" s="36" t="str">
        <f>IF(OR(LEN('Local Access'!A94)=0,'Local Access'!$L93="Ja"),"",'Local Access'!A94)</f>
        <v/>
      </c>
      <c r="B94" s="36" t="str">
        <f>IF(OR(LEN('Local Access'!B94)=0,'Local Access'!$L93="Ja"),"",'Local Access'!B94)</f>
        <v/>
      </c>
      <c r="C94" s="36" t="str">
        <f>IF(OR(LEN('Local Access'!C94)=0,'Local Access'!$L93="Ja"),"",'Local Access'!C94)</f>
        <v/>
      </c>
      <c r="D94" s="36" t="str">
        <f>IF(OR(LEN('Local Access'!D94)=0,'Local Access'!$L93="Ja"),"",'Local Access'!D94)</f>
        <v/>
      </c>
      <c r="E94" s="36" t="str">
        <f>IF(OR(LEN('Local Access'!E94)=0,'Local Access'!$L93="Ja"),"",'Local Access'!E94)</f>
        <v/>
      </c>
      <c r="F94" s="36" t="str">
        <f>IF(OR(LEN('Local Access'!F94)=0,'Local Access'!$L93="Ja"),"",'Local Access'!F94)</f>
        <v/>
      </c>
      <c r="G94" s="36" t="str">
        <f>IF(N93="Ja","",IF(LEN('Local Access'!H94)=0,"",'Local Access'!H94))</f>
        <v/>
      </c>
      <c r="H94" s="174" t="str">
        <f t="shared" si="5"/>
        <v/>
      </c>
      <c r="I94" s="36" t="str">
        <f>IF(N93="Ja","",IF(LEN('Local Access'!G94)=0,"",'Local Access'!G94))</f>
        <v/>
      </c>
      <c r="J94" s="36" t="str">
        <f>IF(N93="Ja","",IF(LEN('Local Access'!I94)=0,"",'Local Access'!I94))</f>
        <v/>
      </c>
      <c r="K94" s="36" t="str">
        <f>IF(LEN('Local Access'!J94)=0,"",'Local Access'!J94)</f>
        <v/>
      </c>
      <c r="L94" s="36" t="str">
        <f>IF(LEN('Local Access'!K94)=0,"",'Local Access'!K94)</f>
        <v/>
      </c>
      <c r="M94" s="174" t="str">
        <f t="shared" si="6"/>
        <v/>
      </c>
      <c r="N94" s="36" t="str">
        <f>IF(LEN('Local Access'!L94)=0,"",'Local Access'!L94)</f>
        <v/>
      </c>
      <c r="O94" s="36" t="str">
        <f>IF(LEN('Local Access'!M94)=0,"",'Local Access'!M94)</f>
        <v/>
      </c>
      <c r="P94" s="35"/>
      <c r="Q94" s="35"/>
      <c r="R94" s="34"/>
      <c r="S94" s="33"/>
      <c r="T94" s="33"/>
      <c r="U94" s="32"/>
      <c r="V94" s="31"/>
      <c r="W94" s="31"/>
      <c r="X94" s="31"/>
      <c r="Y94" s="31"/>
      <c r="Z94" s="31"/>
      <c r="AA94" s="31"/>
      <c r="AB94" s="292">
        <f t="shared" si="7"/>
        <v>0</v>
      </c>
      <c r="AC94" s="292">
        <f t="shared" si="8"/>
        <v>0</v>
      </c>
      <c r="AD94" s="292">
        <f t="shared" si="9"/>
        <v>0</v>
      </c>
      <c r="AE94" s="30">
        <f>IF(G94="",0,IF(P94="On-Net maken (glasvezel)",$S94*PDC!$F$33+$T94*PDC!$F$34+PDC!$F$32+$U94,IF(P94="On-Net maken (radio)",PDC!$F$35+$U94,0)))</f>
        <v>0</v>
      </c>
      <c r="AF94" s="293">
        <f>IF(G94="",0,IF(P94="Inkoop bij 3e partij",0,IF(H94="Ja",Y94,VLOOKUP($G94,PDC!$B$10:$G$95,6,FALSE))))</f>
        <v>0</v>
      </c>
      <c r="AG94" s="30">
        <f>IF(G94="",0,IF(P94="Inkoop bij 3e partij",0,IF(H94="Ja", Z94,VLOOKUP($G94,PDC!$B$10:$G$95,5,FALSE))))</f>
        <v>0</v>
      </c>
      <c r="AH94" s="293">
        <f>IF(G94="",0,IF(P94="Inkoop bij 3e partij",V94*(1+PDC!$F$37)+IF(G94=0,0,IF(LEN(G94)=0,0,VLOOKUP($G94,PDC!$B$10:$J$77,7,FALSE))),0))</f>
        <v>0</v>
      </c>
      <c r="AI94" s="293">
        <f>IF(G94="",0,IF(P94="Inkoop bij 3e partij",W94*(1+PDC!$F$38),0))</f>
        <v>0</v>
      </c>
      <c r="AJ94" s="30">
        <f>IF(L94="",0,IF(M94="Ja",AA94,VLOOKUP($L94,PDC!$B$10:$G$95,5,FALSE)))</f>
        <v>0</v>
      </c>
    </row>
    <row r="95" spans="1:36" x14ac:dyDescent="0.2">
      <c r="A95" s="36" t="str">
        <f>IF(OR(LEN('Local Access'!A95)=0,'Local Access'!$L94="Ja"),"",'Local Access'!A95)</f>
        <v/>
      </c>
      <c r="B95" s="36" t="str">
        <f>IF(OR(LEN('Local Access'!B95)=0,'Local Access'!$L94="Ja"),"",'Local Access'!B95)</f>
        <v/>
      </c>
      <c r="C95" s="36" t="str">
        <f>IF(OR(LEN('Local Access'!C95)=0,'Local Access'!$L94="Ja"),"",'Local Access'!C95)</f>
        <v/>
      </c>
      <c r="D95" s="36" t="str">
        <f>IF(OR(LEN('Local Access'!D95)=0,'Local Access'!$L94="Ja"),"",'Local Access'!D95)</f>
        <v/>
      </c>
      <c r="E95" s="36" t="str">
        <f>IF(OR(LEN('Local Access'!E95)=0,'Local Access'!$L94="Ja"),"",'Local Access'!E95)</f>
        <v/>
      </c>
      <c r="F95" s="36" t="str">
        <f>IF(OR(LEN('Local Access'!F95)=0,'Local Access'!$L94="Ja"),"",'Local Access'!F95)</f>
        <v/>
      </c>
      <c r="G95" s="36" t="str">
        <f>IF(N94="Ja","",IF(LEN('Local Access'!H95)=0,"",'Local Access'!H95))</f>
        <v/>
      </c>
      <c r="H95" s="174" t="str">
        <f t="shared" si="5"/>
        <v/>
      </c>
      <c r="I95" s="36" t="str">
        <f>IF(N94="Ja","",IF(LEN('Local Access'!G95)=0,"",'Local Access'!G95))</f>
        <v/>
      </c>
      <c r="J95" s="36" t="str">
        <f>IF(N94="Ja","",IF(LEN('Local Access'!I95)=0,"",'Local Access'!I95))</f>
        <v/>
      </c>
      <c r="K95" s="36" t="str">
        <f>IF(LEN('Local Access'!J95)=0,"",'Local Access'!J95)</f>
        <v/>
      </c>
      <c r="L95" s="36" t="str">
        <f>IF(LEN('Local Access'!K95)=0,"",'Local Access'!K95)</f>
        <v/>
      </c>
      <c r="M95" s="174" t="str">
        <f t="shared" si="6"/>
        <v/>
      </c>
      <c r="N95" s="36" t="str">
        <f>IF(LEN('Local Access'!L95)=0,"",'Local Access'!L95)</f>
        <v/>
      </c>
      <c r="O95" s="36" t="str">
        <f>IF(LEN('Local Access'!M95)=0,"",'Local Access'!M95)</f>
        <v/>
      </c>
      <c r="P95" s="35"/>
      <c r="Q95" s="35"/>
      <c r="R95" s="34"/>
      <c r="S95" s="33"/>
      <c r="T95" s="33"/>
      <c r="U95" s="32"/>
      <c r="V95" s="31"/>
      <c r="W95" s="31"/>
      <c r="X95" s="31"/>
      <c r="Y95" s="31"/>
      <c r="Z95" s="31"/>
      <c r="AA95" s="31"/>
      <c r="AB95" s="292">
        <f t="shared" si="7"/>
        <v>0</v>
      </c>
      <c r="AC95" s="292">
        <f t="shared" si="8"/>
        <v>0</v>
      </c>
      <c r="AD95" s="292">
        <f t="shared" si="9"/>
        <v>0</v>
      </c>
      <c r="AE95" s="30">
        <f>IF(G95="",0,IF(P95="On-Net maken (glasvezel)",$S95*PDC!$F$33+$T95*PDC!$F$34+PDC!$F$32+$U95,IF(P95="On-Net maken (radio)",PDC!$F$35+$U95,0)))</f>
        <v>0</v>
      </c>
      <c r="AF95" s="293">
        <f>IF(G95="",0,IF(P95="Inkoop bij 3e partij",0,IF(H95="Ja",Y95,VLOOKUP($G95,PDC!$B$10:$G$95,6,FALSE))))</f>
        <v>0</v>
      </c>
      <c r="AG95" s="30">
        <f>IF(G95="",0,IF(P95="Inkoop bij 3e partij",0,IF(H95="Ja", Z95,VLOOKUP($G95,PDC!$B$10:$G$95,5,FALSE))))</f>
        <v>0</v>
      </c>
      <c r="AH95" s="293">
        <f>IF(G95="",0,IF(P95="Inkoop bij 3e partij",V95*(1+PDC!$F$37)+IF(G95=0,0,IF(LEN(G95)=0,0,VLOOKUP($G95,PDC!$B$10:$J$77,7,FALSE))),0))</f>
        <v>0</v>
      </c>
      <c r="AI95" s="293">
        <f>IF(G95="",0,IF(P95="Inkoop bij 3e partij",W95*(1+PDC!$F$38),0))</f>
        <v>0</v>
      </c>
      <c r="AJ95" s="30">
        <f>IF(L95="",0,IF(M95="Ja",AA95,VLOOKUP($L95,PDC!$B$10:$G$95,5,FALSE)))</f>
        <v>0</v>
      </c>
    </row>
    <row r="96" spans="1:36" x14ac:dyDescent="0.2">
      <c r="A96" s="36" t="str">
        <f>IF(OR(LEN('Local Access'!A96)=0,'Local Access'!$L95="Ja"),"",'Local Access'!A96)</f>
        <v/>
      </c>
      <c r="B96" s="36" t="str">
        <f>IF(OR(LEN('Local Access'!B96)=0,'Local Access'!$L95="Ja"),"",'Local Access'!B96)</f>
        <v/>
      </c>
      <c r="C96" s="36" t="str">
        <f>IF(OR(LEN('Local Access'!C96)=0,'Local Access'!$L95="Ja"),"",'Local Access'!C96)</f>
        <v/>
      </c>
      <c r="D96" s="36" t="str">
        <f>IF(OR(LEN('Local Access'!D96)=0,'Local Access'!$L95="Ja"),"",'Local Access'!D96)</f>
        <v/>
      </c>
      <c r="E96" s="36" t="str">
        <f>IF(OR(LEN('Local Access'!E96)=0,'Local Access'!$L95="Ja"),"",'Local Access'!E96)</f>
        <v/>
      </c>
      <c r="F96" s="36" t="str">
        <f>IF(OR(LEN('Local Access'!F96)=0,'Local Access'!$L95="Ja"),"",'Local Access'!F96)</f>
        <v/>
      </c>
      <c r="G96" s="36" t="str">
        <f>IF(N95="Ja","",IF(LEN('Local Access'!H96)=0,"",'Local Access'!H96))</f>
        <v/>
      </c>
      <c r="H96" s="174" t="str">
        <f t="shared" si="5"/>
        <v/>
      </c>
      <c r="I96" s="36" t="str">
        <f>IF(N95="Ja","",IF(LEN('Local Access'!G96)=0,"",'Local Access'!G96))</f>
        <v/>
      </c>
      <c r="J96" s="36" t="str">
        <f>IF(N95="Ja","",IF(LEN('Local Access'!I96)=0,"",'Local Access'!I96))</f>
        <v/>
      </c>
      <c r="K96" s="36" t="str">
        <f>IF(LEN('Local Access'!J96)=0,"",'Local Access'!J96)</f>
        <v/>
      </c>
      <c r="L96" s="36" t="str">
        <f>IF(LEN('Local Access'!K96)=0,"",'Local Access'!K96)</f>
        <v/>
      </c>
      <c r="M96" s="174" t="str">
        <f t="shared" si="6"/>
        <v/>
      </c>
      <c r="N96" s="36" t="str">
        <f>IF(LEN('Local Access'!L96)=0,"",'Local Access'!L96)</f>
        <v/>
      </c>
      <c r="O96" s="36" t="str">
        <f>IF(LEN('Local Access'!M96)=0,"",'Local Access'!M96)</f>
        <v/>
      </c>
      <c r="P96" s="35"/>
      <c r="Q96" s="35"/>
      <c r="R96" s="34"/>
      <c r="S96" s="33"/>
      <c r="T96" s="33"/>
      <c r="U96" s="32"/>
      <c r="V96" s="31"/>
      <c r="W96" s="31"/>
      <c r="X96" s="31"/>
      <c r="Y96" s="31"/>
      <c r="Z96" s="31"/>
      <c r="AA96" s="31"/>
      <c r="AB96" s="292">
        <f t="shared" si="7"/>
        <v>0</v>
      </c>
      <c r="AC96" s="292">
        <f t="shared" si="8"/>
        <v>0</v>
      </c>
      <c r="AD96" s="292">
        <f t="shared" si="9"/>
        <v>0</v>
      </c>
      <c r="AE96" s="30">
        <f>IF(G96="",0,IF(P96="On-Net maken (glasvezel)",$S96*PDC!$F$33+$T96*PDC!$F$34+PDC!$F$32+$U96,IF(P96="On-Net maken (radio)",PDC!$F$35+$U96,0)))</f>
        <v>0</v>
      </c>
      <c r="AF96" s="293">
        <f>IF(G96="",0,IF(P96="Inkoop bij 3e partij",0,IF(H96="Ja",Y96,VLOOKUP($G96,PDC!$B$10:$G$95,6,FALSE))))</f>
        <v>0</v>
      </c>
      <c r="AG96" s="30">
        <f>IF(G96="",0,IF(P96="Inkoop bij 3e partij",0,IF(H96="Ja", Z96,VLOOKUP($G96,PDC!$B$10:$G$95,5,FALSE))))</f>
        <v>0</v>
      </c>
      <c r="AH96" s="293">
        <f>IF(G96="",0,IF(P96="Inkoop bij 3e partij",V96*(1+PDC!$F$37)+IF(G96=0,0,IF(LEN(G96)=0,0,VLOOKUP($G96,PDC!$B$10:$J$77,7,FALSE))),0))</f>
        <v>0</v>
      </c>
      <c r="AI96" s="293">
        <f>IF(G96="",0,IF(P96="Inkoop bij 3e partij",W96*(1+PDC!$F$38),0))</f>
        <v>0</v>
      </c>
      <c r="AJ96" s="30">
        <f>IF(L96="",0,IF(M96="Ja",AA96,VLOOKUP($L96,PDC!$B$10:$G$95,5,FALSE)))</f>
        <v>0</v>
      </c>
    </row>
    <row r="97" spans="1:36" x14ac:dyDescent="0.2">
      <c r="A97" s="36" t="str">
        <f>IF(OR(LEN('Local Access'!A97)=0,'Local Access'!$L96="Ja"),"",'Local Access'!A97)</f>
        <v/>
      </c>
      <c r="B97" s="36" t="str">
        <f>IF(OR(LEN('Local Access'!B97)=0,'Local Access'!$L96="Ja"),"",'Local Access'!B97)</f>
        <v/>
      </c>
      <c r="C97" s="36" t="str">
        <f>IF(OR(LEN('Local Access'!C97)=0,'Local Access'!$L96="Ja"),"",'Local Access'!C97)</f>
        <v/>
      </c>
      <c r="D97" s="36" t="str">
        <f>IF(OR(LEN('Local Access'!D97)=0,'Local Access'!$L96="Ja"),"",'Local Access'!D97)</f>
        <v/>
      </c>
      <c r="E97" s="36" t="str">
        <f>IF(OR(LEN('Local Access'!E97)=0,'Local Access'!$L96="Ja"),"",'Local Access'!E97)</f>
        <v/>
      </c>
      <c r="F97" s="36" t="str">
        <f>IF(OR(LEN('Local Access'!F97)=0,'Local Access'!$L96="Ja"),"",'Local Access'!F97)</f>
        <v/>
      </c>
      <c r="G97" s="36" t="str">
        <f>IF(N96="Ja","",IF(LEN('Local Access'!H97)=0,"",'Local Access'!H97))</f>
        <v/>
      </c>
      <c r="H97" s="174" t="str">
        <f t="shared" si="5"/>
        <v/>
      </c>
      <c r="I97" s="36" t="str">
        <f>IF(N96="Ja","",IF(LEN('Local Access'!G97)=0,"",'Local Access'!G97))</f>
        <v/>
      </c>
      <c r="J97" s="36" t="str">
        <f>IF(N96="Ja","",IF(LEN('Local Access'!I97)=0,"",'Local Access'!I97))</f>
        <v/>
      </c>
      <c r="K97" s="36" t="str">
        <f>IF(LEN('Local Access'!J97)=0,"",'Local Access'!J97)</f>
        <v/>
      </c>
      <c r="L97" s="36" t="str">
        <f>IF(LEN('Local Access'!K97)=0,"",'Local Access'!K97)</f>
        <v/>
      </c>
      <c r="M97" s="174" t="str">
        <f t="shared" si="6"/>
        <v/>
      </c>
      <c r="N97" s="36" t="str">
        <f>IF(LEN('Local Access'!L97)=0,"",'Local Access'!L97)</f>
        <v/>
      </c>
      <c r="O97" s="36" t="str">
        <f>IF(LEN('Local Access'!M97)=0,"",'Local Access'!M97)</f>
        <v/>
      </c>
      <c r="P97" s="35"/>
      <c r="Q97" s="35"/>
      <c r="R97" s="34"/>
      <c r="S97" s="33"/>
      <c r="T97" s="33"/>
      <c r="U97" s="32"/>
      <c r="V97" s="31"/>
      <c r="W97" s="31"/>
      <c r="X97" s="31"/>
      <c r="Y97" s="31"/>
      <c r="Z97" s="31"/>
      <c r="AA97" s="31"/>
      <c r="AB97" s="292">
        <f t="shared" si="7"/>
        <v>0</v>
      </c>
      <c r="AC97" s="292">
        <f t="shared" si="8"/>
        <v>0</v>
      </c>
      <c r="AD97" s="292">
        <f t="shared" si="9"/>
        <v>0</v>
      </c>
      <c r="AE97" s="30">
        <f>IF(G97="",0,IF(P97="On-Net maken (glasvezel)",$S97*PDC!$F$33+$T97*PDC!$F$34+PDC!$F$32+$U97,IF(P97="On-Net maken (radio)",PDC!$F$35+$U97,0)))</f>
        <v>0</v>
      </c>
      <c r="AF97" s="293">
        <f>IF(G97="",0,IF(P97="Inkoop bij 3e partij",0,IF(H97="Ja",Y97,VLOOKUP($G97,PDC!$B$10:$G$95,6,FALSE))))</f>
        <v>0</v>
      </c>
      <c r="AG97" s="30">
        <f>IF(G97="",0,IF(P97="Inkoop bij 3e partij",0,IF(H97="Ja", Z97,VLOOKUP($G97,PDC!$B$10:$G$95,5,FALSE))))</f>
        <v>0</v>
      </c>
      <c r="AH97" s="293">
        <f>IF(G97="",0,IF(P97="Inkoop bij 3e partij",V97*(1+PDC!$F$37)+IF(G97=0,0,IF(LEN(G97)=0,0,VLOOKUP($G97,PDC!$B$10:$J$77,7,FALSE))),0))</f>
        <v>0</v>
      </c>
      <c r="AI97" s="293">
        <f>IF(G97="",0,IF(P97="Inkoop bij 3e partij",W97*(1+PDC!$F$38),0))</f>
        <v>0</v>
      </c>
      <c r="AJ97" s="30">
        <f>IF(L97="",0,IF(M97="Ja",AA97,VLOOKUP($L97,PDC!$B$10:$G$95,5,FALSE)))</f>
        <v>0</v>
      </c>
    </row>
    <row r="98" spans="1:36" x14ac:dyDescent="0.2">
      <c r="A98" s="36" t="str">
        <f>IF(OR(LEN('Local Access'!A98)=0,'Local Access'!$L97="Ja"),"",'Local Access'!A98)</f>
        <v/>
      </c>
      <c r="B98" s="36" t="str">
        <f>IF(OR(LEN('Local Access'!B98)=0,'Local Access'!$L97="Ja"),"",'Local Access'!B98)</f>
        <v/>
      </c>
      <c r="C98" s="36" t="str">
        <f>IF(OR(LEN('Local Access'!C98)=0,'Local Access'!$L97="Ja"),"",'Local Access'!C98)</f>
        <v/>
      </c>
      <c r="D98" s="36" t="str">
        <f>IF(OR(LEN('Local Access'!D98)=0,'Local Access'!$L97="Ja"),"",'Local Access'!D98)</f>
        <v/>
      </c>
      <c r="E98" s="36" t="str">
        <f>IF(OR(LEN('Local Access'!E98)=0,'Local Access'!$L97="Ja"),"",'Local Access'!E98)</f>
        <v/>
      </c>
      <c r="F98" s="36" t="str">
        <f>IF(OR(LEN('Local Access'!F98)=0,'Local Access'!$L97="Ja"),"",'Local Access'!F98)</f>
        <v/>
      </c>
      <c r="G98" s="36" t="str">
        <f>IF(N97="Ja","",IF(LEN('Local Access'!H98)=0,"",'Local Access'!H98))</f>
        <v/>
      </c>
      <c r="H98" s="174" t="str">
        <f t="shared" si="5"/>
        <v/>
      </c>
      <c r="I98" s="36" t="str">
        <f>IF(N97="Ja","",IF(LEN('Local Access'!G98)=0,"",'Local Access'!G98))</f>
        <v/>
      </c>
      <c r="J98" s="36" t="str">
        <f>IF(N97="Ja","",IF(LEN('Local Access'!I98)=0,"",'Local Access'!I98))</f>
        <v/>
      </c>
      <c r="K98" s="36" t="str">
        <f>IF(LEN('Local Access'!J98)=0,"",'Local Access'!J98)</f>
        <v/>
      </c>
      <c r="L98" s="36" t="str">
        <f>IF(LEN('Local Access'!K98)=0,"",'Local Access'!K98)</f>
        <v/>
      </c>
      <c r="M98" s="174" t="str">
        <f t="shared" si="6"/>
        <v/>
      </c>
      <c r="N98" s="36" t="str">
        <f>IF(LEN('Local Access'!L98)=0,"",'Local Access'!L98)</f>
        <v/>
      </c>
      <c r="O98" s="36" t="str">
        <f>IF(LEN('Local Access'!M98)=0,"",'Local Access'!M98)</f>
        <v/>
      </c>
      <c r="P98" s="35"/>
      <c r="Q98" s="35"/>
      <c r="R98" s="34"/>
      <c r="S98" s="33"/>
      <c r="T98" s="33"/>
      <c r="U98" s="32"/>
      <c r="V98" s="31"/>
      <c r="W98" s="31"/>
      <c r="X98" s="31"/>
      <c r="Y98" s="31"/>
      <c r="Z98" s="31"/>
      <c r="AA98" s="31"/>
      <c r="AB98" s="292">
        <f t="shared" si="7"/>
        <v>0</v>
      </c>
      <c r="AC98" s="292">
        <f t="shared" si="8"/>
        <v>0</v>
      </c>
      <c r="AD98" s="292">
        <f t="shared" si="9"/>
        <v>0</v>
      </c>
      <c r="AE98" s="30">
        <f>IF(G98="",0,IF(P98="On-Net maken (glasvezel)",$S98*PDC!$F$33+$T98*PDC!$F$34+PDC!$F$32+$U98,IF(P98="On-Net maken (radio)",PDC!$F$35+$U98,0)))</f>
        <v>0</v>
      </c>
      <c r="AF98" s="293">
        <f>IF(G98="",0,IF(P98="Inkoop bij 3e partij",0,IF(H98="Ja",Y98,VLOOKUP($G98,PDC!$B$10:$G$95,6,FALSE))))</f>
        <v>0</v>
      </c>
      <c r="AG98" s="30">
        <f>IF(G98="",0,IF(P98="Inkoop bij 3e partij",0,IF(H98="Ja", Z98,VLOOKUP($G98,PDC!$B$10:$G$95,5,FALSE))))</f>
        <v>0</v>
      </c>
      <c r="AH98" s="293">
        <f>IF(G98="",0,IF(P98="Inkoop bij 3e partij",V98*(1+PDC!$F$37)+IF(G98=0,0,IF(LEN(G98)=0,0,VLOOKUP($G98,PDC!$B$10:$J$77,7,FALSE))),0))</f>
        <v>0</v>
      </c>
      <c r="AI98" s="293">
        <f>IF(G98="",0,IF(P98="Inkoop bij 3e partij",W98*(1+PDC!$F$38),0))</f>
        <v>0</v>
      </c>
      <c r="AJ98" s="30">
        <f>IF(L98="",0,IF(M98="Ja",AA98,VLOOKUP($L98,PDC!$B$10:$G$95,5,FALSE)))</f>
        <v>0</v>
      </c>
    </row>
    <row r="99" spans="1:36" x14ac:dyDescent="0.2">
      <c r="A99" s="36" t="str">
        <f>IF(OR(LEN('Local Access'!A99)=0,'Local Access'!$L98="Ja"),"",'Local Access'!A99)</f>
        <v/>
      </c>
      <c r="B99" s="36" t="str">
        <f>IF(OR(LEN('Local Access'!B99)=0,'Local Access'!$L98="Ja"),"",'Local Access'!B99)</f>
        <v/>
      </c>
      <c r="C99" s="36" t="str">
        <f>IF(OR(LEN('Local Access'!C99)=0,'Local Access'!$L98="Ja"),"",'Local Access'!C99)</f>
        <v/>
      </c>
      <c r="D99" s="36" t="str">
        <f>IF(OR(LEN('Local Access'!D99)=0,'Local Access'!$L98="Ja"),"",'Local Access'!D99)</f>
        <v/>
      </c>
      <c r="E99" s="36" t="str">
        <f>IF(OR(LEN('Local Access'!E99)=0,'Local Access'!$L98="Ja"),"",'Local Access'!E99)</f>
        <v/>
      </c>
      <c r="F99" s="36" t="str">
        <f>IF(OR(LEN('Local Access'!F99)=0,'Local Access'!$L98="Ja"),"",'Local Access'!F99)</f>
        <v/>
      </c>
      <c r="G99" s="36" t="str">
        <f>IF(N98="Ja","",IF(LEN('Local Access'!H99)=0,"",'Local Access'!H99))</f>
        <v/>
      </c>
      <c r="H99" s="174" t="str">
        <f t="shared" si="5"/>
        <v/>
      </c>
      <c r="I99" s="36" t="str">
        <f>IF(N98="Ja","",IF(LEN('Local Access'!G99)=0,"",'Local Access'!G99))</f>
        <v/>
      </c>
      <c r="J99" s="36" t="str">
        <f>IF(N98="Ja","",IF(LEN('Local Access'!I99)=0,"",'Local Access'!I99))</f>
        <v/>
      </c>
      <c r="K99" s="36" t="str">
        <f>IF(LEN('Local Access'!J99)=0,"",'Local Access'!J99)</f>
        <v/>
      </c>
      <c r="L99" s="36" t="str">
        <f>IF(LEN('Local Access'!K99)=0,"",'Local Access'!K99)</f>
        <v/>
      </c>
      <c r="M99" s="174" t="str">
        <f t="shared" si="6"/>
        <v/>
      </c>
      <c r="N99" s="36" t="str">
        <f>IF(LEN('Local Access'!L99)=0,"",'Local Access'!L99)</f>
        <v/>
      </c>
      <c r="O99" s="36" t="str">
        <f>IF(LEN('Local Access'!M99)=0,"",'Local Access'!M99)</f>
        <v/>
      </c>
      <c r="P99" s="35"/>
      <c r="Q99" s="35"/>
      <c r="R99" s="34"/>
      <c r="S99" s="33"/>
      <c r="T99" s="33"/>
      <c r="U99" s="32"/>
      <c r="V99" s="31"/>
      <c r="W99" s="31"/>
      <c r="X99" s="31"/>
      <c r="Y99" s="31"/>
      <c r="Z99" s="31"/>
      <c r="AA99" s="31"/>
      <c r="AB99" s="292">
        <f t="shared" si="7"/>
        <v>0</v>
      </c>
      <c r="AC99" s="292">
        <f t="shared" si="8"/>
        <v>0</v>
      </c>
      <c r="AD99" s="292">
        <f t="shared" si="9"/>
        <v>0</v>
      </c>
      <c r="AE99" s="30">
        <f>IF(G99="",0,IF(P99="On-Net maken (glasvezel)",$S99*PDC!$F$33+$T99*PDC!$F$34+PDC!$F$32+$U99,IF(P99="On-Net maken (radio)",PDC!$F$35+$U99,0)))</f>
        <v>0</v>
      </c>
      <c r="AF99" s="293">
        <f>IF(G99="",0,IF(P99="Inkoop bij 3e partij",0,IF(H99="Ja",Y99,VLOOKUP($G99,PDC!$B$10:$G$95,6,FALSE))))</f>
        <v>0</v>
      </c>
      <c r="AG99" s="30">
        <f>IF(G99="",0,IF(P99="Inkoop bij 3e partij",0,IF(H99="Ja", Z99,VLOOKUP($G99,PDC!$B$10:$G$95,5,FALSE))))</f>
        <v>0</v>
      </c>
      <c r="AH99" s="293">
        <f>IF(G99="",0,IF(P99="Inkoop bij 3e partij",V99*(1+PDC!$F$37)+IF(G99=0,0,IF(LEN(G99)=0,0,VLOOKUP($G99,PDC!$B$10:$J$77,7,FALSE))),0))</f>
        <v>0</v>
      </c>
      <c r="AI99" s="293">
        <f>IF(G99="",0,IF(P99="Inkoop bij 3e partij",W99*(1+PDC!$F$38),0))</f>
        <v>0</v>
      </c>
      <c r="AJ99" s="30">
        <f>IF(L99="",0,IF(M99="Ja",AA99,VLOOKUP($L99,PDC!$B$10:$G$95,5,FALSE)))</f>
        <v>0</v>
      </c>
    </row>
    <row r="100" spans="1:36" x14ac:dyDescent="0.2">
      <c r="A100" s="36" t="str">
        <f>IF(OR(LEN('Local Access'!A100)=0,'Local Access'!$L99="Ja"),"",'Local Access'!A100)</f>
        <v/>
      </c>
      <c r="B100" s="36" t="str">
        <f>IF(OR(LEN('Local Access'!B100)=0,'Local Access'!$L99="Ja"),"",'Local Access'!B100)</f>
        <v/>
      </c>
      <c r="C100" s="36" t="str">
        <f>IF(OR(LEN('Local Access'!C100)=0,'Local Access'!$L99="Ja"),"",'Local Access'!C100)</f>
        <v/>
      </c>
      <c r="D100" s="36" t="str">
        <f>IF(OR(LEN('Local Access'!D100)=0,'Local Access'!$L99="Ja"),"",'Local Access'!D100)</f>
        <v/>
      </c>
      <c r="E100" s="36" t="str">
        <f>IF(OR(LEN('Local Access'!E100)=0,'Local Access'!$L99="Ja"),"",'Local Access'!E100)</f>
        <v/>
      </c>
      <c r="F100" s="36" t="str">
        <f>IF(OR(LEN('Local Access'!F100)=0,'Local Access'!$L99="Ja"),"",'Local Access'!F100)</f>
        <v/>
      </c>
      <c r="G100" s="36" t="str">
        <f>IF(N99="Ja","",IF(LEN('Local Access'!H100)=0,"",'Local Access'!H100))</f>
        <v/>
      </c>
      <c r="H100" s="174" t="str">
        <f t="shared" si="5"/>
        <v/>
      </c>
      <c r="I100" s="36" t="str">
        <f>IF(N99="Ja","",IF(LEN('Local Access'!G100)=0,"",'Local Access'!G100))</f>
        <v/>
      </c>
      <c r="J100" s="36" t="str">
        <f>IF(N99="Ja","",IF(LEN('Local Access'!I100)=0,"",'Local Access'!I100))</f>
        <v/>
      </c>
      <c r="K100" s="36" t="str">
        <f>IF(LEN('Local Access'!J100)=0,"",'Local Access'!J100)</f>
        <v/>
      </c>
      <c r="L100" s="36" t="str">
        <f>IF(LEN('Local Access'!K100)=0,"",'Local Access'!K100)</f>
        <v/>
      </c>
      <c r="M100" s="174" t="str">
        <f t="shared" si="6"/>
        <v/>
      </c>
      <c r="N100" s="36" t="str">
        <f>IF(LEN('Local Access'!L100)=0,"",'Local Access'!L100)</f>
        <v/>
      </c>
      <c r="O100" s="36" t="str">
        <f>IF(LEN('Local Access'!M100)=0,"",'Local Access'!M100)</f>
        <v/>
      </c>
      <c r="P100" s="35"/>
      <c r="Q100" s="35"/>
      <c r="R100" s="34"/>
      <c r="S100" s="33"/>
      <c r="T100" s="33"/>
      <c r="U100" s="32"/>
      <c r="V100" s="31"/>
      <c r="W100" s="31"/>
      <c r="X100" s="31"/>
      <c r="Y100" s="31"/>
      <c r="Z100" s="31"/>
      <c r="AA100" s="31"/>
      <c r="AB100" s="292">
        <f t="shared" si="7"/>
        <v>0</v>
      </c>
      <c r="AC100" s="292">
        <f t="shared" si="8"/>
        <v>0</v>
      </c>
      <c r="AD100" s="292">
        <f t="shared" si="9"/>
        <v>0</v>
      </c>
      <c r="AE100" s="30">
        <f>IF(G100="",0,IF(P100="On-Net maken (glasvezel)",$S100*PDC!$F$33+$T100*PDC!$F$34+PDC!$F$32+$U100,IF(P100="On-Net maken (radio)",PDC!$F$35+$U100,0)))</f>
        <v>0</v>
      </c>
      <c r="AF100" s="293">
        <f>IF(G100="",0,IF(P100="Inkoop bij 3e partij",0,IF(H100="Ja",Y100,VLOOKUP($G100,PDC!$B$10:$G$95,6,FALSE))))</f>
        <v>0</v>
      </c>
      <c r="AG100" s="30">
        <f>IF(G100="",0,IF(P100="Inkoop bij 3e partij",0,IF(H100="Ja", Z100,VLOOKUP($G100,PDC!$B$10:$G$95,5,FALSE))))</f>
        <v>0</v>
      </c>
      <c r="AH100" s="293">
        <f>IF(G100="",0,IF(P100="Inkoop bij 3e partij",V100*(1+PDC!$F$37)+IF(G100=0,0,IF(LEN(G100)=0,0,VLOOKUP($G100,PDC!$B$10:$J$77,7,FALSE))),0))</f>
        <v>0</v>
      </c>
      <c r="AI100" s="293">
        <f>IF(G100="",0,IF(P100="Inkoop bij 3e partij",W100*(1+PDC!$F$38),0))</f>
        <v>0</v>
      </c>
      <c r="AJ100" s="30">
        <f>IF(L100="",0,IF(M100="Ja",AA100,VLOOKUP($L100,PDC!$B$10:$G$95,5,FALSE)))</f>
        <v>0</v>
      </c>
    </row>
    <row r="101" spans="1:36" x14ac:dyDescent="0.2">
      <c r="A101" s="36" t="str">
        <f>IF(OR(LEN('Local Access'!A101)=0,'Local Access'!$L100="Ja"),"",'Local Access'!A101)</f>
        <v/>
      </c>
      <c r="B101" s="36" t="str">
        <f>IF(OR(LEN('Local Access'!B101)=0,'Local Access'!$L100="Ja"),"",'Local Access'!B101)</f>
        <v/>
      </c>
      <c r="C101" s="36" t="str">
        <f>IF(OR(LEN('Local Access'!C101)=0,'Local Access'!$L100="Ja"),"",'Local Access'!C101)</f>
        <v/>
      </c>
      <c r="D101" s="36" t="str">
        <f>IF(OR(LEN('Local Access'!D101)=0,'Local Access'!$L100="Ja"),"",'Local Access'!D101)</f>
        <v/>
      </c>
      <c r="E101" s="36" t="str">
        <f>IF(OR(LEN('Local Access'!E101)=0,'Local Access'!$L100="Ja"),"",'Local Access'!E101)</f>
        <v/>
      </c>
      <c r="F101" s="36" t="str">
        <f>IF(OR(LEN('Local Access'!F101)=0,'Local Access'!$L100="Ja"),"",'Local Access'!F101)</f>
        <v/>
      </c>
      <c r="G101" s="36" t="str">
        <f>IF(N100="Ja","",IF(LEN('Local Access'!H101)=0,"",'Local Access'!H101))</f>
        <v/>
      </c>
      <c r="H101" s="174" t="str">
        <f t="shared" si="5"/>
        <v/>
      </c>
      <c r="I101" s="36" t="str">
        <f>IF(N100="Ja","",IF(LEN('Local Access'!G101)=0,"",'Local Access'!G101))</f>
        <v/>
      </c>
      <c r="J101" s="36" t="str">
        <f>IF(N100="Ja","",IF(LEN('Local Access'!I101)=0,"",'Local Access'!I101))</f>
        <v/>
      </c>
      <c r="K101" s="36" t="str">
        <f>IF(LEN('Local Access'!J101)=0,"",'Local Access'!J101)</f>
        <v/>
      </c>
      <c r="L101" s="36" t="str">
        <f>IF(LEN('Local Access'!K101)=0,"",'Local Access'!K101)</f>
        <v/>
      </c>
      <c r="M101" s="174" t="str">
        <f t="shared" si="6"/>
        <v/>
      </c>
      <c r="N101" s="36" t="str">
        <f>IF(LEN('Local Access'!L101)=0,"",'Local Access'!L101)</f>
        <v/>
      </c>
      <c r="O101" s="36" t="str">
        <f>IF(LEN('Local Access'!M101)=0,"",'Local Access'!M101)</f>
        <v/>
      </c>
      <c r="P101" s="35"/>
      <c r="Q101" s="35"/>
      <c r="R101" s="34"/>
      <c r="S101" s="33"/>
      <c r="T101" s="33"/>
      <c r="U101" s="32"/>
      <c r="V101" s="31"/>
      <c r="W101" s="31"/>
      <c r="X101" s="31"/>
      <c r="Y101" s="31"/>
      <c r="Z101" s="31"/>
      <c r="AA101" s="31"/>
      <c r="AB101" s="292">
        <f t="shared" si="7"/>
        <v>0</v>
      </c>
      <c r="AC101" s="292">
        <f t="shared" si="8"/>
        <v>0</v>
      </c>
      <c r="AD101" s="292">
        <f t="shared" si="9"/>
        <v>0</v>
      </c>
      <c r="AE101" s="30">
        <f>IF(G101="",0,IF(P101="On-Net maken (glasvezel)",$S101*PDC!$F$33+$T101*PDC!$F$34+PDC!$F$32+$U101,IF(P101="On-Net maken (radio)",PDC!$F$35+$U101,0)))</f>
        <v>0</v>
      </c>
      <c r="AF101" s="293">
        <f>IF(G101="",0,IF(P101="Inkoop bij 3e partij",0,IF(H101="Ja",Y101,VLOOKUP($G101,PDC!$B$10:$G$95,6,FALSE))))</f>
        <v>0</v>
      </c>
      <c r="AG101" s="30">
        <f>IF(G101="",0,IF(P101="Inkoop bij 3e partij",0,IF(H101="Ja", Z101,VLOOKUP($G101,PDC!$B$10:$G$95,5,FALSE))))</f>
        <v>0</v>
      </c>
      <c r="AH101" s="293">
        <f>IF(G101="",0,IF(P101="Inkoop bij 3e partij",V101*(1+PDC!$F$37)+IF(G101=0,0,IF(LEN(G101)=0,0,VLOOKUP($G101,PDC!$B$10:$J$77,7,FALSE))),0))</f>
        <v>0</v>
      </c>
      <c r="AI101" s="293">
        <f>IF(G101="",0,IF(P101="Inkoop bij 3e partij",W101*(1+PDC!$F$38),0))</f>
        <v>0</v>
      </c>
      <c r="AJ101" s="30">
        <f>IF(L101="",0,IF(M101="Ja",AA101,VLOOKUP($L101,PDC!$B$10:$G$95,5,FALSE)))</f>
        <v>0</v>
      </c>
    </row>
    <row r="102" spans="1:36" x14ac:dyDescent="0.2">
      <c r="A102" s="36" t="str">
        <f>IF(OR(LEN('Local Access'!A102)=0,'Local Access'!$L101="Ja"),"",'Local Access'!A102)</f>
        <v/>
      </c>
      <c r="B102" s="36" t="str">
        <f>IF(OR(LEN('Local Access'!B102)=0,'Local Access'!$L101="Ja"),"",'Local Access'!B102)</f>
        <v/>
      </c>
      <c r="C102" s="36" t="str">
        <f>IF(OR(LEN('Local Access'!C102)=0,'Local Access'!$L101="Ja"),"",'Local Access'!C102)</f>
        <v/>
      </c>
      <c r="D102" s="36" t="str">
        <f>IF(OR(LEN('Local Access'!D102)=0,'Local Access'!$L101="Ja"),"",'Local Access'!D102)</f>
        <v/>
      </c>
      <c r="E102" s="36" t="str">
        <f>IF(OR(LEN('Local Access'!E102)=0,'Local Access'!$L101="Ja"),"",'Local Access'!E102)</f>
        <v/>
      </c>
      <c r="F102" s="36" t="str">
        <f>IF(OR(LEN('Local Access'!F102)=0,'Local Access'!$L101="Ja"),"",'Local Access'!F102)</f>
        <v/>
      </c>
      <c r="G102" s="36" t="str">
        <f>IF(N101="Ja","",IF(LEN('Local Access'!H102)=0,"",'Local Access'!H102))</f>
        <v/>
      </c>
      <c r="H102" s="174" t="str">
        <f t="shared" si="5"/>
        <v/>
      </c>
      <c r="I102" s="36" t="str">
        <f>IF(N101="Ja","",IF(LEN('Local Access'!G102)=0,"",'Local Access'!G102))</f>
        <v/>
      </c>
      <c r="J102" s="36" t="str">
        <f>IF(N101="Ja","",IF(LEN('Local Access'!I102)=0,"",'Local Access'!I102))</f>
        <v/>
      </c>
      <c r="K102" s="36" t="str">
        <f>IF(LEN('Local Access'!J102)=0,"",'Local Access'!J102)</f>
        <v/>
      </c>
      <c r="L102" s="36" t="str">
        <f>IF(LEN('Local Access'!K102)=0,"",'Local Access'!K102)</f>
        <v/>
      </c>
      <c r="M102" s="174" t="str">
        <f t="shared" si="6"/>
        <v/>
      </c>
      <c r="N102" s="36" t="str">
        <f>IF(LEN('Local Access'!L102)=0,"",'Local Access'!L102)</f>
        <v/>
      </c>
      <c r="O102" s="36" t="str">
        <f>IF(LEN('Local Access'!M102)=0,"",'Local Access'!M102)</f>
        <v/>
      </c>
      <c r="P102" s="35"/>
      <c r="Q102" s="35"/>
      <c r="R102" s="34"/>
      <c r="S102" s="33"/>
      <c r="T102" s="33"/>
      <c r="U102" s="32"/>
      <c r="V102" s="31"/>
      <c r="W102" s="31"/>
      <c r="X102" s="31"/>
      <c r="Y102" s="31"/>
      <c r="Z102" s="31"/>
      <c r="AA102" s="31"/>
      <c r="AB102" s="292">
        <f t="shared" si="7"/>
        <v>0</v>
      </c>
      <c r="AC102" s="292">
        <f t="shared" si="8"/>
        <v>0</v>
      </c>
      <c r="AD102" s="292">
        <f t="shared" si="9"/>
        <v>0</v>
      </c>
      <c r="AE102" s="30">
        <f>IF(G102="",0,IF(P102="On-Net maken (glasvezel)",$S102*PDC!$F$33+$T102*PDC!$F$34+PDC!$F$32+$U102,IF(P102="On-Net maken (radio)",PDC!$F$35+$U102,0)))</f>
        <v>0</v>
      </c>
      <c r="AF102" s="293">
        <f>IF(G102="",0,IF(P102="Inkoop bij 3e partij",0,IF(H102="Ja",Y102,VLOOKUP($G102,PDC!$B$10:$G$95,6,FALSE))))</f>
        <v>0</v>
      </c>
      <c r="AG102" s="30">
        <f>IF(G102="",0,IF(P102="Inkoop bij 3e partij",0,IF(H102="Ja", Z102,VLOOKUP($G102,PDC!$B$10:$G$95,5,FALSE))))</f>
        <v>0</v>
      </c>
      <c r="AH102" s="293">
        <f>IF(G102="",0,IF(P102="Inkoop bij 3e partij",V102*(1+PDC!$F$37)+IF(G102=0,0,IF(LEN(G102)=0,0,VLOOKUP($G102,PDC!$B$10:$J$77,7,FALSE))),0))</f>
        <v>0</v>
      </c>
      <c r="AI102" s="293">
        <f>IF(G102="",0,IF(P102="Inkoop bij 3e partij",W102*(1+PDC!$F$38),0))</f>
        <v>0</v>
      </c>
      <c r="AJ102" s="30">
        <f>IF(L102="",0,IF(M102="Ja",AA102,VLOOKUP($L102,PDC!$B$10:$G$95,5,FALSE)))</f>
        <v>0</v>
      </c>
    </row>
    <row r="103" spans="1:36" x14ac:dyDescent="0.2">
      <c r="A103" s="36" t="str">
        <f>IF(OR(LEN('Local Access'!A103)=0,'Local Access'!$L102="Ja"),"",'Local Access'!A103)</f>
        <v/>
      </c>
      <c r="B103" s="36" t="str">
        <f>IF(OR(LEN('Local Access'!B103)=0,'Local Access'!$L102="Ja"),"",'Local Access'!B103)</f>
        <v/>
      </c>
      <c r="C103" s="36" t="str">
        <f>IF(OR(LEN('Local Access'!C103)=0,'Local Access'!$L102="Ja"),"",'Local Access'!C103)</f>
        <v/>
      </c>
      <c r="D103" s="36" t="str">
        <f>IF(OR(LEN('Local Access'!D103)=0,'Local Access'!$L102="Ja"),"",'Local Access'!D103)</f>
        <v/>
      </c>
      <c r="E103" s="36" t="str">
        <f>IF(OR(LEN('Local Access'!E103)=0,'Local Access'!$L102="Ja"),"",'Local Access'!E103)</f>
        <v/>
      </c>
      <c r="F103" s="36" t="str">
        <f>IF(OR(LEN('Local Access'!F103)=0,'Local Access'!$L102="Ja"),"",'Local Access'!F103)</f>
        <v/>
      </c>
      <c r="G103" s="36" t="str">
        <f>IF(N102="Ja","",IF(LEN('Local Access'!H103)=0,"",'Local Access'!H103))</f>
        <v/>
      </c>
      <c r="H103" s="174" t="str">
        <f t="shared" si="5"/>
        <v/>
      </c>
      <c r="I103" s="36" t="str">
        <f>IF(N102="Ja","",IF(LEN('Local Access'!G103)=0,"",'Local Access'!G103))</f>
        <v/>
      </c>
      <c r="J103" s="36" t="str">
        <f>IF(N102="Ja","",IF(LEN('Local Access'!I103)=0,"",'Local Access'!I103))</f>
        <v/>
      </c>
      <c r="K103" s="36" t="str">
        <f>IF(LEN('Local Access'!J103)=0,"",'Local Access'!J103)</f>
        <v/>
      </c>
      <c r="L103" s="36" t="str">
        <f>IF(LEN('Local Access'!K103)=0,"",'Local Access'!K103)</f>
        <v/>
      </c>
      <c r="M103" s="174" t="str">
        <f t="shared" si="6"/>
        <v/>
      </c>
      <c r="N103" s="36" t="str">
        <f>IF(LEN('Local Access'!L103)=0,"",'Local Access'!L103)</f>
        <v/>
      </c>
      <c r="O103" s="36" t="str">
        <f>IF(LEN('Local Access'!M103)=0,"",'Local Access'!M103)</f>
        <v/>
      </c>
      <c r="P103" s="35"/>
      <c r="Q103" s="35"/>
      <c r="R103" s="34"/>
      <c r="S103" s="33"/>
      <c r="T103" s="33"/>
      <c r="U103" s="32"/>
      <c r="V103" s="31"/>
      <c r="W103" s="31"/>
      <c r="X103" s="31"/>
      <c r="Y103" s="31"/>
      <c r="Z103" s="31"/>
      <c r="AA103" s="31"/>
      <c r="AB103" s="292">
        <f t="shared" si="7"/>
        <v>0</v>
      </c>
      <c r="AC103" s="292">
        <f t="shared" si="8"/>
        <v>0</v>
      </c>
      <c r="AD103" s="292">
        <f t="shared" si="9"/>
        <v>0</v>
      </c>
      <c r="AE103" s="30">
        <f>IF(G103="",0,IF(P103="On-Net maken (glasvezel)",$S103*PDC!$F$33+$T103*PDC!$F$34+PDC!$F$32+$U103,IF(P103="On-Net maken (radio)",PDC!$F$35+$U103,0)))</f>
        <v>0</v>
      </c>
      <c r="AF103" s="293">
        <f>IF(G103="",0,IF(P103="Inkoop bij 3e partij",0,IF(H103="Ja",Y103,VLOOKUP($G103,PDC!$B$10:$G$95,6,FALSE))))</f>
        <v>0</v>
      </c>
      <c r="AG103" s="30">
        <f>IF(G103="",0,IF(P103="Inkoop bij 3e partij",0,IF(H103="Ja", Z103,VLOOKUP($G103,PDC!$B$10:$G$95,5,FALSE))))</f>
        <v>0</v>
      </c>
      <c r="AH103" s="293">
        <f>IF(G103="",0,IF(P103="Inkoop bij 3e partij",V103*(1+PDC!$F$37)+IF(G103=0,0,IF(LEN(G103)=0,0,VLOOKUP($G103,PDC!$B$10:$J$77,7,FALSE))),0))</f>
        <v>0</v>
      </c>
      <c r="AI103" s="293">
        <f>IF(G103="",0,IF(P103="Inkoop bij 3e partij",W103*(1+PDC!$F$38),0))</f>
        <v>0</v>
      </c>
      <c r="AJ103" s="30">
        <f>IF(L103="",0,IF(M103="Ja",AA103,VLOOKUP($L103,PDC!$B$10:$G$95,5,FALSE)))</f>
        <v>0</v>
      </c>
    </row>
    <row r="104" spans="1:36" x14ac:dyDescent="0.2">
      <c r="A104" s="36" t="str">
        <f>IF(OR(LEN('Local Access'!A104)=0,'Local Access'!$L103="Ja"),"",'Local Access'!A104)</f>
        <v/>
      </c>
      <c r="B104" s="36" t="str">
        <f>IF(OR(LEN('Local Access'!B104)=0,'Local Access'!$L103="Ja"),"",'Local Access'!B104)</f>
        <v/>
      </c>
      <c r="C104" s="36" t="str">
        <f>IF(OR(LEN('Local Access'!C104)=0,'Local Access'!$L103="Ja"),"",'Local Access'!C104)</f>
        <v/>
      </c>
      <c r="D104" s="36" t="str">
        <f>IF(OR(LEN('Local Access'!D104)=0,'Local Access'!$L103="Ja"),"",'Local Access'!D104)</f>
        <v/>
      </c>
      <c r="E104" s="36" t="str">
        <f>IF(OR(LEN('Local Access'!E104)=0,'Local Access'!$L103="Ja"),"",'Local Access'!E104)</f>
        <v/>
      </c>
      <c r="F104" s="36" t="str">
        <f>IF(OR(LEN('Local Access'!F104)=0,'Local Access'!$L103="Ja"),"",'Local Access'!F104)</f>
        <v/>
      </c>
      <c r="G104" s="36" t="str">
        <f>IF(N103="Ja","",IF(LEN('Local Access'!H104)=0,"",'Local Access'!H104))</f>
        <v/>
      </c>
      <c r="H104" s="174" t="str">
        <f t="shared" si="5"/>
        <v/>
      </c>
      <c r="I104" s="36" t="str">
        <f>IF(N103="Ja","",IF(LEN('Local Access'!G104)=0,"",'Local Access'!G104))</f>
        <v/>
      </c>
      <c r="J104" s="36" t="str">
        <f>IF(N103="Ja","",IF(LEN('Local Access'!I104)=0,"",'Local Access'!I104))</f>
        <v/>
      </c>
      <c r="K104" s="36" t="str">
        <f>IF(LEN('Local Access'!J104)=0,"",'Local Access'!J104)</f>
        <v/>
      </c>
      <c r="L104" s="36" t="str">
        <f>IF(LEN('Local Access'!K104)=0,"",'Local Access'!K104)</f>
        <v/>
      </c>
      <c r="M104" s="174" t="str">
        <f t="shared" si="6"/>
        <v/>
      </c>
      <c r="N104" s="36" t="str">
        <f>IF(LEN('Local Access'!L104)=0,"",'Local Access'!L104)</f>
        <v/>
      </c>
      <c r="O104" s="36" t="str">
        <f>IF(LEN('Local Access'!M104)=0,"",'Local Access'!M104)</f>
        <v/>
      </c>
      <c r="P104" s="35"/>
      <c r="Q104" s="35"/>
      <c r="R104" s="34"/>
      <c r="S104" s="33"/>
      <c r="T104" s="33"/>
      <c r="U104" s="32"/>
      <c r="V104" s="31"/>
      <c r="W104" s="31"/>
      <c r="X104" s="31"/>
      <c r="Y104" s="31"/>
      <c r="Z104" s="31"/>
      <c r="AA104" s="31"/>
      <c r="AB104" s="292">
        <f t="shared" si="7"/>
        <v>0</v>
      </c>
      <c r="AC104" s="292">
        <f t="shared" si="8"/>
        <v>0</v>
      </c>
      <c r="AD104" s="292">
        <f t="shared" si="9"/>
        <v>0</v>
      </c>
      <c r="AE104" s="30">
        <f>IF(G104="",0,IF(P104="On-Net maken (glasvezel)",$S104*PDC!$F$33+$T104*PDC!$F$34+PDC!$F$32+$U104,IF(P104="On-Net maken (radio)",PDC!$F$35+$U104,0)))</f>
        <v>0</v>
      </c>
      <c r="AF104" s="293">
        <f>IF(G104="",0,IF(P104="Inkoop bij 3e partij",0,IF(H104="Ja",Y104,VLOOKUP($G104,PDC!$B$10:$G$95,6,FALSE))))</f>
        <v>0</v>
      </c>
      <c r="AG104" s="30">
        <f>IF(G104="",0,IF(P104="Inkoop bij 3e partij",0,IF(H104="Ja", Z104,VLOOKUP($G104,PDC!$B$10:$G$95,5,FALSE))))</f>
        <v>0</v>
      </c>
      <c r="AH104" s="293">
        <f>IF(G104="",0,IF(P104="Inkoop bij 3e partij",V104*(1+PDC!$F$37)+IF(G104=0,0,IF(LEN(G104)=0,0,VLOOKUP($G104,PDC!$B$10:$J$77,7,FALSE))),0))</f>
        <v>0</v>
      </c>
      <c r="AI104" s="293">
        <f>IF(G104="",0,IF(P104="Inkoop bij 3e partij",W104*(1+PDC!$F$38),0))</f>
        <v>0</v>
      </c>
      <c r="AJ104" s="30">
        <f>IF(L104="",0,IF(M104="Ja",AA104,VLOOKUP($L104,PDC!$B$10:$G$95,5,FALSE)))</f>
        <v>0</v>
      </c>
    </row>
    <row r="105" spans="1:36" x14ac:dyDescent="0.2">
      <c r="A105" s="36" t="str">
        <f>IF(OR(LEN('Local Access'!A105)=0,'Local Access'!$L104="Ja"),"",'Local Access'!A105)</f>
        <v/>
      </c>
      <c r="B105" s="36" t="str">
        <f>IF(OR(LEN('Local Access'!B105)=0,'Local Access'!$L104="Ja"),"",'Local Access'!B105)</f>
        <v/>
      </c>
      <c r="C105" s="36" t="str">
        <f>IF(OR(LEN('Local Access'!C105)=0,'Local Access'!$L104="Ja"),"",'Local Access'!C105)</f>
        <v/>
      </c>
      <c r="D105" s="36" t="str">
        <f>IF(OR(LEN('Local Access'!D105)=0,'Local Access'!$L104="Ja"),"",'Local Access'!D105)</f>
        <v/>
      </c>
      <c r="E105" s="36" t="str">
        <f>IF(OR(LEN('Local Access'!E105)=0,'Local Access'!$L104="Ja"),"",'Local Access'!E105)</f>
        <v/>
      </c>
      <c r="F105" s="36" t="str">
        <f>IF(OR(LEN('Local Access'!F105)=0,'Local Access'!$L104="Ja"),"",'Local Access'!F105)</f>
        <v/>
      </c>
      <c r="G105" s="36" t="str">
        <f>IF(N104="Ja","",IF(LEN('Local Access'!H105)=0,"",'Local Access'!H105))</f>
        <v/>
      </c>
      <c r="H105" s="174" t="str">
        <f t="shared" si="5"/>
        <v/>
      </c>
      <c r="I105" s="36" t="str">
        <f>IF(N104="Ja","",IF(LEN('Local Access'!G105)=0,"",'Local Access'!G105))</f>
        <v/>
      </c>
      <c r="J105" s="36" t="str">
        <f>IF(N104="Ja","",IF(LEN('Local Access'!I105)=0,"",'Local Access'!I105))</f>
        <v/>
      </c>
      <c r="K105" s="36" t="str">
        <f>IF(LEN('Local Access'!J105)=0,"",'Local Access'!J105)</f>
        <v/>
      </c>
      <c r="L105" s="36" t="str">
        <f>IF(LEN('Local Access'!K105)=0,"",'Local Access'!K105)</f>
        <v/>
      </c>
      <c r="M105" s="174" t="str">
        <f t="shared" si="6"/>
        <v/>
      </c>
      <c r="N105" s="36" t="str">
        <f>IF(LEN('Local Access'!L105)=0,"",'Local Access'!L105)</f>
        <v/>
      </c>
      <c r="O105" s="36" t="str">
        <f>IF(LEN('Local Access'!M105)=0,"",'Local Access'!M105)</f>
        <v/>
      </c>
      <c r="P105" s="35"/>
      <c r="Q105" s="35"/>
      <c r="R105" s="34"/>
      <c r="S105" s="33"/>
      <c r="T105" s="33"/>
      <c r="U105" s="32"/>
      <c r="V105" s="31"/>
      <c r="W105" s="31"/>
      <c r="X105" s="31"/>
      <c r="Y105" s="31"/>
      <c r="Z105" s="31"/>
      <c r="AA105" s="31"/>
      <c r="AB105" s="292">
        <f t="shared" si="7"/>
        <v>0</v>
      </c>
      <c r="AC105" s="292">
        <f t="shared" si="8"/>
        <v>0</v>
      </c>
      <c r="AD105" s="292">
        <f t="shared" si="9"/>
        <v>0</v>
      </c>
      <c r="AE105" s="30">
        <f>IF(G105="",0,IF(P105="On-Net maken (glasvezel)",$S105*PDC!$F$33+$T105*PDC!$F$34+PDC!$F$32+$U105,IF(P105="On-Net maken (radio)",PDC!$F$35+$U105,0)))</f>
        <v>0</v>
      </c>
      <c r="AF105" s="293">
        <f>IF(G105="",0,IF(P105="Inkoop bij 3e partij",0,IF(H105="Ja",Y105,VLOOKUP($G105,PDC!$B$10:$G$95,6,FALSE))))</f>
        <v>0</v>
      </c>
      <c r="AG105" s="30">
        <f>IF(G105="",0,IF(P105="Inkoop bij 3e partij",0,IF(H105="Ja", Z105,VLOOKUP($G105,PDC!$B$10:$G$95,5,FALSE))))</f>
        <v>0</v>
      </c>
      <c r="AH105" s="293">
        <f>IF(G105="",0,IF(P105="Inkoop bij 3e partij",V105*(1+PDC!$F$37)+IF(G105=0,0,IF(LEN(G105)=0,0,VLOOKUP($G105,PDC!$B$10:$J$77,7,FALSE))),0))</f>
        <v>0</v>
      </c>
      <c r="AI105" s="293">
        <f>IF(G105="",0,IF(P105="Inkoop bij 3e partij",W105*(1+PDC!$F$38),0))</f>
        <v>0</v>
      </c>
      <c r="AJ105" s="30">
        <f>IF(L105="",0,IF(M105="Ja",AA105,VLOOKUP($L105,PDC!$B$10:$G$95,5,FALSE)))</f>
        <v>0</v>
      </c>
    </row>
    <row r="106" spans="1:36" x14ac:dyDescent="0.2">
      <c r="A106" s="36" t="str">
        <f>IF(OR(LEN('Local Access'!A106)=0,'Local Access'!$L105="Ja"),"",'Local Access'!A106)</f>
        <v/>
      </c>
      <c r="B106" s="36" t="str">
        <f>IF(OR(LEN('Local Access'!B106)=0,'Local Access'!$L105="Ja"),"",'Local Access'!B106)</f>
        <v/>
      </c>
      <c r="C106" s="36" t="str">
        <f>IF(OR(LEN('Local Access'!C106)=0,'Local Access'!$L105="Ja"),"",'Local Access'!C106)</f>
        <v/>
      </c>
      <c r="D106" s="36" t="str">
        <f>IF(OR(LEN('Local Access'!D106)=0,'Local Access'!$L105="Ja"),"",'Local Access'!D106)</f>
        <v/>
      </c>
      <c r="E106" s="36" t="str">
        <f>IF(OR(LEN('Local Access'!E106)=0,'Local Access'!$L105="Ja"),"",'Local Access'!E106)</f>
        <v/>
      </c>
      <c r="F106" s="36" t="str">
        <f>IF(OR(LEN('Local Access'!F106)=0,'Local Access'!$L105="Ja"),"",'Local Access'!F106)</f>
        <v/>
      </c>
      <c r="G106" s="36" t="str">
        <f>IF(N105="Ja","",IF(LEN('Local Access'!H106)=0,"",'Local Access'!H106))</f>
        <v/>
      </c>
      <c r="H106" s="174" t="str">
        <f t="shared" si="5"/>
        <v/>
      </c>
      <c r="I106" s="36" t="str">
        <f>IF(N105="Ja","",IF(LEN('Local Access'!G106)=0,"",'Local Access'!G106))</f>
        <v/>
      </c>
      <c r="J106" s="36" t="str">
        <f>IF(N105="Ja","",IF(LEN('Local Access'!I106)=0,"",'Local Access'!I106))</f>
        <v/>
      </c>
      <c r="K106" s="36" t="str">
        <f>IF(LEN('Local Access'!J106)=0,"",'Local Access'!J106)</f>
        <v/>
      </c>
      <c r="L106" s="36" t="str">
        <f>IF(LEN('Local Access'!K106)=0,"",'Local Access'!K106)</f>
        <v/>
      </c>
      <c r="M106" s="174" t="str">
        <f t="shared" si="6"/>
        <v/>
      </c>
      <c r="N106" s="36" t="str">
        <f>IF(LEN('Local Access'!L106)=0,"",'Local Access'!L106)</f>
        <v/>
      </c>
      <c r="O106" s="36" t="str">
        <f>IF(LEN('Local Access'!M106)=0,"",'Local Access'!M106)</f>
        <v/>
      </c>
      <c r="P106" s="35"/>
      <c r="Q106" s="35"/>
      <c r="R106" s="34"/>
      <c r="S106" s="33"/>
      <c r="T106" s="33"/>
      <c r="U106" s="32"/>
      <c r="V106" s="31"/>
      <c r="W106" s="31"/>
      <c r="X106" s="31"/>
      <c r="Y106" s="31"/>
      <c r="Z106" s="31"/>
      <c r="AA106" s="31"/>
      <c r="AB106" s="292">
        <f t="shared" si="7"/>
        <v>0</v>
      </c>
      <c r="AC106" s="292">
        <f t="shared" si="8"/>
        <v>0</v>
      </c>
      <c r="AD106" s="292">
        <f t="shared" si="9"/>
        <v>0</v>
      </c>
      <c r="AE106" s="30">
        <f>IF(G106="",0,IF(P106="On-Net maken (glasvezel)",$S106*PDC!$F$33+$T106*PDC!$F$34+PDC!$F$32+$U106,IF(P106="On-Net maken (radio)",PDC!$F$35+$U106,0)))</f>
        <v>0</v>
      </c>
      <c r="AF106" s="293">
        <f>IF(G106="",0,IF(P106="Inkoop bij 3e partij",0,IF(H106="Ja",Y106,VLOOKUP($G106,PDC!$B$10:$G$95,6,FALSE))))</f>
        <v>0</v>
      </c>
      <c r="AG106" s="30">
        <f>IF(G106="",0,IF(P106="Inkoop bij 3e partij",0,IF(H106="Ja", Z106,VLOOKUP($G106,PDC!$B$10:$G$95,5,FALSE))))</f>
        <v>0</v>
      </c>
      <c r="AH106" s="293">
        <f>IF(G106="",0,IF(P106="Inkoop bij 3e partij",V106*(1+PDC!$F$37)+IF(G106=0,0,IF(LEN(G106)=0,0,VLOOKUP($G106,PDC!$B$10:$J$77,7,FALSE))),0))</f>
        <v>0</v>
      </c>
      <c r="AI106" s="293">
        <f>IF(G106="",0,IF(P106="Inkoop bij 3e partij",W106*(1+PDC!$F$38),0))</f>
        <v>0</v>
      </c>
      <c r="AJ106" s="30">
        <f>IF(L106="",0,IF(M106="Ja",AA106,VLOOKUP($L106,PDC!$B$10:$G$95,5,FALSE)))</f>
        <v>0</v>
      </c>
    </row>
    <row r="107" spans="1:36" x14ac:dyDescent="0.2">
      <c r="A107" s="36" t="str">
        <f>IF(OR(LEN('Local Access'!A107)=0,'Local Access'!$L106="Ja"),"",'Local Access'!A107)</f>
        <v/>
      </c>
      <c r="B107" s="36" t="str">
        <f>IF(OR(LEN('Local Access'!B107)=0,'Local Access'!$L106="Ja"),"",'Local Access'!B107)</f>
        <v/>
      </c>
      <c r="C107" s="36" t="str">
        <f>IF(OR(LEN('Local Access'!C107)=0,'Local Access'!$L106="Ja"),"",'Local Access'!C107)</f>
        <v/>
      </c>
      <c r="D107" s="36" t="str">
        <f>IF(OR(LEN('Local Access'!D107)=0,'Local Access'!$L106="Ja"),"",'Local Access'!D107)</f>
        <v/>
      </c>
      <c r="E107" s="36" t="str">
        <f>IF(OR(LEN('Local Access'!E107)=0,'Local Access'!$L106="Ja"),"",'Local Access'!E107)</f>
        <v/>
      </c>
      <c r="F107" s="36" t="str">
        <f>IF(OR(LEN('Local Access'!F107)=0,'Local Access'!$L106="Ja"),"",'Local Access'!F107)</f>
        <v/>
      </c>
      <c r="G107" s="36" t="str">
        <f>IF(N106="Ja","",IF(LEN('Local Access'!H107)=0,"",'Local Access'!H107))</f>
        <v/>
      </c>
      <c r="H107" s="174" t="str">
        <f t="shared" si="5"/>
        <v/>
      </c>
      <c r="I107" s="36" t="str">
        <f>IF(N106="Ja","",IF(LEN('Local Access'!G107)=0,"",'Local Access'!G107))</f>
        <v/>
      </c>
      <c r="J107" s="36" t="str">
        <f>IF(N106="Ja","",IF(LEN('Local Access'!I107)=0,"",'Local Access'!I107))</f>
        <v/>
      </c>
      <c r="K107" s="36" t="str">
        <f>IF(LEN('Local Access'!J107)=0,"",'Local Access'!J107)</f>
        <v/>
      </c>
      <c r="L107" s="36" t="str">
        <f>IF(LEN('Local Access'!K107)=0,"",'Local Access'!K107)</f>
        <v/>
      </c>
      <c r="M107" s="174" t="str">
        <f t="shared" si="6"/>
        <v/>
      </c>
      <c r="N107" s="36" t="str">
        <f>IF(LEN('Local Access'!L107)=0,"",'Local Access'!L107)</f>
        <v/>
      </c>
      <c r="O107" s="36" t="str">
        <f>IF(LEN('Local Access'!M107)=0,"",'Local Access'!M107)</f>
        <v/>
      </c>
      <c r="P107" s="35"/>
      <c r="Q107" s="35"/>
      <c r="R107" s="34"/>
      <c r="S107" s="33"/>
      <c r="T107" s="33"/>
      <c r="U107" s="32"/>
      <c r="V107" s="31"/>
      <c r="W107" s="31"/>
      <c r="X107" s="31"/>
      <c r="Y107" s="31"/>
      <c r="Z107" s="31"/>
      <c r="AA107" s="31"/>
      <c r="AB107" s="292">
        <f t="shared" si="7"/>
        <v>0</v>
      </c>
      <c r="AC107" s="292">
        <f t="shared" si="8"/>
        <v>0</v>
      </c>
      <c r="AD107" s="292">
        <f t="shared" si="9"/>
        <v>0</v>
      </c>
      <c r="AE107" s="30">
        <f>IF(G107="",0,IF(P107="On-Net maken (glasvezel)",$S107*PDC!$F$33+$T107*PDC!$F$34+PDC!$F$32+$U107,IF(P107="On-Net maken (radio)",PDC!$F$35+$U107,0)))</f>
        <v>0</v>
      </c>
      <c r="AF107" s="293">
        <f>IF(G107="",0,IF(P107="Inkoop bij 3e partij",0,IF(H107="Ja",Y107,VLOOKUP($G107,PDC!$B$10:$G$95,6,FALSE))))</f>
        <v>0</v>
      </c>
      <c r="AG107" s="30">
        <f>IF(G107="",0,IF(P107="Inkoop bij 3e partij",0,IF(H107="Ja", Z107,VLOOKUP($G107,PDC!$B$10:$G$95,5,FALSE))))</f>
        <v>0</v>
      </c>
      <c r="AH107" s="293">
        <f>IF(G107="",0,IF(P107="Inkoop bij 3e partij",V107*(1+PDC!$F$37)+IF(G107=0,0,IF(LEN(G107)=0,0,VLOOKUP($G107,PDC!$B$10:$J$77,7,FALSE))),0))</f>
        <v>0</v>
      </c>
      <c r="AI107" s="293">
        <f>IF(G107="",0,IF(P107="Inkoop bij 3e partij",W107*(1+PDC!$F$38),0))</f>
        <v>0</v>
      </c>
      <c r="AJ107" s="30">
        <f>IF(L107="",0,IF(M107="Ja",AA107,VLOOKUP($L107,PDC!$B$10:$G$95,5,FALSE)))</f>
        <v>0</v>
      </c>
    </row>
    <row r="108" spans="1:36" x14ac:dyDescent="0.2">
      <c r="A108" s="36" t="str">
        <f>IF(OR(LEN('Local Access'!A108)=0,'Local Access'!$L107="Ja"),"",'Local Access'!A108)</f>
        <v/>
      </c>
      <c r="B108" s="36" t="str">
        <f>IF(OR(LEN('Local Access'!B108)=0,'Local Access'!$L107="Ja"),"",'Local Access'!B108)</f>
        <v/>
      </c>
      <c r="C108" s="36" t="str">
        <f>IF(OR(LEN('Local Access'!C108)=0,'Local Access'!$L107="Ja"),"",'Local Access'!C108)</f>
        <v/>
      </c>
      <c r="D108" s="36" t="str">
        <f>IF(OR(LEN('Local Access'!D108)=0,'Local Access'!$L107="Ja"),"",'Local Access'!D108)</f>
        <v/>
      </c>
      <c r="E108" s="36" t="str">
        <f>IF(OR(LEN('Local Access'!E108)=0,'Local Access'!$L107="Ja"),"",'Local Access'!E108)</f>
        <v/>
      </c>
      <c r="F108" s="36" t="str">
        <f>IF(OR(LEN('Local Access'!F108)=0,'Local Access'!$L107="Ja"),"",'Local Access'!F108)</f>
        <v/>
      </c>
      <c r="G108" s="36" t="str">
        <f>IF(N107="Ja","",IF(LEN('Local Access'!H108)=0,"",'Local Access'!H108))</f>
        <v/>
      </c>
      <c r="H108" s="174" t="str">
        <f t="shared" si="5"/>
        <v/>
      </c>
      <c r="I108" s="36" t="str">
        <f>IF(N107="Ja","",IF(LEN('Local Access'!G108)=0,"",'Local Access'!G108))</f>
        <v/>
      </c>
      <c r="J108" s="36" t="str">
        <f>IF(N107="Ja","",IF(LEN('Local Access'!I108)=0,"",'Local Access'!I108))</f>
        <v/>
      </c>
      <c r="K108" s="36" t="str">
        <f>IF(LEN('Local Access'!J108)=0,"",'Local Access'!J108)</f>
        <v/>
      </c>
      <c r="L108" s="36" t="str">
        <f>IF(LEN('Local Access'!K108)=0,"",'Local Access'!K108)</f>
        <v/>
      </c>
      <c r="M108" s="174" t="str">
        <f t="shared" si="6"/>
        <v/>
      </c>
      <c r="N108" s="36" t="str">
        <f>IF(LEN('Local Access'!L108)=0,"",'Local Access'!L108)</f>
        <v/>
      </c>
      <c r="O108" s="36" t="str">
        <f>IF(LEN('Local Access'!M108)=0,"",'Local Access'!M108)</f>
        <v/>
      </c>
      <c r="P108" s="35"/>
      <c r="Q108" s="35"/>
      <c r="R108" s="34"/>
      <c r="S108" s="33"/>
      <c r="T108" s="33"/>
      <c r="U108" s="32"/>
      <c r="V108" s="31"/>
      <c r="W108" s="31"/>
      <c r="X108" s="31"/>
      <c r="Y108" s="31"/>
      <c r="Z108" s="31"/>
      <c r="AA108" s="31"/>
      <c r="AB108" s="292">
        <f t="shared" si="7"/>
        <v>0</v>
      </c>
      <c r="AC108" s="292">
        <f t="shared" si="8"/>
        <v>0</v>
      </c>
      <c r="AD108" s="292">
        <f t="shared" si="9"/>
        <v>0</v>
      </c>
      <c r="AE108" s="30">
        <f>IF(G108="",0,IF(P108="On-Net maken (glasvezel)",$S108*PDC!$F$33+$T108*PDC!$F$34+PDC!$F$32+$U108,IF(P108="On-Net maken (radio)",PDC!$F$35+$U108,0)))</f>
        <v>0</v>
      </c>
      <c r="AF108" s="293">
        <f>IF(G108="",0,IF(P108="Inkoop bij 3e partij",0,IF(H108="Ja",Y108,VLOOKUP($G108,PDC!$B$10:$G$95,6,FALSE))))</f>
        <v>0</v>
      </c>
      <c r="AG108" s="30">
        <f>IF(G108="",0,IF(P108="Inkoop bij 3e partij",0,IF(H108="Ja", Z108,VLOOKUP($G108,PDC!$B$10:$G$95,5,FALSE))))</f>
        <v>0</v>
      </c>
      <c r="AH108" s="293">
        <f>IF(G108="",0,IF(P108="Inkoop bij 3e partij",V108*(1+PDC!$F$37)+IF(G108=0,0,IF(LEN(G108)=0,0,VLOOKUP($G108,PDC!$B$10:$J$77,7,FALSE))),0))</f>
        <v>0</v>
      </c>
      <c r="AI108" s="293">
        <f>IF(G108="",0,IF(P108="Inkoop bij 3e partij",W108*(1+PDC!$F$38),0))</f>
        <v>0</v>
      </c>
      <c r="AJ108" s="30">
        <f>IF(L108="",0,IF(M108="Ja",AA108,VLOOKUP($L108,PDC!$B$10:$G$95,5,FALSE)))</f>
        <v>0</v>
      </c>
    </row>
    <row r="109" spans="1:36" x14ac:dyDescent="0.2">
      <c r="A109" s="36" t="str">
        <f>IF(OR(LEN('Local Access'!A109)=0,'Local Access'!$L108="Ja"),"",'Local Access'!A109)</f>
        <v/>
      </c>
      <c r="B109" s="36" t="str">
        <f>IF(OR(LEN('Local Access'!B109)=0,'Local Access'!$L108="Ja"),"",'Local Access'!B109)</f>
        <v/>
      </c>
      <c r="C109" s="36" t="str">
        <f>IF(OR(LEN('Local Access'!C109)=0,'Local Access'!$L108="Ja"),"",'Local Access'!C109)</f>
        <v/>
      </c>
      <c r="D109" s="36" t="str">
        <f>IF(OR(LEN('Local Access'!D109)=0,'Local Access'!$L108="Ja"),"",'Local Access'!D109)</f>
        <v/>
      </c>
      <c r="E109" s="36" t="str">
        <f>IF(OR(LEN('Local Access'!E109)=0,'Local Access'!$L108="Ja"),"",'Local Access'!E109)</f>
        <v/>
      </c>
      <c r="F109" s="36" t="str">
        <f>IF(OR(LEN('Local Access'!F109)=0,'Local Access'!$L108="Ja"),"",'Local Access'!F109)</f>
        <v/>
      </c>
      <c r="G109" s="36" t="str">
        <f>IF(N108="Ja","",IF(LEN('Local Access'!H109)=0,"",'Local Access'!H109))</f>
        <v/>
      </c>
      <c r="H109" s="174" t="str">
        <f t="shared" si="5"/>
        <v/>
      </c>
      <c r="I109" s="36" t="str">
        <f>IF(N108="Ja","",IF(LEN('Local Access'!G109)=0,"",'Local Access'!G109))</f>
        <v/>
      </c>
      <c r="J109" s="36" t="str">
        <f>IF(N108="Ja","",IF(LEN('Local Access'!I109)=0,"",'Local Access'!I109))</f>
        <v/>
      </c>
      <c r="K109" s="36" t="str">
        <f>IF(LEN('Local Access'!J109)=0,"",'Local Access'!J109)</f>
        <v/>
      </c>
      <c r="L109" s="36" t="str">
        <f>IF(LEN('Local Access'!K109)=0,"",'Local Access'!K109)</f>
        <v/>
      </c>
      <c r="M109" s="174" t="str">
        <f t="shared" si="6"/>
        <v/>
      </c>
      <c r="N109" s="36" t="str">
        <f>IF(LEN('Local Access'!L109)=0,"",'Local Access'!L109)</f>
        <v/>
      </c>
      <c r="O109" s="36" t="str">
        <f>IF(LEN('Local Access'!M109)=0,"",'Local Access'!M109)</f>
        <v/>
      </c>
      <c r="P109" s="35"/>
      <c r="Q109" s="35"/>
      <c r="R109" s="34"/>
      <c r="S109" s="33"/>
      <c r="T109" s="33"/>
      <c r="U109" s="32"/>
      <c r="V109" s="31"/>
      <c r="W109" s="31"/>
      <c r="X109" s="31"/>
      <c r="Y109" s="31"/>
      <c r="Z109" s="31"/>
      <c r="AA109" s="31"/>
      <c r="AB109" s="292">
        <f t="shared" si="7"/>
        <v>0</v>
      </c>
      <c r="AC109" s="292">
        <f t="shared" si="8"/>
        <v>0</v>
      </c>
      <c r="AD109" s="292">
        <f t="shared" si="9"/>
        <v>0</v>
      </c>
      <c r="AE109" s="30">
        <f>IF(G109="",0,IF(P109="On-Net maken (glasvezel)",$S109*PDC!$F$33+$T109*PDC!$F$34+PDC!$F$32+$U109,IF(P109="On-Net maken (radio)",PDC!$F$35+$U109,0)))</f>
        <v>0</v>
      </c>
      <c r="AF109" s="293">
        <f>IF(G109="",0,IF(P109="Inkoop bij 3e partij",0,IF(H109="Ja",Y109,VLOOKUP($G109,PDC!$B$10:$G$95,6,FALSE))))</f>
        <v>0</v>
      </c>
      <c r="AG109" s="30">
        <f>IF(G109="",0,IF(P109="Inkoop bij 3e partij",0,IF(H109="Ja", Z109,VLOOKUP($G109,PDC!$B$10:$G$95,5,FALSE))))</f>
        <v>0</v>
      </c>
      <c r="AH109" s="293">
        <f>IF(G109="",0,IF(P109="Inkoop bij 3e partij",V109*(1+PDC!$F$37)+IF(G109=0,0,IF(LEN(G109)=0,0,VLOOKUP($G109,PDC!$B$10:$J$77,7,FALSE))),0))</f>
        <v>0</v>
      </c>
      <c r="AI109" s="293">
        <f>IF(G109="",0,IF(P109="Inkoop bij 3e partij",W109*(1+PDC!$F$38),0))</f>
        <v>0</v>
      </c>
      <c r="AJ109" s="30">
        <f>IF(L109="",0,IF(M109="Ja",AA109,VLOOKUP($L109,PDC!$B$10:$G$95,5,FALSE)))</f>
        <v>0</v>
      </c>
    </row>
    <row r="110" spans="1:36" x14ac:dyDescent="0.2">
      <c r="A110" s="36" t="str">
        <f>IF(OR(LEN('Local Access'!A110)=0,'Local Access'!$L109="Ja"),"",'Local Access'!A110)</f>
        <v/>
      </c>
      <c r="B110" s="36" t="str">
        <f>IF(OR(LEN('Local Access'!B110)=0,'Local Access'!$L109="Ja"),"",'Local Access'!B110)</f>
        <v/>
      </c>
      <c r="C110" s="36" t="str">
        <f>IF(OR(LEN('Local Access'!C110)=0,'Local Access'!$L109="Ja"),"",'Local Access'!C110)</f>
        <v/>
      </c>
      <c r="D110" s="36" t="str">
        <f>IF(OR(LEN('Local Access'!D110)=0,'Local Access'!$L109="Ja"),"",'Local Access'!D110)</f>
        <v/>
      </c>
      <c r="E110" s="36" t="str">
        <f>IF(OR(LEN('Local Access'!E110)=0,'Local Access'!$L109="Ja"),"",'Local Access'!E110)</f>
        <v/>
      </c>
      <c r="F110" s="36" t="str">
        <f>IF(OR(LEN('Local Access'!F110)=0,'Local Access'!$L109="Ja"),"",'Local Access'!F110)</f>
        <v/>
      </c>
      <c r="G110" s="36" t="str">
        <f>IF(N109="Ja","",IF(LEN('Local Access'!H110)=0,"",'Local Access'!H110))</f>
        <v/>
      </c>
      <c r="H110" s="174" t="str">
        <f t="shared" si="5"/>
        <v/>
      </c>
      <c r="I110" s="36" t="str">
        <f>IF(N109="Ja","",IF(LEN('Local Access'!G110)=0,"",'Local Access'!G110))</f>
        <v/>
      </c>
      <c r="J110" s="36" t="str">
        <f>IF(N109="Ja","",IF(LEN('Local Access'!I110)=0,"",'Local Access'!I110))</f>
        <v/>
      </c>
      <c r="K110" s="36" t="str">
        <f>IF(LEN('Local Access'!J110)=0,"",'Local Access'!J110)</f>
        <v/>
      </c>
      <c r="L110" s="36" t="str">
        <f>IF(LEN('Local Access'!K110)=0,"",'Local Access'!K110)</f>
        <v/>
      </c>
      <c r="M110" s="174" t="str">
        <f t="shared" si="6"/>
        <v/>
      </c>
      <c r="N110" s="36" t="str">
        <f>IF(LEN('Local Access'!L110)=0,"",'Local Access'!L110)</f>
        <v/>
      </c>
      <c r="O110" s="36" t="str">
        <f>IF(LEN('Local Access'!M110)=0,"",'Local Access'!M110)</f>
        <v/>
      </c>
      <c r="P110" s="35"/>
      <c r="Q110" s="35"/>
      <c r="R110" s="34"/>
      <c r="S110" s="33"/>
      <c r="T110" s="33"/>
      <c r="U110" s="32"/>
      <c r="V110" s="31"/>
      <c r="W110" s="31"/>
      <c r="X110" s="31"/>
      <c r="Y110" s="31"/>
      <c r="Z110" s="31"/>
      <c r="AA110" s="31"/>
      <c r="AB110" s="292">
        <f t="shared" si="7"/>
        <v>0</v>
      </c>
      <c r="AC110" s="292">
        <f t="shared" si="8"/>
        <v>0</v>
      </c>
      <c r="AD110" s="292">
        <f t="shared" si="9"/>
        <v>0</v>
      </c>
      <c r="AE110" s="30">
        <f>IF(G110="",0,IF(P110="On-Net maken (glasvezel)",$S110*PDC!$F$33+$T110*PDC!$F$34+PDC!$F$32+$U110,IF(P110="On-Net maken (radio)",PDC!$F$35+$U110,0)))</f>
        <v>0</v>
      </c>
      <c r="AF110" s="293">
        <f>IF(G110="",0,IF(P110="Inkoop bij 3e partij",0,IF(H110="Ja",Y110,VLOOKUP($G110,PDC!$B$10:$G$95,6,FALSE))))</f>
        <v>0</v>
      </c>
      <c r="AG110" s="30">
        <f>IF(G110="",0,IF(P110="Inkoop bij 3e partij",0,IF(H110="Ja", Z110,VLOOKUP($G110,PDC!$B$10:$G$95,5,FALSE))))</f>
        <v>0</v>
      </c>
      <c r="AH110" s="293">
        <f>IF(G110="",0,IF(P110="Inkoop bij 3e partij",V110*(1+PDC!$F$37)+IF(G110=0,0,IF(LEN(G110)=0,0,VLOOKUP($G110,PDC!$B$10:$J$77,7,FALSE))),0))</f>
        <v>0</v>
      </c>
      <c r="AI110" s="293">
        <f>IF(G110="",0,IF(P110="Inkoop bij 3e partij",W110*(1+PDC!$F$38),0))</f>
        <v>0</v>
      </c>
      <c r="AJ110" s="30">
        <f>IF(L110="",0,IF(M110="Ja",AA110,VLOOKUP($L110,PDC!$B$10:$G$95,5,FALSE)))</f>
        <v>0</v>
      </c>
    </row>
    <row r="111" spans="1:36" x14ac:dyDescent="0.2">
      <c r="A111" s="36" t="str">
        <f>IF(OR(LEN('Local Access'!A111)=0,'Local Access'!$L110="Ja"),"",'Local Access'!A111)</f>
        <v/>
      </c>
      <c r="B111" s="36" t="str">
        <f>IF(OR(LEN('Local Access'!B111)=0,'Local Access'!$L110="Ja"),"",'Local Access'!B111)</f>
        <v/>
      </c>
      <c r="C111" s="36" t="str">
        <f>IF(OR(LEN('Local Access'!C111)=0,'Local Access'!$L110="Ja"),"",'Local Access'!C111)</f>
        <v/>
      </c>
      <c r="D111" s="36" t="str">
        <f>IF(OR(LEN('Local Access'!D111)=0,'Local Access'!$L110="Ja"),"",'Local Access'!D111)</f>
        <v/>
      </c>
      <c r="E111" s="36" t="str">
        <f>IF(OR(LEN('Local Access'!E111)=0,'Local Access'!$L110="Ja"),"",'Local Access'!E111)</f>
        <v/>
      </c>
      <c r="F111" s="36" t="str">
        <f>IF(OR(LEN('Local Access'!F111)=0,'Local Access'!$L110="Ja"),"",'Local Access'!F111)</f>
        <v/>
      </c>
      <c r="G111" s="36" t="str">
        <f>IF(N110="Ja","",IF(LEN('Local Access'!H111)=0,"",'Local Access'!H111))</f>
        <v/>
      </c>
      <c r="H111" s="174" t="str">
        <f t="shared" si="5"/>
        <v/>
      </c>
      <c r="I111" s="36" t="str">
        <f>IF(N110="Ja","",IF(LEN('Local Access'!G111)=0,"",'Local Access'!G111))</f>
        <v/>
      </c>
      <c r="J111" s="36" t="str">
        <f>IF(N110="Ja","",IF(LEN('Local Access'!I111)=0,"",'Local Access'!I111))</f>
        <v/>
      </c>
      <c r="K111" s="36" t="str">
        <f>IF(LEN('Local Access'!J111)=0,"",'Local Access'!J111)</f>
        <v/>
      </c>
      <c r="L111" s="36" t="str">
        <f>IF(LEN('Local Access'!K111)=0,"",'Local Access'!K111)</f>
        <v/>
      </c>
      <c r="M111" s="174" t="str">
        <f t="shared" si="6"/>
        <v/>
      </c>
      <c r="N111" s="36" t="str">
        <f>IF(LEN('Local Access'!L111)=0,"",'Local Access'!L111)</f>
        <v/>
      </c>
      <c r="O111" s="36" t="str">
        <f>IF(LEN('Local Access'!M111)=0,"",'Local Access'!M111)</f>
        <v/>
      </c>
      <c r="P111" s="35"/>
      <c r="Q111" s="35"/>
      <c r="R111" s="34"/>
      <c r="S111" s="33"/>
      <c r="T111" s="33"/>
      <c r="U111" s="32"/>
      <c r="V111" s="31"/>
      <c r="W111" s="31"/>
      <c r="X111" s="31"/>
      <c r="Y111" s="31"/>
      <c r="Z111" s="31"/>
      <c r="AA111" s="31"/>
      <c r="AB111" s="292">
        <f t="shared" si="7"/>
        <v>0</v>
      </c>
      <c r="AC111" s="292">
        <f t="shared" si="8"/>
        <v>0</v>
      </c>
      <c r="AD111" s="292">
        <f t="shared" si="9"/>
        <v>0</v>
      </c>
      <c r="AE111" s="30">
        <f>IF(G111="",0,IF(P111="On-Net maken (glasvezel)",$S111*PDC!$F$33+$T111*PDC!$F$34+PDC!$F$32+$U111,IF(P111="On-Net maken (radio)",PDC!$F$35+$U111,0)))</f>
        <v>0</v>
      </c>
      <c r="AF111" s="293">
        <f>IF(G111="",0,IF(P111="Inkoop bij 3e partij",0,IF(H111="Ja",Y111,VLOOKUP($G111,PDC!$B$10:$G$95,6,FALSE))))</f>
        <v>0</v>
      </c>
      <c r="AG111" s="30">
        <f>IF(G111="",0,IF(P111="Inkoop bij 3e partij",0,IF(H111="Ja", Z111,VLOOKUP($G111,PDC!$B$10:$G$95,5,FALSE))))</f>
        <v>0</v>
      </c>
      <c r="AH111" s="293">
        <f>IF(G111="",0,IF(P111="Inkoop bij 3e partij",V111*(1+PDC!$F$37)+IF(G111=0,0,IF(LEN(G111)=0,0,VLOOKUP($G111,PDC!$B$10:$J$77,7,FALSE))),0))</f>
        <v>0</v>
      </c>
      <c r="AI111" s="293">
        <f>IF(G111="",0,IF(P111="Inkoop bij 3e partij",W111*(1+PDC!$F$38),0))</f>
        <v>0</v>
      </c>
      <c r="AJ111" s="30">
        <f>IF(L111="",0,IF(M111="Ja",AA111,VLOOKUP($L111,PDC!$B$10:$G$95,5,FALSE)))</f>
        <v>0</v>
      </c>
    </row>
    <row r="112" spans="1:36" x14ac:dyDescent="0.2">
      <c r="A112" s="36" t="str">
        <f>IF(OR(LEN('Local Access'!A112)=0,'Local Access'!$L111="Ja"),"",'Local Access'!A112)</f>
        <v/>
      </c>
      <c r="B112" s="36" t="str">
        <f>IF(OR(LEN('Local Access'!B112)=0,'Local Access'!$L111="Ja"),"",'Local Access'!B112)</f>
        <v/>
      </c>
      <c r="C112" s="36" t="str">
        <f>IF(OR(LEN('Local Access'!C112)=0,'Local Access'!$L111="Ja"),"",'Local Access'!C112)</f>
        <v/>
      </c>
      <c r="D112" s="36" t="str">
        <f>IF(OR(LEN('Local Access'!D112)=0,'Local Access'!$L111="Ja"),"",'Local Access'!D112)</f>
        <v/>
      </c>
      <c r="E112" s="36" t="str">
        <f>IF(OR(LEN('Local Access'!E112)=0,'Local Access'!$L111="Ja"),"",'Local Access'!E112)</f>
        <v/>
      </c>
      <c r="F112" s="36" t="str">
        <f>IF(OR(LEN('Local Access'!F112)=0,'Local Access'!$L111="Ja"),"",'Local Access'!F112)</f>
        <v/>
      </c>
      <c r="G112" s="36" t="str">
        <f>IF(N111="Ja","",IF(LEN('Local Access'!H112)=0,"",'Local Access'!H112))</f>
        <v/>
      </c>
      <c r="H112" s="174" t="str">
        <f t="shared" si="5"/>
        <v/>
      </c>
      <c r="I112" s="36" t="str">
        <f>IF(N111="Ja","",IF(LEN('Local Access'!G112)=0,"",'Local Access'!G112))</f>
        <v/>
      </c>
      <c r="J112" s="36" t="str">
        <f>IF(N111="Ja","",IF(LEN('Local Access'!I112)=0,"",'Local Access'!I112))</f>
        <v/>
      </c>
      <c r="K112" s="36" t="str">
        <f>IF(LEN('Local Access'!J112)=0,"",'Local Access'!J112)</f>
        <v/>
      </c>
      <c r="L112" s="36" t="str">
        <f>IF(LEN('Local Access'!K112)=0,"",'Local Access'!K112)</f>
        <v/>
      </c>
      <c r="M112" s="174" t="str">
        <f t="shared" si="6"/>
        <v/>
      </c>
      <c r="N112" s="36" t="str">
        <f>IF(LEN('Local Access'!L112)=0,"",'Local Access'!L112)</f>
        <v/>
      </c>
      <c r="O112" s="36" t="str">
        <f>IF(LEN('Local Access'!M112)=0,"",'Local Access'!M112)</f>
        <v/>
      </c>
      <c r="P112" s="35"/>
      <c r="Q112" s="35"/>
      <c r="R112" s="34"/>
      <c r="S112" s="33"/>
      <c r="T112" s="33"/>
      <c r="U112" s="32"/>
      <c r="V112" s="31"/>
      <c r="W112" s="31"/>
      <c r="X112" s="31"/>
      <c r="Y112" s="31"/>
      <c r="Z112" s="31"/>
      <c r="AA112" s="31"/>
      <c r="AB112" s="292">
        <f t="shared" si="7"/>
        <v>0</v>
      </c>
      <c r="AC112" s="292">
        <f t="shared" si="8"/>
        <v>0</v>
      </c>
      <c r="AD112" s="292">
        <f t="shared" si="9"/>
        <v>0</v>
      </c>
      <c r="AE112" s="30">
        <f>IF(G112="",0,IF(P112="On-Net maken (glasvezel)",$S112*PDC!$F$33+$T112*PDC!$F$34+PDC!$F$32+$U112,IF(P112="On-Net maken (radio)",PDC!$F$35+$U112,0)))</f>
        <v>0</v>
      </c>
      <c r="AF112" s="293">
        <f>IF(G112="",0,IF(P112="Inkoop bij 3e partij",0,IF(H112="Ja",Y112,VLOOKUP($G112,PDC!$B$10:$G$95,6,FALSE))))</f>
        <v>0</v>
      </c>
      <c r="AG112" s="30">
        <f>IF(G112="",0,IF(P112="Inkoop bij 3e partij",0,IF(H112="Ja", Z112,VLOOKUP($G112,PDC!$B$10:$G$95,5,FALSE))))</f>
        <v>0</v>
      </c>
      <c r="AH112" s="293">
        <f>IF(G112="",0,IF(P112="Inkoop bij 3e partij",V112*(1+PDC!$F$37)+IF(G112=0,0,IF(LEN(G112)=0,0,VLOOKUP($G112,PDC!$B$10:$J$77,7,FALSE))),0))</f>
        <v>0</v>
      </c>
      <c r="AI112" s="293">
        <f>IF(G112="",0,IF(P112="Inkoop bij 3e partij",W112*(1+PDC!$F$38),0))</f>
        <v>0</v>
      </c>
      <c r="AJ112" s="30">
        <f>IF(L112="",0,IF(M112="Ja",AA112,VLOOKUP($L112,PDC!$B$10:$G$95,5,FALSE)))</f>
        <v>0</v>
      </c>
    </row>
    <row r="113" spans="1:36" x14ac:dyDescent="0.2">
      <c r="A113" s="36" t="str">
        <f>IF(OR(LEN('Local Access'!A113)=0,'Local Access'!$L112="Ja"),"",'Local Access'!A113)</f>
        <v/>
      </c>
      <c r="B113" s="36" t="str">
        <f>IF(OR(LEN('Local Access'!B113)=0,'Local Access'!$L112="Ja"),"",'Local Access'!B113)</f>
        <v/>
      </c>
      <c r="C113" s="36" t="str">
        <f>IF(OR(LEN('Local Access'!C113)=0,'Local Access'!$L112="Ja"),"",'Local Access'!C113)</f>
        <v/>
      </c>
      <c r="D113" s="36" t="str">
        <f>IF(OR(LEN('Local Access'!D113)=0,'Local Access'!$L112="Ja"),"",'Local Access'!D113)</f>
        <v/>
      </c>
      <c r="E113" s="36" t="str">
        <f>IF(OR(LEN('Local Access'!E113)=0,'Local Access'!$L112="Ja"),"",'Local Access'!E113)</f>
        <v/>
      </c>
      <c r="F113" s="36" t="str">
        <f>IF(OR(LEN('Local Access'!F113)=0,'Local Access'!$L112="Ja"),"",'Local Access'!F113)</f>
        <v/>
      </c>
      <c r="G113" s="36" t="str">
        <f>IF(N112="Ja","",IF(LEN('Local Access'!H113)=0,"",'Local Access'!H113))</f>
        <v/>
      </c>
      <c r="H113" s="174" t="str">
        <f t="shared" si="5"/>
        <v/>
      </c>
      <c r="I113" s="36" t="str">
        <f>IF(N112="Ja","",IF(LEN('Local Access'!G113)=0,"",'Local Access'!G113))</f>
        <v/>
      </c>
      <c r="J113" s="36" t="str">
        <f>IF(N112="Ja","",IF(LEN('Local Access'!I113)=0,"",'Local Access'!I113))</f>
        <v/>
      </c>
      <c r="K113" s="36" t="str">
        <f>IF(LEN('Local Access'!J113)=0,"",'Local Access'!J113)</f>
        <v/>
      </c>
      <c r="L113" s="36" t="str">
        <f>IF(LEN('Local Access'!K113)=0,"",'Local Access'!K113)</f>
        <v/>
      </c>
      <c r="M113" s="174" t="str">
        <f t="shared" si="6"/>
        <v/>
      </c>
      <c r="N113" s="36" t="str">
        <f>IF(LEN('Local Access'!L113)=0,"",'Local Access'!L113)</f>
        <v/>
      </c>
      <c r="O113" s="36" t="str">
        <f>IF(LEN('Local Access'!M113)=0,"",'Local Access'!M113)</f>
        <v/>
      </c>
      <c r="P113" s="35"/>
      <c r="Q113" s="35"/>
      <c r="R113" s="34"/>
      <c r="S113" s="33"/>
      <c r="T113" s="33"/>
      <c r="U113" s="32"/>
      <c r="V113" s="31"/>
      <c r="W113" s="31"/>
      <c r="X113" s="31"/>
      <c r="Y113" s="31"/>
      <c r="Z113" s="31"/>
      <c r="AA113" s="31"/>
      <c r="AB113" s="292">
        <f t="shared" si="7"/>
        <v>0</v>
      </c>
      <c r="AC113" s="292">
        <f t="shared" si="8"/>
        <v>0</v>
      </c>
      <c r="AD113" s="292">
        <f t="shared" si="9"/>
        <v>0</v>
      </c>
      <c r="AE113" s="30">
        <f>IF(G113="",0,IF(P113="On-Net maken (glasvezel)",$S113*PDC!$F$33+$T113*PDC!$F$34+PDC!$F$32+$U113,IF(P113="On-Net maken (radio)",PDC!$F$35+$U113,0)))</f>
        <v>0</v>
      </c>
      <c r="AF113" s="293">
        <f>IF(G113="",0,IF(P113="Inkoop bij 3e partij",0,IF(H113="Ja",Y113,VLOOKUP($G113,PDC!$B$10:$G$95,6,FALSE))))</f>
        <v>0</v>
      </c>
      <c r="AG113" s="30">
        <f>IF(G113="",0,IF(P113="Inkoop bij 3e partij",0,IF(H113="Ja", Z113,VLOOKUP($G113,PDC!$B$10:$G$95,5,FALSE))))</f>
        <v>0</v>
      </c>
      <c r="AH113" s="293">
        <f>IF(G113="",0,IF(P113="Inkoop bij 3e partij",V113*(1+PDC!$F$37)+IF(G113=0,0,IF(LEN(G113)=0,0,VLOOKUP($G113,PDC!$B$10:$J$77,7,FALSE))),0))</f>
        <v>0</v>
      </c>
      <c r="AI113" s="293">
        <f>IF(G113="",0,IF(P113="Inkoop bij 3e partij",W113*(1+PDC!$F$38),0))</f>
        <v>0</v>
      </c>
      <c r="AJ113" s="30">
        <f>IF(L113="",0,IF(M113="Ja",AA113,VLOOKUP($L113,PDC!$B$10:$G$95,5,FALSE)))</f>
        <v>0</v>
      </c>
    </row>
    <row r="114" spans="1:36" x14ac:dyDescent="0.2">
      <c r="A114" s="36" t="str">
        <f>IF(OR(LEN('Local Access'!A114)=0,'Local Access'!$L113="Ja"),"",'Local Access'!A114)</f>
        <v/>
      </c>
      <c r="B114" s="36" t="str">
        <f>IF(OR(LEN('Local Access'!B114)=0,'Local Access'!$L113="Ja"),"",'Local Access'!B114)</f>
        <v/>
      </c>
      <c r="C114" s="36" t="str">
        <f>IF(OR(LEN('Local Access'!C114)=0,'Local Access'!$L113="Ja"),"",'Local Access'!C114)</f>
        <v/>
      </c>
      <c r="D114" s="36" t="str">
        <f>IF(OR(LEN('Local Access'!D114)=0,'Local Access'!$L113="Ja"),"",'Local Access'!D114)</f>
        <v/>
      </c>
      <c r="E114" s="36" t="str">
        <f>IF(OR(LEN('Local Access'!E114)=0,'Local Access'!$L113="Ja"),"",'Local Access'!E114)</f>
        <v/>
      </c>
      <c r="F114" s="36" t="str">
        <f>IF(OR(LEN('Local Access'!F114)=0,'Local Access'!$L113="Ja"),"",'Local Access'!F114)</f>
        <v/>
      </c>
      <c r="G114" s="36" t="str">
        <f>IF(N113="Ja","",IF(LEN('Local Access'!H114)=0,"",'Local Access'!H114))</f>
        <v/>
      </c>
      <c r="H114" s="174" t="str">
        <f t="shared" si="5"/>
        <v/>
      </c>
      <c r="I114" s="36" t="str">
        <f>IF(N113="Ja","",IF(LEN('Local Access'!G114)=0,"",'Local Access'!G114))</f>
        <v/>
      </c>
      <c r="J114" s="36" t="str">
        <f>IF(N113="Ja","",IF(LEN('Local Access'!I114)=0,"",'Local Access'!I114))</f>
        <v/>
      </c>
      <c r="K114" s="36" t="str">
        <f>IF(LEN('Local Access'!J114)=0,"",'Local Access'!J114)</f>
        <v/>
      </c>
      <c r="L114" s="36" t="str">
        <f>IF(LEN('Local Access'!K114)=0,"",'Local Access'!K114)</f>
        <v/>
      </c>
      <c r="M114" s="174" t="str">
        <f t="shared" si="6"/>
        <v/>
      </c>
      <c r="N114" s="36" t="str">
        <f>IF(LEN('Local Access'!L114)=0,"",'Local Access'!L114)</f>
        <v/>
      </c>
      <c r="O114" s="36" t="str">
        <f>IF(LEN('Local Access'!M114)=0,"",'Local Access'!M114)</f>
        <v/>
      </c>
      <c r="P114" s="35"/>
      <c r="Q114" s="35"/>
      <c r="R114" s="34"/>
      <c r="S114" s="33"/>
      <c r="T114" s="33"/>
      <c r="U114" s="32"/>
      <c r="V114" s="31"/>
      <c r="W114" s="31"/>
      <c r="X114" s="31"/>
      <c r="Y114" s="31"/>
      <c r="Z114" s="31"/>
      <c r="AA114" s="31"/>
      <c r="AB114" s="292">
        <f t="shared" si="7"/>
        <v>0</v>
      </c>
      <c r="AC114" s="292">
        <f t="shared" si="8"/>
        <v>0</v>
      </c>
      <c r="AD114" s="292">
        <f t="shared" si="9"/>
        <v>0</v>
      </c>
      <c r="AE114" s="30">
        <f>IF(G114="",0,IF(P114="On-Net maken (glasvezel)",$S114*PDC!$F$33+$T114*PDC!$F$34+PDC!$F$32+$U114,IF(P114="On-Net maken (radio)",PDC!$F$35+$U114,0)))</f>
        <v>0</v>
      </c>
      <c r="AF114" s="293">
        <f>IF(G114="",0,IF(P114="Inkoop bij 3e partij",0,IF(H114="Ja",Y114,VLOOKUP($G114,PDC!$B$10:$G$95,6,FALSE))))</f>
        <v>0</v>
      </c>
      <c r="AG114" s="30">
        <f>IF(G114="",0,IF(P114="Inkoop bij 3e partij",0,IF(H114="Ja", Z114,VLOOKUP($G114,PDC!$B$10:$G$95,5,FALSE))))</f>
        <v>0</v>
      </c>
      <c r="AH114" s="293">
        <f>IF(G114="",0,IF(P114="Inkoop bij 3e partij",V114*(1+PDC!$F$37)+IF(G114=0,0,IF(LEN(G114)=0,0,VLOOKUP($G114,PDC!$B$10:$J$77,7,FALSE))),0))</f>
        <v>0</v>
      </c>
      <c r="AI114" s="293">
        <f>IF(G114="",0,IF(P114="Inkoop bij 3e partij",W114*(1+PDC!$F$38),0))</f>
        <v>0</v>
      </c>
      <c r="AJ114" s="30">
        <f>IF(L114="",0,IF(M114="Ja",AA114,VLOOKUP($L114,PDC!$B$10:$G$95,5,FALSE)))</f>
        <v>0</v>
      </c>
    </row>
    <row r="115" spans="1:36" x14ac:dyDescent="0.2">
      <c r="A115" s="36" t="str">
        <f>IF(OR(LEN('Local Access'!A115)=0,'Local Access'!$L114="Ja"),"",'Local Access'!A115)</f>
        <v/>
      </c>
      <c r="B115" s="36" t="str">
        <f>IF(OR(LEN('Local Access'!B115)=0,'Local Access'!$L114="Ja"),"",'Local Access'!B115)</f>
        <v/>
      </c>
      <c r="C115" s="36" t="str">
        <f>IF(OR(LEN('Local Access'!C115)=0,'Local Access'!$L114="Ja"),"",'Local Access'!C115)</f>
        <v/>
      </c>
      <c r="D115" s="36" t="str">
        <f>IF(OR(LEN('Local Access'!D115)=0,'Local Access'!$L114="Ja"),"",'Local Access'!D115)</f>
        <v/>
      </c>
      <c r="E115" s="36" t="str">
        <f>IF(OR(LEN('Local Access'!E115)=0,'Local Access'!$L114="Ja"),"",'Local Access'!E115)</f>
        <v/>
      </c>
      <c r="F115" s="36" t="str">
        <f>IF(OR(LEN('Local Access'!F115)=0,'Local Access'!$L114="Ja"),"",'Local Access'!F115)</f>
        <v/>
      </c>
      <c r="G115" s="36" t="str">
        <f>IF(N114="Ja","",IF(LEN('Local Access'!H115)=0,"",'Local Access'!H115))</f>
        <v/>
      </c>
      <c r="H115" s="174" t="str">
        <f t="shared" si="5"/>
        <v/>
      </c>
      <c r="I115" s="36" t="str">
        <f>IF(N114="Ja","",IF(LEN('Local Access'!G115)=0,"",'Local Access'!G115))</f>
        <v/>
      </c>
      <c r="J115" s="36" t="str">
        <f>IF(N114="Ja","",IF(LEN('Local Access'!I115)=0,"",'Local Access'!I115))</f>
        <v/>
      </c>
      <c r="K115" s="36" t="str">
        <f>IF(LEN('Local Access'!J115)=0,"",'Local Access'!J115)</f>
        <v/>
      </c>
      <c r="L115" s="36" t="str">
        <f>IF(LEN('Local Access'!K115)=0,"",'Local Access'!K115)</f>
        <v/>
      </c>
      <c r="M115" s="174" t="str">
        <f t="shared" si="6"/>
        <v/>
      </c>
      <c r="N115" s="36" t="str">
        <f>IF(LEN('Local Access'!L115)=0,"",'Local Access'!L115)</f>
        <v/>
      </c>
      <c r="O115" s="36" t="str">
        <f>IF(LEN('Local Access'!M115)=0,"",'Local Access'!M115)</f>
        <v/>
      </c>
      <c r="P115" s="35"/>
      <c r="Q115" s="35"/>
      <c r="R115" s="34"/>
      <c r="S115" s="33"/>
      <c r="T115" s="33"/>
      <c r="U115" s="32"/>
      <c r="V115" s="31"/>
      <c r="W115" s="31"/>
      <c r="X115" s="31"/>
      <c r="Y115" s="31"/>
      <c r="Z115" s="31"/>
      <c r="AA115" s="31"/>
      <c r="AB115" s="292">
        <f t="shared" si="7"/>
        <v>0</v>
      </c>
      <c r="AC115" s="292">
        <f t="shared" si="8"/>
        <v>0</v>
      </c>
      <c r="AD115" s="292">
        <f t="shared" si="9"/>
        <v>0</v>
      </c>
      <c r="AE115" s="30">
        <f>IF(G115="",0,IF(P115="On-Net maken (glasvezel)",$S115*PDC!$F$33+$T115*PDC!$F$34+PDC!$F$32+$U115,IF(P115="On-Net maken (radio)",PDC!$F$35+$U115,0)))</f>
        <v>0</v>
      </c>
      <c r="AF115" s="293">
        <f>IF(G115="",0,IF(P115="Inkoop bij 3e partij",0,IF(H115="Ja",Y115,VLOOKUP($G115,PDC!$B$10:$G$95,6,FALSE))))</f>
        <v>0</v>
      </c>
      <c r="AG115" s="30">
        <f>IF(G115="",0,IF(P115="Inkoop bij 3e partij",0,IF(H115="Ja", Z115,VLOOKUP($G115,PDC!$B$10:$G$95,5,FALSE))))</f>
        <v>0</v>
      </c>
      <c r="AH115" s="293">
        <f>IF(G115="",0,IF(P115="Inkoop bij 3e partij",V115*(1+PDC!$F$37)+IF(G115=0,0,IF(LEN(G115)=0,0,VLOOKUP($G115,PDC!$B$10:$J$77,7,FALSE))),0))</f>
        <v>0</v>
      </c>
      <c r="AI115" s="293">
        <f>IF(G115="",0,IF(P115="Inkoop bij 3e partij",W115*(1+PDC!$F$38),0))</f>
        <v>0</v>
      </c>
      <c r="AJ115" s="30">
        <f>IF(L115="",0,IF(M115="Ja",AA115,VLOOKUP($L115,PDC!$B$10:$G$95,5,FALSE)))</f>
        <v>0</v>
      </c>
    </row>
    <row r="116" spans="1:36" x14ac:dyDescent="0.2">
      <c r="A116" s="36" t="str">
        <f>IF(OR(LEN('Local Access'!A116)=0,'Local Access'!$L115="Ja"),"",'Local Access'!A116)</f>
        <v/>
      </c>
      <c r="B116" s="36" t="str">
        <f>IF(OR(LEN('Local Access'!B116)=0,'Local Access'!$L115="Ja"),"",'Local Access'!B116)</f>
        <v/>
      </c>
      <c r="C116" s="36" t="str">
        <f>IF(OR(LEN('Local Access'!C116)=0,'Local Access'!$L115="Ja"),"",'Local Access'!C116)</f>
        <v/>
      </c>
      <c r="D116" s="36" t="str">
        <f>IF(OR(LEN('Local Access'!D116)=0,'Local Access'!$L115="Ja"),"",'Local Access'!D116)</f>
        <v/>
      </c>
      <c r="E116" s="36" t="str">
        <f>IF(OR(LEN('Local Access'!E116)=0,'Local Access'!$L115="Ja"),"",'Local Access'!E116)</f>
        <v/>
      </c>
      <c r="F116" s="36" t="str">
        <f>IF(OR(LEN('Local Access'!F116)=0,'Local Access'!$L115="Ja"),"",'Local Access'!F116)</f>
        <v/>
      </c>
      <c r="G116" s="36" t="str">
        <f>IF(N115="Ja","",IF(LEN('Local Access'!H116)=0,"",'Local Access'!H116))</f>
        <v/>
      </c>
      <c r="H116" s="174" t="str">
        <f t="shared" si="5"/>
        <v/>
      </c>
      <c r="I116" s="36" t="str">
        <f>IF(N115="Ja","",IF(LEN('Local Access'!G116)=0,"",'Local Access'!G116))</f>
        <v/>
      </c>
      <c r="J116" s="36" t="str">
        <f>IF(N115="Ja","",IF(LEN('Local Access'!I116)=0,"",'Local Access'!I116))</f>
        <v/>
      </c>
      <c r="K116" s="36" t="str">
        <f>IF(LEN('Local Access'!J116)=0,"",'Local Access'!J116)</f>
        <v/>
      </c>
      <c r="L116" s="36" t="str">
        <f>IF(LEN('Local Access'!K116)=0,"",'Local Access'!K116)</f>
        <v/>
      </c>
      <c r="M116" s="174" t="str">
        <f t="shared" si="6"/>
        <v/>
      </c>
      <c r="N116" s="36" t="str">
        <f>IF(LEN('Local Access'!L116)=0,"",'Local Access'!L116)</f>
        <v/>
      </c>
      <c r="O116" s="36" t="str">
        <f>IF(LEN('Local Access'!M116)=0,"",'Local Access'!M116)</f>
        <v/>
      </c>
      <c r="P116" s="35"/>
      <c r="Q116" s="35"/>
      <c r="R116" s="34"/>
      <c r="S116" s="33"/>
      <c r="T116" s="33"/>
      <c r="U116" s="32"/>
      <c r="V116" s="31"/>
      <c r="W116" s="31"/>
      <c r="X116" s="31"/>
      <c r="Y116" s="31"/>
      <c r="Z116" s="31"/>
      <c r="AA116" s="31"/>
      <c r="AB116" s="292">
        <f t="shared" si="7"/>
        <v>0</v>
      </c>
      <c r="AC116" s="292">
        <f t="shared" si="8"/>
        <v>0</v>
      </c>
      <c r="AD116" s="292">
        <f t="shared" si="9"/>
        <v>0</v>
      </c>
      <c r="AE116" s="30">
        <f>IF(G116="",0,IF(P116="On-Net maken (glasvezel)",$S116*PDC!$F$33+$T116*PDC!$F$34+PDC!$F$32+$U116,IF(P116="On-Net maken (radio)",PDC!$F$35+$U116,0)))</f>
        <v>0</v>
      </c>
      <c r="AF116" s="293">
        <f>IF(G116="",0,IF(P116="Inkoop bij 3e partij",0,IF(H116="Ja",Y116,VLOOKUP($G116,PDC!$B$10:$G$95,6,FALSE))))</f>
        <v>0</v>
      </c>
      <c r="AG116" s="30">
        <f>IF(G116="",0,IF(P116="Inkoop bij 3e partij",0,IF(H116="Ja", Z116,VLOOKUP($G116,PDC!$B$10:$G$95,5,FALSE))))</f>
        <v>0</v>
      </c>
      <c r="AH116" s="293">
        <f>IF(G116="",0,IF(P116="Inkoop bij 3e partij",V116*(1+PDC!$F$37)+IF(G116=0,0,IF(LEN(G116)=0,0,VLOOKUP($G116,PDC!$B$10:$J$77,7,FALSE))),0))</f>
        <v>0</v>
      </c>
      <c r="AI116" s="293">
        <f>IF(G116="",0,IF(P116="Inkoop bij 3e partij",W116*(1+PDC!$F$38),0))</f>
        <v>0</v>
      </c>
      <c r="AJ116" s="30">
        <f>IF(L116="",0,IF(M116="Ja",AA116,VLOOKUP($L116,PDC!$B$10:$G$95,5,FALSE)))</f>
        <v>0</v>
      </c>
    </row>
    <row r="117" spans="1:36" x14ac:dyDescent="0.2">
      <c r="A117" s="36" t="str">
        <f>IF(OR(LEN('Local Access'!A117)=0,'Local Access'!$L116="Ja"),"",'Local Access'!A117)</f>
        <v/>
      </c>
      <c r="B117" s="36" t="str">
        <f>IF(OR(LEN('Local Access'!B117)=0,'Local Access'!$L116="Ja"),"",'Local Access'!B117)</f>
        <v/>
      </c>
      <c r="C117" s="36" t="str">
        <f>IF(OR(LEN('Local Access'!C117)=0,'Local Access'!$L116="Ja"),"",'Local Access'!C117)</f>
        <v/>
      </c>
      <c r="D117" s="36" t="str">
        <f>IF(OR(LEN('Local Access'!D117)=0,'Local Access'!$L116="Ja"),"",'Local Access'!D117)</f>
        <v/>
      </c>
      <c r="E117" s="36" t="str">
        <f>IF(OR(LEN('Local Access'!E117)=0,'Local Access'!$L116="Ja"),"",'Local Access'!E117)</f>
        <v/>
      </c>
      <c r="F117" s="36" t="str">
        <f>IF(OR(LEN('Local Access'!F117)=0,'Local Access'!$L116="Ja"),"",'Local Access'!F117)</f>
        <v/>
      </c>
      <c r="G117" s="36" t="str">
        <f>IF(N116="Ja","",IF(LEN('Local Access'!H117)=0,"",'Local Access'!H117))</f>
        <v/>
      </c>
      <c r="H117" s="174" t="str">
        <f t="shared" si="5"/>
        <v/>
      </c>
      <c r="I117" s="36" t="str">
        <f>IF(N116="Ja","",IF(LEN('Local Access'!G117)=0,"",'Local Access'!G117))</f>
        <v/>
      </c>
      <c r="J117" s="36" t="str">
        <f>IF(N116="Ja","",IF(LEN('Local Access'!I117)=0,"",'Local Access'!I117))</f>
        <v/>
      </c>
      <c r="K117" s="36" t="str">
        <f>IF(LEN('Local Access'!J117)=0,"",'Local Access'!J117)</f>
        <v/>
      </c>
      <c r="L117" s="36" t="str">
        <f>IF(LEN('Local Access'!K117)=0,"",'Local Access'!K117)</f>
        <v/>
      </c>
      <c r="M117" s="174" t="str">
        <f t="shared" si="6"/>
        <v/>
      </c>
      <c r="N117" s="36" t="str">
        <f>IF(LEN('Local Access'!L117)=0,"",'Local Access'!L117)</f>
        <v/>
      </c>
      <c r="O117" s="36" t="str">
        <f>IF(LEN('Local Access'!M117)=0,"",'Local Access'!M117)</f>
        <v/>
      </c>
      <c r="P117" s="35"/>
      <c r="Q117" s="35"/>
      <c r="R117" s="34"/>
      <c r="S117" s="33"/>
      <c r="T117" s="33"/>
      <c r="U117" s="32"/>
      <c r="V117" s="31"/>
      <c r="W117" s="31"/>
      <c r="X117" s="31"/>
      <c r="Y117" s="31"/>
      <c r="Z117" s="31"/>
      <c r="AA117" s="31"/>
      <c r="AB117" s="292">
        <f t="shared" si="7"/>
        <v>0</v>
      </c>
      <c r="AC117" s="292">
        <f t="shared" si="8"/>
        <v>0</v>
      </c>
      <c r="AD117" s="292">
        <f t="shared" si="9"/>
        <v>0</v>
      </c>
      <c r="AE117" s="30">
        <f>IF(G117="",0,IF(P117="On-Net maken (glasvezel)",$S117*PDC!$F$33+$T117*PDC!$F$34+PDC!$F$32+$U117,IF(P117="On-Net maken (radio)",PDC!$F$35+$U117,0)))</f>
        <v>0</v>
      </c>
      <c r="AF117" s="293">
        <f>IF(G117="",0,IF(P117="Inkoop bij 3e partij",0,IF(H117="Ja",Y117,VLOOKUP($G117,PDC!$B$10:$G$95,6,FALSE))))</f>
        <v>0</v>
      </c>
      <c r="AG117" s="30">
        <f>IF(G117="",0,IF(P117="Inkoop bij 3e partij",0,IF(H117="Ja", Z117,VLOOKUP($G117,PDC!$B$10:$G$95,5,FALSE))))</f>
        <v>0</v>
      </c>
      <c r="AH117" s="293">
        <f>IF(G117="",0,IF(P117="Inkoop bij 3e partij",V117*(1+PDC!$F$37)+IF(G117=0,0,IF(LEN(G117)=0,0,VLOOKUP($G117,PDC!$B$10:$J$77,7,FALSE))),0))</f>
        <v>0</v>
      </c>
      <c r="AI117" s="293">
        <f>IF(G117="",0,IF(P117="Inkoop bij 3e partij",W117*(1+PDC!$F$38),0))</f>
        <v>0</v>
      </c>
      <c r="AJ117" s="30">
        <f>IF(L117="",0,IF(M117="Ja",AA117,VLOOKUP($L117,PDC!$B$10:$G$95,5,FALSE)))</f>
        <v>0</v>
      </c>
    </row>
    <row r="118" spans="1:36" x14ac:dyDescent="0.2">
      <c r="A118" s="36" t="str">
        <f>IF(OR(LEN('Local Access'!A118)=0,'Local Access'!$L117="Ja"),"",'Local Access'!A118)</f>
        <v/>
      </c>
      <c r="B118" s="36" t="str">
        <f>IF(OR(LEN('Local Access'!B118)=0,'Local Access'!$L117="Ja"),"",'Local Access'!B118)</f>
        <v/>
      </c>
      <c r="C118" s="36" t="str">
        <f>IF(OR(LEN('Local Access'!C118)=0,'Local Access'!$L117="Ja"),"",'Local Access'!C118)</f>
        <v/>
      </c>
      <c r="D118" s="36" t="str">
        <f>IF(OR(LEN('Local Access'!D118)=0,'Local Access'!$L117="Ja"),"",'Local Access'!D118)</f>
        <v/>
      </c>
      <c r="E118" s="36" t="str">
        <f>IF(OR(LEN('Local Access'!E118)=0,'Local Access'!$L117="Ja"),"",'Local Access'!E118)</f>
        <v/>
      </c>
      <c r="F118" s="36" t="str">
        <f>IF(OR(LEN('Local Access'!F118)=0,'Local Access'!$L117="Ja"),"",'Local Access'!F118)</f>
        <v/>
      </c>
      <c r="G118" s="36" t="str">
        <f>IF(N117="Ja","",IF(LEN('Local Access'!H118)=0,"",'Local Access'!H118))</f>
        <v/>
      </c>
      <c r="H118" s="174" t="str">
        <f t="shared" si="5"/>
        <v/>
      </c>
      <c r="I118" s="36" t="str">
        <f>IF(N117="Ja","",IF(LEN('Local Access'!G118)=0,"",'Local Access'!G118))</f>
        <v/>
      </c>
      <c r="J118" s="36" t="str">
        <f>IF(N117="Ja","",IF(LEN('Local Access'!I118)=0,"",'Local Access'!I118))</f>
        <v/>
      </c>
      <c r="K118" s="36" t="str">
        <f>IF(LEN('Local Access'!J118)=0,"",'Local Access'!J118)</f>
        <v/>
      </c>
      <c r="L118" s="36" t="str">
        <f>IF(LEN('Local Access'!K118)=0,"",'Local Access'!K118)</f>
        <v/>
      </c>
      <c r="M118" s="174" t="str">
        <f t="shared" si="6"/>
        <v/>
      </c>
      <c r="N118" s="36" t="str">
        <f>IF(LEN('Local Access'!L118)=0,"",'Local Access'!L118)</f>
        <v/>
      </c>
      <c r="O118" s="36" t="str">
        <f>IF(LEN('Local Access'!M118)=0,"",'Local Access'!M118)</f>
        <v/>
      </c>
      <c r="P118" s="35"/>
      <c r="Q118" s="35"/>
      <c r="R118" s="34"/>
      <c r="S118" s="33"/>
      <c r="T118" s="33"/>
      <c r="U118" s="32"/>
      <c r="V118" s="31"/>
      <c r="W118" s="31"/>
      <c r="X118" s="31"/>
      <c r="Y118" s="31"/>
      <c r="Z118" s="31"/>
      <c r="AA118" s="31"/>
      <c r="AB118" s="292">
        <f t="shared" si="7"/>
        <v>0</v>
      </c>
      <c r="AC118" s="292">
        <f t="shared" si="8"/>
        <v>0</v>
      </c>
      <c r="AD118" s="292">
        <f t="shared" si="9"/>
        <v>0</v>
      </c>
      <c r="AE118" s="30">
        <f>IF(G118="",0,IF(P118="On-Net maken (glasvezel)",$S118*PDC!$F$33+$T118*PDC!$F$34+PDC!$F$32+$U118,IF(P118="On-Net maken (radio)",PDC!$F$35+$U118,0)))</f>
        <v>0</v>
      </c>
      <c r="AF118" s="293">
        <f>IF(G118="",0,IF(P118="Inkoop bij 3e partij",0,IF(H118="Ja",Y118,VLOOKUP($G118,PDC!$B$10:$G$95,6,FALSE))))</f>
        <v>0</v>
      </c>
      <c r="AG118" s="30">
        <f>IF(G118="",0,IF(P118="Inkoop bij 3e partij",0,IF(H118="Ja", Z118,VLOOKUP($G118,PDC!$B$10:$G$95,5,FALSE))))</f>
        <v>0</v>
      </c>
      <c r="AH118" s="293">
        <f>IF(G118="",0,IF(P118="Inkoop bij 3e partij",V118*(1+PDC!$F$37)+IF(G118=0,0,IF(LEN(G118)=0,0,VLOOKUP($G118,PDC!$B$10:$J$77,7,FALSE))),0))</f>
        <v>0</v>
      </c>
      <c r="AI118" s="293">
        <f>IF(G118="",0,IF(P118="Inkoop bij 3e partij",W118*(1+PDC!$F$38),0))</f>
        <v>0</v>
      </c>
      <c r="AJ118" s="30">
        <f>IF(L118="",0,IF(M118="Ja",AA118,VLOOKUP($L118,PDC!$B$10:$G$95,5,FALSE)))</f>
        <v>0</v>
      </c>
    </row>
    <row r="119" spans="1:36" x14ac:dyDescent="0.2">
      <c r="A119" s="36" t="str">
        <f>IF(OR(LEN('Local Access'!A119)=0,'Local Access'!$L118="Ja"),"",'Local Access'!A119)</f>
        <v/>
      </c>
      <c r="B119" s="36" t="str">
        <f>IF(OR(LEN('Local Access'!B119)=0,'Local Access'!$L118="Ja"),"",'Local Access'!B119)</f>
        <v/>
      </c>
      <c r="C119" s="36" t="str">
        <f>IF(OR(LEN('Local Access'!C119)=0,'Local Access'!$L118="Ja"),"",'Local Access'!C119)</f>
        <v/>
      </c>
      <c r="D119" s="36" t="str">
        <f>IF(OR(LEN('Local Access'!D119)=0,'Local Access'!$L118="Ja"),"",'Local Access'!D119)</f>
        <v/>
      </c>
      <c r="E119" s="36" t="str">
        <f>IF(OR(LEN('Local Access'!E119)=0,'Local Access'!$L118="Ja"),"",'Local Access'!E119)</f>
        <v/>
      </c>
      <c r="F119" s="36" t="str">
        <f>IF(OR(LEN('Local Access'!F119)=0,'Local Access'!$L118="Ja"),"",'Local Access'!F119)</f>
        <v/>
      </c>
      <c r="G119" s="36" t="str">
        <f>IF(N118="Ja","",IF(LEN('Local Access'!H119)=0,"",'Local Access'!H119))</f>
        <v/>
      </c>
      <c r="H119" s="174" t="str">
        <f t="shared" si="5"/>
        <v/>
      </c>
      <c r="I119" s="36" t="str">
        <f>IF(N118="Ja","",IF(LEN('Local Access'!G119)=0,"",'Local Access'!G119))</f>
        <v/>
      </c>
      <c r="J119" s="36" t="str">
        <f>IF(N118="Ja","",IF(LEN('Local Access'!I119)=0,"",'Local Access'!I119))</f>
        <v/>
      </c>
      <c r="K119" s="36" t="str">
        <f>IF(LEN('Local Access'!J119)=0,"",'Local Access'!J119)</f>
        <v/>
      </c>
      <c r="L119" s="36" t="str">
        <f>IF(LEN('Local Access'!K119)=0,"",'Local Access'!K119)</f>
        <v/>
      </c>
      <c r="M119" s="174" t="str">
        <f t="shared" si="6"/>
        <v/>
      </c>
      <c r="N119" s="36" t="str">
        <f>IF(LEN('Local Access'!L119)=0,"",'Local Access'!L119)</f>
        <v/>
      </c>
      <c r="O119" s="36" t="str">
        <f>IF(LEN('Local Access'!M119)=0,"",'Local Access'!M119)</f>
        <v/>
      </c>
      <c r="P119" s="35"/>
      <c r="Q119" s="35"/>
      <c r="R119" s="34"/>
      <c r="S119" s="33"/>
      <c r="T119" s="33"/>
      <c r="U119" s="32"/>
      <c r="V119" s="31"/>
      <c r="W119" s="31"/>
      <c r="X119" s="31"/>
      <c r="Y119" s="31"/>
      <c r="Z119" s="31"/>
      <c r="AA119" s="31"/>
      <c r="AB119" s="292">
        <f t="shared" si="7"/>
        <v>0</v>
      </c>
      <c r="AC119" s="292">
        <f t="shared" si="8"/>
        <v>0</v>
      </c>
      <c r="AD119" s="292">
        <f t="shared" si="9"/>
        <v>0</v>
      </c>
      <c r="AE119" s="30">
        <f>IF(G119="",0,IF(P119="On-Net maken (glasvezel)",$S119*PDC!$F$33+$T119*PDC!$F$34+PDC!$F$32+$U119,IF(P119="On-Net maken (radio)",PDC!$F$35+$U119,0)))</f>
        <v>0</v>
      </c>
      <c r="AF119" s="293">
        <f>IF(G119="",0,IF(P119="Inkoop bij 3e partij",0,IF(H119="Ja",Y119,VLOOKUP($G119,PDC!$B$10:$G$95,6,FALSE))))</f>
        <v>0</v>
      </c>
      <c r="AG119" s="30">
        <f>IF(G119="",0,IF(P119="Inkoop bij 3e partij",0,IF(H119="Ja", Z119,VLOOKUP($G119,PDC!$B$10:$G$95,5,FALSE))))</f>
        <v>0</v>
      </c>
      <c r="AH119" s="293">
        <f>IF(G119="",0,IF(P119="Inkoop bij 3e partij",V119*(1+PDC!$F$37)+IF(G119=0,0,IF(LEN(G119)=0,0,VLOOKUP($G119,PDC!$B$10:$J$77,7,FALSE))),0))</f>
        <v>0</v>
      </c>
      <c r="AI119" s="293">
        <f>IF(G119="",0,IF(P119="Inkoop bij 3e partij",W119*(1+PDC!$F$38),0))</f>
        <v>0</v>
      </c>
      <c r="AJ119" s="30">
        <f>IF(L119="",0,IF(M119="Ja",AA119,VLOOKUP($L119,PDC!$B$10:$G$95,5,FALSE)))</f>
        <v>0</v>
      </c>
    </row>
    <row r="120" spans="1:36" x14ac:dyDescent="0.2">
      <c r="A120" s="36" t="str">
        <f>IF(OR(LEN('Local Access'!A120)=0,'Local Access'!$L119="Ja"),"",'Local Access'!A120)</f>
        <v/>
      </c>
      <c r="B120" s="36" t="str">
        <f>IF(OR(LEN('Local Access'!B120)=0,'Local Access'!$L119="Ja"),"",'Local Access'!B120)</f>
        <v/>
      </c>
      <c r="C120" s="36" t="str">
        <f>IF(OR(LEN('Local Access'!C120)=0,'Local Access'!$L119="Ja"),"",'Local Access'!C120)</f>
        <v/>
      </c>
      <c r="D120" s="36" t="str">
        <f>IF(OR(LEN('Local Access'!D120)=0,'Local Access'!$L119="Ja"),"",'Local Access'!D120)</f>
        <v/>
      </c>
      <c r="E120" s="36" t="str">
        <f>IF(OR(LEN('Local Access'!E120)=0,'Local Access'!$L119="Ja"),"",'Local Access'!E120)</f>
        <v/>
      </c>
      <c r="F120" s="36" t="str">
        <f>IF(OR(LEN('Local Access'!F120)=0,'Local Access'!$L119="Ja"),"",'Local Access'!F120)</f>
        <v/>
      </c>
      <c r="G120" s="36" t="str">
        <f>IF(N119="Ja","",IF(LEN('Local Access'!H120)=0,"",'Local Access'!H120))</f>
        <v/>
      </c>
      <c r="H120" s="174" t="str">
        <f t="shared" si="5"/>
        <v/>
      </c>
      <c r="I120" s="36" t="str">
        <f>IF(N119="Ja","",IF(LEN('Local Access'!G120)=0,"",'Local Access'!G120))</f>
        <v/>
      </c>
      <c r="J120" s="36" t="str">
        <f>IF(N119="Ja","",IF(LEN('Local Access'!I120)=0,"",'Local Access'!I120))</f>
        <v/>
      </c>
      <c r="K120" s="36" t="str">
        <f>IF(LEN('Local Access'!J120)=0,"",'Local Access'!J120)</f>
        <v/>
      </c>
      <c r="L120" s="36" t="str">
        <f>IF(LEN('Local Access'!K120)=0,"",'Local Access'!K120)</f>
        <v/>
      </c>
      <c r="M120" s="174" t="str">
        <f t="shared" si="6"/>
        <v/>
      </c>
      <c r="N120" s="36" t="str">
        <f>IF(LEN('Local Access'!L120)=0,"",'Local Access'!L120)</f>
        <v/>
      </c>
      <c r="O120" s="36" t="str">
        <f>IF(LEN('Local Access'!M120)=0,"",'Local Access'!M120)</f>
        <v/>
      </c>
      <c r="P120" s="35"/>
      <c r="Q120" s="35"/>
      <c r="R120" s="34"/>
      <c r="S120" s="33"/>
      <c r="T120" s="33"/>
      <c r="U120" s="32"/>
      <c r="V120" s="31"/>
      <c r="W120" s="31"/>
      <c r="X120" s="31"/>
      <c r="Y120" s="31"/>
      <c r="Z120" s="31"/>
      <c r="AA120" s="31"/>
      <c r="AB120" s="292">
        <f t="shared" si="7"/>
        <v>0</v>
      </c>
      <c r="AC120" s="292">
        <f t="shared" si="8"/>
        <v>0</v>
      </c>
      <c r="AD120" s="292">
        <f t="shared" si="9"/>
        <v>0</v>
      </c>
      <c r="AE120" s="30">
        <f>IF(G120="",0,IF(P120="On-Net maken (glasvezel)",$S120*PDC!$F$33+$T120*PDC!$F$34+PDC!$F$32+$U120,IF(P120="On-Net maken (radio)",PDC!$F$35+$U120,0)))</f>
        <v>0</v>
      </c>
      <c r="AF120" s="293">
        <f>IF(G120="",0,IF(P120="Inkoop bij 3e partij",0,IF(H120="Ja",Y120,VLOOKUP($G120,PDC!$B$10:$G$95,6,FALSE))))</f>
        <v>0</v>
      </c>
      <c r="AG120" s="30">
        <f>IF(G120="",0,IF(P120="Inkoop bij 3e partij",0,IF(H120="Ja", Z120,VLOOKUP($G120,PDC!$B$10:$G$95,5,FALSE))))</f>
        <v>0</v>
      </c>
      <c r="AH120" s="293">
        <f>IF(G120="",0,IF(P120="Inkoop bij 3e partij",V120*(1+PDC!$F$37)+IF(G120=0,0,IF(LEN(G120)=0,0,VLOOKUP($G120,PDC!$B$10:$J$77,7,FALSE))),0))</f>
        <v>0</v>
      </c>
      <c r="AI120" s="293">
        <f>IF(G120="",0,IF(P120="Inkoop bij 3e partij",W120*(1+PDC!$F$38),0))</f>
        <v>0</v>
      </c>
      <c r="AJ120" s="30">
        <f>IF(L120="",0,IF(M120="Ja",AA120,VLOOKUP($L120,PDC!$B$10:$G$95,5,FALSE)))</f>
        <v>0</v>
      </c>
    </row>
    <row r="121" spans="1:36" x14ac:dyDescent="0.2">
      <c r="A121" s="36" t="str">
        <f>IF(OR(LEN('Local Access'!A121)=0,'Local Access'!$L120="Ja"),"",'Local Access'!A121)</f>
        <v/>
      </c>
      <c r="B121" s="36" t="str">
        <f>IF(OR(LEN('Local Access'!B121)=0,'Local Access'!$L120="Ja"),"",'Local Access'!B121)</f>
        <v/>
      </c>
      <c r="C121" s="36" t="str">
        <f>IF(OR(LEN('Local Access'!C121)=0,'Local Access'!$L120="Ja"),"",'Local Access'!C121)</f>
        <v/>
      </c>
      <c r="D121" s="36" t="str">
        <f>IF(OR(LEN('Local Access'!D121)=0,'Local Access'!$L120="Ja"),"",'Local Access'!D121)</f>
        <v/>
      </c>
      <c r="E121" s="36" t="str">
        <f>IF(OR(LEN('Local Access'!E121)=0,'Local Access'!$L120="Ja"),"",'Local Access'!E121)</f>
        <v/>
      </c>
      <c r="F121" s="36" t="str">
        <f>IF(OR(LEN('Local Access'!F121)=0,'Local Access'!$L120="Ja"),"",'Local Access'!F121)</f>
        <v/>
      </c>
      <c r="G121" s="36" t="str">
        <f>IF(N120="Ja","",IF(LEN('Local Access'!H121)=0,"",'Local Access'!H121))</f>
        <v/>
      </c>
      <c r="H121" s="174" t="str">
        <f t="shared" si="5"/>
        <v/>
      </c>
      <c r="I121" s="36" t="str">
        <f>IF(N120="Ja","",IF(LEN('Local Access'!G121)=0,"",'Local Access'!G121))</f>
        <v/>
      </c>
      <c r="J121" s="36" t="str">
        <f>IF(N120="Ja","",IF(LEN('Local Access'!I121)=0,"",'Local Access'!I121))</f>
        <v/>
      </c>
      <c r="K121" s="36" t="str">
        <f>IF(LEN('Local Access'!J121)=0,"",'Local Access'!J121)</f>
        <v/>
      </c>
      <c r="L121" s="36" t="str">
        <f>IF(LEN('Local Access'!K121)=0,"",'Local Access'!K121)</f>
        <v/>
      </c>
      <c r="M121" s="174" t="str">
        <f t="shared" si="6"/>
        <v/>
      </c>
      <c r="N121" s="36" t="str">
        <f>IF(LEN('Local Access'!L121)=0,"",'Local Access'!L121)</f>
        <v/>
      </c>
      <c r="O121" s="36" t="str">
        <f>IF(LEN('Local Access'!M121)=0,"",'Local Access'!M121)</f>
        <v/>
      </c>
      <c r="P121" s="35"/>
      <c r="Q121" s="35"/>
      <c r="R121" s="34"/>
      <c r="S121" s="33"/>
      <c r="T121" s="33"/>
      <c r="U121" s="32"/>
      <c r="V121" s="31"/>
      <c r="W121" s="31"/>
      <c r="X121" s="31"/>
      <c r="Y121" s="31"/>
      <c r="Z121" s="31"/>
      <c r="AA121" s="31"/>
      <c r="AB121" s="292">
        <f t="shared" si="7"/>
        <v>0</v>
      </c>
      <c r="AC121" s="292">
        <f t="shared" si="8"/>
        <v>0</v>
      </c>
      <c r="AD121" s="292">
        <f t="shared" si="9"/>
        <v>0</v>
      </c>
      <c r="AE121" s="30">
        <f>IF(G121="",0,IF(P121="On-Net maken (glasvezel)",$S121*PDC!$F$33+$T121*PDC!$F$34+PDC!$F$32+$U121,IF(P121="On-Net maken (radio)",PDC!$F$35+$U121,0)))</f>
        <v>0</v>
      </c>
      <c r="AF121" s="293">
        <f>IF(G121="",0,IF(P121="Inkoop bij 3e partij",0,IF(H121="Ja",Y121,VLOOKUP($G121,PDC!$B$10:$G$95,6,FALSE))))</f>
        <v>0</v>
      </c>
      <c r="AG121" s="30">
        <f>IF(G121="",0,IF(P121="Inkoop bij 3e partij",0,IF(H121="Ja", Z121,VLOOKUP($G121,PDC!$B$10:$G$95,5,FALSE))))</f>
        <v>0</v>
      </c>
      <c r="AH121" s="293">
        <f>IF(G121="",0,IF(P121="Inkoop bij 3e partij",V121*(1+PDC!$F$37)+IF(G121=0,0,IF(LEN(G121)=0,0,VLOOKUP($G121,PDC!$B$10:$J$77,7,FALSE))),0))</f>
        <v>0</v>
      </c>
      <c r="AI121" s="293">
        <f>IF(G121="",0,IF(P121="Inkoop bij 3e partij",W121*(1+PDC!$F$38),0))</f>
        <v>0</v>
      </c>
      <c r="AJ121" s="30">
        <f>IF(L121="",0,IF(M121="Ja",AA121,VLOOKUP($L121,PDC!$B$10:$G$95,5,FALSE)))</f>
        <v>0</v>
      </c>
    </row>
    <row r="122" spans="1:36" x14ac:dyDescent="0.2">
      <c r="A122" s="36" t="str">
        <f>IF(OR(LEN('Local Access'!A122)=0,'Local Access'!$L121="Ja"),"",'Local Access'!A122)</f>
        <v/>
      </c>
      <c r="B122" s="36" t="str">
        <f>IF(OR(LEN('Local Access'!B122)=0,'Local Access'!$L121="Ja"),"",'Local Access'!B122)</f>
        <v/>
      </c>
      <c r="C122" s="36" t="str">
        <f>IF(OR(LEN('Local Access'!C122)=0,'Local Access'!$L121="Ja"),"",'Local Access'!C122)</f>
        <v/>
      </c>
      <c r="D122" s="36" t="str">
        <f>IF(OR(LEN('Local Access'!D122)=0,'Local Access'!$L121="Ja"),"",'Local Access'!D122)</f>
        <v/>
      </c>
      <c r="E122" s="36" t="str">
        <f>IF(OR(LEN('Local Access'!E122)=0,'Local Access'!$L121="Ja"),"",'Local Access'!E122)</f>
        <v/>
      </c>
      <c r="F122" s="36" t="str">
        <f>IF(OR(LEN('Local Access'!F122)=0,'Local Access'!$L121="Ja"),"",'Local Access'!F122)</f>
        <v/>
      </c>
      <c r="G122" s="36" t="str">
        <f>IF(N121="Ja","",IF(LEN('Local Access'!H122)=0,"",'Local Access'!H122))</f>
        <v/>
      </c>
      <c r="H122" s="174" t="str">
        <f t="shared" si="5"/>
        <v/>
      </c>
      <c r="I122" s="36" t="str">
        <f>IF(N121="Ja","",IF(LEN('Local Access'!G122)=0,"",'Local Access'!G122))</f>
        <v/>
      </c>
      <c r="J122" s="36" t="str">
        <f>IF(N121="Ja","",IF(LEN('Local Access'!I122)=0,"",'Local Access'!I122))</f>
        <v/>
      </c>
      <c r="K122" s="36" t="str">
        <f>IF(LEN('Local Access'!J122)=0,"",'Local Access'!J122)</f>
        <v/>
      </c>
      <c r="L122" s="36" t="str">
        <f>IF(LEN('Local Access'!K122)=0,"",'Local Access'!K122)</f>
        <v/>
      </c>
      <c r="M122" s="174" t="str">
        <f t="shared" si="6"/>
        <v/>
      </c>
      <c r="N122" s="36" t="str">
        <f>IF(LEN('Local Access'!L122)=0,"",'Local Access'!L122)</f>
        <v/>
      </c>
      <c r="O122" s="36" t="str">
        <f>IF(LEN('Local Access'!M122)=0,"",'Local Access'!M122)</f>
        <v/>
      </c>
      <c r="P122" s="35"/>
      <c r="Q122" s="35"/>
      <c r="R122" s="34"/>
      <c r="S122" s="33"/>
      <c r="T122" s="33"/>
      <c r="U122" s="32"/>
      <c r="V122" s="31"/>
      <c r="W122" s="31"/>
      <c r="X122" s="31"/>
      <c r="Y122" s="31"/>
      <c r="Z122" s="31"/>
      <c r="AA122" s="31"/>
      <c r="AB122" s="292">
        <f t="shared" si="7"/>
        <v>0</v>
      </c>
      <c r="AC122" s="292">
        <f t="shared" si="8"/>
        <v>0</v>
      </c>
      <c r="AD122" s="292">
        <f t="shared" si="9"/>
        <v>0</v>
      </c>
      <c r="AE122" s="30">
        <f>IF(G122="",0,IF(P122="On-Net maken (glasvezel)",$S122*PDC!$F$33+$T122*PDC!$F$34+PDC!$F$32+$U122,IF(P122="On-Net maken (radio)",PDC!$F$35+$U122,0)))</f>
        <v>0</v>
      </c>
      <c r="AF122" s="293">
        <f>IF(G122="",0,IF(P122="Inkoop bij 3e partij",0,IF(H122="Ja",Y122,VLOOKUP($G122,PDC!$B$10:$G$95,6,FALSE))))</f>
        <v>0</v>
      </c>
      <c r="AG122" s="30">
        <f>IF(G122="",0,IF(P122="Inkoop bij 3e partij",0,IF(H122="Ja", Z122,VLOOKUP($G122,PDC!$B$10:$G$95,5,FALSE))))</f>
        <v>0</v>
      </c>
      <c r="AH122" s="293">
        <f>IF(G122="",0,IF(P122="Inkoop bij 3e partij",V122*(1+PDC!$F$37)+IF(G122=0,0,IF(LEN(G122)=0,0,VLOOKUP($G122,PDC!$B$10:$J$77,7,FALSE))),0))</f>
        <v>0</v>
      </c>
      <c r="AI122" s="293">
        <f>IF(G122="",0,IF(P122="Inkoop bij 3e partij",W122*(1+PDC!$F$38),0))</f>
        <v>0</v>
      </c>
      <c r="AJ122" s="30">
        <f>IF(L122="",0,IF(M122="Ja",AA122,VLOOKUP($L122,PDC!$B$10:$G$95,5,FALSE)))</f>
        <v>0</v>
      </c>
    </row>
    <row r="123" spans="1:36" x14ac:dyDescent="0.2">
      <c r="A123" s="36" t="str">
        <f>IF(OR(LEN('Local Access'!A123)=0,'Local Access'!$L122="Ja"),"",'Local Access'!A123)</f>
        <v/>
      </c>
      <c r="B123" s="36" t="str">
        <f>IF(OR(LEN('Local Access'!B123)=0,'Local Access'!$L122="Ja"),"",'Local Access'!B123)</f>
        <v/>
      </c>
      <c r="C123" s="36" t="str">
        <f>IF(OR(LEN('Local Access'!C123)=0,'Local Access'!$L122="Ja"),"",'Local Access'!C123)</f>
        <v/>
      </c>
      <c r="D123" s="36" t="str">
        <f>IF(OR(LEN('Local Access'!D123)=0,'Local Access'!$L122="Ja"),"",'Local Access'!D123)</f>
        <v/>
      </c>
      <c r="E123" s="36" t="str">
        <f>IF(OR(LEN('Local Access'!E123)=0,'Local Access'!$L122="Ja"),"",'Local Access'!E123)</f>
        <v/>
      </c>
      <c r="F123" s="36" t="str">
        <f>IF(OR(LEN('Local Access'!F123)=0,'Local Access'!$L122="Ja"),"",'Local Access'!F123)</f>
        <v/>
      </c>
      <c r="G123" s="36" t="str">
        <f>IF(N122="Ja","",IF(LEN('Local Access'!H123)=0,"",'Local Access'!H123))</f>
        <v/>
      </c>
      <c r="H123" s="174" t="str">
        <f t="shared" si="5"/>
        <v/>
      </c>
      <c r="I123" s="36" t="str">
        <f>IF(N122="Ja","",IF(LEN('Local Access'!G123)=0,"",'Local Access'!G123))</f>
        <v/>
      </c>
      <c r="J123" s="36" t="str">
        <f>IF(N122="Ja","",IF(LEN('Local Access'!I123)=0,"",'Local Access'!I123))</f>
        <v/>
      </c>
      <c r="K123" s="36" t="str">
        <f>IF(LEN('Local Access'!J123)=0,"",'Local Access'!J123)</f>
        <v/>
      </c>
      <c r="L123" s="36" t="str">
        <f>IF(LEN('Local Access'!K123)=0,"",'Local Access'!K123)</f>
        <v/>
      </c>
      <c r="M123" s="174" t="str">
        <f t="shared" si="6"/>
        <v/>
      </c>
      <c r="N123" s="36" t="str">
        <f>IF(LEN('Local Access'!L123)=0,"",'Local Access'!L123)</f>
        <v/>
      </c>
      <c r="O123" s="36" t="str">
        <f>IF(LEN('Local Access'!M123)=0,"",'Local Access'!M123)</f>
        <v/>
      </c>
      <c r="P123" s="35"/>
      <c r="Q123" s="35"/>
      <c r="R123" s="34"/>
      <c r="S123" s="33"/>
      <c r="T123" s="33"/>
      <c r="U123" s="32"/>
      <c r="V123" s="31"/>
      <c r="W123" s="31"/>
      <c r="X123" s="31"/>
      <c r="Y123" s="31"/>
      <c r="Z123" s="31"/>
      <c r="AA123" s="31"/>
      <c r="AB123" s="292">
        <f t="shared" si="7"/>
        <v>0</v>
      </c>
      <c r="AC123" s="292">
        <f t="shared" si="8"/>
        <v>0</v>
      </c>
      <c r="AD123" s="292">
        <f t="shared" si="9"/>
        <v>0</v>
      </c>
      <c r="AE123" s="30">
        <f>IF(G123="",0,IF(P123="On-Net maken (glasvezel)",$S123*PDC!$F$33+$T123*PDC!$F$34+PDC!$F$32+$U123,IF(P123="On-Net maken (radio)",PDC!$F$35+$U123,0)))</f>
        <v>0</v>
      </c>
      <c r="AF123" s="293">
        <f>IF(G123="",0,IF(P123="Inkoop bij 3e partij",0,IF(H123="Ja",Y123,VLOOKUP($G123,PDC!$B$10:$G$95,6,FALSE))))</f>
        <v>0</v>
      </c>
      <c r="AG123" s="30">
        <f>IF(G123="",0,IF(P123="Inkoop bij 3e partij",0,IF(H123="Ja", Z123,VLOOKUP($G123,PDC!$B$10:$G$95,5,FALSE))))</f>
        <v>0</v>
      </c>
      <c r="AH123" s="293">
        <f>IF(G123="",0,IF(P123="Inkoop bij 3e partij",V123*(1+PDC!$F$37)+IF(G123=0,0,IF(LEN(G123)=0,0,VLOOKUP($G123,PDC!$B$10:$J$77,7,FALSE))),0))</f>
        <v>0</v>
      </c>
      <c r="AI123" s="293">
        <f>IF(G123="",0,IF(P123="Inkoop bij 3e partij",W123*(1+PDC!$F$38),0))</f>
        <v>0</v>
      </c>
      <c r="AJ123" s="30">
        <f>IF(L123="",0,IF(M123="Ja",AA123,VLOOKUP($L123,PDC!$B$10:$G$95,5,FALSE)))</f>
        <v>0</v>
      </c>
    </row>
    <row r="124" spans="1:36" x14ac:dyDescent="0.2">
      <c r="A124" s="36" t="str">
        <f>IF(OR(LEN('Local Access'!A124)=0,'Local Access'!$L123="Ja"),"",'Local Access'!A124)</f>
        <v/>
      </c>
      <c r="B124" s="36" t="str">
        <f>IF(OR(LEN('Local Access'!B124)=0,'Local Access'!$L123="Ja"),"",'Local Access'!B124)</f>
        <v/>
      </c>
      <c r="C124" s="36" t="str">
        <f>IF(OR(LEN('Local Access'!C124)=0,'Local Access'!$L123="Ja"),"",'Local Access'!C124)</f>
        <v/>
      </c>
      <c r="D124" s="36" t="str">
        <f>IF(OR(LEN('Local Access'!D124)=0,'Local Access'!$L123="Ja"),"",'Local Access'!D124)</f>
        <v/>
      </c>
      <c r="E124" s="36" t="str">
        <f>IF(OR(LEN('Local Access'!E124)=0,'Local Access'!$L123="Ja"),"",'Local Access'!E124)</f>
        <v/>
      </c>
      <c r="F124" s="36" t="str">
        <f>IF(OR(LEN('Local Access'!F124)=0,'Local Access'!$L123="Ja"),"",'Local Access'!F124)</f>
        <v/>
      </c>
      <c r="G124" s="36" t="str">
        <f>IF(N123="Ja","",IF(LEN('Local Access'!H124)=0,"",'Local Access'!H124))</f>
        <v/>
      </c>
      <c r="H124" s="174" t="str">
        <f t="shared" si="5"/>
        <v/>
      </c>
      <c r="I124" s="36" t="str">
        <f>IF(N123="Ja","",IF(LEN('Local Access'!G124)=0,"",'Local Access'!G124))</f>
        <v/>
      </c>
      <c r="J124" s="36" t="str">
        <f>IF(N123="Ja","",IF(LEN('Local Access'!I124)=0,"",'Local Access'!I124))</f>
        <v/>
      </c>
      <c r="K124" s="36" t="str">
        <f>IF(LEN('Local Access'!J124)=0,"",'Local Access'!J124)</f>
        <v/>
      </c>
      <c r="L124" s="36" t="str">
        <f>IF(LEN('Local Access'!K124)=0,"",'Local Access'!K124)</f>
        <v/>
      </c>
      <c r="M124" s="174" t="str">
        <f t="shared" si="6"/>
        <v/>
      </c>
      <c r="N124" s="36" t="str">
        <f>IF(LEN('Local Access'!L124)=0,"",'Local Access'!L124)</f>
        <v/>
      </c>
      <c r="O124" s="36" t="str">
        <f>IF(LEN('Local Access'!M124)=0,"",'Local Access'!M124)</f>
        <v/>
      </c>
      <c r="P124" s="35"/>
      <c r="Q124" s="35"/>
      <c r="R124" s="34"/>
      <c r="S124" s="33"/>
      <c r="T124" s="33"/>
      <c r="U124" s="32"/>
      <c r="V124" s="31"/>
      <c r="W124" s="31"/>
      <c r="X124" s="31"/>
      <c r="Y124" s="31"/>
      <c r="Z124" s="31"/>
      <c r="AA124" s="31"/>
      <c r="AB124" s="292">
        <f t="shared" si="7"/>
        <v>0</v>
      </c>
      <c r="AC124" s="292">
        <f t="shared" si="8"/>
        <v>0</v>
      </c>
      <c r="AD124" s="292">
        <f t="shared" si="9"/>
        <v>0</v>
      </c>
      <c r="AE124" s="30">
        <f>IF(G124="",0,IF(P124="On-Net maken (glasvezel)",$S124*PDC!$F$33+$T124*PDC!$F$34+PDC!$F$32+$U124,IF(P124="On-Net maken (radio)",PDC!$F$35+$U124,0)))</f>
        <v>0</v>
      </c>
      <c r="AF124" s="293">
        <f>IF(G124="",0,IF(P124="Inkoop bij 3e partij",0,IF(H124="Ja",Y124,VLOOKUP($G124,PDC!$B$10:$G$95,6,FALSE))))</f>
        <v>0</v>
      </c>
      <c r="AG124" s="30">
        <f>IF(G124="",0,IF(P124="Inkoop bij 3e partij",0,IF(H124="Ja", Z124,VLOOKUP($G124,PDC!$B$10:$G$95,5,FALSE))))</f>
        <v>0</v>
      </c>
      <c r="AH124" s="293">
        <f>IF(G124="",0,IF(P124="Inkoop bij 3e partij",V124*(1+PDC!$F$37)+IF(G124=0,0,IF(LEN(G124)=0,0,VLOOKUP($G124,PDC!$B$10:$J$77,7,FALSE))),0))</f>
        <v>0</v>
      </c>
      <c r="AI124" s="293">
        <f>IF(G124="",0,IF(P124="Inkoop bij 3e partij",W124*(1+PDC!$F$38),0))</f>
        <v>0</v>
      </c>
      <c r="AJ124" s="30">
        <f>IF(L124="",0,IF(M124="Ja",AA124,VLOOKUP($L124,PDC!$B$10:$G$95,5,FALSE)))</f>
        <v>0</v>
      </c>
    </row>
    <row r="125" spans="1:36" x14ac:dyDescent="0.2">
      <c r="A125" s="36" t="str">
        <f>IF(OR(LEN('Local Access'!A125)=0,'Local Access'!$L124="Ja"),"",'Local Access'!A125)</f>
        <v/>
      </c>
      <c r="B125" s="36" t="str">
        <f>IF(OR(LEN('Local Access'!B125)=0,'Local Access'!$L124="Ja"),"",'Local Access'!B125)</f>
        <v/>
      </c>
      <c r="C125" s="36" t="str">
        <f>IF(OR(LEN('Local Access'!C125)=0,'Local Access'!$L124="Ja"),"",'Local Access'!C125)</f>
        <v/>
      </c>
      <c r="D125" s="36" t="str">
        <f>IF(OR(LEN('Local Access'!D125)=0,'Local Access'!$L124="Ja"),"",'Local Access'!D125)</f>
        <v/>
      </c>
      <c r="E125" s="36" t="str">
        <f>IF(OR(LEN('Local Access'!E125)=0,'Local Access'!$L124="Ja"),"",'Local Access'!E125)</f>
        <v/>
      </c>
      <c r="F125" s="36" t="str">
        <f>IF(OR(LEN('Local Access'!F125)=0,'Local Access'!$L124="Ja"),"",'Local Access'!F125)</f>
        <v/>
      </c>
      <c r="G125" s="36" t="str">
        <f>IF(N124="Ja","",IF(LEN('Local Access'!H125)=0,"",'Local Access'!H125))</f>
        <v/>
      </c>
      <c r="H125" s="174" t="str">
        <f t="shared" si="5"/>
        <v/>
      </c>
      <c r="I125" s="36" t="str">
        <f>IF(N124="Ja","",IF(LEN('Local Access'!G125)=0,"",'Local Access'!G125))</f>
        <v/>
      </c>
      <c r="J125" s="36" t="str">
        <f>IF(N124="Ja","",IF(LEN('Local Access'!I125)=0,"",'Local Access'!I125))</f>
        <v/>
      </c>
      <c r="K125" s="36" t="str">
        <f>IF(LEN('Local Access'!J125)=0,"",'Local Access'!J125)</f>
        <v/>
      </c>
      <c r="L125" s="36" t="str">
        <f>IF(LEN('Local Access'!K125)=0,"",'Local Access'!K125)</f>
        <v/>
      </c>
      <c r="M125" s="174" t="str">
        <f t="shared" si="6"/>
        <v/>
      </c>
      <c r="N125" s="36" t="str">
        <f>IF(LEN('Local Access'!L125)=0,"",'Local Access'!L125)</f>
        <v/>
      </c>
      <c r="O125" s="36" t="str">
        <f>IF(LEN('Local Access'!M125)=0,"",'Local Access'!M125)</f>
        <v/>
      </c>
      <c r="P125" s="35"/>
      <c r="Q125" s="35"/>
      <c r="R125" s="34"/>
      <c r="S125" s="33"/>
      <c r="T125" s="33"/>
      <c r="U125" s="32"/>
      <c r="V125" s="31"/>
      <c r="W125" s="31"/>
      <c r="X125" s="31"/>
      <c r="Y125" s="31"/>
      <c r="Z125" s="31"/>
      <c r="AA125" s="31"/>
      <c r="AB125" s="292">
        <f t="shared" si="7"/>
        <v>0</v>
      </c>
      <c r="AC125" s="292">
        <f t="shared" si="8"/>
        <v>0</v>
      </c>
      <c r="AD125" s="292">
        <f t="shared" si="9"/>
        <v>0</v>
      </c>
      <c r="AE125" s="30">
        <f>IF(G125="",0,IF(P125="On-Net maken (glasvezel)",$S125*PDC!$F$33+$T125*PDC!$F$34+PDC!$F$32+$U125,IF(P125="On-Net maken (radio)",PDC!$F$35+$U125,0)))</f>
        <v>0</v>
      </c>
      <c r="AF125" s="293">
        <f>IF(G125="",0,IF(P125="Inkoop bij 3e partij",0,IF(H125="Ja",Y125,VLOOKUP($G125,PDC!$B$10:$G$95,6,FALSE))))</f>
        <v>0</v>
      </c>
      <c r="AG125" s="30">
        <f>IF(G125="",0,IF(P125="Inkoop bij 3e partij",0,IF(H125="Ja", Z125,VLOOKUP($G125,PDC!$B$10:$G$95,5,FALSE))))</f>
        <v>0</v>
      </c>
      <c r="AH125" s="293">
        <f>IF(G125="",0,IF(P125="Inkoop bij 3e partij",V125*(1+PDC!$F$37)+IF(G125=0,0,IF(LEN(G125)=0,0,VLOOKUP($G125,PDC!$B$10:$J$77,7,FALSE))),0))</f>
        <v>0</v>
      </c>
      <c r="AI125" s="293">
        <f>IF(G125="",0,IF(P125="Inkoop bij 3e partij",W125*(1+PDC!$F$38),0))</f>
        <v>0</v>
      </c>
      <c r="AJ125" s="30">
        <f>IF(L125="",0,IF(M125="Ja",AA125,VLOOKUP($L125,PDC!$B$10:$G$95,5,FALSE)))</f>
        <v>0</v>
      </c>
    </row>
    <row r="126" spans="1:36" x14ac:dyDescent="0.2">
      <c r="A126" s="36" t="str">
        <f>IF(OR(LEN('Local Access'!A126)=0,'Local Access'!$L125="Ja"),"",'Local Access'!A126)</f>
        <v/>
      </c>
      <c r="B126" s="36" t="str">
        <f>IF(OR(LEN('Local Access'!B126)=0,'Local Access'!$L125="Ja"),"",'Local Access'!B126)</f>
        <v/>
      </c>
      <c r="C126" s="36" t="str">
        <f>IF(OR(LEN('Local Access'!C126)=0,'Local Access'!$L125="Ja"),"",'Local Access'!C126)</f>
        <v/>
      </c>
      <c r="D126" s="36" t="str">
        <f>IF(OR(LEN('Local Access'!D126)=0,'Local Access'!$L125="Ja"),"",'Local Access'!D126)</f>
        <v/>
      </c>
      <c r="E126" s="36" t="str">
        <f>IF(OR(LEN('Local Access'!E126)=0,'Local Access'!$L125="Ja"),"",'Local Access'!E126)</f>
        <v/>
      </c>
      <c r="F126" s="36" t="str">
        <f>IF(OR(LEN('Local Access'!F126)=0,'Local Access'!$L125="Ja"),"",'Local Access'!F126)</f>
        <v/>
      </c>
      <c r="G126" s="36" t="str">
        <f>IF(N125="Ja","",IF(LEN('Local Access'!H126)=0,"",'Local Access'!H126))</f>
        <v/>
      </c>
      <c r="H126" s="174" t="str">
        <f t="shared" si="5"/>
        <v/>
      </c>
      <c r="I126" s="36" t="str">
        <f>IF(N125="Ja","",IF(LEN('Local Access'!G126)=0,"",'Local Access'!G126))</f>
        <v/>
      </c>
      <c r="J126" s="36" t="str">
        <f>IF(N125="Ja","",IF(LEN('Local Access'!I126)=0,"",'Local Access'!I126))</f>
        <v/>
      </c>
      <c r="K126" s="36" t="str">
        <f>IF(LEN('Local Access'!J126)=0,"",'Local Access'!J126)</f>
        <v/>
      </c>
      <c r="L126" s="36" t="str">
        <f>IF(LEN('Local Access'!K126)=0,"",'Local Access'!K126)</f>
        <v/>
      </c>
      <c r="M126" s="174" t="str">
        <f t="shared" si="6"/>
        <v/>
      </c>
      <c r="N126" s="36" t="str">
        <f>IF(LEN('Local Access'!L126)=0,"",'Local Access'!L126)</f>
        <v/>
      </c>
      <c r="O126" s="36" t="str">
        <f>IF(LEN('Local Access'!M126)=0,"",'Local Access'!M126)</f>
        <v/>
      </c>
      <c r="P126" s="35"/>
      <c r="Q126" s="35"/>
      <c r="R126" s="34"/>
      <c r="S126" s="33"/>
      <c r="T126" s="33"/>
      <c r="U126" s="32"/>
      <c r="V126" s="31"/>
      <c r="W126" s="31"/>
      <c r="X126" s="31"/>
      <c r="Y126" s="31"/>
      <c r="Z126" s="31"/>
      <c r="AA126" s="31"/>
      <c r="AB126" s="292">
        <f t="shared" si="7"/>
        <v>0</v>
      </c>
      <c r="AC126" s="292">
        <f t="shared" si="8"/>
        <v>0</v>
      </c>
      <c r="AD126" s="292">
        <f t="shared" si="9"/>
        <v>0</v>
      </c>
      <c r="AE126" s="30">
        <f>IF(G126="",0,IF(P126="On-Net maken (glasvezel)",$S126*PDC!$F$33+$T126*PDC!$F$34+PDC!$F$32+$U126,IF(P126="On-Net maken (radio)",PDC!$F$35+$U126,0)))</f>
        <v>0</v>
      </c>
      <c r="AF126" s="293">
        <f>IF(G126="",0,IF(P126="Inkoop bij 3e partij",0,IF(H126="Ja",Y126,VLOOKUP($G126,PDC!$B$10:$G$95,6,FALSE))))</f>
        <v>0</v>
      </c>
      <c r="AG126" s="30">
        <f>IF(G126="",0,IF(P126="Inkoop bij 3e partij",0,IF(H126="Ja", Z126,VLOOKUP($G126,PDC!$B$10:$G$95,5,FALSE))))</f>
        <v>0</v>
      </c>
      <c r="AH126" s="293">
        <f>IF(G126="",0,IF(P126="Inkoop bij 3e partij",V126*(1+PDC!$F$37)+IF(G126=0,0,IF(LEN(G126)=0,0,VLOOKUP($G126,PDC!$B$10:$J$77,7,FALSE))),0))</f>
        <v>0</v>
      </c>
      <c r="AI126" s="293">
        <f>IF(G126="",0,IF(P126="Inkoop bij 3e partij",W126*(1+PDC!$F$38),0))</f>
        <v>0</v>
      </c>
      <c r="AJ126" s="30">
        <f>IF(L126="",0,IF(M126="Ja",AA126,VLOOKUP($L126,PDC!$B$10:$G$95,5,FALSE)))</f>
        <v>0</v>
      </c>
    </row>
    <row r="127" spans="1:36" x14ac:dyDescent="0.2">
      <c r="A127" s="36" t="str">
        <f>IF(OR(LEN('Local Access'!A127)=0,'Local Access'!$L126="Ja"),"",'Local Access'!A127)</f>
        <v/>
      </c>
      <c r="B127" s="36" t="str">
        <f>IF(OR(LEN('Local Access'!B127)=0,'Local Access'!$L126="Ja"),"",'Local Access'!B127)</f>
        <v/>
      </c>
      <c r="C127" s="36" t="str">
        <f>IF(OR(LEN('Local Access'!C127)=0,'Local Access'!$L126="Ja"),"",'Local Access'!C127)</f>
        <v/>
      </c>
      <c r="D127" s="36" t="str">
        <f>IF(OR(LEN('Local Access'!D127)=0,'Local Access'!$L126="Ja"),"",'Local Access'!D127)</f>
        <v/>
      </c>
      <c r="E127" s="36" t="str">
        <f>IF(OR(LEN('Local Access'!E127)=0,'Local Access'!$L126="Ja"),"",'Local Access'!E127)</f>
        <v/>
      </c>
      <c r="F127" s="36" t="str">
        <f>IF(OR(LEN('Local Access'!F127)=0,'Local Access'!$L126="Ja"),"",'Local Access'!F127)</f>
        <v/>
      </c>
      <c r="G127" s="36" t="str">
        <f>IF(N126="Ja","",IF(LEN('Local Access'!H127)=0,"",'Local Access'!H127))</f>
        <v/>
      </c>
      <c r="H127" s="174" t="str">
        <f t="shared" si="5"/>
        <v/>
      </c>
      <c r="I127" s="36" t="str">
        <f>IF(N126="Ja","",IF(LEN('Local Access'!G127)=0,"",'Local Access'!G127))</f>
        <v/>
      </c>
      <c r="J127" s="36" t="str">
        <f>IF(N126="Ja","",IF(LEN('Local Access'!I127)=0,"",'Local Access'!I127))</f>
        <v/>
      </c>
      <c r="K127" s="36" t="str">
        <f>IF(LEN('Local Access'!J127)=0,"",'Local Access'!J127)</f>
        <v/>
      </c>
      <c r="L127" s="36" t="str">
        <f>IF(LEN('Local Access'!K127)=0,"",'Local Access'!K127)</f>
        <v/>
      </c>
      <c r="M127" s="174" t="str">
        <f t="shared" si="6"/>
        <v/>
      </c>
      <c r="N127" s="36" t="str">
        <f>IF(LEN('Local Access'!L127)=0,"",'Local Access'!L127)</f>
        <v/>
      </c>
      <c r="O127" s="36" t="str">
        <f>IF(LEN('Local Access'!M127)=0,"",'Local Access'!M127)</f>
        <v/>
      </c>
      <c r="P127" s="35"/>
      <c r="Q127" s="35"/>
      <c r="R127" s="34"/>
      <c r="S127" s="33"/>
      <c r="T127" s="33"/>
      <c r="U127" s="32"/>
      <c r="V127" s="31"/>
      <c r="W127" s="31"/>
      <c r="X127" s="31"/>
      <c r="Y127" s="31"/>
      <c r="Z127" s="31"/>
      <c r="AA127" s="31"/>
      <c r="AB127" s="292">
        <f t="shared" si="7"/>
        <v>0</v>
      </c>
      <c r="AC127" s="292">
        <f t="shared" si="8"/>
        <v>0</v>
      </c>
      <c r="AD127" s="292">
        <f t="shared" si="9"/>
        <v>0</v>
      </c>
      <c r="AE127" s="30">
        <f>IF(G127="",0,IF(P127="On-Net maken (glasvezel)",$S127*PDC!$F$33+$T127*PDC!$F$34+PDC!$F$32+$U127,IF(P127="On-Net maken (radio)",PDC!$F$35+$U127,0)))</f>
        <v>0</v>
      </c>
      <c r="AF127" s="293">
        <f>IF(G127="",0,IF(P127="Inkoop bij 3e partij",0,IF(H127="Ja",Y127,VLOOKUP($G127,PDC!$B$10:$G$95,6,FALSE))))</f>
        <v>0</v>
      </c>
      <c r="AG127" s="30">
        <f>IF(G127="",0,IF(P127="Inkoop bij 3e partij",0,IF(H127="Ja", Z127,VLOOKUP($G127,PDC!$B$10:$G$95,5,FALSE))))</f>
        <v>0</v>
      </c>
      <c r="AH127" s="293">
        <f>IF(G127="",0,IF(P127="Inkoop bij 3e partij",V127*(1+PDC!$F$37)+IF(G127=0,0,IF(LEN(G127)=0,0,VLOOKUP($G127,PDC!$B$10:$J$77,7,FALSE))),0))</f>
        <v>0</v>
      </c>
      <c r="AI127" s="293">
        <f>IF(G127="",0,IF(P127="Inkoop bij 3e partij",W127*(1+PDC!$F$38),0))</f>
        <v>0</v>
      </c>
      <c r="AJ127" s="30">
        <f>IF(L127="",0,IF(M127="Ja",AA127,VLOOKUP($L127,PDC!$B$10:$G$95,5,FALSE)))</f>
        <v>0</v>
      </c>
    </row>
    <row r="128" spans="1:36" x14ac:dyDescent="0.2">
      <c r="A128" s="36" t="str">
        <f>IF(OR(LEN('Local Access'!A128)=0,'Local Access'!$L127="Ja"),"",'Local Access'!A128)</f>
        <v/>
      </c>
      <c r="B128" s="36" t="str">
        <f>IF(OR(LEN('Local Access'!B128)=0,'Local Access'!$L127="Ja"),"",'Local Access'!B128)</f>
        <v/>
      </c>
      <c r="C128" s="36" t="str">
        <f>IF(OR(LEN('Local Access'!C128)=0,'Local Access'!$L127="Ja"),"",'Local Access'!C128)</f>
        <v/>
      </c>
      <c r="D128" s="36" t="str">
        <f>IF(OR(LEN('Local Access'!D128)=0,'Local Access'!$L127="Ja"),"",'Local Access'!D128)</f>
        <v/>
      </c>
      <c r="E128" s="36" t="str">
        <f>IF(OR(LEN('Local Access'!E128)=0,'Local Access'!$L127="Ja"),"",'Local Access'!E128)</f>
        <v/>
      </c>
      <c r="F128" s="36" t="str">
        <f>IF(OR(LEN('Local Access'!F128)=0,'Local Access'!$L127="Ja"),"",'Local Access'!F128)</f>
        <v/>
      </c>
      <c r="G128" s="36" t="str">
        <f>IF(N127="Ja","",IF(LEN('Local Access'!H128)=0,"",'Local Access'!H128))</f>
        <v/>
      </c>
      <c r="H128" s="174" t="str">
        <f t="shared" si="5"/>
        <v/>
      </c>
      <c r="I128" s="36" t="str">
        <f>IF(N127="Ja","",IF(LEN('Local Access'!G128)=0,"",'Local Access'!G128))</f>
        <v/>
      </c>
      <c r="J128" s="36" t="str">
        <f>IF(N127="Ja","",IF(LEN('Local Access'!I128)=0,"",'Local Access'!I128))</f>
        <v/>
      </c>
      <c r="K128" s="36" t="str">
        <f>IF(LEN('Local Access'!J128)=0,"",'Local Access'!J128)</f>
        <v/>
      </c>
      <c r="L128" s="36" t="str">
        <f>IF(LEN('Local Access'!K128)=0,"",'Local Access'!K128)</f>
        <v/>
      </c>
      <c r="M128" s="174" t="str">
        <f t="shared" si="6"/>
        <v/>
      </c>
      <c r="N128" s="36" t="str">
        <f>IF(LEN('Local Access'!L128)=0,"",'Local Access'!L128)</f>
        <v/>
      </c>
      <c r="O128" s="36" t="str">
        <f>IF(LEN('Local Access'!M128)=0,"",'Local Access'!M128)</f>
        <v/>
      </c>
      <c r="P128" s="35"/>
      <c r="Q128" s="35"/>
      <c r="R128" s="34"/>
      <c r="S128" s="33"/>
      <c r="T128" s="33"/>
      <c r="U128" s="32"/>
      <c r="V128" s="31"/>
      <c r="W128" s="31"/>
      <c r="X128" s="31"/>
      <c r="Y128" s="31"/>
      <c r="Z128" s="31"/>
      <c r="AA128" s="31"/>
      <c r="AB128" s="292">
        <f t="shared" si="7"/>
        <v>0</v>
      </c>
      <c r="AC128" s="292">
        <f t="shared" si="8"/>
        <v>0</v>
      </c>
      <c r="AD128" s="292">
        <f t="shared" si="9"/>
        <v>0</v>
      </c>
      <c r="AE128" s="30">
        <f>IF(G128="",0,IF(P128="On-Net maken (glasvezel)",$S128*PDC!$F$33+$T128*PDC!$F$34+PDC!$F$32+$U128,IF(P128="On-Net maken (radio)",PDC!$F$35+$U128,0)))</f>
        <v>0</v>
      </c>
      <c r="AF128" s="293">
        <f>IF(G128="",0,IF(P128="Inkoop bij 3e partij",0,IF(H128="Ja",Y128,VLOOKUP($G128,PDC!$B$10:$G$95,6,FALSE))))</f>
        <v>0</v>
      </c>
      <c r="AG128" s="30">
        <f>IF(G128="",0,IF(P128="Inkoop bij 3e partij",0,IF(H128="Ja", Z128,VLOOKUP($G128,PDC!$B$10:$G$95,5,FALSE))))</f>
        <v>0</v>
      </c>
      <c r="AH128" s="293">
        <f>IF(G128="",0,IF(P128="Inkoop bij 3e partij",V128*(1+PDC!$F$37)+IF(G128=0,0,IF(LEN(G128)=0,0,VLOOKUP($G128,PDC!$B$10:$J$77,7,FALSE))),0))</f>
        <v>0</v>
      </c>
      <c r="AI128" s="293">
        <f>IF(G128="",0,IF(P128="Inkoop bij 3e partij",W128*(1+PDC!$F$38),0))</f>
        <v>0</v>
      </c>
      <c r="AJ128" s="30">
        <f>IF(L128="",0,IF(M128="Ja",AA128,VLOOKUP($L128,PDC!$B$10:$G$95,5,FALSE)))</f>
        <v>0</v>
      </c>
    </row>
    <row r="129" spans="1:36" x14ac:dyDescent="0.2">
      <c r="A129" s="36" t="str">
        <f>IF(OR(LEN('Local Access'!A129)=0,'Local Access'!$L128="Ja"),"",'Local Access'!A129)</f>
        <v/>
      </c>
      <c r="B129" s="36" t="str">
        <f>IF(OR(LEN('Local Access'!B129)=0,'Local Access'!$L128="Ja"),"",'Local Access'!B129)</f>
        <v/>
      </c>
      <c r="C129" s="36" t="str">
        <f>IF(OR(LEN('Local Access'!C129)=0,'Local Access'!$L128="Ja"),"",'Local Access'!C129)</f>
        <v/>
      </c>
      <c r="D129" s="36" t="str">
        <f>IF(OR(LEN('Local Access'!D129)=0,'Local Access'!$L128="Ja"),"",'Local Access'!D129)</f>
        <v/>
      </c>
      <c r="E129" s="36" t="str">
        <f>IF(OR(LEN('Local Access'!E129)=0,'Local Access'!$L128="Ja"),"",'Local Access'!E129)</f>
        <v/>
      </c>
      <c r="F129" s="36" t="str">
        <f>IF(OR(LEN('Local Access'!F129)=0,'Local Access'!$L128="Ja"),"",'Local Access'!F129)</f>
        <v/>
      </c>
      <c r="G129" s="36" t="str">
        <f>IF(N128="Ja","",IF(LEN('Local Access'!H129)=0,"",'Local Access'!H129))</f>
        <v/>
      </c>
      <c r="H129" s="174" t="str">
        <f t="shared" si="5"/>
        <v/>
      </c>
      <c r="I129" s="36" t="str">
        <f>IF(N128="Ja","",IF(LEN('Local Access'!G129)=0,"",'Local Access'!G129))</f>
        <v/>
      </c>
      <c r="J129" s="36" t="str">
        <f>IF(N128="Ja","",IF(LEN('Local Access'!I129)=0,"",'Local Access'!I129))</f>
        <v/>
      </c>
      <c r="K129" s="36" t="str">
        <f>IF(LEN('Local Access'!J129)=0,"",'Local Access'!J129)</f>
        <v/>
      </c>
      <c r="L129" s="36" t="str">
        <f>IF(LEN('Local Access'!K129)=0,"",'Local Access'!K129)</f>
        <v/>
      </c>
      <c r="M129" s="174" t="str">
        <f t="shared" si="6"/>
        <v/>
      </c>
      <c r="N129" s="36" t="str">
        <f>IF(LEN('Local Access'!L129)=0,"",'Local Access'!L129)</f>
        <v/>
      </c>
      <c r="O129" s="36" t="str">
        <f>IF(LEN('Local Access'!M129)=0,"",'Local Access'!M129)</f>
        <v/>
      </c>
      <c r="P129" s="35"/>
      <c r="Q129" s="35"/>
      <c r="R129" s="34"/>
      <c r="S129" s="33"/>
      <c r="T129" s="33"/>
      <c r="U129" s="32"/>
      <c r="V129" s="31"/>
      <c r="W129" s="31"/>
      <c r="X129" s="31"/>
      <c r="Y129" s="31"/>
      <c r="Z129" s="31"/>
      <c r="AA129" s="31"/>
      <c r="AB129" s="292">
        <f t="shared" si="7"/>
        <v>0</v>
      </c>
      <c r="AC129" s="292">
        <f t="shared" si="8"/>
        <v>0</v>
      </c>
      <c r="AD129" s="292">
        <f t="shared" si="9"/>
        <v>0</v>
      </c>
      <c r="AE129" s="30">
        <f>IF(G129="",0,IF(P129="On-Net maken (glasvezel)",$S129*PDC!$F$33+$T129*PDC!$F$34+PDC!$F$32+$U129,IF(P129="On-Net maken (radio)",PDC!$F$35+$U129,0)))</f>
        <v>0</v>
      </c>
      <c r="AF129" s="293">
        <f>IF(G129="",0,IF(P129="Inkoop bij 3e partij",0,IF(H129="Ja",Y129,VLOOKUP($G129,PDC!$B$10:$G$95,6,FALSE))))</f>
        <v>0</v>
      </c>
      <c r="AG129" s="30">
        <f>IF(G129="",0,IF(P129="Inkoop bij 3e partij",0,IF(H129="Ja", Z129,VLOOKUP($G129,PDC!$B$10:$G$95,5,FALSE))))</f>
        <v>0</v>
      </c>
      <c r="AH129" s="293">
        <f>IF(G129="",0,IF(P129="Inkoop bij 3e partij",V129*(1+PDC!$F$37)+IF(G129=0,0,IF(LEN(G129)=0,0,VLOOKUP($G129,PDC!$B$10:$J$77,7,FALSE))),0))</f>
        <v>0</v>
      </c>
      <c r="AI129" s="293">
        <f>IF(G129="",0,IF(P129="Inkoop bij 3e partij",W129*(1+PDC!$F$38),0))</f>
        <v>0</v>
      </c>
      <c r="AJ129" s="30">
        <f>IF(L129="",0,IF(M129="Ja",AA129,VLOOKUP($L129,PDC!$B$10:$G$95,5,FALSE)))</f>
        <v>0</v>
      </c>
    </row>
    <row r="130" spans="1:36" x14ac:dyDescent="0.2">
      <c r="A130" s="36" t="str">
        <f>IF(OR(LEN('Local Access'!A130)=0,'Local Access'!$L129="Ja"),"",'Local Access'!A130)</f>
        <v/>
      </c>
      <c r="B130" s="36" t="str">
        <f>IF(OR(LEN('Local Access'!B130)=0,'Local Access'!$L129="Ja"),"",'Local Access'!B130)</f>
        <v/>
      </c>
      <c r="C130" s="36" t="str">
        <f>IF(OR(LEN('Local Access'!C130)=0,'Local Access'!$L129="Ja"),"",'Local Access'!C130)</f>
        <v/>
      </c>
      <c r="D130" s="36" t="str">
        <f>IF(OR(LEN('Local Access'!D130)=0,'Local Access'!$L129="Ja"),"",'Local Access'!D130)</f>
        <v/>
      </c>
      <c r="E130" s="36" t="str">
        <f>IF(OR(LEN('Local Access'!E130)=0,'Local Access'!$L129="Ja"),"",'Local Access'!E130)</f>
        <v/>
      </c>
      <c r="F130" s="36" t="str">
        <f>IF(OR(LEN('Local Access'!F130)=0,'Local Access'!$L129="Ja"),"",'Local Access'!F130)</f>
        <v/>
      </c>
      <c r="G130" s="36" t="str">
        <f>IF(N129="Ja","",IF(LEN('Local Access'!H130)=0,"",'Local Access'!H130))</f>
        <v/>
      </c>
      <c r="H130" s="174" t="str">
        <f t="shared" si="5"/>
        <v/>
      </c>
      <c r="I130" s="36" t="str">
        <f>IF(N129="Ja","",IF(LEN('Local Access'!G130)=0,"",'Local Access'!G130))</f>
        <v/>
      </c>
      <c r="J130" s="36" t="str">
        <f>IF(N129="Ja","",IF(LEN('Local Access'!I130)=0,"",'Local Access'!I130))</f>
        <v/>
      </c>
      <c r="K130" s="36" t="str">
        <f>IF(LEN('Local Access'!J130)=0,"",'Local Access'!J130)</f>
        <v/>
      </c>
      <c r="L130" s="36" t="str">
        <f>IF(LEN('Local Access'!K130)=0,"",'Local Access'!K130)</f>
        <v/>
      </c>
      <c r="M130" s="174" t="str">
        <f t="shared" si="6"/>
        <v/>
      </c>
      <c r="N130" s="36" t="str">
        <f>IF(LEN('Local Access'!L130)=0,"",'Local Access'!L130)</f>
        <v/>
      </c>
      <c r="O130" s="36" t="str">
        <f>IF(LEN('Local Access'!M130)=0,"",'Local Access'!M130)</f>
        <v/>
      </c>
      <c r="P130" s="35"/>
      <c r="Q130" s="35"/>
      <c r="R130" s="34"/>
      <c r="S130" s="33"/>
      <c r="T130" s="33"/>
      <c r="U130" s="32"/>
      <c r="V130" s="31"/>
      <c r="W130" s="31"/>
      <c r="X130" s="31"/>
      <c r="Y130" s="31"/>
      <c r="Z130" s="31"/>
      <c r="AA130" s="31"/>
      <c r="AB130" s="292">
        <f t="shared" si="7"/>
        <v>0</v>
      </c>
      <c r="AC130" s="292">
        <f t="shared" si="8"/>
        <v>0</v>
      </c>
      <c r="AD130" s="292">
        <f t="shared" si="9"/>
        <v>0</v>
      </c>
      <c r="AE130" s="30">
        <f>IF(G130="",0,IF(P130="On-Net maken (glasvezel)",$S130*PDC!$F$33+$T130*PDC!$F$34+PDC!$F$32+$U130,IF(P130="On-Net maken (radio)",PDC!$F$35+$U130,0)))</f>
        <v>0</v>
      </c>
      <c r="AF130" s="293">
        <f>IF(G130="",0,IF(P130="Inkoop bij 3e partij",0,IF(H130="Ja",Y130,VLOOKUP($G130,PDC!$B$10:$G$95,6,FALSE))))</f>
        <v>0</v>
      </c>
      <c r="AG130" s="30">
        <f>IF(G130="",0,IF(P130="Inkoop bij 3e partij",0,IF(H130="Ja", Z130,VLOOKUP($G130,PDC!$B$10:$G$95,5,FALSE))))</f>
        <v>0</v>
      </c>
      <c r="AH130" s="293">
        <f>IF(G130="",0,IF(P130="Inkoop bij 3e partij",V130*(1+PDC!$F$37)+IF(G130=0,0,IF(LEN(G130)=0,0,VLOOKUP($G130,PDC!$B$10:$J$77,7,FALSE))),0))</f>
        <v>0</v>
      </c>
      <c r="AI130" s="293">
        <f>IF(G130="",0,IF(P130="Inkoop bij 3e partij",W130*(1+PDC!$F$38),0))</f>
        <v>0</v>
      </c>
      <c r="AJ130" s="30">
        <f>IF(L130="",0,IF(M130="Ja",AA130,VLOOKUP($L130,PDC!$B$10:$G$95,5,FALSE)))</f>
        <v>0</v>
      </c>
    </row>
    <row r="131" spans="1:36" x14ac:dyDescent="0.2">
      <c r="A131" s="36" t="str">
        <f>IF(OR(LEN('Local Access'!A131)=0,'Local Access'!$L130="Ja"),"",'Local Access'!A131)</f>
        <v/>
      </c>
      <c r="B131" s="36" t="str">
        <f>IF(OR(LEN('Local Access'!B131)=0,'Local Access'!$L130="Ja"),"",'Local Access'!B131)</f>
        <v/>
      </c>
      <c r="C131" s="36" t="str">
        <f>IF(OR(LEN('Local Access'!C131)=0,'Local Access'!$L130="Ja"),"",'Local Access'!C131)</f>
        <v/>
      </c>
      <c r="D131" s="36" t="str">
        <f>IF(OR(LEN('Local Access'!D131)=0,'Local Access'!$L130="Ja"),"",'Local Access'!D131)</f>
        <v/>
      </c>
      <c r="E131" s="36" t="str">
        <f>IF(OR(LEN('Local Access'!E131)=0,'Local Access'!$L130="Ja"),"",'Local Access'!E131)</f>
        <v/>
      </c>
      <c r="F131" s="36" t="str">
        <f>IF(OR(LEN('Local Access'!F131)=0,'Local Access'!$L130="Ja"),"",'Local Access'!F131)</f>
        <v/>
      </c>
      <c r="G131" s="36" t="str">
        <f>IF(N130="Ja","",IF(LEN('Local Access'!H131)=0,"",'Local Access'!H131))</f>
        <v/>
      </c>
      <c r="H131" s="174" t="str">
        <f t="shared" si="5"/>
        <v/>
      </c>
      <c r="I131" s="36" t="str">
        <f>IF(N130="Ja","",IF(LEN('Local Access'!G131)=0,"",'Local Access'!G131))</f>
        <v/>
      </c>
      <c r="J131" s="36" t="str">
        <f>IF(N130="Ja","",IF(LEN('Local Access'!I131)=0,"",'Local Access'!I131))</f>
        <v/>
      </c>
      <c r="K131" s="36" t="str">
        <f>IF(LEN('Local Access'!J131)=0,"",'Local Access'!J131)</f>
        <v/>
      </c>
      <c r="L131" s="36" t="str">
        <f>IF(LEN('Local Access'!K131)=0,"",'Local Access'!K131)</f>
        <v/>
      </c>
      <c r="M131" s="174" t="str">
        <f t="shared" si="6"/>
        <v/>
      </c>
      <c r="N131" s="36" t="str">
        <f>IF(LEN('Local Access'!L131)=0,"",'Local Access'!L131)</f>
        <v/>
      </c>
      <c r="O131" s="36" t="str">
        <f>IF(LEN('Local Access'!M131)=0,"",'Local Access'!M131)</f>
        <v/>
      </c>
      <c r="P131" s="35"/>
      <c r="Q131" s="35"/>
      <c r="R131" s="34"/>
      <c r="S131" s="33"/>
      <c r="T131" s="33"/>
      <c r="U131" s="32"/>
      <c r="V131" s="31"/>
      <c r="W131" s="31"/>
      <c r="X131" s="31"/>
      <c r="Y131" s="31"/>
      <c r="Z131" s="31"/>
      <c r="AA131" s="31"/>
      <c r="AB131" s="292">
        <f t="shared" si="7"/>
        <v>0</v>
      </c>
      <c r="AC131" s="292">
        <f t="shared" si="8"/>
        <v>0</v>
      </c>
      <c r="AD131" s="292">
        <f t="shared" si="9"/>
        <v>0</v>
      </c>
      <c r="AE131" s="30">
        <f>IF(G131="",0,IF(P131="On-Net maken (glasvezel)",$S131*PDC!$F$33+$T131*PDC!$F$34+PDC!$F$32+$U131,IF(P131="On-Net maken (radio)",PDC!$F$35+$U131,0)))</f>
        <v>0</v>
      </c>
      <c r="AF131" s="293">
        <f>IF(G131="",0,IF(P131="Inkoop bij 3e partij",0,IF(H131="Ja",Y131,VLOOKUP($G131,PDC!$B$10:$G$95,6,FALSE))))</f>
        <v>0</v>
      </c>
      <c r="AG131" s="30">
        <f>IF(G131="",0,IF(P131="Inkoop bij 3e partij",0,IF(H131="Ja", Z131,VLOOKUP($G131,PDC!$B$10:$G$95,5,FALSE))))</f>
        <v>0</v>
      </c>
      <c r="AH131" s="293">
        <f>IF(G131="",0,IF(P131="Inkoop bij 3e partij",V131*(1+PDC!$F$37)+IF(G131=0,0,IF(LEN(G131)=0,0,VLOOKUP($G131,PDC!$B$10:$J$77,7,FALSE))),0))</f>
        <v>0</v>
      </c>
      <c r="AI131" s="293">
        <f>IF(G131="",0,IF(P131="Inkoop bij 3e partij",W131*(1+PDC!$F$38),0))</f>
        <v>0</v>
      </c>
      <c r="AJ131" s="30">
        <f>IF(L131="",0,IF(M131="Ja",AA131,VLOOKUP($L131,PDC!$B$10:$G$95,5,FALSE)))</f>
        <v>0</v>
      </c>
    </row>
    <row r="132" spans="1:36" x14ac:dyDescent="0.2">
      <c r="A132" s="36" t="str">
        <f>IF(OR(LEN('Local Access'!A132)=0,'Local Access'!$L131="Ja"),"",'Local Access'!A132)</f>
        <v/>
      </c>
      <c r="B132" s="36" t="str">
        <f>IF(OR(LEN('Local Access'!B132)=0,'Local Access'!$L131="Ja"),"",'Local Access'!B132)</f>
        <v/>
      </c>
      <c r="C132" s="36" t="str">
        <f>IF(OR(LEN('Local Access'!C132)=0,'Local Access'!$L131="Ja"),"",'Local Access'!C132)</f>
        <v/>
      </c>
      <c r="D132" s="36" t="str">
        <f>IF(OR(LEN('Local Access'!D132)=0,'Local Access'!$L131="Ja"),"",'Local Access'!D132)</f>
        <v/>
      </c>
      <c r="E132" s="36" t="str">
        <f>IF(OR(LEN('Local Access'!E132)=0,'Local Access'!$L131="Ja"),"",'Local Access'!E132)</f>
        <v/>
      </c>
      <c r="F132" s="36" t="str">
        <f>IF(OR(LEN('Local Access'!F132)=0,'Local Access'!$L131="Ja"),"",'Local Access'!F132)</f>
        <v/>
      </c>
      <c r="G132" s="36" t="str">
        <f>IF(N131="Ja","",IF(LEN('Local Access'!H132)=0,"",'Local Access'!H132))</f>
        <v/>
      </c>
      <c r="H132" s="174" t="str">
        <f t="shared" si="5"/>
        <v/>
      </c>
      <c r="I132" s="36" t="str">
        <f>IF(N131="Ja","",IF(LEN('Local Access'!G132)=0,"",'Local Access'!G132))</f>
        <v/>
      </c>
      <c r="J132" s="36" t="str">
        <f>IF(N131="Ja","",IF(LEN('Local Access'!I132)=0,"",'Local Access'!I132))</f>
        <v/>
      </c>
      <c r="K132" s="36" t="str">
        <f>IF(LEN('Local Access'!J132)=0,"",'Local Access'!J132)</f>
        <v/>
      </c>
      <c r="L132" s="36" t="str">
        <f>IF(LEN('Local Access'!K132)=0,"",'Local Access'!K132)</f>
        <v/>
      </c>
      <c r="M132" s="174" t="str">
        <f t="shared" si="6"/>
        <v/>
      </c>
      <c r="N132" s="36" t="str">
        <f>IF(LEN('Local Access'!L132)=0,"",'Local Access'!L132)</f>
        <v/>
      </c>
      <c r="O132" s="36" t="str">
        <f>IF(LEN('Local Access'!M132)=0,"",'Local Access'!M132)</f>
        <v/>
      </c>
      <c r="P132" s="35"/>
      <c r="Q132" s="35"/>
      <c r="R132" s="34"/>
      <c r="S132" s="33"/>
      <c r="T132" s="33"/>
      <c r="U132" s="32"/>
      <c r="V132" s="31"/>
      <c r="W132" s="31"/>
      <c r="X132" s="31"/>
      <c r="Y132" s="31"/>
      <c r="Z132" s="31"/>
      <c r="AA132" s="31"/>
      <c r="AB132" s="292">
        <f t="shared" si="7"/>
        <v>0</v>
      </c>
      <c r="AC132" s="292">
        <f t="shared" si="8"/>
        <v>0</v>
      </c>
      <c r="AD132" s="292">
        <f t="shared" si="9"/>
        <v>0</v>
      </c>
      <c r="AE132" s="30">
        <f>IF(G132="",0,IF(P132="On-Net maken (glasvezel)",$S132*PDC!$F$33+$T132*PDC!$F$34+PDC!$F$32+$U132,IF(P132="On-Net maken (radio)",PDC!$F$35+$U132,0)))</f>
        <v>0</v>
      </c>
      <c r="AF132" s="293">
        <f>IF(G132="",0,IF(P132="Inkoop bij 3e partij",0,IF(H132="Ja",Y132,VLOOKUP($G132,PDC!$B$10:$G$95,6,FALSE))))</f>
        <v>0</v>
      </c>
      <c r="AG132" s="30">
        <f>IF(G132="",0,IF(P132="Inkoop bij 3e partij",0,IF(H132="Ja", Z132,VLOOKUP($G132,PDC!$B$10:$G$95,5,FALSE))))</f>
        <v>0</v>
      </c>
      <c r="AH132" s="293">
        <f>IF(G132="",0,IF(P132="Inkoop bij 3e partij",V132*(1+PDC!$F$37)+IF(G132=0,0,IF(LEN(G132)=0,0,VLOOKUP($G132,PDC!$B$10:$J$77,7,FALSE))),0))</f>
        <v>0</v>
      </c>
      <c r="AI132" s="293">
        <f>IF(G132="",0,IF(P132="Inkoop bij 3e partij",W132*(1+PDC!$F$38),0))</f>
        <v>0</v>
      </c>
      <c r="AJ132" s="30">
        <f>IF(L132="",0,IF(M132="Ja",AA132,VLOOKUP($L132,PDC!$B$10:$G$95,5,FALSE)))</f>
        <v>0</v>
      </c>
    </row>
    <row r="133" spans="1:36" x14ac:dyDescent="0.2">
      <c r="A133" s="36" t="str">
        <f>IF(OR(LEN('Local Access'!A133)=0,'Local Access'!$L132="Ja"),"",'Local Access'!A133)</f>
        <v/>
      </c>
      <c r="B133" s="36" t="str">
        <f>IF(OR(LEN('Local Access'!B133)=0,'Local Access'!$L132="Ja"),"",'Local Access'!B133)</f>
        <v/>
      </c>
      <c r="C133" s="36" t="str">
        <f>IF(OR(LEN('Local Access'!C133)=0,'Local Access'!$L132="Ja"),"",'Local Access'!C133)</f>
        <v/>
      </c>
      <c r="D133" s="36" t="str">
        <f>IF(OR(LEN('Local Access'!D133)=0,'Local Access'!$L132="Ja"),"",'Local Access'!D133)</f>
        <v/>
      </c>
      <c r="E133" s="36" t="str">
        <f>IF(OR(LEN('Local Access'!E133)=0,'Local Access'!$L132="Ja"),"",'Local Access'!E133)</f>
        <v/>
      </c>
      <c r="F133" s="36" t="str">
        <f>IF(OR(LEN('Local Access'!F133)=0,'Local Access'!$L132="Ja"),"",'Local Access'!F133)</f>
        <v/>
      </c>
      <c r="G133" s="36" t="str">
        <f>IF(N132="Ja","",IF(LEN('Local Access'!H133)=0,"",'Local Access'!H133))</f>
        <v/>
      </c>
      <c r="H133" s="174" t="str">
        <f t="shared" si="5"/>
        <v/>
      </c>
      <c r="I133" s="36" t="str">
        <f>IF(N132="Ja","",IF(LEN('Local Access'!G133)=0,"",'Local Access'!G133))</f>
        <v/>
      </c>
      <c r="J133" s="36" t="str">
        <f>IF(N132="Ja","",IF(LEN('Local Access'!I133)=0,"",'Local Access'!I133))</f>
        <v/>
      </c>
      <c r="K133" s="36" t="str">
        <f>IF(LEN('Local Access'!J133)=0,"",'Local Access'!J133)</f>
        <v/>
      </c>
      <c r="L133" s="36" t="str">
        <f>IF(LEN('Local Access'!K133)=0,"",'Local Access'!K133)</f>
        <v/>
      </c>
      <c r="M133" s="174" t="str">
        <f t="shared" si="6"/>
        <v/>
      </c>
      <c r="N133" s="36" t="str">
        <f>IF(LEN('Local Access'!L133)=0,"",'Local Access'!L133)</f>
        <v/>
      </c>
      <c r="O133" s="36" t="str">
        <f>IF(LEN('Local Access'!M133)=0,"",'Local Access'!M133)</f>
        <v/>
      </c>
      <c r="P133" s="35"/>
      <c r="Q133" s="35"/>
      <c r="R133" s="34"/>
      <c r="S133" s="33"/>
      <c r="T133" s="33"/>
      <c r="U133" s="32"/>
      <c r="V133" s="31"/>
      <c r="W133" s="31"/>
      <c r="X133" s="31"/>
      <c r="Y133" s="31"/>
      <c r="Z133" s="31"/>
      <c r="AA133" s="31"/>
      <c r="AB133" s="292">
        <f t="shared" si="7"/>
        <v>0</v>
      </c>
      <c r="AC133" s="292">
        <f t="shared" si="8"/>
        <v>0</v>
      </c>
      <c r="AD133" s="292">
        <f t="shared" si="9"/>
        <v>0</v>
      </c>
      <c r="AE133" s="30">
        <f>IF(G133="",0,IF(P133="On-Net maken (glasvezel)",$S133*PDC!$F$33+$T133*PDC!$F$34+PDC!$F$32+$U133,IF(P133="On-Net maken (radio)",PDC!$F$35+$U133,0)))</f>
        <v>0</v>
      </c>
      <c r="AF133" s="293">
        <f>IF(G133="",0,IF(P133="Inkoop bij 3e partij",0,IF(H133="Ja",Y133,VLOOKUP($G133,PDC!$B$10:$G$95,6,FALSE))))</f>
        <v>0</v>
      </c>
      <c r="AG133" s="30">
        <f>IF(G133="",0,IF(P133="Inkoop bij 3e partij",0,IF(H133="Ja", Z133,VLOOKUP($G133,PDC!$B$10:$G$95,5,FALSE))))</f>
        <v>0</v>
      </c>
      <c r="AH133" s="293">
        <f>IF(G133="",0,IF(P133="Inkoop bij 3e partij",V133*(1+PDC!$F$37)+IF(G133=0,0,IF(LEN(G133)=0,0,VLOOKUP($G133,PDC!$B$10:$J$77,7,FALSE))),0))</f>
        <v>0</v>
      </c>
      <c r="AI133" s="293">
        <f>IF(G133="",0,IF(P133="Inkoop bij 3e partij",W133*(1+PDC!$F$38),0))</f>
        <v>0</v>
      </c>
      <c r="AJ133" s="30">
        <f>IF(L133="",0,IF(M133="Ja",AA133,VLOOKUP($L133,PDC!$B$10:$G$95,5,FALSE)))</f>
        <v>0</v>
      </c>
    </row>
    <row r="134" spans="1:36" x14ac:dyDescent="0.2">
      <c r="A134" s="36" t="str">
        <f>IF(OR(LEN('Local Access'!A134)=0,'Local Access'!$L133="Ja"),"",'Local Access'!A134)</f>
        <v/>
      </c>
      <c r="B134" s="36" t="str">
        <f>IF(OR(LEN('Local Access'!B134)=0,'Local Access'!$L133="Ja"),"",'Local Access'!B134)</f>
        <v/>
      </c>
      <c r="C134" s="36" t="str">
        <f>IF(OR(LEN('Local Access'!C134)=0,'Local Access'!$L133="Ja"),"",'Local Access'!C134)</f>
        <v/>
      </c>
      <c r="D134" s="36" t="str">
        <f>IF(OR(LEN('Local Access'!D134)=0,'Local Access'!$L133="Ja"),"",'Local Access'!D134)</f>
        <v/>
      </c>
      <c r="E134" s="36" t="str">
        <f>IF(OR(LEN('Local Access'!E134)=0,'Local Access'!$L133="Ja"),"",'Local Access'!E134)</f>
        <v/>
      </c>
      <c r="F134" s="36" t="str">
        <f>IF(OR(LEN('Local Access'!F134)=0,'Local Access'!$L133="Ja"),"",'Local Access'!F134)</f>
        <v/>
      </c>
      <c r="G134" s="36" t="str">
        <f>IF(N133="Ja","",IF(LEN('Local Access'!H134)=0,"",'Local Access'!H134))</f>
        <v/>
      </c>
      <c r="H134" s="174" t="str">
        <f t="shared" si="5"/>
        <v/>
      </c>
      <c r="I134" s="36" t="str">
        <f>IF(N133="Ja","",IF(LEN('Local Access'!G134)=0,"",'Local Access'!G134))</f>
        <v/>
      </c>
      <c r="J134" s="36" t="str">
        <f>IF(N133="Ja","",IF(LEN('Local Access'!I134)=0,"",'Local Access'!I134))</f>
        <v/>
      </c>
      <c r="K134" s="36" t="str">
        <f>IF(LEN('Local Access'!J134)=0,"",'Local Access'!J134)</f>
        <v/>
      </c>
      <c r="L134" s="36" t="str">
        <f>IF(LEN('Local Access'!K134)=0,"",'Local Access'!K134)</f>
        <v/>
      </c>
      <c r="M134" s="174" t="str">
        <f t="shared" si="6"/>
        <v/>
      </c>
      <c r="N134" s="36" t="str">
        <f>IF(LEN('Local Access'!L134)=0,"",'Local Access'!L134)</f>
        <v/>
      </c>
      <c r="O134" s="36" t="str">
        <f>IF(LEN('Local Access'!M134)=0,"",'Local Access'!M134)</f>
        <v/>
      </c>
      <c r="P134" s="35"/>
      <c r="Q134" s="35"/>
      <c r="R134" s="34"/>
      <c r="S134" s="33"/>
      <c r="T134" s="33"/>
      <c r="U134" s="32"/>
      <c r="V134" s="31"/>
      <c r="W134" s="31"/>
      <c r="X134" s="31"/>
      <c r="Y134" s="31"/>
      <c r="Z134" s="31"/>
      <c r="AA134" s="31"/>
      <c r="AB134" s="292">
        <f t="shared" si="7"/>
        <v>0</v>
      </c>
      <c r="AC134" s="292">
        <f t="shared" si="8"/>
        <v>0</v>
      </c>
      <c r="AD134" s="292">
        <f t="shared" si="9"/>
        <v>0</v>
      </c>
      <c r="AE134" s="30">
        <f>IF(G134="",0,IF(P134="On-Net maken (glasvezel)",$S134*PDC!$F$33+$T134*PDC!$F$34+PDC!$F$32+$U134,IF(P134="On-Net maken (radio)",PDC!$F$35+$U134,0)))</f>
        <v>0</v>
      </c>
      <c r="AF134" s="293">
        <f>IF(G134="",0,IF(P134="Inkoop bij 3e partij",0,IF(H134="Ja",Y134,VLOOKUP($G134,PDC!$B$10:$G$95,6,FALSE))))</f>
        <v>0</v>
      </c>
      <c r="AG134" s="30">
        <f>IF(G134="",0,IF(P134="Inkoop bij 3e partij",0,IF(H134="Ja", Z134,VLOOKUP($G134,PDC!$B$10:$G$95,5,FALSE))))</f>
        <v>0</v>
      </c>
      <c r="AH134" s="293">
        <f>IF(G134="",0,IF(P134="Inkoop bij 3e partij",V134*(1+PDC!$F$37)+IF(G134=0,0,IF(LEN(G134)=0,0,VLOOKUP($G134,PDC!$B$10:$J$77,7,FALSE))),0))</f>
        <v>0</v>
      </c>
      <c r="AI134" s="293">
        <f>IF(G134="",0,IF(P134="Inkoop bij 3e partij",W134*(1+PDC!$F$38),0))</f>
        <v>0</v>
      </c>
      <c r="AJ134" s="30">
        <f>IF(L134="",0,IF(M134="Ja",AA134,VLOOKUP($L134,PDC!$B$10:$G$95,5,FALSE)))</f>
        <v>0</v>
      </c>
    </row>
    <row r="135" spans="1:36" x14ac:dyDescent="0.2">
      <c r="A135" s="36" t="str">
        <f>IF(OR(LEN('Local Access'!A135)=0,'Local Access'!$L134="Ja"),"",'Local Access'!A135)</f>
        <v/>
      </c>
      <c r="B135" s="36" t="str">
        <f>IF(OR(LEN('Local Access'!B135)=0,'Local Access'!$L134="Ja"),"",'Local Access'!B135)</f>
        <v/>
      </c>
      <c r="C135" s="36" t="str">
        <f>IF(OR(LEN('Local Access'!C135)=0,'Local Access'!$L134="Ja"),"",'Local Access'!C135)</f>
        <v/>
      </c>
      <c r="D135" s="36" t="str">
        <f>IF(OR(LEN('Local Access'!D135)=0,'Local Access'!$L134="Ja"),"",'Local Access'!D135)</f>
        <v/>
      </c>
      <c r="E135" s="36" t="str">
        <f>IF(OR(LEN('Local Access'!E135)=0,'Local Access'!$L134="Ja"),"",'Local Access'!E135)</f>
        <v/>
      </c>
      <c r="F135" s="36" t="str">
        <f>IF(OR(LEN('Local Access'!F135)=0,'Local Access'!$L134="Ja"),"",'Local Access'!F135)</f>
        <v/>
      </c>
      <c r="G135" s="36" t="str">
        <f>IF(N134="Ja","",IF(LEN('Local Access'!H135)=0,"",'Local Access'!H135))</f>
        <v/>
      </c>
      <c r="H135" s="174" t="str">
        <f t="shared" si="5"/>
        <v/>
      </c>
      <c r="I135" s="36" t="str">
        <f>IF(N134="Ja","",IF(LEN('Local Access'!G135)=0,"",'Local Access'!G135))</f>
        <v/>
      </c>
      <c r="J135" s="36" t="str">
        <f>IF(N134="Ja","",IF(LEN('Local Access'!I135)=0,"",'Local Access'!I135))</f>
        <v/>
      </c>
      <c r="K135" s="36" t="str">
        <f>IF(LEN('Local Access'!J135)=0,"",'Local Access'!J135)</f>
        <v/>
      </c>
      <c r="L135" s="36" t="str">
        <f>IF(LEN('Local Access'!K135)=0,"",'Local Access'!K135)</f>
        <v/>
      </c>
      <c r="M135" s="174" t="str">
        <f t="shared" si="6"/>
        <v/>
      </c>
      <c r="N135" s="36" t="str">
        <f>IF(LEN('Local Access'!L135)=0,"",'Local Access'!L135)</f>
        <v/>
      </c>
      <c r="O135" s="36" t="str">
        <f>IF(LEN('Local Access'!M135)=0,"",'Local Access'!M135)</f>
        <v/>
      </c>
      <c r="P135" s="35"/>
      <c r="Q135" s="35"/>
      <c r="R135" s="34"/>
      <c r="S135" s="33"/>
      <c r="T135" s="33"/>
      <c r="U135" s="32"/>
      <c r="V135" s="31"/>
      <c r="W135" s="31"/>
      <c r="X135" s="31"/>
      <c r="Y135" s="31"/>
      <c r="Z135" s="31"/>
      <c r="AA135" s="31"/>
      <c r="AB135" s="292">
        <f t="shared" si="7"/>
        <v>0</v>
      </c>
      <c r="AC135" s="292">
        <f t="shared" si="8"/>
        <v>0</v>
      </c>
      <c r="AD135" s="292">
        <f t="shared" si="9"/>
        <v>0</v>
      </c>
      <c r="AE135" s="30">
        <f>IF(G135="",0,IF(P135="On-Net maken (glasvezel)",$S135*PDC!$F$33+$T135*PDC!$F$34+PDC!$F$32+$U135,IF(P135="On-Net maken (radio)",PDC!$F$35+$U135,0)))</f>
        <v>0</v>
      </c>
      <c r="AF135" s="293">
        <f>IF(G135="",0,IF(P135="Inkoop bij 3e partij",0,IF(H135="Ja",Y135,VLOOKUP($G135,PDC!$B$10:$G$95,6,FALSE))))</f>
        <v>0</v>
      </c>
      <c r="AG135" s="30">
        <f>IF(G135="",0,IF(P135="Inkoop bij 3e partij",0,IF(H135="Ja", Z135,VLOOKUP($G135,PDC!$B$10:$G$95,5,FALSE))))</f>
        <v>0</v>
      </c>
      <c r="AH135" s="293">
        <f>IF(G135="",0,IF(P135="Inkoop bij 3e partij",V135*(1+PDC!$F$37)+IF(G135=0,0,IF(LEN(G135)=0,0,VLOOKUP($G135,PDC!$B$10:$J$77,7,FALSE))),0))</f>
        <v>0</v>
      </c>
      <c r="AI135" s="293">
        <f>IF(G135="",0,IF(P135="Inkoop bij 3e partij",W135*(1+PDC!$F$38),0))</f>
        <v>0</v>
      </c>
      <c r="AJ135" s="30">
        <f>IF(L135="",0,IF(M135="Ja",AA135,VLOOKUP($L135,PDC!$B$10:$G$95,5,FALSE)))</f>
        <v>0</v>
      </c>
    </row>
    <row r="136" spans="1:36" x14ac:dyDescent="0.2">
      <c r="A136" s="36" t="str">
        <f>IF(OR(LEN('Local Access'!A136)=0,'Local Access'!$L135="Ja"),"",'Local Access'!A136)</f>
        <v/>
      </c>
      <c r="B136" s="36" t="str">
        <f>IF(OR(LEN('Local Access'!B136)=0,'Local Access'!$L135="Ja"),"",'Local Access'!B136)</f>
        <v/>
      </c>
      <c r="C136" s="36" t="str">
        <f>IF(OR(LEN('Local Access'!C136)=0,'Local Access'!$L135="Ja"),"",'Local Access'!C136)</f>
        <v/>
      </c>
      <c r="D136" s="36" t="str">
        <f>IF(OR(LEN('Local Access'!D136)=0,'Local Access'!$L135="Ja"),"",'Local Access'!D136)</f>
        <v/>
      </c>
      <c r="E136" s="36" t="str">
        <f>IF(OR(LEN('Local Access'!E136)=0,'Local Access'!$L135="Ja"),"",'Local Access'!E136)</f>
        <v/>
      </c>
      <c r="F136" s="36" t="str">
        <f>IF(OR(LEN('Local Access'!F136)=0,'Local Access'!$L135="Ja"),"",'Local Access'!F136)</f>
        <v/>
      </c>
      <c r="G136" s="36" t="str">
        <f>IF(N135="Ja","",IF(LEN('Local Access'!H136)=0,"",'Local Access'!H136))</f>
        <v/>
      </c>
      <c r="H136" s="174" t="str">
        <f t="shared" si="5"/>
        <v/>
      </c>
      <c r="I136" s="36" t="str">
        <f>IF(N135="Ja","",IF(LEN('Local Access'!G136)=0,"",'Local Access'!G136))</f>
        <v/>
      </c>
      <c r="J136" s="36" t="str">
        <f>IF(N135="Ja","",IF(LEN('Local Access'!I136)=0,"",'Local Access'!I136))</f>
        <v/>
      </c>
      <c r="K136" s="36" t="str">
        <f>IF(LEN('Local Access'!J136)=0,"",'Local Access'!J136)</f>
        <v/>
      </c>
      <c r="L136" s="36" t="str">
        <f>IF(LEN('Local Access'!K136)=0,"",'Local Access'!K136)</f>
        <v/>
      </c>
      <c r="M136" s="174" t="str">
        <f t="shared" si="6"/>
        <v/>
      </c>
      <c r="N136" s="36" t="str">
        <f>IF(LEN('Local Access'!L136)=0,"",'Local Access'!L136)</f>
        <v/>
      </c>
      <c r="O136" s="36" t="str">
        <f>IF(LEN('Local Access'!M136)=0,"",'Local Access'!M136)</f>
        <v/>
      </c>
      <c r="P136" s="35"/>
      <c r="Q136" s="35"/>
      <c r="R136" s="34"/>
      <c r="S136" s="33"/>
      <c r="T136" s="33"/>
      <c r="U136" s="32"/>
      <c r="V136" s="31"/>
      <c r="W136" s="31"/>
      <c r="X136" s="31"/>
      <c r="Y136" s="31"/>
      <c r="Z136" s="31"/>
      <c r="AA136" s="31"/>
      <c r="AB136" s="292">
        <f t="shared" si="7"/>
        <v>0</v>
      </c>
      <c r="AC136" s="292">
        <f t="shared" si="8"/>
        <v>0</v>
      </c>
      <c r="AD136" s="292">
        <f t="shared" si="9"/>
        <v>0</v>
      </c>
      <c r="AE136" s="30">
        <f>IF(G136="",0,IF(P136="On-Net maken (glasvezel)",$S136*PDC!$F$33+$T136*PDC!$F$34+PDC!$F$32+$U136,IF(P136="On-Net maken (radio)",PDC!$F$35+$U136,0)))</f>
        <v>0</v>
      </c>
      <c r="AF136" s="293">
        <f>IF(G136="",0,IF(P136="Inkoop bij 3e partij",0,IF(H136="Ja",Y136,VLOOKUP($G136,PDC!$B$10:$G$95,6,FALSE))))</f>
        <v>0</v>
      </c>
      <c r="AG136" s="30">
        <f>IF(G136="",0,IF(P136="Inkoop bij 3e partij",0,IF(H136="Ja", Z136,VLOOKUP($G136,PDC!$B$10:$G$95,5,FALSE))))</f>
        <v>0</v>
      </c>
      <c r="AH136" s="293">
        <f>IF(G136="",0,IF(P136="Inkoop bij 3e partij",V136*(1+PDC!$F$37)+IF(G136=0,0,IF(LEN(G136)=0,0,VLOOKUP($G136,PDC!$B$10:$J$77,7,FALSE))),0))</f>
        <v>0</v>
      </c>
      <c r="AI136" s="293">
        <f>IF(G136="",0,IF(P136="Inkoop bij 3e partij",W136*(1+PDC!$F$38),0))</f>
        <v>0</v>
      </c>
      <c r="AJ136" s="30">
        <f>IF(L136="",0,IF(M136="Ja",AA136,VLOOKUP($L136,PDC!$B$10:$G$95,5,FALSE)))</f>
        <v>0</v>
      </c>
    </row>
    <row r="137" spans="1:36" x14ac:dyDescent="0.2">
      <c r="A137" s="36" t="str">
        <f>IF(OR(LEN('Local Access'!A137)=0,'Local Access'!$L136="Ja"),"",'Local Access'!A137)</f>
        <v/>
      </c>
      <c r="B137" s="36" t="str">
        <f>IF(OR(LEN('Local Access'!B137)=0,'Local Access'!$L136="Ja"),"",'Local Access'!B137)</f>
        <v/>
      </c>
      <c r="C137" s="36" t="str">
        <f>IF(OR(LEN('Local Access'!C137)=0,'Local Access'!$L136="Ja"),"",'Local Access'!C137)</f>
        <v/>
      </c>
      <c r="D137" s="36" t="str">
        <f>IF(OR(LEN('Local Access'!D137)=0,'Local Access'!$L136="Ja"),"",'Local Access'!D137)</f>
        <v/>
      </c>
      <c r="E137" s="36" t="str">
        <f>IF(OR(LEN('Local Access'!E137)=0,'Local Access'!$L136="Ja"),"",'Local Access'!E137)</f>
        <v/>
      </c>
      <c r="F137" s="36" t="str">
        <f>IF(OR(LEN('Local Access'!F137)=0,'Local Access'!$L136="Ja"),"",'Local Access'!F137)</f>
        <v/>
      </c>
      <c r="G137" s="36" t="str">
        <f>IF(N136="Ja","",IF(LEN('Local Access'!H137)=0,"",'Local Access'!H137))</f>
        <v/>
      </c>
      <c r="H137" s="174" t="str">
        <f t="shared" si="5"/>
        <v/>
      </c>
      <c r="I137" s="36" t="str">
        <f>IF(N136="Ja","",IF(LEN('Local Access'!G137)=0,"",'Local Access'!G137))</f>
        <v/>
      </c>
      <c r="J137" s="36" t="str">
        <f>IF(N136="Ja","",IF(LEN('Local Access'!I137)=0,"",'Local Access'!I137))</f>
        <v/>
      </c>
      <c r="K137" s="36" t="str">
        <f>IF(LEN('Local Access'!J137)=0,"",'Local Access'!J137)</f>
        <v/>
      </c>
      <c r="L137" s="36" t="str">
        <f>IF(LEN('Local Access'!K137)=0,"",'Local Access'!K137)</f>
        <v/>
      </c>
      <c r="M137" s="174" t="str">
        <f t="shared" si="6"/>
        <v/>
      </c>
      <c r="N137" s="36" t="str">
        <f>IF(LEN('Local Access'!L137)=0,"",'Local Access'!L137)</f>
        <v/>
      </c>
      <c r="O137" s="36" t="str">
        <f>IF(LEN('Local Access'!M137)=0,"",'Local Access'!M137)</f>
        <v/>
      </c>
      <c r="P137" s="35"/>
      <c r="Q137" s="35"/>
      <c r="R137" s="34"/>
      <c r="S137" s="33"/>
      <c r="T137" s="33"/>
      <c r="U137" s="32"/>
      <c r="V137" s="31"/>
      <c r="W137" s="31"/>
      <c r="X137" s="31"/>
      <c r="Y137" s="31"/>
      <c r="Z137" s="31"/>
      <c r="AA137" s="31"/>
      <c r="AB137" s="292">
        <f t="shared" si="7"/>
        <v>0</v>
      </c>
      <c r="AC137" s="292">
        <f t="shared" si="8"/>
        <v>0</v>
      </c>
      <c r="AD137" s="292">
        <f t="shared" si="9"/>
        <v>0</v>
      </c>
      <c r="AE137" s="30">
        <f>IF(G137="",0,IF(P137="On-Net maken (glasvezel)",$S137*PDC!$F$33+$T137*PDC!$F$34+PDC!$F$32+$U137,IF(P137="On-Net maken (radio)",PDC!$F$35+$U137,0)))</f>
        <v>0</v>
      </c>
      <c r="AF137" s="293">
        <f>IF(G137="",0,IF(P137="Inkoop bij 3e partij",0,IF(H137="Ja",Y137,VLOOKUP($G137,PDC!$B$10:$G$95,6,FALSE))))</f>
        <v>0</v>
      </c>
      <c r="AG137" s="30">
        <f>IF(G137="",0,IF(P137="Inkoop bij 3e partij",0,IF(H137="Ja", Z137,VLOOKUP($G137,PDC!$B$10:$G$95,5,FALSE))))</f>
        <v>0</v>
      </c>
      <c r="AH137" s="293">
        <f>IF(G137="",0,IF(P137="Inkoop bij 3e partij",V137*(1+PDC!$F$37)+IF(G137=0,0,IF(LEN(G137)=0,0,VLOOKUP($G137,PDC!$B$10:$J$77,7,FALSE))),0))</f>
        <v>0</v>
      </c>
      <c r="AI137" s="293">
        <f>IF(G137="",0,IF(P137="Inkoop bij 3e partij",W137*(1+PDC!$F$38),0))</f>
        <v>0</v>
      </c>
      <c r="AJ137" s="30">
        <f>IF(L137="",0,IF(M137="Ja",AA137,VLOOKUP($L137,PDC!$B$10:$G$95,5,FALSE)))</f>
        <v>0</v>
      </c>
    </row>
    <row r="138" spans="1:36" x14ac:dyDescent="0.2">
      <c r="A138" s="36" t="str">
        <f>IF(OR(LEN('Local Access'!A138)=0,'Local Access'!$L137="Ja"),"",'Local Access'!A138)</f>
        <v/>
      </c>
      <c r="B138" s="36" t="str">
        <f>IF(OR(LEN('Local Access'!B138)=0,'Local Access'!$L137="Ja"),"",'Local Access'!B138)</f>
        <v/>
      </c>
      <c r="C138" s="36" t="str">
        <f>IF(OR(LEN('Local Access'!C138)=0,'Local Access'!$L137="Ja"),"",'Local Access'!C138)</f>
        <v/>
      </c>
      <c r="D138" s="36" t="str">
        <f>IF(OR(LEN('Local Access'!D138)=0,'Local Access'!$L137="Ja"),"",'Local Access'!D138)</f>
        <v/>
      </c>
      <c r="E138" s="36" t="str">
        <f>IF(OR(LEN('Local Access'!E138)=0,'Local Access'!$L137="Ja"),"",'Local Access'!E138)</f>
        <v/>
      </c>
      <c r="F138" s="36" t="str">
        <f>IF(OR(LEN('Local Access'!F138)=0,'Local Access'!$L137="Ja"),"",'Local Access'!F138)</f>
        <v/>
      </c>
      <c r="G138" s="36" t="str">
        <f>IF(N137="Ja","",IF(LEN('Local Access'!H138)=0,"",'Local Access'!H138))</f>
        <v/>
      </c>
      <c r="H138" s="174" t="str">
        <f t="shared" si="5"/>
        <v/>
      </c>
      <c r="I138" s="36" t="str">
        <f>IF(N137="Ja","",IF(LEN('Local Access'!G138)=0,"",'Local Access'!G138))</f>
        <v/>
      </c>
      <c r="J138" s="36" t="str">
        <f>IF(N137="Ja","",IF(LEN('Local Access'!I138)=0,"",'Local Access'!I138))</f>
        <v/>
      </c>
      <c r="K138" s="36" t="str">
        <f>IF(LEN('Local Access'!J138)=0,"",'Local Access'!J138)</f>
        <v/>
      </c>
      <c r="L138" s="36" t="str">
        <f>IF(LEN('Local Access'!K138)=0,"",'Local Access'!K138)</f>
        <v/>
      </c>
      <c r="M138" s="174" t="str">
        <f t="shared" si="6"/>
        <v/>
      </c>
      <c r="N138" s="36" t="str">
        <f>IF(LEN('Local Access'!L138)=0,"",'Local Access'!L138)</f>
        <v/>
      </c>
      <c r="O138" s="36" t="str">
        <f>IF(LEN('Local Access'!M138)=0,"",'Local Access'!M138)</f>
        <v/>
      </c>
      <c r="P138" s="35"/>
      <c r="Q138" s="35"/>
      <c r="R138" s="34"/>
      <c r="S138" s="33"/>
      <c r="T138" s="33"/>
      <c r="U138" s="32"/>
      <c r="V138" s="31"/>
      <c r="W138" s="31"/>
      <c r="X138" s="31"/>
      <c r="Y138" s="31"/>
      <c r="Z138" s="31"/>
      <c r="AA138" s="31"/>
      <c r="AB138" s="292">
        <f t="shared" si="7"/>
        <v>0</v>
      </c>
      <c r="AC138" s="292">
        <f t="shared" si="8"/>
        <v>0</v>
      </c>
      <c r="AD138" s="292">
        <f t="shared" si="9"/>
        <v>0</v>
      </c>
      <c r="AE138" s="30">
        <f>IF(G138="",0,IF(P138="On-Net maken (glasvezel)",$S138*PDC!$F$33+$T138*PDC!$F$34+PDC!$F$32+$U138,IF(P138="On-Net maken (radio)",PDC!$F$35+$U138,0)))</f>
        <v>0</v>
      </c>
      <c r="AF138" s="293">
        <f>IF(G138="",0,IF(P138="Inkoop bij 3e partij",0,IF(H138="Ja",Y138,VLOOKUP($G138,PDC!$B$10:$G$95,6,FALSE))))</f>
        <v>0</v>
      </c>
      <c r="AG138" s="30">
        <f>IF(G138="",0,IF(P138="Inkoop bij 3e partij",0,IF(H138="Ja", Z138,VLOOKUP($G138,PDC!$B$10:$G$95,5,FALSE))))</f>
        <v>0</v>
      </c>
      <c r="AH138" s="293">
        <f>IF(G138="",0,IF(P138="Inkoop bij 3e partij",V138*(1+PDC!$F$37)+IF(G138=0,0,IF(LEN(G138)=0,0,VLOOKUP($G138,PDC!$B$10:$J$77,7,FALSE))),0))</f>
        <v>0</v>
      </c>
      <c r="AI138" s="293">
        <f>IF(G138="",0,IF(P138="Inkoop bij 3e partij",W138*(1+PDC!$F$38),0))</f>
        <v>0</v>
      </c>
      <c r="AJ138" s="30">
        <f>IF(L138="",0,IF(M138="Ja",AA138,VLOOKUP($L138,PDC!$B$10:$G$95,5,FALSE)))</f>
        <v>0</v>
      </c>
    </row>
    <row r="139" spans="1:36" x14ac:dyDescent="0.2">
      <c r="A139" s="36" t="str">
        <f>IF(OR(LEN('Local Access'!A139)=0,'Local Access'!$L138="Ja"),"",'Local Access'!A139)</f>
        <v/>
      </c>
      <c r="B139" s="36" t="str">
        <f>IF(OR(LEN('Local Access'!B139)=0,'Local Access'!$L138="Ja"),"",'Local Access'!B139)</f>
        <v/>
      </c>
      <c r="C139" s="36" t="str">
        <f>IF(OR(LEN('Local Access'!C139)=0,'Local Access'!$L138="Ja"),"",'Local Access'!C139)</f>
        <v/>
      </c>
      <c r="D139" s="36" t="str">
        <f>IF(OR(LEN('Local Access'!D139)=0,'Local Access'!$L138="Ja"),"",'Local Access'!D139)</f>
        <v/>
      </c>
      <c r="E139" s="36" t="str">
        <f>IF(OR(LEN('Local Access'!E139)=0,'Local Access'!$L138="Ja"),"",'Local Access'!E139)</f>
        <v/>
      </c>
      <c r="F139" s="36" t="str">
        <f>IF(OR(LEN('Local Access'!F139)=0,'Local Access'!$L138="Ja"),"",'Local Access'!F139)</f>
        <v/>
      </c>
      <c r="G139" s="36" t="str">
        <f>IF(N138="Ja","",IF(LEN('Local Access'!H139)=0,"",'Local Access'!H139))</f>
        <v/>
      </c>
      <c r="H139" s="174" t="str">
        <f t="shared" si="5"/>
        <v/>
      </c>
      <c r="I139" s="36" t="str">
        <f>IF(N138="Ja","",IF(LEN('Local Access'!G139)=0,"",'Local Access'!G139))</f>
        <v/>
      </c>
      <c r="J139" s="36" t="str">
        <f>IF(N138="Ja","",IF(LEN('Local Access'!I139)=0,"",'Local Access'!I139))</f>
        <v/>
      </c>
      <c r="K139" s="36" t="str">
        <f>IF(LEN('Local Access'!J139)=0,"",'Local Access'!J139)</f>
        <v/>
      </c>
      <c r="L139" s="36" t="str">
        <f>IF(LEN('Local Access'!K139)=0,"",'Local Access'!K139)</f>
        <v/>
      </c>
      <c r="M139" s="174" t="str">
        <f t="shared" si="6"/>
        <v/>
      </c>
      <c r="N139" s="36" t="str">
        <f>IF(LEN('Local Access'!L139)=0,"",'Local Access'!L139)</f>
        <v/>
      </c>
      <c r="O139" s="36" t="str">
        <f>IF(LEN('Local Access'!M139)=0,"",'Local Access'!M139)</f>
        <v/>
      </c>
      <c r="P139" s="35"/>
      <c r="Q139" s="35"/>
      <c r="R139" s="34"/>
      <c r="S139" s="33"/>
      <c r="T139" s="33"/>
      <c r="U139" s="32"/>
      <c r="V139" s="31"/>
      <c r="W139" s="31"/>
      <c r="X139" s="31"/>
      <c r="Y139" s="31"/>
      <c r="Z139" s="31"/>
      <c r="AA139" s="31"/>
      <c r="AB139" s="292">
        <f t="shared" si="7"/>
        <v>0</v>
      </c>
      <c r="AC139" s="292">
        <f t="shared" si="8"/>
        <v>0</v>
      </c>
      <c r="AD139" s="292">
        <f t="shared" si="9"/>
        <v>0</v>
      </c>
      <c r="AE139" s="30">
        <f>IF(G139="",0,IF(P139="On-Net maken (glasvezel)",$S139*PDC!$F$33+$T139*PDC!$F$34+PDC!$F$32+$U139,IF(P139="On-Net maken (radio)",PDC!$F$35+$U139,0)))</f>
        <v>0</v>
      </c>
      <c r="AF139" s="293">
        <f>IF(G139="",0,IF(P139="Inkoop bij 3e partij",0,IF(H139="Ja",Y139,VLOOKUP($G139,PDC!$B$10:$G$95,6,FALSE))))</f>
        <v>0</v>
      </c>
      <c r="AG139" s="30">
        <f>IF(G139="",0,IF(P139="Inkoop bij 3e partij",0,IF(H139="Ja", Z139,VLOOKUP($G139,PDC!$B$10:$G$95,5,FALSE))))</f>
        <v>0</v>
      </c>
      <c r="AH139" s="293">
        <f>IF(G139="",0,IF(P139="Inkoop bij 3e partij",V139*(1+PDC!$F$37)+IF(G139=0,0,IF(LEN(G139)=0,0,VLOOKUP($G139,PDC!$B$10:$J$77,7,FALSE))),0))</f>
        <v>0</v>
      </c>
      <c r="AI139" s="293">
        <f>IF(G139="",0,IF(P139="Inkoop bij 3e partij",W139*(1+PDC!$F$38),0))</f>
        <v>0</v>
      </c>
      <c r="AJ139" s="30">
        <f>IF(L139="",0,IF(M139="Ja",AA139,VLOOKUP($L139,PDC!$B$10:$G$95,5,FALSE)))</f>
        <v>0</v>
      </c>
    </row>
    <row r="140" spans="1:36" x14ac:dyDescent="0.2">
      <c r="A140" s="36" t="str">
        <f>IF(OR(LEN('Local Access'!A140)=0,'Local Access'!$L139="Ja"),"",'Local Access'!A140)</f>
        <v/>
      </c>
      <c r="B140" s="36" t="str">
        <f>IF(OR(LEN('Local Access'!B140)=0,'Local Access'!$L139="Ja"),"",'Local Access'!B140)</f>
        <v/>
      </c>
      <c r="C140" s="36" t="str">
        <f>IF(OR(LEN('Local Access'!C140)=0,'Local Access'!$L139="Ja"),"",'Local Access'!C140)</f>
        <v/>
      </c>
      <c r="D140" s="36" t="str">
        <f>IF(OR(LEN('Local Access'!D140)=0,'Local Access'!$L139="Ja"),"",'Local Access'!D140)</f>
        <v/>
      </c>
      <c r="E140" s="36" t="str">
        <f>IF(OR(LEN('Local Access'!E140)=0,'Local Access'!$L139="Ja"),"",'Local Access'!E140)</f>
        <v/>
      </c>
      <c r="F140" s="36" t="str">
        <f>IF(OR(LEN('Local Access'!F140)=0,'Local Access'!$L139="Ja"),"",'Local Access'!F140)</f>
        <v/>
      </c>
      <c r="G140" s="36" t="str">
        <f>IF(N139="Ja","",IF(LEN('Local Access'!H140)=0,"",'Local Access'!H140))</f>
        <v/>
      </c>
      <c r="H140" s="174" t="str">
        <f t="shared" si="5"/>
        <v/>
      </c>
      <c r="I140" s="36" t="str">
        <f>IF(N139="Ja","",IF(LEN('Local Access'!G140)=0,"",'Local Access'!G140))</f>
        <v/>
      </c>
      <c r="J140" s="36" t="str">
        <f>IF(N139="Ja","",IF(LEN('Local Access'!I140)=0,"",'Local Access'!I140))</f>
        <v/>
      </c>
      <c r="K140" s="36" t="str">
        <f>IF(LEN('Local Access'!J140)=0,"",'Local Access'!J140)</f>
        <v/>
      </c>
      <c r="L140" s="36" t="str">
        <f>IF(LEN('Local Access'!K140)=0,"",'Local Access'!K140)</f>
        <v/>
      </c>
      <c r="M140" s="174" t="str">
        <f t="shared" si="6"/>
        <v/>
      </c>
      <c r="N140" s="36" t="str">
        <f>IF(LEN('Local Access'!L140)=0,"",'Local Access'!L140)</f>
        <v/>
      </c>
      <c r="O140" s="36" t="str">
        <f>IF(LEN('Local Access'!M140)=0,"",'Local Access'!M140)</f>
        <v/>
      </c>
      <c r="P140" s="35"/>
      <c r="Q140" s="35"/>
      <c r="R140" s="34"/>
      <c r="S140" s="33"/>
      <c r="T140" s="33"/>
      <c r="U140" s="32"/>
      <c r="V140" s="31"/>
      <c r="W140" s="31"/>
      <c r="X140" s="31"/>
      <c r="Y140" s="31"/>
      <c r="Z140" s="31"/>
      <c r="AA140" s="31"/>
      <c r="AB140" s="292">
        <f t="shared" si="7"/>
        <v>0</v>
      </c>
      <c r="AC140" s="292">
        <f t="shared" si="8"/>
        <v>0</v>
      </c>
      <c r="AD140" s="292">
        <f t="shared" si="9"/>
        <v>0</v>
      </c>
      <c r="AE140" s="30">
        <f>IF(G140="",0,IF(P140="On-Net maken (glasvezel)",$S140*PDC!$F$33+$T140*PDC!$F$34+PDC!$F$32+$U140,IF(P140="On-Net maken (radio)",PDC!$F$35+$U140,0)))</f>
        <v>0</v>
      </c>
      <c r="AF140" s="293">
        <f>IF(G140="",0,IF(P140="Inkoop bij 3e partij",0,IF(H140="Ja",Y140,VLOOKUP($G140,PDC!$B$10:$G$95,6,FALSE))))</f>
        <v>0</v>
      </c>
      <c r="AG140" s="30">
        <f>IF(G140="",0,IF(P140="Inkoop bij 3e partij",0,IF(H140="Ja", Z140,VLOOKUP($G140,PDC!$B$10:$G$95,5,FALSE))))</f>
        <v>0</v>
      </c>
      <c r="AH140" s="293">
        <f>IF(G140="",0,IF(P140="Inkoop bij 3e partij",V140*(1+PDC!$F$37)+IF(G140=0,0,IF(LEN(G140)=0,0,VLOOKUP($G140,PDC!$B$10:$J$77,7,FALSE))),0))</f>
        <v>0</v>
      </c>
      <c r="AI140" s="293">
        <f>IF(G140="",0,IF(P140="Inkoop bij 3e partij",W140*(1+PDC!$F$38),0))</f>
        <v>0</v>
      </c>
      <c r="AJ140" s="30">
        <f>IF(L140="",0,IF(M140="Ja",AA140,VLOOKUP($L140,PDC!$B$10:$G$95,5,FALSE)))</f>
        <v>0</v>
      </c>
    </row>
    <row r="141" spans="1:36" x14ac:dyDescent="0.2">
      <c r="A141" s="36" t="str">
        <f>IF(OR(LEN('Local Access'!A141)=0,'Local Access'!$L140="Ja"),"",'Local Access'!A141)</f>
        <v/>
      </c>
      <c r="B141" s="36" t="str">
        <f>IF(OR(LEN('Local Access'!B141)=0,'Local Access'!$L140="Ja"),"",'Local Access'!B141)</f>
        <v/>
      </c>
      <c r="C141" s="36" t="str">
        <f>IF(OR(LEN('Local Access'!C141)=0,'Local Access'!$L140="Ja"),"",'Local Access'!C141)</f>
        <v/>
      </c>
      <c r="D141" s="36" t="str">
        <f>IF(OR(LEN('Local Access'!D141)=0,'Local Access'!$L140="Ja"),"",'Local Access'!D141)</f>
        <v/>
      </c>
      <c r="E141" s="36" t="str">
        <f>IF(OR(LEN('Local Access'!E141)=0,'Local Access'!$L140="Ja"),"",'Local Access'!E141)</f>
        <v/>
      </c>
      <c r="F141" s="36" t="str">
        <f>IF(OR(LEN('Local Access'!F141)=0,'Local Access'!$L140="Ja"),"",'Local Access'!F141)</f>
        <v/>
      </c>
      <c r="G141" s="36" t="str">
        <f>IF(N140="Ja","",IF(LEN('Local Access'!H141)=0,"",'Local Access'!H141))</f>
        <v/>
      </c>
      <c r="H141" s="174" t="str">
        <f t="shared" ref="H141:H204" si="10">IF(N140="Ja","",IF(LEFT(G141,3)="SD-","Ja",""))</f>
        <v/>
      </c>
      <c r="I141" s="36" t="str">
        <f>IF(N140="Ja","",IF(LEN('Local Access'!G141)=0,"",'Local Access'!G141))</f>
        <v/>
      </c>
      <c r="J141" s="36" t="str">
        <f>IF(N140="Ja","",IF(LEN('Local Access'!I141)=0,"",'Local Access'!I141))</f>
        <v/>
      </c>
      <c r="K141" s="36" t="str">
        <f>IF(LEN('Local Access'!J141)=0,"",'Local Access'!J141)</f>
        <v/>
      </c>
      <c r="L141" s="36" t="str">
        <f>IF(LEN('Local Access'!K141)=0,"",'Local Access'!K141)</f>
        <v/>
      </c>
      <c r="M141" s="174" t="str">
        <f t="shared" ref="M141:M204" si="11">IF(LEFT(L141,3)="SD-","Ja","")</f>
        <v/>
      </c>
      <c r="N141" s="36" t="str">
        <f>IF(LEN('Local Access'!L141)=0,"",'Local Access'!L141)</f>
        <v/>
      </c>
      <c r="O141" s="36" t="str">
        <f>IF(LEN('Local Access'!M141)=0,"",'Local Access'!M141)</f>
        <v/>
      </c>
      <c r="P141" s="35"/>
      <c r="Q141" s="35"/>
      <c r="R141" s="34"/>
      <c r="S141" s="33"/>
      <c r="T141" s="33"/>
      <c r="U141" s="32"/>
      <c r="V141" s="31"/>
      <c r="W141" s="31"/>
      <c r="X141" s="31"/>
      <c r="Y141" s="31"/>
      <c r="Z141" s="31"/>
      <c r="AA141" s="31"/>
      <c r="AB141" s="292">
        <f t="shared" ref="AB141:AB204" si="12">AE141+AH141</f>
        <v>0</v>
      </c>
      <c r="AC141" s="292">
        <f t="shared" ref="AC141:AC204" si="13">AF141</f>
        <v>0</v>
      </c>
      <c r="AD141" s="292">
        <f t="shared" ref="AD141:AD204" si="14">AI141+AG141+AJ141</f>
        <v>0</v>
      </c>
      <c r="AE141" s="30">
        <f>IF(G141="",0,IF(P141="On-Net maken (glasvezel)",$S141*PDC!$F$33+$T141*PDC!$F$34+PDC!$F$32+$U141,IF(P141="On-Net maken (radio)",PDC!$F$35+$U141,0)))</f>
        <v>0</v>
      </c>
      <c r="AF141" s="293">
        <f>IF(G141="",0,IF(P141="Inkoop bij 3e partij",0,IF(H141="Ja",Y141,VLOOKUP($G141,PDC!$B$10:$G$95,6,FALSE))))</f>
        <v>0</v>
      </c>
      <c r="AG141" s="30">
        <f>IF(G141="",0,IF(P141="Inkoop bij 3e partij",0,IF(H141="Ja", Z141,VLOOKUP($G141,PDC!$B$10:$G$95,5,FALSE))))</f>
        <v>0</v>
      </c>
      <c r="AH141" s="293">
        <f>IF(G141="",0,IF(P141="Inkoop bij 3e partij",V141*(1+PDC!$F$37)+IF(G141=0,0,IF(LEN(G141)=0,0,VLOOKUP($G141,PDC!$B$10:$J$77,7,FALSE))),0))</f>
        <v>0</v>
      </c>
      <c r="AI141" s="293">
        <f>IF(G141="",0,IF(P141="Inkoop bij 3e partij",W141*(1+PDC!$F$38),0))</f>
        <v>0</v>
      </c>
      <c r="AJ141" s="30">
        <f>IF(L141="",0,IF(M141="Ja",AA141,VLOOKUP($L141,PDC!$B$10:$G$95,5,FALSE)))</f>
        <v>0</v>
      </c>
    </row>
    <row r="142" spans="1:36" x14ac:dyDescent="0.2">
      <c r="A142" s="36" t="str">
        <f>IF(OR(LEN('Local Access'!A142)=0,'Local Access'!$L141="Ja"),"",'Local Access'!A142)</f>
        <v/>
      </c>
      <c r="B142" s="36" t="str">
        <f>IF(OR(LEN('Local Access'!B142)=0,'Local Access'!$L141="Ja"),"",'Local Access'!B142)</f>
        <v/>
      </c>
      <c r="C142" s="36" t="str">
        <f>IF(OR(LEN('Local Access'!C142)=0,'Local Access'!$L141="Ja"),"",'Local Access'!C142)</f>
        <v/>
      </c>
      <c r="D142" s="36" t="str">
        <f>IF(OR(LEN('Local Access'!D142)=0,'Local Access'!$L141="Ja"),"",'Local Access'!D142)</f>
        <v/>
      </c>
      <c r="E142" s="36" t="str">
        <f>IF(OR(LEN('Local Access'!E142)=0,'Local Access'!$L141="Ja"),"",'Local Access'!E142)</f>
        <v/>
      </c>
      <c r="F142" s="36" t="str">
        <f>IF(OR(LEN('Local Access'!F142)=0,'Local Access'!$L141="Ja"),"",'Local Access'!F142)</f>
        <v/>
      </c>
      <c r="G142" s="36" t="str">
        <f>IF(N141="Ja","",IF(LEN('Local Access'!H142)=0,"",'Local Access'!H142))</f>
        <v/>
      </c>
      <c r="H142" s="174" t="str">
        <f t="shared" si="10"/>
        <v/>
      </c>
      <c r="I142" s="36" t="str">
        <f>IF(N141="Ja","",IF(LEN('Local Access'!G142)=0,"",'Local Access'!G142))</f>
        <v/>
      </c>
      <c r="J142" s="36" t="str">
        <f>IF(N141="Ja","",IF(LEN('Local Access'!I142)=0,"",'Local Access'!I142))</f>
        <v/>
      </c>
      <c r="K142" s="36" t="str">
        <f>IF(LEN('Local Access'!J142)=0,"",'Local Access'!J142)</f>
        <v/>
      </c>
      <c r="L142" s="36" t="str">
        <f>IF(LEN('Local Access'!K142)=0,"",'Local Access'!K142)</f>
        <v/>
      </c>
      <c r="M142" s="174" t="str">
        <f t="shared" si="11"/>
        <v/>
      </c>
      <c r="N142" s="36" t="str">
        <f>IF(LEN('Local Access'!L142)=0,"",'Local Access'!L142)</f>
        <v/>
      </c>
      <c r="O142" s="36" t="str">
        <f>IF(LEN('Local Access'!M142)=0,"",'Local Access'!M142)</f>
        <v/>
      </c>
      <c r="P142" s="35"/>
      <c r="Q142" s="35"/>
      <c r="R142" s="34"/>
      <c r="S142" s="33"/>
      <c r="T142" s="33"/>
      <c r="U142" s="32"/>
      <c r="V142" s="31"/>
      <c r="W142" s="31"/>
      <c r="X142" s="31"/>
      <c r="Y142" s="31"/>
      <c r="Z142" s="31"/>
      <c r="AA142" s="31"/>
      <c r="AB142" s="292">
        <f t="shared" si="12"/>
        <v>0</v>
      </c>
      <c r="AC142" s="292">
        <f t="shared" si="13"/>
        <v>0</v>
      </c>
      <c r="AD142" s="292">
        <f t="shared" si="14"/>
        <v>0</v>
      </c>
      <c r="AE142" s="30">
        <f>IF(G142="",0,IF(P142="On-Net maken (glasvezel)",$S142*PDC!$F$33+$T142*PDC!$F$34+PDC!$F$32+$U142,IF(P142="On-Net maken (radio)",PDC!$F$35+$U142,0)))</f>
        <v>0</v>
      </c>
      <c r="AF142" s="293">
        <f>IF(G142="",0,IF(P142="Inkoop bij 3e partij",0,IF(H142="Ja",Y142,VLOOKUP($G142,PDC!$B$10:$G$95,6,FALSE))))</f>
        <v>0</v>
      </c>
      <c r="AG142" s="30">
        <f>IF(G142="",0,IF(P142="Inkoop bij 3e partij",0,IF(H142="Ja", Z142,VLOOKUP($G142,PDC!$B$10:$G$95,5,FALSE))))</f>
        <v>0</v>
      </c>
      <c r="AH142" s="293">
        <f>IF(G142="",0,IF(P142="Inkoop bij 3e partij",V142*(1+PDC!$F$37)+IF(G142=0,0,IF(LEN(G142)=0,0,VLOOKUP($G142,PDC!$B$10:$J$77,7,FALSE))),0))</f>
        <v>0</v>
      </c>
      <c r="AI142" s="293">
        <f>IF(G142="",0,IF(P142="Inkoop bij 3e partij",W142*(1+PDC!$F$38),0))</f>
        <v>0</v>
      </c>
      <c r="AJ142" s="30">
        <f>IF(L142="",0,IF(M142="Ja",AA142,VLOOKUP($L142,PDC!$B$10:$G$95,5,FALSE)))</f>
        <v>0</v>
      </c>
    </row>
    <row r="143" spans="1:36" x14ac:dyDescent="0.2">
      <c r="A143" s="36" t="str">
        <f>IF(OR(LEN('Local Access'!A143)=0,'Local Access'!$L142="Ja"),"",'Local Access'!A143)</f>
        <v/>
      </c>
      <c r="B143" s="36" t="str">
        <f>IF(OR(LEN('Local Access'!B143)=0,'Local Access'!$L142="Ja"),"",'Local Access'!B143)</f>
        <v/>
      </c>
      <c r="C143" s="36" t="str">
        <f>IF(OR(LEN('Local Access'!C143)=0,'Local Access'!$L142="Ja"),"",'Local Access'!C143)</f>
        <v/>
      </c>
      <c r="D143" s="36" t="str">
        <f>IF(OR(LEN('Local Access'!D143)=0,'Local Access'!$L142="Ja"),"",'Local Access'!D143)</f>
        <v/>
      </c>
      <c r="E143" s="36" t="str">
        <f>IF(OR(LEN('Local Access'!E143)=0,'Local Access'!$L142="Ja"),"",'Local Access'!E143)</f>
        <v/>
      </c>
      <c r="F143" s="36" t="str">
        <f>IF(OR(LEN('Local Access'!F143)=0,'Local Access'!$L142="Ja"),"",'Local Access'!F143)</f>
        <v/>
      </c>
      <c r="G143" s="36" t="str">
        <f>IF(N142="Ja","",IF(LEN('Local Access'!H143)=0,"",'Local Access'!H143))</f>
        <v/>
      </c>
      <c r="H143" s="174" t="str">
        <f t="shared" si="10"/>
        <v/>
      </c>
      <c r="I143" s="36" t="str">
        <f>IF(N142="Ja","",IF(LEN('Local Access'!G143)=0,"",'Local Access'!G143))</f>
        <v/>
      </c>
      <c r="J143" s="36" t="str">
        <f>IF(N142="Ja","",IF(LEN('Local Access'!I143)=0,"",'Local Access'!I143))</f>
        <v/>
      </c>
      <c r="K143" s="36" t="str">
        <f>IF(LEN('Local Access'!J143)=0,"",'Local Access'!J143)</f>
        <v/>
      </c>
      <c r="L143" s="36" t="str">
        <f>IF(LEN('Local Access'!K143)=0,"",'Local Access'!K143)</f>
        <v/>
      </c>
      <c r="M143" s="174" t="str">
        <f t="shared" si="11"/>
        <v/>
      </c>
      <c r="N143" s="36" t="str">
        <f>IF(LEN('Local Access'!L143)=0,"",'Local Access'!L143)</f>
        <v/>
      </c>
      <c r="O143" s="36" t="str">
        <f>IF(LEN('Local Access'!M143)=0,"",'Local Access'!M143)</f>
        <v/>
      </c>
      <c r="P143" s="35"/>
      <c r="Q143" s="35"/>
      <c r="R143" s="34"/>
      <c r="S143" s="33"/>
      <c r="T143" s="33"/>
      <c r="U143" s="32"/>
      <c r="V143" s="31"/>
      <c r="W143" s="31"/>
      <c r="X143" s="31"/>
      <c r="Y143" s="31"/>
      <c r="Z143" s="31"/>
      <c r="AA143" s="31"/>
      <c r="AB143" s="292">
        <f t="shared" si="12"/>
        <v>0</v>
      </c>
      <c r="AC143" s="292">
        <f t="shared" si="13"/>
        <v>0</v>
      </c>
      <c r="AD143" s="292">
        <f t="shared" si="14"/>
        <v>0</v>
      </c>
      <c r="AE143" s="30">
        <f>IF(G143="",0,IF(P143="On-Net maken (glasvezel)",$S143*PDC!$F$33+$T143*PDC!$F$34+PDC!$F$32+$U143,IF(P143="On-Net maken (radio)",PDC!$F$35+$U143,0)))</f>
        <v>0</v>
      </c>
      <c r="AF143" s="293">
        <f>IF(G143="",0,IF(P143="Inkoop bij 3e partij",0,IF(H143="Ja",Y143,VLOOKUP($G143,PDC!$B$10:$G$95,6,FALSE))))</f>
        <v>0</v>
      </c>
      <c r="AG143" s="30">
        <f>IF(G143="",0,IF(P143="Inkoop bij 3e partij",0,IF(H143="Ja", Z143,VLOOKUP($G143,PDC!$B$10:$G$95,5,FALSE))))</f>
        <v>0</v>
      </c>
      <c r="AH143" s="293">
        <f>IF(G143="",0,IF(P143="Inkoop bij 3e partij",V143*(1+PDC!$F$37)+IF(G143=0,0,IF(LEN(G143)=0,0,VLOOKUP($G143,PDC!$B$10:$J$77,7,FALSE))),0))</f>
        <v>0</v>
      </c>
      <c r="AI143" s="293">
        <f>IF(G143="",0,IF(P143="Inkoop bij 3e partij",W143*(1+PDC!$F$38),0))</f>
        <v>0</v>
      </c>
      <c r="AJ143" s="30">
        <f>IF(L143="",0,IF(M143="Ja",AA143,VLOOKUP($L143,PDC!$B$10:$G$95,5,FALSE)))</f>
        <v>0</v>
      </c>
    </row>
    <row r="144" spans="1:36" x14ac:dyDescent="0.2">
      <c r="A144" s="36" t="str">
        <f>IF(OR(LEN('Local Access'!A144)=0,'Local Access'!$L143="Ja"),"",'Local Access'!A144)</f>
        <v/>
      </c>
      <c r="B144" s="36" t="str">
        <f>IF(OR(LEN('Local Access'!B144)=0,'Local Access'!$L143="Ja"),"",'Local Access'!B144)</f>
        <v/>
      </c>
      <c r="C144" s="36" t="str">
        <f>IF(OR(LEN('Local Access'!C144)=0,'Local Access'!$L143="Ja"),"",'Local Access'!C144)</f>
        <v/>
      </c>
      <c r="D144" s="36" t="str">
        <f>IF(OR(LEN('Local Access'!D144)=0,'Local Access'!$L143="Ja"),"",'Local Access'!D144)</f>
        <v/>
      </c>
      <c r="E144" s="36" t="str">
        <f>IF(OR(LEN('Local Access'!E144)=0,'Local Access'!$L143="Ja"),"",'Local Access'!E144)</f>
        <v/>
      </c>
      <c r="F144" s="36" t="str">
        <f>IF(OR(LEN('Local Access'!F144)=0,'Local Access'!$L143="Ja"),"",'Local Access'!F144)</f>
        <v/>
      </c>
      <c r="G144" s="36" t="str">
        <f>IF(N143="Ja","",IF(LEN('Local Access'!H144)=0,"",'Local Access'!H144))</f>
        <v/>
      </c>
      <c r="H144" s="174" t="str">
        <f t="shared" si="10"/>
        <v/>
      </c>
      <c r="I144" s="36" t="str">
        <f>IF(N143="Ja","",IF(LEN('Local Access'!G144)=0,"",'Local Access'!G144))</f>
        <v/>
      </c>
      <c r="J144" s="36" t="str">
        <f>IF(N143="Ja","",IF(LEN('Local Access'!I144)=0,"",'Local Access'!I144))</f>
        <v/>
      </c>
      <c r="K144" s="36" t="str">
        <f>IF(LEN('Local Access'!J144)=0,"",'Local Access'!J144)</f>
        <v/>
      </c>
      <c r="L144" s="36" t="str">
        <f>IF(LEN('Local Access'!K144)=0,"",'Local Access'!K144)</f>
        <v/>
      </c>
      <c r="M144" s="174" t="str">
        <f t="shared" si="11"/>
        <v/>
      </c>
      <c r="N144" s="36" t="str">
        <f>IF(LEN('Local Access'!L144)=0,"",'Local Access'!L144)</f>
        <v/>
      </c>
      <c r="O144" s="36" t="str">
        <f>IF(LEN('Local Access'!M144)=0,"",'Local Access'!M144)</f>
        <v/>
      </c>
      <c r="P144" s="35"/>
      <c r="Q144" s="35"/>
      <c r="R144" s="34"/>
      <c r="S144" s="33"/>
      <c r="T144" s="33"/>
      <c r="U144" s="32"/>
      <c r="V144" s="31"/>
      <c r="W144" s="31"/>
      <c r="X144" s="31"/>
      <c r="Y144" s="31"/>
      <c r="Z144" s="31"/>
      <c r="AA144" s="31"/>
      <c r="AB144" s="292">
        <f t="shared" si="12"/>
        <v>0</v>
      </c>
      <c r="AC144" s="292">
        <f t="shared" si="13"/>
        <v>0</v>
      </c>
      <c r="AD144" s="292">
        <f t="shared" si="14"/>
        <v>0</v>
      </c>
      <c r="AE144" s="30">
        <f>IF(G144="",0,IF(P144="On-Net maken (glasvezel)",$S144*PDC!$F$33+$T144*PDC!$F$34+PDC!$F$32+$U144,IF(P144="On-Net maken (radio)",PDC!$F$35+$U144,0)))</f>
        <v>0</v>
      </c>
      <c r="AF144" s="293">
        <f>IF(G144="",0,IF(P144="Inkoop bij 3e partij",0,IF(H144="Ja",Y144,VLOOKUP($G144,PDC!$B$10:$G$95,6,FALSE))))</f>
        <v>0</v>
      </c>
      <c r="AG144" s="30">
        <f>IF(G144="",0,IF(P144="Inkoop bij 3e partij",0,IF(H144="Ja", Z144,VLOOKUP($G144,PDC!$B$10:$G$95,5,FALSE))))</f>
        <v>0</v>
      </c>
      <c r="AH144" s="293">
        <f>IF(G144="",0,IF(P144="Inkoop bij 3e partij",V144*(1+PDC!$F$37)+IF(G144=0,0,IF(LEN(G144)=0,0,VLOOKUP($G144,PDC!$B$10:$J$77,7,FALSE))),0))</f>
        <v>0</v>
      </c>
      <c r="AI144" s="293">
        <f>IF(G144="",0,IF(P144="Inkoop bij 3e partij",W144*(1+PDC!$F$38),0))</f>
        <v>0</v>
      </c>
      <c r="AJ144" s="30">
        <f>IF(L144="",0,IF(M144="Ja",AA144,VLOOKUP($L144,PDC!$B$10:$G$95,5,FALSE)))</f>
        <v>0</v>
      </c>
    </row>
    <row r="145" spans="1:36" x14ac:dyDescent="0.2">
      <c r="A145" s="36" t="str">
        <f>IF(OR(LEN('Local Access'!A145)=0,'Local Access'!$L144="Ja"),"",'Local Access'!A145)</f>
        <v/>
      </c>
      <c r="B145" s="36" t="str">
        <f>IF(OR(LEN('Local Access'!B145)=0,'Local Access'!$L144="Ja"),"",'Local Access'!B145)</f>
        <v/>
      </c>
      <c r="C145" s="36" t="str">
        <f>IF(OR(LEN('Local Access'!C145)=0,'Local Access'!$L144="Ja"),"",'Local Access'!C145)</f>
        <v/>
      </c>
      <c r="D145" s="36" t="str">
        <f>IF(OR(LEN('Local Access'!D145)=0,'Local Access'!$L144="Ja"),"",'Local Access'!D145)</f>
        <v/>
      </c>
      <c r="E145" s="36" t="str">
        <f>IF(OR(LEN('Local Access'!E145)=0,'Local Access'!$L144="Ja"),"",'Local Access'!E145)</f>
        <v/>
      </c>
      <c r="F145" s="36" t="str">
        <f>IF(OR(LEN('Local Access'!F145)=0,'Local Access'!$L144="Ja"),"",'Local Access'!F145)</f>
        <v/>
      </c>
      <c r="G145" s="36" t="str">
        <f>IF(N144="Ja","",IF(LEN('Local Access'!H145)=0,"",'Local Access'!H145))</f>
        <v/>
      </c>
      <c r="H145" s="174" t="str">
        <f t="shared" si="10"/>
        <v/>
      </c>
      <c r="I145" s="36" t="str">
        <f>IF(N144="Ja","",IF(LEN('Local Access'!G145)=0,"",'Local Access'!G145))</f>
        <v/>
      </c>
      <c r="J145" s="36" t="str">
        <f>IF(N144="Ja","",IF(LEN('Local Access'!I145)=0,"",'Local Access'!I145))</f>
        <v/>
      </c>
      <c r="K145" s="36" t="str">
        <f>IF(LEN('Local Access'!J145)=0,"",'Local Access'!J145)</f>
        <v/>
      </c>
      <c r="L145" s="36" t="str">
        <f>IF(LEN('Local Access'!K145)=0,"",'Local Access'!K145)</f>
        <v/>
      </c>
      <c r="M145" s="174" t="str">
        <f t="shared" si="11"/>
        <v/>
      </c>
      <c r="N145" s="36" t="str">
        <f>IF(LEN('Local Access'!L145)=0,"",'Local Access'!L145)</f>
        <v/>
      </c>
      <c r="O145" s="36" t="str">
        <f>IF(LEN('Local Access'!M145)=0,"",'Local Access'!M145)</f>
        <v/>
      </c>
      <c r="P145" s="35"/>
      <c r="Q145" s="35"/>
      <c r="R145" s="34"/>
      <c r="S145" s="33"/>
      <c r="T145" s="33"/>
      <c r="U145" s="32"/>
      <c r="V145" s="31"/>
      <c r="W145" s="31"/>
      <c r="X145" s="31"/>
      <c r="Y145" s="31"/>
      <c r="Z145" s="31"/>
      <c r="AA145" s="31"/>
      <c r="AB145" s="292">
        <f t="shared" si="12"/>
        <v>0</v>
      </c>
      <c r="AC145" s="292">
        <f t="shared" si="13"/>
        <v>0</v>
      </c>
      <c r="AD145" s="292">
        <f t="shared" si="14"/>
        <v>0</v>
      </c>
      <c r="AE145" s="30">
        <f>IF(G145="",0,IF(P145="On-Net maken (glasvezel)",$S145*PDC!$F$33+$T145*PDC!$F$34+PDC!$F$32+$U145,IF(P145="On-Net maken (radio)",PDC!$F$35+$U145,0)))</f>
        <v>0</v>
      </c>
      <c r="AF145" s="293">
        <f>IF(G145="",0,IF(P145="Inkoop bij 3e partij",0,IF(H145="Ja",Y145,VLOOKUP($G145,PDC!$B$10:$G$95,6,FALSE))))</f>
        <v>0</v>
      </c>
      <c r="AG145" s="30">
        <f>IF(G145="",0,IF(P145="Inkoop bij 3e partij",0,IF(H145="Ja", Z145,VLOOKUP($G145,PDC!$B$10:$G$95,5,FALSE))))</f>
        <v>0</v>
      </c>
      <c r="AH145" s="293">
        <f>IF(G145="",0,IF(P145="Inkoop bij 3e partij",V145*(1+PDC!$F$37)+IF(G145=0,0,IF(LEN(G145)=0,0,VLOOKUP($G145,PDC!$B$10:$J$77,7,FALSE))),0))</f>
        <v>0</v>
      </c>
      <c r="AI145" s="293">
        <f>IF(G145="",0,IF(P145="Inkoop bij 3e partij",W145*(1+PDC!$F$38),0))</f>
        <v>0</v>
      </c>
      <c r="AJ145" s="30">
        <f>IF(L145="",0,IF(M145="Ja",AA145,VLOOKUP($L145,PDC!$B$10:$G$95,5,FALSE)))</f>
        <v>0</v>
      </c>
    </row>
    <row r="146" spans="1:36" x14ac:dyDescent="0.2">
      <c r="A146" s="36" t="str">
        <f>IF(OR(LEN('Local Access'!A146)=0,'Local Access'!$L145="Ja"),"",'Local Access'!A146)</f>
        <v/>
      </c>
      <c r="B146" s="36" t="str">
        <f>IF(OR(LEN('Local Access'!B146)=0,'Local Access'!$L145="Ja"),"",'Local Access'!B146)</f>
        <v/>
      </c>
      <c r="C146" s="36" t="str">
        <f>IF(OR(LEN('Local Access'!C146)=0,'Local Access'!$L145="Ja"),"",'Local Access'!C146)</f>
        <v/>
      </c>
      <c r="D146" s="36" t="str">
        <f>IF(OR(LEN('Local Access'!D146)=0,'Local Access'!$L145="Ja"),"",'Local Access'!D146)</f>
        <v/>
      </c>
      <c r="E146" s="36" t="str">
        <f>IF(OR(LEN('Local Access'!E146)=0,'Local Access'!$L145="Ja"),"",'Local Access'!E146)</f>
        <v/>
      </c>
      <c r="F146" s="36" t="str">
        <f>IF(OR(LEN('Local Access'!F146)=0,'Local Access'!$L145="Ja"),"",'Local Access'!F146)</f>
        <v/>
      </c>
      <c r="G146" s="36" t="str">
        <f>IF(N145="Ja","",IF(LEN('Local Access'!H146)=0,"",'Local Access'!H146))</f>
        <v/>
      </c>
      <c r="H146" s="174" t="str">
        <f t="shared" si="10"/>
        <v/>
      </c>
      <c r="I146" s="36" t="str">
        <f>IF(N145="Ja","",IF(LEN('Local Access'!G146)=0,"",'Local Access'!G146))</f>
        <v/>
      </c>
      <c r="J146" s="36" t="str">
        <f>IF(N145="Ja","",IF(LEN('Local Access'!I146)=0,"",'Local Access'!I146))</f>
        <v/>
      </c>
      <c r="K146" s="36" t="str">
        <f>IF(LEN('Local Access'!J146)=0,"",'Local Access'!J146)</f>
        <v/>
      </c>
      <c r="L146" s="36" t="str">
        <f>IF(LEN('Local Access'!K146)=0,"",'Local Access'!K146)</f>
        <v/>
      </c>
      <c r="M146" s="174" t="str">
        <f t="shared" si="11"/>
        <v/>
      </c>
      <c r="N146" s="36" t="str">
        <f>IF(LEN('Local Access'!L146)=0,"",'Local Access'!L146)</f>
        <v/>
      </c>
      <c r="O146" s="36" t="str">
        <f>IF(LEN('Local Access'!M146)=0,"",'Local Access'!M146)</f>
        <v/>
      </c>
      <c r="P146" s="35"/>
      <c r="Q146" s="35"/>
      <c r="R146" s="34"/>
      <c r="S146" s="33"/>
      <c r="T146" s="33"/>
      <c r="U146" s="32"/>
      <c r="V146" s="31"/>
      <c r="W146" s="31"/>
      <c r="X146" s="31"/>
      <c r="Y146" s="31"/>
      <c r="Z146" s="31"/>
      <c r="AA146" s="31"/>
      <c r="AB146" s="292">
        <f t="shared" si="12"/>
        <v>0</v>
      </c>
      <c r="AC146" s="292">
        <f t="shared" si="13"/>
        <v>0</v>
      </c>
      <c r="AD146" s="292">
        <f t="shared" si="14"/>
        <v>0</v>
      </c>
      <c r="AE146" s="30">
        <f>IF(G146="",0,IF(P146="On-Net maken (glasvezel)",$S146*PDC!$F$33+$T146*PDC!$F$34+PDC!$F$32+$U146,IF(P146="On-Net maken (radio)",PDC!$F$35+$U146,0)))</f>
        <v>0</v>
      </c>
      <c r="AF146" s="293">
        <f>IF(G146="",0,IF(P146="Inkoop bij 3e partij",0,IF(H146="Ja",Y146,VLOOKUP($G146,PDC!$B$10:$G$95,6,FALSE))))</f>
        <v>0</v>
      </c>
      <c r="AG146" s="30">
        <f>IF(G146="",0,IF(P146="Inkoop bij 3e partij",0,IF(H146="Ja", Z146,VLOOKUP($G146,PDC!$B$10:$G$95,5,FALSE))))</f>
        <v>0</v>
      </c>
      <c r="AH146" s="293">
        <f>IF(G146="",0,IF(P146="Inkoop bij 3e partij",V146*(1+PDC!$F$37)+IF(G146=0,0,IF(LEN(G146)=0,0,VLOOKUP($G146,PDC!$B$10:$J$77,7,FALSE))),0))</f>
        <v>0</v>
      </c>
      <c r="AI146" s="293">
        <f>IF(G146="",0,IF(P146="Inkoop bij 3e partij",W146*(1+PDC!$F$38),0))</f>
        <v>0</v>
      </c>
      <c r="AJ146" s="30">
        <f>IF(L146="",0,IF(M146="Ja",AA146,VLOOKUP($L146,PDC!$B$10:$G$95,5,FALSE)))</f>
        <v>0</v>
      </c>
    </row>
    <row r="147" spans="1:36" x14ac:dyDescent="0.2">
      <c r="A147" s="36" t="str">
        <f>IF(OR(LEN('Local Access'!A147)=0,'Local Access'!$L146="Ja"),"",'Local Access'!A147)</f>
        <v/>
      </c>
      <c r="B147" s="36" t="str">
        <f>IF(OR(LEN('Local Access'!B147)=0,'Local Access'!$L146="Ja"),"",'Local Access'!B147)</f>
        <v/>
      </c>
      <c r="C147" s="36" t="str">
        <f>IF(OR(LEN('Local Access'!C147)=0,'Local Access'!$L146="Ja"),"",'Local Access'!C147)</f>
        <v/>
      </c>
      <c r="D147" s="36" t="str">
        <f>IF(OR(LEN('Local Access'!D147)=0,'Local Access'!$L146="Ja"),"",'Local Access'!D147)</f>
        <v/>
      </c>
      <c r="E147" s="36" t="str">
        <f>IF(OR(LEN('Local Access'!E147)=0,'Local Access'!$L146="Ja"),"",'Local Access'!E147)</f>
        <v/>
      </c>
      <c r="F147" s="36" t="str">
        <f>IF(OR(LEN('Local Access'!F147)=0,'Local Access'!$L146="Ja"),"",'Local Access'!F147)</f>
        <v/>
      </c>
      <c r="G147" s="36" t="str">
        <f>IF(N146="Ja","",IF(LEN('Local Access'!H147)=0,"",'Local Access'!H147))</f>
        <v/>
      </c>
      <c r="H147" s="174" t="str">
        <f t="shared" si="10"/>
        <v/>
      </c>
      <c r="I147" s="36" t="str">
        <f>IF(N146="Ja","",IF(LEN('Local Access'!G147)=0,"",'Local Access'!G147))</f>
        <v/>
      </c>
      <c r="J147" s="36" t="str">
        <f>IF(N146="Ja","",IF(LEN('Local Access'!I147)=0,"",'Local Access'!I147))</f>
        <v/>
      </c>
      <c r="K147" s="36" t="str">
        <f>IF(LEN('Local Access'!J147)=0,"",'Local Access'!J147)</f>
        <v/>
      </c>
      <c r="L147" s="36" t="str">
        <f>IF(LEN('Local Access'!K147)=0,"",'Local Access'!K147)</f>
        <v/>
      </c>
      <c r="M147" s="174" t="str">
        <f t="shared" si="11"/>
        <v/>
      </c>
      <c r="N147" s="36" t="str">
        <f>IF(LEN('Local Access'!L147)=0,"",'Local Access'!L147)</f>
        <v/>
      </c>
      <c r="O147" s="36" t="str">
        <f>IF(LEN('Local Access'!M147)=0,"",'Local Access'!M147)</f>
        <v/>
      </c>
      <c r="P147" s="35"/>
      <c r="Q147" s="35"/>
      <c r="R147" s="34"/>
      <c r="S147" s="33"/>
      <c r="T147" s="33"/>
      <c r="U147" s="32"/>
      <c r="V147" s="31"/>
      <c r="W147" s="31"/>
      <c r="X147" s="31"/>
      <c r="Y147" s="31"/>
      <c r="Z147" s="31"/>
      <c r="AA147" s="31"/>
      <c r="AB147" s="292">
        <f t="shared" si="12"/>
        <v>0</v>
      </c>
      <c r="AC147" s="292">
        <f t="shared" si="13"/>
        <v>0</v>
      </c>
      <c r="AD147" s="292">
        <f t="shared" si="14"/>
        <v>0</v>
      </c>
      <c r="AE147" s="30">
        <f>IF(G147="",0,IF(P147="On-Net maken (glasvezel)",$S147*PDC!$F$33+$T147*PDC!$F$34+PDC!$F$32+$U147,IF(P147="On-Net maken (radio)",PDC!$F$35+$U147,0)))</f>
        <v>0</v>
      </c>
      <c r="AF147" s="293">
        <f>IF(G147="",0,IF(P147="Inkoop bij 3e partij",0,IF(H147="Ja",Y147,VLOOKUP($G147,PDC!$B$10:$G$95,6,FALSE))))</f>
        <v>0</v>
      </c>
      <c r="AG147" s="30">
        <f>IF(G147="",0,IF(P147="Inkoop bij 3e partij",0,IF(H147="Ja", Z147,VLOOKUP($G147,PDC!$B$10:$G$95,5,FALSE))))</f>
        <v>0</v>
      </c>
      <c r="AH147" s="293">
        <f>IF(G147="",0,IF(P147="Inkoop bij 3e partij",V147*(1+PDC!$F$37)+IF(G147=0,0,IF(LEN(G147)=0,0,VLOOKUP($G147,PDC!$B$10:$J$77,7,FALSE))),0))</f>
        <v>0</v>
      </c>
      <c r="AI147" s="293">
        <f>IF(G147="",0,IF(P147="Inkoop bij 3e partij",W147*(1+PDC!$F$38),0))</f>
        <v>0</v>
      </c>
      <c r="AJ147" s="30">
        <f>IF(L147="",0,IF(M147="Ja",AA147,VLOOKUP($L147,PDC!$B$10:$G$95,5,FALSE)))</f>
        <v>0</v>
      </c>
    </row>
    <row r="148" spans="1:36" x14ac:dyDescent="0.2">
      <c r="A148" s="36" t="str">
        <f>IF(OR(LEN('Local Access'!A148)=0,'Local Access'!$L147="Ja"),"",'Local Access'!A148)</f>
        <v/>
      </c>
      <c r="B148" s="36" t="str">
        <f>IF(OR(LEN('Local Access'!B148)=0,'Local Access'!$L147="Ja"),"",'Local Access'!B148)</f>
        <v/>
      </c>
      <c r="C148" s="36" t="str">
        <f>IF(OR(LEN('Local Access'!C148)=0,'Local Access'!$L147="Ja"),"",'Local Access'!C148)</f>
        <v/>
      </c>
      <c r="D148" s="36" t="str">
        <f>IF(OR(LEN('Local Access'!D148)=0,'Local Access'!$L147="Ja"),"",'Local Access'!D148)</f>
        <v/>
      </c>
      <c r="E148" s="36" t="str">
        <f>IF(OR(LEN('Local Access'!E148)=0,'Local Access'!$L147="Ja"),"",'Local Access'!E148)</f>
        <v/>
      </c>
      <c r="F148" s="36" t="str">
        <f>IF(OR(LEN('Local Access'!F148)=0,'Local Access'!$L147="Ja"),"",'Local Access'!F148)</f>
        <v/>
      </c>
      <c r="G148" s="36" t="str">
        <f>IF(N147="Ja","",IF(LEN('Local Access'!H148)=0,"",'Local Access'!H148))</f>
        <v/>
      </c>
      <c r="H148" s="174" t="str">
        <f t="shared" si="10"/>
        <v/>
      </c>
      <c r="I148" s="36" t="str">
        <f>IF(N147="Ja","",IF(LEN('Local Access'!G148)=0,"",'Local Access'!G148))</f>
        <v/>
      </c>
      <c r="J148" s="36" t="str">
        <f>IF(N147="Ja","",IF(LEN('Local Access'!I148)=0,"",'Local Access'!I148))</f>
        <v/>
      </c>
      <c r="K148" s="36" t="str">
        <f>IF(LEN('Local Access'!J148)=0,"",'Local Access'!J148)</f>
        <v/>
      </c>
      <c r="L148" s="36" t="str">
        <f>IF(LEN('Local Access'!K148)=0,"",'Local Access'!K148)</f>
        <v/>
      </c>
      <c r="M148" s="174" t="str">
        <f t="shared" si="11"/>
        <v/>
      </c>
      <c r="N148" s="36" t="str">
        <f>IF(LEN('Local Access'!L148)=0,"",'Local Access'!L148)</f>
        <v/>
      </c>
      <c r="O148" s="36" t="str">
        <f>IF(LEN('Local Access'!M148)=0,"",'Local Access'!M148)</f>
        <v/>
      </c>
      <c r="P148" s="35"/>
      <c r="Q148" s="35"/>
      <c r="R148" s="34"/>
      <c r="S148" s="33"/>
      <c r="T148" s="33"/>
      <c r="U148" s="32"/>
      <c r="V148" s="31"/>
      <c r="W148" s="31"/>
      <c r="X148" s="31"/>
      <c r="Y148" s="31"/>
      <c r="Z148" s="31"/>
      <c r="AA148" s="31"/>
      <c r="AB148" s="292">
        <f t="shared" si="12"/>
        <v>0</v>
      </c>
      <c r="AC148" s="292">
        <f t="shared" si="13"/>
        <v>0</v>
      </c>
      <c r="AD148" s="292">
        <f t="shared" si="14"/>
        <v>0</v>
      </c>
      <c r="AE148" s="30">
        <f>IF(G148="",0,IF(P148="On-Net maken (glasvezel)",$S148*PDC!$F$33+$T148*PDC!$F$34+PDC!$F$32+$U148,IF(P148="On-Net maken (radio)",PDC!$F$35+$U148,0)))</f>
        <v>0</v>
      </c>
      <c r="AF148" s="293">
        <f>IF(G148="",0,IF(P148="Inkoop bij 3e partij",0,IF(H148="Ja",Y148,VLOOKUP($G148,PDC!$B$10:$G$95,6,FALSE))))</f>
        <v>0</v>
      </c>
      <c r="AG148" s="30">
        <f>IF(G148="",0,IF(P148="Inkoop bij 3e partij",0,IF(H148="Ja", Z148,VLOOKUP($G148,PDC!$B$10:$G$95,5,FALSE))))</f>
        <v>0</v>
      </c>
      <c r="AH148" s="293">
        <f>IF(G148="",0,IF(P148="Inkoop bij 3e partij",V148*(1+PDC!$F$37)+IF(G148=0,0,IF(LEN(G148)=0,0,VLOOKUP($G148,PDC!$B$10:$J$77,7,FALSE))),0))</f>
        <v>0</v>
      </c>
      <c r="AI148" s="293">
        <f>IF(G148="",0,IF(P148="Inkoop bij 3e partij",W148*(1+PDC!$F$38),0))</f>
        <v>0</v>
      </c>
      <c r="AJ148" s="30">
        <f>IF(L148="",0,IF(M148="Ja",AA148,VLOOKUP($L148,PDC!$B$10:$G$95,5,FALSE)))</f>
        <v>0</v>
      </c>
    </row>
    <row r="149" spans="1:36" x14ac:dyDescent="0.2">
      <c r="A149" s="36" t="str">
        <f>IF(OR(LEN('Local Access'!A149)=0,'Local Access'!$L148="Ja"),"",'Local Access'!A149)</f>
        <v/>
      </c>
      <c r="B149" s="36" t="str">
        <f>IF(OR(LEN('Local Access'!B149)=0,'Local Access'!$L148="Ja"),"",'Local Access'!B149)</f>
        <v/>
      </c>
      <c r="C149" s="36" t="str">
        <f>IF(OR(LEN('Local Access'!C149)=0,'Local Access'!$L148="Ja"),"",'Local Access'!C149)</f>
        <v/>
      </c>
      <c r="D149" s="36" t="str">
        <f>IF(OR(LEN('Local Access'!D149)=0,'Local Access'!$L148="Ja"),"",'Local Access'!D149)</f>
        <v/>
      </c>
      <c r="E149" s="36" t="str">
        <f>IF(OR(LEN('Local Access'!E149)=0,'Local Access'!$L148="Ja"),"",'Local Access'!E149)</f>
        <v/>
      </c>
      <c r="F149" s="36" t="str">
        <f>IF(OR(LEN('Local Access'!F149)=0,'Local Access'!$L148="Ja"),"",'Local Access'!F149)</f>
        <v/>
      </c>
      <c r="G149" s="36" t="str">
        <f>IF(N148="Ja","",IF(LEN('Local Access'!H149)=0,"",'Local Access'!H149))</f>
        <v/>
      </c>
      <c r="H149" s="174" t="str">
        <f t="shared" si="10"/>
        <v/>
      </c>
      <c r="I149" s="36" t="str">
        <f>IF(N148="Ja","",IF(LEN('Local Access'!G149)=0,"",'Local Access'!G149))</f>
        <v/>
      </c>
      <c r="J149" s="36" t="str">
        <f>IF(N148="Ja","",IF(LEN('Local Access'!I149)=0,"",'Local Access'!I149))</f>
        <v/>
      </c>
      <c r="K149" s="36" t="str">
        <f>IF(LEN('Local Access'!J149)=0,"",'Local Access'!J149)</f>
        <v/>
      </c>
      <c r="L149" s="36" t="str">
        <f>IF(LEN('Local Access'!K149)=0,"",'Local Access'!K149)</f>
        <v/>
      </c>
      <c r="M149" s="174" t="str">
        <f t="shared" si="11"/>
        <v/>
      </c>
      <c r="N149" s="36" t="str">
        <f>IF(LEN('Local Access'!L149)=0,"",'Local Access'!L149)</f>
        <v/>
      </c>
      <c r="O149" s="36" t="str">
        <f>IF(LEN('Local Access'!M149)=0,"",'Local Access'!M149)</f>
        <v/>
      </c>
      <c r="P149" s="35"/>
      <c r="Q149" s="35"/>
      <c r="R149" s="34"/>
      <c r="S149" s="33"/>
      <c r="T149" s="33"/>
      <c r="U149" s="32"/>
      <c r="V149" s="31"/>
      <c r="W149" s="31"/>
      <c r="X149" s="31"/>
      <c r="Y149" s="31"/>
      <c r="Z149" s="31"/>
      <c r="AA149" s="31"/>
      <c r="AB149" s="292">
        <f t="shared" si="12"/>
        <v>0</v>
      </c>
      <c r="AC149" s="292">
        <f t="shared" si="13"/>
        <v>0</v>
      </c>
      <c r="AD149" s="292">
        <f t="shared" si="14"/>
        <v>0</v>
      </c>
      <c r="AE149" s="30">
        <f>IF(G149="",0,IF(P149="On-Net maken (glasvezel)",$S149*PDC!$F$33+$T149*PDC!$F$34+PDC!$F$32+$U149,IF(P149="On-Net maken (radio)",PDC!$F$35+$U149,0)))</f>
        <v>0</v>
      </c>
      <c r="AF149" s="293">
        <f>IF(G149="",0,IF(P149="Inkoop bij 3e partij",0,IF(H149="Ja",Y149,VLOOKUP($G149,PDC!$B$10:$G$95,6,FALSE))))</f>
        <v>0</v>
      </c>
      <c r="AG149" s="30">
        <f>IF(G149="",0,IF(P149="Inkoop bij 3e partij",0,IF(H149="Ja", Z149,VLOOKUP($G149,PDC!$B$10:$G$95,5,FALSE))))</f>
        <v>0</v>
      </c>
      <c r="AH149" s="293">
        <f>IF(G149="",0,IF(P149="Inkoop bij 3e partij",V149*(1+PDC!$F$37)+IF(G149=0,0,IF(LEN(G149)=0,0,VLOOKUP($G149,PDC!$B$10:$J$77,7,FALSE))),0))</f>
        <v>0</v>
      </c>
      <c r="AI149" s="293">
        <f>IF(G149="",0,IF(P149="Inkoop bij 3e partij",W149*(1+PDC!$F$38),0))</f>
        <v>0</v>
      </c>
      <c r="AJ149" s="30">
        <f>IF(L149="",0,IF(M149="Ja",AA149,VLOOKUP($L149,PDC!$B$10:$G$95,5,FALSE)))</f>
        <v>0</v>
      </c>
    </row>
    <row r="150" spans="1:36" x14ac:dyDescent="0.2">
      <c r="A150" s="36" t="str">
        <f>IF(OR(LEN('Local Access'!A150)=0,'Local Access'!$L149="Ja"),"",'Local Access'!A150)</f>
        <v/>
      </c>
      <c r="B150" s="36" t="str">
        <f>IF(OR(LEN('Local Access'!B150)=0,'Local Access'!$L149="Ja"),"",'Local Access'!B150)</f>
        <v/>
      </c>
      <c r="C150" s="36" t="str">
        <f>IF(OR(LEN('Local Access'!C150)=0,'Local Access'!$L149="Ja"),"",'Local Access'!C150)</f>
        <v/>
      </c>
      <c r="D150" s="36" t="str">
        <f>IF(OR(LEN('Local Access'!D150)=0,'Local Access'!$L149="Ja"),"",'Local Access'!D150)</f>
        <v/>
      </c>
      <c r="E150" s="36" t="str">
        <f>IF(OR(LEN('Local Access'!E150)=0,'Local Access'!$L149="Ja"),"",'Local Access'!E150)</f>
        <v/>
      </c>
      <c r="F150" s="36" t="str">
        <f>IF(OR(LEN('Local Access'!F150)=0,'Local Access'!$L149="Ja"),"",'Local Access'!F150)</f>
        <v/>
      </c>
      <c r="G150" s="36" t="str">
        <f>IF(N149="Ja","",IF(LEN('Local Access'!H150)=0,"",'Local Access'!H150))</f>
        <v/>
      </c>
      <c r="H150" s="174" t="str">
        <f t="shared" si="10"/>
        <v/>
      </c>
      <c r="I150" s="36" t="str">
        <f>IF(N149="Ja","",IF(LEN('Local Access'!G150)=0,"",'Local Access'!G150))</f>
        <v/>
      </c>
      <c r="J150" s="36" t="str">
        <f>IF(N149="Ja","",IF(LEN('Local Access'!I150)=0,"",'Local Access'!I150))</f>
        <v/>
      </c>
      <c r="K150" s="36" t="str">
        <f>IF(LEN('Local Access'!J150)=0,"",'Local Access'!J150)</f>
        <v/>
      </c>
      <c r="L150" s="36" t="str">
        <f>IF(LEN('Local Access'!K150)=0,"",'Local Access'!K150)</f>
        <v/>
      </c>
      <c r="M150" s="174" t="str">
        <f t="shared" si="11"/>
        <v/>
      </c>
      <c r="N150" s="36" t="str">
        <f>IF(LEN('Local Access'!L150)=0,"",'Local Access'!L150)</f>
        <v/>
      </c>
      <c r="O150" s="36" t="str">
        <f>IF(LEN('Local Access'!M150)=0,"",'Local Access'!M150)</f>
        <v/>
      </c>
      <c r="P150" s="35"/>
      <c r="Q150" s="35"/>
      <c r="R150" s="34"/>
      <c r="S150" s="33"/>
      <c r="T150" s="33"/>
      <c r="U150" s="32"/>
      <c r="V150" s="31"/>
      <c r="W150" s="31"/>
      <c r="X150" s="31"/>
      <c r="Y150" s="31"/>
      <c r="Z150" s="31"/>
      <c r="AA150" s="31"/>
      <c r="AB150" s="292">
        <f t="shared" si="12"/>
        <v>0</v>
      </c>
      <c r="AC150" s="292">
        <f t="shared" si="13"/>
        <v>0</v>
      </c>
      <c r="AD150" s="292">
        <f t="shared" si="14"/>
        <v>0</v>
      </c>
      <c r="AE150" s="30">
        <f>IF(G150="",0,IF(P150="On-Net maken (glasvezel)",$S150*PDC!$F$33+$T150*PDC!$F$34+PDC!$F$32+$U150,IF(P150="On-Net maken (radio)",PDC!$F$35+$U150,0)))</f>
        <v>0</v>
      </c>
      <c r="AF150" s="293">
        <f>IF(G150="",0,IF(P150="Inkoop bij 3e partij",0,IF(H150="Ja",Y150,VLOOKUP($G150,PDC!$B$10:$G$95,6,FALSE))))</f>
        <v>0</v>
      </c>
      <c r="AG150" s="30">
        <f>IF(G150="",0,IF(P150="Inkoop bij 3e partij",0,IF(H150="Ja", Z150,VLOOKUP($G150,PDC!$B$10:$G$95,5,FALSE))))</f>
        <v>0</v>
      </c>
      <c r="AH150" s="293">
        <f>IF(G150="",0,IF(P150="Inkoop bij 3e partij",V150*(1+PDC!$F$37)+IF(G150=0,0,IF(LEN(G150)=0,0,VLOOKUP($G150,PDC!$B$10:$J$77,7,FALSE))),0))</f>
        <v>0</v>
      </c>
      <c r="AI150" s="293">
        <f>IF(G150="",0,IF(P150="Inkoop bij 3e partij",W150*(1+PDC!$F$38),0))</f>
        <v>0</v>
      </c>
      <c r="AJ150" s="30">
        <f>IF(L150="",0,IF(M150="Ja",AA150,VLOOKUP($L150,PDC!$B$10:$G$95,5,FALSE)))</f>
        <v>0</v>
      </c>
    </row>
    <row r="151" spans="1:36" x14ac:dyDescent="0.2">
      <c r="A151" s="36" t="str">
        <f>IF(OR(LEN('Local Access'!A151)=0,'Local Access'!$L150="Ja"),"",'Local Access'!A151)</f>
        <v/>
      </c>
      <c r="B151" s="36" t="str">
        <f>IF(OR(LEN('Local Access'!B151)=0,'Local Access'!$L150="Ja"),"",'Local Access'!B151)</f>
        <v/>
      </c>
      <c r="C151" s="36" t="str">
        <f>IF(OR(LEN('Local Access'!C151)=0,'Local Access'!$L150="Ja"),"",'Local Access'!C151)</f>
        <v/>
      </c>
      <c r="D151" s="36" t="str">
        <f>IF(OR(LEN('Local Access'!D151)=0,'Local Access'!$L150="Ja"),"",'Local Access'!D151)</f>
        <v/>
      </c>
      <c r="E151" s="36" t="str">
        <f>IF(OR(LEN('Local Access'!E151)=0,'Local Access'!$L150="Ja"),"",'Local Access'!E151)</f>
        <v/>
      </c>
      <c r="F151" s="36" t="str">
        <f>IF(OR(LEN('Local Access'!F151)=0,'Local Access'!$L150="Ja"),"",'Local Access'!F151)</f>
        <v/>
      </c>
      <c r="G151" s="36" t="str">
        <f>IF(N150="Ja","",IF(LEN('Local Access'!H151)=0,"",'Local Access'!H151))</f>
        <v/>
      </c>
      <c r="H151" s="174" t="str">
        <f t="shared" si="10"/>
        <v/>
      </c>
      <c r="I151" s="36" t="str">
        <f>IF(N150="Ja","",IF(LEN('Local Access'!G151)=0,"",'Local Access'!G151))</f>
        <v/>
      </c>
      <c r="J151" s="36" t="str">
        <f>IF(N150="Ja","",IF(LEN('Local Access'!I151)=0,"",'Local Access'!I151))</f>
        <v/>
      </c>
      <c r="K151" s="36" t="str">
        <f>IF(LEN('Local Access'!J151)=0,"",'Local Access'!J151)</f>
        <v/>
      </c>
      <c r="L151" s="36" t="str">
        <f>IF(LEN('Local Access'!K151)=0,"",'Local Access'!K151)</f>
        <v/>
      </c>
      <c r="M151" s="174" t="str">
        <f t="shared" si="11"/>
        <v/>
      </c>
      <c r="N151" s="36" t="str">
        <f>IF(LEN('Local Access'!L151)=0,"",'Local Access'!L151)</f>
        <v/>
      </c>
      <c r="O151" s="36" t="str">
        <f>IF(LEN('Local Access'!M151)=0,"",'Local Access'!M151)</f>
        <v/>
      </c>
      <c r="P151" s="35"/>
      <c r="Q151" s="35"/>
      <c r="R151" s="34"/>
      <c r="S151" s="33"/>
      <c r="T151" s="33"/>
      <c r="U151" s="32"/>
      <c r="V151" s="31"/>
      <c r="W151" s="31"/>
      <c r="X151" s="31"/>
      <c r="Y151" s="31"/>
      <c r="Z151" s="31"/>
      <c r="AA151" s="31"/>
      <c r="AB151" s="292">
        <f t="shared" si="12"/>
        <v>0</v>
      </c>
      <c r="AC151" s="292">
        <f t="shared" si="13"/>
        <v>0</v>
      </c>
      <c r="AD151" s="292">
        <f t="shared" si="14"/>
        <v>0</v>
      </c>
      <c r="AE151" s="30">
        <f>IF(G151="",0,IF(P151="On-Net maken (glasvezel)",$S151*PDC!$F$33+$T151*PDC!$F$34+PDC!$F$32+$U151,IF(P151="On-Net maken (radio)",PDC!$F$35+$U151,0)))</f>
        <v>0</v>
      </c>
      <c r="AF151" s="293">
        <f>IF(G151="",0,IF(P151="Inkoop bij 3e partij",0,IF(H151="Ja",Y151,VLOOKUP($G151,PDC!$B$10:$G$95,6,FALSE))))</f>
        <v>0</v>
      </c>
      <c r="AG151" s="30">
        <f>IF(G151="",0,IF(P151="Inkoop bij 3e partij",0,IF(H151="Ja", Z151,VLOOKUP($G151,PDC!$B$10:$G$95,5,FALSE))))</f>
        <v>0</v>
      </c>
      <c r="AH151" s="293">
        <f>IF(G151="",0,IF(P151="Inkoop bij 3e partij",V151*(1+PDC!$F$37)+IF(G151=0,0,IF(LEN(G151)=0,0,VLOOKUP($G151,PDC!$B$10:$J$77,7,FALSE))),0))</f>
        <v>0</v>
      </c>
      <c r="AI151" s="293">
        <f>IF(G151="",0,IF(P151="Inkoop bij 3e partij",W151*(1+PDC!$F$38),0))</f>
        <v>0</v>
      </c>
      <c r="AJ151" s="30">
        <f>IF(L151="",0,IF(M151="Ja",AA151,VLOOKUP($L151,PDC!$B$10:$G$95,5,FALSE)))</f>
        <v>0</v>
      </c>
    </row>
    <row r="152" spans="1:36" x14ac:dyDescent="0.2">
      <c r="A152" s="36" t="str">
        <f>IF(OR(LEN('Local Access'!A152)=0,'Local Access'!$L151="Ja"),"",'Local Access'!A152)</f>
        <v/>
      </c>
      <c r="B152" s="36" t="str">
        <f>IF(OR(LEN('Local Access'!B152)=0,'Local Access'!$L151="Ja"),"",'Local Access'!B152)</f>
        <v/>
      </c>
      <c r="C152" s="36" t="str">
        <f>IF(OR(LEN('Local Access'!C152)=0,'Local Access'!$L151="Ja"),"",'Local Access'!C152)</f>
        <v/>
      </c>
      <c r="D152" s="36" t="str">
        <f>IF(OR(LEN('Local Access'!D152)=0,'Local Access'!$L151="Ja"),"",'Local Access'!D152)</f>
        <v/>
      </c>
      <c r="E152" s="36" t="str">
        <f>IF(OR(LEN('Local Access'!E152)=0,'Local Access'!$L151="Ja"),"",'Local Access'!E152)</f>
        <v/>
      </c>
      <c r="F152" s="36" t="str">
        <f>IF(OR(LEN('Local Access'!F152)=0,'Local Access'!$L151="Ja"),"",'Local Access'!F152)</f>
        <v/>
      </c>
      <c r="G152" s="36" t="str">
        <f>IF(N151="Ja","",IF(LEN('Local Access'!H152)=0,"",'Local Access'!H152))</f>
        <v/>
      </c>
      <c r="H152" s="174" t="str">
        <f t="shared" si="10"/>
        <v/>
      </c>
      <c r="I152" s="36" t="str">
        <f>IF(N151="Ja","",IF(LEN('Local Access'!G152)=0,"",'Local Access'!G152))</f>
        <v/>
      </c>
      <c r="J152" s="36" t="str">
        <f>IF(N151="Ja","",IF(LEN('Local Access'!I152)=0,"",'Local Access'!I152))</f>
        <v/>
      </c>
      <c r="K152" s="36" t="str">
        <f>IF(LEN('Local Access'!J152)=0,"",'Local Access'!J152)</f>
        <v/>
      </c>
      <c r="L152" s="36" t="str">
        <f>IF(LEN('Local Access'!K152)=0,"",'Local Access'!K152)</f>
        <v/>
      </c>
      <c r="M152" s="174" t="str">
        <f t="shared" si="11"/>
        <v/>
      </c>
      <c r="N152" s="36" t="str">
        <f>IF(LEN('Local Access'!L152)=0,"",'Local Access'!L152)</f>
        <v/>
      </c>
      <c r="O152" s="36" t="str">
        <f>IF(LEN('Local Access'!M152)=0,"",'Local Access'!M152)</f>
        <v/>
      </c>
      <c r="P152" s="35"/>
      <c r="Q152" s="35"/>
      <c r="R152" s="34"/>
      <c r="S152" s="33"/>
      <c r="T152" s="33"/>
      <c r="U152" s="32"/>
      <c r="V152" s="31"/>
      <c r="W152" s="31"/>
      <c r="X152" s="31"/>
      <c r="Y152" s="31"/>
      <c r="Z152" s="31"/>
      <c r="AA152" s="31"/>
      <c r="AB152" s="292">
        <f t="shared" si="12"/>
        <v>0</v>
      </c>
      <c r="AC152" s="292">
        <f t="shared" si="13"/>
        <v>0</v>
      </c>
      <c r="AD152" s="292">
        <f t="shared" si="14"/>
        <v>0</v>
      </c>
      <c r="AE152" s="30">
        <f>IF(G152="",0,IF(P152="On-Net maken (glasvezel)",$S152*PDC!$F$33+$T152*PDC!$F$34+PDC!$F$32+$U152,IF(P152="On-Net maken (radio)",PDC!$F$35+$U152,0)))</f>
        <v>0</v>
      </c>
      <c r="AF152" s="293">
        <f>IF(G152="",0,IF(P152="Inkoop bij 3e partij",0,IF(H152="Ja",Y152,VLOOKUP($G152,PDC!$B$10:$G$95,6,FALSE))))</f>
        <v>0</v>
      </c>
      <c r="AG152" s="30">
        <f>IF(G152="",0,IF(P152="Inkoop bij 3e partij",0,IF(H152="Ja", Z152,VLOOKUP($G152,PDC!$B$10:$G$95,5,FALSE))))</f>
        <v>0</v>
      </c>
      <c r="AH152" s="293">
        <f>IF(G152="",0,IF(P152="Inkoop bij 3e partij",V152*(1+PDC!$F$37)+IF(G152=0,0,IF(LEN(G152)=0,0,VLOOKUP($G152,PDC!$B$10:$J$77,7,FALSE))),0))</f>
        <v>0</v>
      </c>
      <c r="AI152" s="293">
        <f>IF(G152="",0,IF(P152="Inkoop bij 3e partij",W152*(1+PDC!$F$38),0))</f>
        <v>0</v>
      </c>
      <c r="AJ152" s="30">
        <f>IF(L152="",0,IF(M152="Ja",AA152,VLOOKUP($L152,PDC!$B$10:$G$95,5,FALSE)))</f>
        <v>0</v>
      </c>
    </row>
    <row r="153" spans="1:36" x14ac:dyDescent="0.2">
      <c r="A153" s="36" t="str">
        <f>IF(OR(LEN('Local Access'!A153)=0,'Local Access'!$L152="Ja"),"",'Local Access'!A153)</f>
        <v/>
      </c>
      <c r="B153" s="36" t="str">
        <f>IF(OR(LEN('Local Access'!B153)=0,'Local Access'!$L152="Ja"),"",'Local Access'!B153)</f>
        <v/>
      </c>
      <c r="C153" s="36" t="str">
        <f>IF(OR(LEN('Local Access'!C153)=0,'Local Access'!$L152="Ja"),"",'Local Access'!C153)</f>
        <v/>
      </c>
      <c r="D153" s="36" t="str">
        <f>IF(OR(LEN('Local Access'!D153)=0,'Local Access'!$L152="Ja"),"",'Local Access'!D153)</f>
        <v/>
      </c>
      <c r="E153" s="36" t="str">
        <f>IF(OR(LEN('Local Access'!E153)=0,'Local Access'!$L152="Ja"),"",'Local Access'!E153)</f>
        <v/>
      </c>
      <c r="F153" s="36" t="str">
        <f>IF(OR(LEN('Local Access'!F153)=0,'Local Access'!$L152="Ja"),"",'Local Access'!F153)</f>
        <v/>
      </c>
      <c r="G153" s="36" t="str">
        <f>IF(N152="Ja","",IF(LEN('Local Access'!H153)=0,"",'Local Access'!H153))</f>
        <v/>
      </c>
      <c r="H153" s="174" t="str">
        <f t="shared" si="10"/>
        <v/>
      </c>
      <c r="I153" s="36" t="str">
        <f>IF(N152="Ja","",IF(LEN('Local Access'!G153)=0,"",'Local Access'!G153))</f>
        <v/>
      </c>
      <c r="J153" s="36" t="str">
        <f>IF(N152="Ja","",IF(LEN('Local Access'!I153)=0,"",'Local Access'!I153))</f>
        <v/>
      </c>
      <c r="K153" s="36" t="str">
        <f>IF(LEN('Local Access'!J153)=0,"",'Local Access'!J153)</f>
        <v/>
      </c>
      <c r="L153" s="36" t="str">
        <f>IF(LEN('Local Access'!K153)=0,"",'Local Access'!K153)</f>
        <v/>
      </c>
      <c r="M153" s="174" t="str">
        <f t="shared" si="11"/>
        <v/>
      </c>
      <c r="N153" s="36" t="str">
        <f>IF(LEN('Local Access'!L153)=0,"",'Local Access'!L153)</f>
        <v/>
      </c>
      <c r="O153" s="36" t="str">
        <f>IF(LEN('Local Access'!M153)=0,"",'Local Access'!M153)</f>
        <v/>
      </c>
      <c r="P153" s="35"/>
      <c r="Q153" s="35"/>
      <c r="R153" s="34"/>
      <c r="S153" s="33"/>
      <c r="T153" s="33"/>
      <c r="U153" s="32"/>
      <c r="V153" s="31"/>
      <c r="W153" s="31"/>
      <c r="X153" s="31"/>
      <c r="Y153" s="31"/>
      <c r="Z153" s="31"/>
      <c r="AA153" s="31"/>
      <c r="AB153" s="292">
        <f t="shared" si="12"/>
        <v>0</v>
      </c>
      <c r="AC153" s="292">
        <f t="shared" si="13"/>
        <v>0</v>
      </c>
      <c r="AD153" s="292">
        <f t="shared" si="14"/>
        <v>0</v>
      </c>
      <c r="AE153" s="30">
        <f>IF(G153="",0,IF(P153="On-Net maken (glasvezel)",$S153*PDC!$F$33+$T153*PDC!$F$34+PDC!$F$32+$U153,IF(P153="On-Net maken (radio)",PDC!$F$35+$U153,0)))</f>
        <v>0</v>
      </c>
      <c r="AF153" s="293">
        <f>IF(G153="",0,IF(P153="Inkoop bij 3e partij",0,IF(H153="Ja",Y153,VLOOKUP($G153,PDC!$B$10:$G$95,6,FALSE))))</f>
        <v>0</v>
      </c>
      <c r="AG153" s="30">
        <f>IF(G153="",0,IF(P153="Inkoop bij 3e partij",0,IF(H153="Ja", Z153,VLOOKUP($G153,PDC!$B$10:$G$95,5,FALSE))))</f>
        <v>0</v>
      </c>
      <c r="AH153" s="293">
        <f>IF(G153="",0,IF(P153="Inkoop bij 3e partij",V153*(1+PDC!$F$37)+IF(G153=0,0,IF(LEN(G153)=0,0,VLOOKUP($G153,PDC!$B$10:$J$77,7,FALSE))),0))</f>
        <v>0</v>
      </c>
      <c r="AI153" s="293">
        <f>IF(G153="",0,IF(P153="Inkoop bij 3e partij",W153*(1+PDC!$F$38),0))</f>
        <v>0</v>
      </c>
      <c r="AJ153" s="30">
        <f>IF(L153="",0,IF(M153="Ja",AA153,VLOOKUP($L153,PDC!$B$10:$G$95,5,FALSE)))</f>
        <v>0</v>
      </c>
    </row>
    <row r="154" spans="1:36" x14ac:dyDescent="0.2">
      <c r="A154" s="36" t="str">
        <f>IF(OR(LEN('Local Access'!A154)=0,'Local Access'!$L153="Ja"),"",'Local Access'!A154)</f>
        <v/>
      </c>
      <c r="B154" s="36" t="str">
        <f>IF(OR(LEN('Local Access'!B154)=0,'Local Access'!$L153="Ja"),"",'Local Access'!B154)</f>
        <v/>
      </c>
      <c r="C154" s="36" t="str">
        <f>IF(OR(LEN('Local Access'!C154)=0,'Local Access'!$L153="Ja"),"",'Local Access'!C154)</f>
        <v/>
      </c>
      <c r="D154" s="36" t="str">
        <f>IF(OR(LEN('Local Access'!D154)=0,'Local Access'!$L153="Ja"),"",'Local Access'!D154)</f>
        <v/>
      </c>
      <c r="E154" s="36" t="str">
        <f>IF(OR(LEN('Local Access'!E154)=0,'Local Access'!$L153="Ja"),"",'Local Access'!E154)</f>
        <v/>
      </c>
      <c r="F154" s="36" t="str">
        <f>IF(OR(LEN('Local Access'!F154)=0,'Local Access'!$L153="Ja"),"",'Local Access'!F154)</f>
        <v/>
      </c>
      <c r="G154" s="36" t="str">
        <f>IF(N153="Ja","",IF(LEN('Local Access'!H154)=0,"",'Local Access'!H154))</f>
        <v/>
      </c>
      <c r="H154" s="174" t="str">
        <f t="shared" si="10"/>
        <v/>
      </c>
      <c r="I154" s="36" t="str">
        <f>IF(N153="Ja","",IF(LEN('Local Access'!G154)=0,"",'Local Access'!G154))</f>
        <v/>
      </c>
      <c r="J154" s="36" t="str">
        <f>IF(N153="Ja","",IF(LEN('Local Access'!I154)=0,"",'Local Access'!I154))</f>
        <v/>
      </c>
      <c r="K154" s="36" t="str">
        <f>IF(LEN('Local Access'!J154)=0,"",'Local Access'!J154)</f>
        <v/>
      </c>
      <c r="L154" s="36" t="str">
        <f>IF(LEN('Local Access'!K154)=0,"",'Local Access'!K154)</f>
        <v/>
      </c>
      <c r="M154" s="174" t="str">
        <f t="shared" si="11"/>
        <v/>
      </c>
      <c r="N154" s="36" t="str">
        <f>IF(LEN('Local Access'!L154)=0,"",'Local Access'!L154)</f>
        <v/>
      </c>
      <c r="O154" s="36" t="str">
        <f>IF(LEN('Local Access'!M154)=0,"",'Local Access'!M154)</f>
        <v/>
      </c>
      <c r="P154" s="35"/>
      <c r="Q154" s="35"/>
      <c r="R154" s="34"/>
      <c r="S154" s="33"/>
      <c r="T154" s="33"/>
      <c r="U154" s="32"/>
      <c r="V154" s="31"/>
      <c r="W154" s="31"/>
      <c r="X154" s="31"/>
      <c r="Y154" s="31"/>
      <c r="Z154" s="31"/>
      <c r="AA154" s="31"/>
      <c r="AB154" s="292">
        <f t="shared" si="12"/>
        <v>0</v>
      </c>
      <c r="AC154" s="292">
        <f t="shared" si="13"/>
        <v>0</v>
      </c>
      <c r="AD154" s="292">
        <f t="shared" si="14"/>
        <v>0</v>
      </c>
      <c r="AE154" s="30">
        <f>IF(G154="",0,IF(P154="On-Net maken (glasvezel)",$S154*PDC!$F$33+$T154*PDC!$F$34+PDC!$F$32+$U154,IF(P154="On-Net maken (radio)",PDC!$F$35+$U154,0)))</f>
        <v>0</v>
      </c>
      <c r="AF154" s="293">
        <f>IF(G154="",0,IF(P154="Inkoop bij 3e partij",0,IF(H154="Ja",Y154,VLOOKUP($G154,PDC!$B$10:$G$95,6,FALSE))))</f>
        <v>0</v>
      </c>
      <c r="AG154" s="30">
        <f>IF(G154="",0,IF(P154="Inkoop bij 3e partij",0,IF(H154="Ja", Z154,VLOOKUP($G154,PDC!$B$10:$G$95,5,FALSE))))</f>
        <v>0</v>
      </c>
      <c r="AH154" s="293">
        <f>IF(G154="",0,IF(P154="Inkoop bij 3e partij",V154*(1+PDC!$F$37)+IF(G154=0,0,IF(LEN(G154)=0,0,VLOOKUP($G154,PDC!$B$10:$J$77,7,FALSE))),0))</f>
        <v>0</v>
      </c>
      <c r="AI154" s="293">
        <f>IF(G154="",0,IF(P154="Inkoop bij 3e partij",W154*(1+PDC!$F$38),0))</f>
        <v>0</v>
      </c>
      <c r="AJ154" s="30">
        <f>IF(L154="",0,IF(M154="Ja",AA154,VLOOKUP($L154,PDC!$B$10:$G$95,5,FALSE)))</f>
        <v>0</v>
      </c>
    </row>
    <row r="155" spans="1:36" x14ac:dyDescent="0.2">
      <c r="A155" s="36" t="str">
        <f>IF(OR(LEN('Local Access'!A155)=0,'Local Access'!$L154="Ja"),"",'Local Access'!A155)</f>
        <v/>
      </c>
      <c r="B155" s="36" t="str">
        <f>IF(OR(LEN('Local Access'!B155)=0,'Local Access'!$L154="Ja"),"",'Local Access'!B155)</f>
        <v/>
      </c>
      <c r="C155" s="36" t="str">
        <f>IF(OR(LEN('Local Access'!C155)=0,'Local Access'!$L154="Ja"),"",'Local Access'!C155)</f>
        <v/>
      </c>
      <c r="D155" s="36" t="str">
        <f>IF(OR(LEN('Local Access'!D155)=0,'Local Access'!$L154="Ja"),"",'Local Access'!D155)</f>
        <v/>
      </c>
      <c r="E155" s="36" t="str">
        <f>IF(OR(LEN('Local Access'!E155)=0,'Local Access'!$L154="Ja"),"",'Local Access'!E155)</f>
        <v/>
      </c>
      <c r="F155" s="36" t="str">
        <f>IF(OR(LEN('Local Access'!F155)=0,'Local Access'!$L154="Ja"),"",'Local Access'!F155)</f>
        <v/>
      </c>
      <c r="G155" s="36" t="str">
        <f>IF(N154="Ja","",IF(LEN('Local Access'!H155)=0,"",'Local Access'!H155))</f>
        <v/>
      </c>
      <c r="H155" s="174" t="str">
        <f t="shared" si="10"/>
        <v/>
      </c>
      <c r="I155" s="36" t="str">
        <f>IF(N154="Ja","",IF(LEN('Local Access'!G155)=0,"",'Local Access'!G155))</f>
        <v/>
      </c>
      <c r="J155" s="36" t="str">
        <f>IF(N154="Ja","",IF(LEN('Local Access'!I155)=0,"",'Local Access'!I155))</f>
        <v/>
      </c>
      <c r="K155" s="36" t="str">
        <f>IF(LEN('Local Access'!J155)=0,"",'Local Access'!J155)</f>
        <v/>
      </c>
      <c r="L155" s="36" t="str">
        <f>IF(LEN('Local Access'!K155)=0,"",'Local Access'!K155)</f>
        <v/>
      </c>
      <c r="M155" s="174" t="str">
        <f t="shared" si="11"/>
        <v/>
      </c>
      <c r="N155" s="36" t="str">
        <f>IF(LEN('Local Access'!L155)=0,"",'Local Access'!L155)</f>
        <v/>
      </c>
      <c r="O155" s="36" t="str">
        <f>IF(LEN('Local Access'!M155)=0,"",'Local Access'!M155)</f>
        <v/>
      </c>
      <c r="P155" s="35"/>
      <c r="Q155" s="35"/>
      <c r="R155" s="34"/>
      <c r="S155" s="33"/>
      <c r="T155" s="33"/>
      <c r="U155" s="32"/>
      <c r="V155" s="31"/>
      <c r="W155" s="31"/>
      <c r="X155" s="31"/>
      <c r="Y155" s="31"/>
      <c r="Z155" s="31"/>
      <c r="AA155" s="31"/>
      <c r="AB155" s="292">
        <f t="shared" si="12"/>
        <v>0</v>
      </c>
      <c r="AC155" s="292">
        <f t="shared" si="13"/>
        <v>0</v>
      </c>
      <c r="AD155" s="292">
        <f t="shared" si="14"/>
        <v>0</v>
      </c>
      <c r="AE155" s="30">
        <f>IF(G155="",0,IF(P155="On-Net maken (glasvezel)",$S155*PDC!$F$33+$T155*PDC!$F$34+PDC!$F$32+$U155,IF(P155="On-Net maken (radio)",PDC!$F$35+$U155,0)))</f>
        <v>0</v>
      </c>
      <c r="AF155" s="293">
        <f>IF(G155="",0,IF(P155="Inkoop bij 3e partij",0,IF(H155="Ja",Y155,VLOOKUP($G155,PDC!$B$10:$G$95,6,FALSE))))</f>
        <v>0</v>
      </c>
      <c r="AG155" s="30">
        <f>IF(G155="",0,IF(P155="Inkoop bij 3e partij",0,IF(H155="Ja", Z155,VLOOKUP($G155,PDC!$B$10:$G$95,5,FALSE))))</f>
        <v>0</v>
      </c>
      <c r="AH155" s="293">
        <f>IF(G155="",0,IF(P155="Inkoop bij 3e partij",V155*(1+PDC!$F$37)+IF(G155=0,0,IF(LEN(G155)=0,0,VLOOKUP($G155,PDC!$B$10:$J$77,7,FALSE))),0))</f>
        <v>0</v>
      </c>
      <c r="AI155" s="293">
        <f>IF(G155="",0,IF(P155="Inkoop bij 3e partij",W155*(1+PDC!$F$38),0))</f>
        <v>0</v>
      </c>
      <c r="AJ155" s="30">
        <f>IF(L155="",0,IF(M155="Ja",AA155,VLOOKUP($L155,PDC!$B$10:$G$95,5,FALSE)))</f>
        <v>0</v>
      </c>
    </row>
    <row r="156" spans="1:36" x14ac:dyDescent="0.2">
      <c r="A156" s="36" t="str">
        <f>IF(OR(LEN('Local Access'!A156)=0,'Local Access'!$L155="Ja"),"",'Local Access'!A156)</f>
        <v/>
      </c>
      <c r="B156" s="36" t="str">
        <f>IF(OR(LEN('Local Access'!B156)=0,'Local Access'!$L155="Ja"),"",'Local Access'!B156)</f>
        <v/>
      </c>
      <c r="C156" s="36" t="str">
        <f>IF(OR(LEN('Local Access'!C156)=0,'Local Access'!$L155="Ja"),"",'Local Access'!C156)</f>
        <v/>
      </c>
      <c r="D156" s="36" t="str">
        <f>IF(OR(LEN('Local Access'!D156)=0,'Local Access'!$L155="Ja"),"",'Local Access'!D156)</f>
        <v/>
      </c>
      <c r="E156" s="36" t="str">
        <f>IF(OR(LEN('Local Access'!E156)=0,'Local Access'!$L155="Ja"),"",'Local Access'!E156)</f>
        <v/>
      </c>
      <c r="F156" s="36" t="str">
        <f>IF(OR(LEN('Local Access'!F156)=0,'Local Access'!$L155="Ja"),"",'Local Access'!F156)</f>
        <v/>
      </c>
      <c r="G156" s="36" t="str">
        <f>IF(N155="Ja","",IF(LEN('Local Access'!H156)=0,"",'Local Access'!H156))</f>
        <v/>
      </c>
      <c r="H156" s="174" t="str">
        <f t="shared" si="10"/>
        <v/>
      </c>
      <c r="I156" s="36" t="str">
        <f>IF(N155="Ja","",IF(LEN('Local Access'!G156)=0,"",'Local Access'!G156))</f>
        <v/>
      </c>
      <c r="J156" s="36" t="str">
        <f>IF(N155="Ja","",IF(LEN('Local Access'!I156)=0,"",'Local Access'!I156))</f>
        <v/>
      </c>
      <c r="K156" s="36" t="str">
        <f>IF(LEN('Local Access'!J156)=0,"",'Local Access'!J156)</f>
        <v/>
      </c>
      <c r="L156" s="36" t="str">
        <f>IF(LEN('Local Access'!K156)=0,"",'Local Access'!K156)</f>
        <v/>
      </c>
      <c r="M156" s="174" t="str">
        <f t="shared" si="11"/>
        <v/>
      </c>
      <c r="N156" s="36" t="str">
        <f>IF(LEN('Local Access'!L156)=0,"",'Local Access'!L156)</f>
        <v/>
      </c>
      <c r="O156" s="36" t="str">
        <f>IF(LEN('Local Access'!M156)=0,"",'Local Access'!M156)</f>
        <v/>
      </c>
      <c r="P156" s="35"/>
      <c r="Q156" s="35"/>
      <c r="R156" s="34"/>
      <c r="S156" s="33"/>
      <c r="T156" s="33"/>
      <c r="U156" s="32"/>
      <c r="V156" s="31"/>
      <c r="W156" s="31"/>
      <c r="X156" s="31"/>
      <c r="Y156" s="31"/>
      <c r="Z156" s="31"/>
      <c r="AA156" s="31"/>
      <c r="AB156" s="292">
        <f t="shared" si="12"/>
        <v>0</v>
      </c>
      <c r="AC156" s="292">
        <f t="shared" si="13"/>
        <v>0</v>
      </c>
      <c r="AD156" s="292">
        <f t="shared" si="14"/>
        <v>0</v>
      </c>
      <c r="AE156" s="30">
        <f>IF(G156="",0,IF(P156="On-Net maken (glasvezel)",$S156*PDC!$F$33+$T156*PDC!$F$34+PDC!$F$32+$U156,IF(P156="On-Net maken (radio)",PDC!$F$35+$U156,0)))</f>
        <v>0</v>
      </c>
      <c r="AF156" s="293">
        <f>IF(G156="",0,IF(P156="Inkoop bij 3e partij",0,IF(H156="Ja",Y156,VLOOKUP($G156,PDC!$B$10:$G$95,6,FALSE))))</f>
        <v>0</v>
      </c>
      <c r="AG156" s="30">
        <f>IF(G156="",0,IF(P156="Inkoop bij 3e partij",0,IF(H156="Ja", Z156,VLOOKUP($G156,PDC!$B$10:$G$95,5,FALSE))))</f>
        <v>0</v>
      </c>
      <c r="AH156" s="293">
        <f>IF(G156="",0,IF(P156="Inkoop bij 3e partij",V156*(1+PDC!$F$37)+IF(G156=0,0,IF(LEN(G156)=0,0,VLOOKUP($G156,PDC!$B$10:$J$77,7,FALSE))),0))</f>
        <v>0</v>
      </c>
      <c r="AI156" s="293">
        <f>IF(G156="",0,IF(P156="Inkoop bij 3e partij",W156*(1+PDC!$F$38),0))</f>
        <v>0</v>
      </c>
      <c r="AJ156" s="30">
        <f>IF(L156="",0,IF(M156="Ja",AA156,VLOOKUP($L156,PDC!$B$10:$G$95,5,FALSE)))</f>
        <v>0</v>
      </c>
    </row>
    <row r="157" spans="1:36" x14ac:dyDescent="0.2">
      <c r="A157" s="36" t="str">
        <f>IF(OR(LEN('Local Access'!A157)=0,'Local Access'!$L156="Ja"),"",'Local Access'!A157)</f>
        <v/>
      </c>
      <c r="B157" s="36" t="str">
        <f>IF(OR(LEN('Local Access'!B157)=0,'Local Access'!$L156="Ja"),"",'Local Access'!B157)</f>
        <v/>
      </c>
      <c r="C157" s="36" t="str">
        <f>IF(OR(LEN('Local Access'!C157)=0,'Local Access'!$L156="Ja"),"",'Local Access'!C157)</f>
        <v/>
      </c>
      <c r="D157" s="36" t="str">
        <f>IF(OR(LEN('Local Access'!D157)=0,'Local Access'!$L156="Ja"),"",'Local Access'!D157)</f>
        <v/>
      </c>
      <c r="E157" s="36" t="str">
        <f>IF(OR(LEN('Local Access'!E157)=0,'Local Access'!$L156="Ja"),"",'Local Access'!E157)</f>
        <v/>
      </c>
      <c r="F157" s="36" t="str">
        <f>IF(OR(LEN('Local Access'!F157)=0,'Local Access'!$L156="Ja"),"",'Local Access'!F157)</f>
        <v/>
      </c>
      <c r="G157" s="36" t="str">
        <f>IF(N156="Ja","",IF(LEN('Local Access'!H157)=0,"",'Local Access'!H157))</f>
        <v/>
      </c>
      <c r="H157" s="174" t="str">
        <f t="shared" si="10"/>
        <v/>
      </c>
      <c r="I157" s="36" t="str">
        <f>IF(N156="Ja","",IF(LEN('Local Access'!G157)=0,"",'Local Access'!G157))</f>
        <v/>
      </c>
      <c r="J157" s="36" t="str">
        <f>IF(N156="Ja","",IF(LEN('Local Access'!I157)=0,"",'Local Access'!I157))</f>
        <v/>
      </c>
      <c r="K157" s="36" t="str">
        <f>IF(LEN('Local Access'!J157)=0,"",'Local Access'!J157)</f>
        <v/>
      </c>
      <c r="L157" s="36" t="str">
        <f>IF(LEN('Local Access'!K157)=0,"",'Local Access'!K157)</f>
        <v/>
      </c>
      <c r="M157" s="174" t="str">
        <f t="shared" si="11"/>
        <v/>
      </c>
      <c r="N157" s="36" t="str">
        <f>IF(LEN('Local Access'!L157)=0,"",'Local Access'!L157)</f>
        <v/>
      </c>
      <c r="O157" s="36" t="str">
        <f>IF(LEN('Local Access'!M157)=0,"",'Local Access'!M157)</f>
        <v/>
      </c>
      <c r="P157" s="35"/>
      <c r="Q157" s="35"/>
      <c r="R157" s="34"/>
      <c r="S157" s="33"/>
      <c r="T157" s="33"/>
      <c r="U157" s="32"/>
      <c r="V157" s="31"/>
      <c r="W157" s="31"/>
      <c r="X157" s="31"/>
      <c r="Y157" s="31"/>
      <c r="Z157" s="31"/>
      <c r="AA157" s="31"/>
      <c r="AB157" s="292">
        <f t="shared" si="12"/>
        <v>0</v>
      </c>
      <c r="AC157" s="292">
        <f t="shared" si="13"/>
        <v>0</v>
      </c>
      <c r="AD157" s="292">
        <f t="shared" si="14"/>
        <v>0</v>
      </c>
      <c r="AE157" s="30">
        <f>IF(G157="",0,IF(P157="On-Net maken (glasvezel)",$S157*PDC!$F$33+$T157*PDC!$F$34+PDC!$F$32+$U157,IF(P157="On-Net maken (radio)",PDC!$F$35+$U157,0)))</f>
        <v>0</v>
      </c>
      <c r="AF157" s="293">
        <f>IF(G157="",0,IF(P157="Inkoop bij 3e partij",0,IF(H157="Ja",Y157,VLOOKUP($G157,PDC!$B$10:$G$95,6,FALSE))))</f>
        <v>0</v>
      </c>
      <c r="AG157" s="30">
        <f>IF(G157="",0,IF(P157="Inkoop bij 3e partij",0,IF(H157="Ja", Z157,VLOOKUP($G157,PDC!$B$10:$G$95,5,FALSE))))</f>
        <v>0</v>
      </c>
      <c r="AH157" s="293">
        <f>IF(G157="",0,IF(P157="Inkoop bij 3e partij",V157*(1+PDC!$F$37)+IF(G157=0,0,IF(LEN(G157)=0,0,VLOOKUP($G157,PDC!$B$10:$J$77,7,FALSE))),0))</f>
        <v>0</v>
      </c>
      <c r="AI157" s="293">
        <f>IF(G157="",0,IF(P157="Inkoop bij 3e partij",W157*(1+PDC!$F$38),0))</f>
        <v>0</v>
      </c>
      <c r="AJ157" s="30">
        <f>IF(L157="",0,IF(M157="Ja",AA157,VLOOKUP($L157,PDC!$B$10:$G$95,5,FALSE)))</f>
        <v>0</v>
      </c>
    </row>
    <row r="158" spans="1:36" x14ac:dyDescent="0.2">
      <c r="A158" s="36" t="str">
        <f>IF(OR(LEN('Local Access'!A158)=0,'Local Access'!$L157="Ja"),"",'Local Access'!A158)</f>
        <v/>
      </c>
      <c r="B158" s="36" t="str">
        <f>IF(OR(LEN('Local Access'!B158)=0,'Local Access'!$L157="Ja"),"",'Local Access'!B158)</f>
        <v/>
      </c>
      <c r="C158" s="36" t="str">
        <f>IF(OR(LEN('Local Access'!C158)=0,'Local Access'!$L157="Ja"),"",'Local Access'!C158)</f>
        <v/>
      </c>
      <c r="D158" s="36" t="str">
        <f>IF(OR(LEN('Local Access'!D158)=0,'Local Access'!$L157="Ja"),"",'Local Access'!D158)</f>
        <v/>
      </c>
      <c r="E158" s="36" t="str">
        <f>IF(OR(LEN('Local Access'!E158)=0,'Local Access'!$L157="Ja"),"",'Local Access'!E158)</f>
        <v/>
      </c>
      <c r="F158" s="36" t="str">
        <f>IF(OR(LEN('Local Access'!F158)=0,'Local Access'!$L157="Ja"),"",'Local Access'!F158)</f>
        <v/>
      </c>
      <c r="G158" s="36" t="str">
        <f>IF(N157="Ja","",IF(LEN('Local Access'!H158)=0,"",'Local Access'!H158))</f>
        <v/>
      </c>
      <c r="H158" s="174" t="str">
        <f t="shared" si="10"/>
        <v/>
      </c>
      <c r="I158" s="36" t="str">
        <f>IF(N157="Ja","",IF(LEN('Local Access'!G158)=0,"",'Local Access'!G158))</f>
        <v/>
      </c>
      <c r="J158" s="36" t="str">
        <f>IF(N157="Ja","",IF(LEN('Local Access'!I158)=0,"",'Local Access'!I158))</f>
        <v/>
      </c>
      <c r="K158" s="36" t="str">
        <f>IF(LEN('Local Access'!J158)=0,"",'Local Access'!J158)</f>
        <v/>
      </c>
      <c r="L158" s="36" t="str">
        <f>IF(LEN('Local Access'!K158)=0,"",'Local Access'!K158)</f>
        <v/>
      </c>
      <c r="M158" s="174" t="str">
        <f t="shared" si="11"/>
        <v/>
      </c>
      <c r="N158" s="36" t="str">
        <f>IF(LEN('Local Access'!L158)=0,"",'Local Access'!L158)</f>
        <v/>
      </c>
      <c r="O158" s="36" t="str">
        <f>IF(LEN('Local Access'!M158)=0,"",'Local Access'!M158)</f>
        <v/>
      </c>
      <c r="P158" s="35"/>
      <c r="Q158" s="35"/>
      <c r="R158" s="34"/>
      <c r="S158" s="33"/>
      <c r="T158" s="33"/>
      <c r="U158" s="32"/>
      <c r="V158" s="31"/>
      <c r="W158" s="31"/>
      <c r="X158" s="31"/>
      <c r="Y158" s="31"/>
      <c r="Z158" s="31"/>
      <c r="AA158" s="31"/>
      <c r="AB158" s="292">
        <f t="shared" si="12"/>
        <v>0</v>
      </c>
      <c r="AC158" s="292">
        <f t="shared" si="13"/>
        <v>0</v>
      </c>
      <c r="AD158" s="292">
        <f t="shared" si="14"/>
        <v>0</v>
      </c>
      <c r="AE158" s="30">
        <f>IF(G158="",0,IF(P158="On-Net maken (glasvezel)",$S158*PDC!$F$33+$T158*PDC!$F$34+PDC!$F$32+$U158,IF(P158="On-Net maken (radio)",PDC!$F$35+$U158,0)))</f>
        <v>0</v>
      </c>
      <c r="AF158" s="293">
        <f>IF(G158="",0,IF(P158="Inkoop bij 3e partij",0,IF(H158="Ja",Y158,VLOOKUP($G158,PDC!$B$10:$G$95,6,FALSE))))</f>
        <v>0</v>
      </c>
      <c r="AG158" s="30">
        <f>IF(G158="",0,IF(P158="Inkoop bij 3e partij",0,IF(H158="Ja", Z158,VLOOKUP($G158,PDC!$B$10:$G$95,5,FALSE))))</f>
        <v>0</v>
      </c>
      <c r="AH158" s="293">
        <f>IF(G158="",0,IF(P158="Inkoop bij 3e partij",V158*(1+PDC!$F$37)+IF(G158=0,0,IF(LEN(G158)=0,0,VLOOKUP($G158,PDC!$B$10:$J$77,7,FALSE))),0))</f>
        <v>0</v>
      </c>
      <c r="AI158" s="293">
        <f>IF(G158="",0,IF(P158="Inkoop bij 3e partij",W158*(1+PDC!$F$38),0))</f>
        <v>0</v>
      </c>
      <c r="AJ158" s="30">
        <f>IF(L158="",0,IF(M158="Ja",AA158,VLOOKUP($L158,PDC!$B$10:$G$95,5,FALSE)))</f>
        <v>0</v>
      </c>
    </row>
    <row r="159" spans="1:36" x14ac:dyDescent="0.2">
      <c r="A159" s="36" t="str">
        <f>IF(OR(LEN('Local Access'!A159)=0,'Local Access'!$L158="Ja"),"",'Local Access'!A159)</f>
        <v/>
      </c>
      <c r="B159" s="36" t="str">
        <f>IF(OR(LEN('Local Access'!B159)=0,'Local Access'!$L158="Ja"),"",'Local Access'!B159)</f>
        <v/>
      </c>
      <c r="C159" s="36" t="str">
        <f>IF(OR(LEN('Local Access'!C159)=0,'Local Access'!$L158="Ja"),"",'Local Access'!C159)</f>
        <v/>
      </c>
      <c r="D159" s="36" t="str">
        <f>IF(OR(LEN('Local Access'!D159)=0,'Local Access'!$L158="Ja"),"",'Local Access'!D159)</f>
        <v/>
      </c>
      <c r="E159" s="36" t="str">
        <f>IF(OR(LEN('Local Access'!E159)=0,'Local Access'!$L158="Ja"),"",'Local Access'!E159)</f>
        <v/>
      </c>
      <c r="F159" s="36" t="str">
        <f>IF(OR(LEN('Local Access'!F159)=0,'Local Access'!$L158="Ja"),"",'Local Access'!F159)</f>
        <v/>
      </c>
      <c r="G159" s="36" t="str">
        <f>IF(N158="Ja","",IF(LEN('Local Access'!H159)=0,"",'Local Access'!H159))</f>
        <v/>
      </c>
      <c r="H159" s="174" t="str">
        <f t="shared" si="10"/>
        <v/>
      </c>
      <c r="I159" s="36" t="str">
        <f>IF(N158="Ja","",IF(LEN('Local Access'!G159)=0,"",'Local Access'!G159))</f>
        <v/>
      </c>
      <c r="J159" s="36" t="str">
        <f>IF(N158="Ja","",IF(LEN('Local Access'!I159)=0,"",'Local Access'!I159))</f>
        <v/>
      </c>
      <c r="K159" s="36" t="str">
        <f>IF(LEN('Local Access'!J159)=0,"",'Local Access'!J159)</f>
        <v/>
      </c>
      <c r="L159" s="36" t="str">
        <f>IF(LEN('Local Access'!K159)=0,"",'Local Access'!K159)</f>
        <v/>
      </c>
      <c r="M159" s="174" t="str">
        <f t="shared" si="11"/>
        <v/>
      </c>
      <c r="N159" s="36" t="str">
        <f>IF(LEN('Local Access'!L159)=0,"",'Local Access'!L159)</f>
        <v/>
      </c>
      <c r="O159" s="36" t="str">
        <f>IF(LEN('Local Access'!M159)=0,"",'Local Access'!M159)</f>
        <v/>
      </c>
      <c r="P159" s="35"/>
      <c r="Q159" s="35"/>
      <c r="R159" s="34"/>
      <c r="S159" s="33"/>
      <c r="T159" s="33"/>
      <c r="U159" s="32"/>
      <c r="V159" s="31"/>
      <c r="W159" s="31"/>
      <c r="X159" s="31"/>
      <c r="Y159" s="31"/>
      <c r="Z159" s="31"/>
      <c r="AA159" s="31"/>
      <c r="AB159" s="292">
        <f t="shared" si="12"/>
        <v>0</v>
      </c>
      <c r="AC159" s="292">
        <f t="shared" si="13"/>
        <v>0</v>
      </c>
      <c r="AD159" s="292">
        <f t="shared" si="14"/>
        <v>0</v>
      </c>
      <c r="AE159" s="30">
        <f>IF(G159="",0,IF(P159="On-Net maken (glasvezel)",$S159*PDC!$F$33+$T159*PDC!$F$34+PDC!$F$32+$U159,IF(P159="On-Net maken (radio)",PDC!$F$35+$U159,0)))</f>
        <v>0</v>
      </c>
      <c r="AF159" s="293">
        <f>IF(G159="",0,IF(P159="Inkoop bij 3e partij",0,IF(H159="Ja",Y159,VLOOKUP($G159,PDC!$B$10:$G$95,6,FALSE))))</f>
        <v>0</v>
      </c>
      <c r="AG159" s="30">
        <f>IF(G159="",0,IF(P159="Inkoop bij 3e partij",0,IF(H159="Ja", Z159,VLOOKUP($G159,PDC!$B$10:$G$95,5,FALSE))))</f>
        <v>0</v>
      </c>
      <c r="AH159" s="293">
        <f>IF(G159="",0,IF(P159="Inkoop bij 3e partij",V159*(1+PDC!$F$37)+IF(G159=0,0,IF(LEN(G159)=0,0,VLOOKUP($G159,PDC!$B$10:$J$77,7,FALSE))),0))</f>
        <v>0</v>
      </c>
      <c r="AI159" s="293">
        <f>IF(G159="",0,IF(P159="Inkoop bij 3e partij",W159*(1+PDC!$F$38),0))</f>
        <v>0</v>
      </c>
      <c r="AJ159" s="30">
        <f>IF(L159="",0,IF(M159="Ja",AA159,VLOOKUP($L159,PDC!$B$10:$G$95,5,FALSE)))</f>
        <v>0</v>
      </c>
    </row>
    <row r="160" spans="1:36" x14ac:dyDescent="0.2">
      <c r="A160" s="36" t="str">
        <f>IF(OR(LEN('Local Access'!A160)=0,'Local Access'!$L159="Ja"),"",'Local Access'!A160)</f>
        <v/>
      </c>
      <c r="B160" s="36" t="str">
        <f>IF(OR(LEN('Local Access'!B160)=0,'Local Access'!$L159="Ja"),"",'Local Access'!B160)</f>
        <v/>
      </c>
      <c r="C160" s="36" t="str">
        <f>IF(OR(LEN('Local Access'!C160)=0,'Local Access'!$L159="Ja"),"",'Local Access'!C160)</f>
        <v/>
      </c>
      <c r="D160" s="36" t="str">
        <f>IF(OR(LEN('Local Access'!D160)=0,'Local Access'!$L159="Ja"),"",'Local Access'!D160)</f>
        <v/>
      </c>
      <c r="E160" s="36" t="str">
        <f>IF(OR(LEN('Local Access'!E160)=0,'Local Access'!$L159="Ja"),"",'Local Access'!E160)</f>
        <v/>
      </c>
      <c r="F160" s="36" t="str">
        <f>IF(OR(LEN('Local Access'!F160)=0,'Local Access'!$L159="Ja"),"",'Local Access'!F160)</f>
        <v/>
      </c>
      <c r="G160" s="36" t="str">
        <f>IF(N159="Ja","",IF(LEN('Local Access'!H160)=0,"",'Local Access'!H160))</f>
        <v/>
      </c>
      <c r="H160" s="174" t="str">
        <f t="shared" si="10"/>
        <v/>
      </c>
      <c r="I160" s="36" t="str">
        <f>IF(N159="Ja","",IF(LEN('Local Access'!G160)=0,"",'Local Access'!G160))</f>
        <v/>
      </c>
      <c r="J160" s="36" t="str">
        <f>IF(N159="Ja","",IF(LEN('Local Access'!I160)=0,"",'Local Access'!I160))</f>
        <v/>
      </c>
      <c r="K160" s="36" t="str">
        <f>IF(LEN('Local Access'!J160)=0,"",'Local Access'!J160)</f>
        <v/>
      </c>
      <c r="L160" s="36" t="str">
        <f>IF(LEN('Local Access'!K160)=0,"",'Local Access'!K160)</f>
        <v/>
      </c>
      <c r="M160" s="174" t="str">
        <f t="shared" si="11"/>
        <v/>
      </c>
      <c r="N160" s="36" t="str">
        <f>IF(LEN('Local Access'!L160)=0,"",'Local Access'!L160)</f>
        <v/>
      </c>
      <c r="O160" s="36" t="str">
        <f>IF(LEN('Local Access'!M160)=0,"",'Local Access'!M160)</f>
        <v/>
      </c>
      <c r="P160" s="35"/>
      <c r="Q160" s="35"/>
      <c r="R160" s="34"/>
      <c r="S160" s="33"/>
      <c r="T160" s="33"/>
      <c r="U160" s="32"/>
      <c r="V160" s="31"/>
      <c r="W160" s="31"/>
      <c r="X160" s="31"/>
      <c r="Y160" s="31"/>
      <c r="Z160" s="31"/>
      <c r="AA160" s="31"/>
      <c r="AB160" s="292">
        <f t="shared" si="12"/>
        <v>0</v>
      </c>
      <c r="AC160" s="292">
        <f t="shared" si="13"/>
        <v>0</v>
      </c>
      <c r="AD160" s="292">
        <f t="shared" si="14"/>
        <v>0</v>
      </c>
      <c r="AE160" s="30">
        <f>IF(G160="",0,IF(P160="On-Net maken (glasvezel)",$S160*PDC!$F$33+$T160*PDC!$F$34+PDC!$F$32+$U160,IF(P160="On-Net maken (radio)",PDC!$F$35+$U160,0)))</f>
        <v>0</v>
      </c>
      <c r="AF160" s="293">
        <f>IF(G160="",0,IF(P160="Inkoop bij 3e partij",0,IF(H160="Ja",Y160,VLOOKUP($G160,PDC!$B$10:$G$95,6,FALSE))))</f>
        <v>0</v>
      </c>
      <c r="AG160" s="30">
        <f>IF(G160="",0,IF(P160="Inkoop bij 3e partij",0,IF(H160="Ja", Z160,VLOOKUP($G160,PDC!$B$10:$G$95,5,FALSE))))</f>
        <v>0</v>
      </c>
      <c r="AH160" s="293">
        <f>IF(G160="",0,IF(P160="Inkoop bij 3e partij",V160*(1+PDC!$F$37)+IF(G160=0,0,IF(LEN(G160)=0,0,VLOOKUP($G160,PDC!$B$10:$J$77,7,FALSE))),0))</f>
        <v>0</v>
      </c>
      <c r="AI160" s="293">
        <f>IF(G160="",0,IF(P160="Inkoop bij 3e partij",W160*(1+PDC!$F$38),0))</f>
        <v>0</v>
      </c>
      <c r="AJ160" s="30">
        <f>IF(L160="",0,IF(M160="Ja",AA160,VLOOKUP($L160,PDC!$B$10:$G$95,5,FALSE)))</f>
        <v>0</v>
      </c>
    </row>
    <row r="161" spans="1:36" x14ac:dyDescent="0.2">
      <c r="A161" s="36" t="str">
        <f>IF(OR(LEN('Local Access'!A161)=0,'Local Access'!$L160="Ja"),"",'Local Access'!A161)</f>
        <v/>
      </c>
      <c r="B161" s="36" t="str">
        <f>IF(OR(LEN('Local Access'!B161)=0,'Local Access'!$L160="Ja"),"",'Local Access'!B161)</f>
        <v/>
      </c>
      <c r="C161" s="36" t="str">
        <f>IF(OR(LEN('Local Access'!C161)=0,'Local Access'!$L160="Ja"),"",'Local Access'!C161)</f>
        <v/>
      </c>
      <c r="D161" s="36" t="str">
        <f>IF(OR(LEN('Local Access'!D161)=0,'Local Access'!$L160="Ja"),"",'Local Access'!D161)</f>
        <v/>
      </c>
      <c r="E161" s="36" t="str">
        <f>IF(OR(LEN('Local Access'!E161)=0,'Local Access'!$L160="Ja"),"",'Local Access'!E161)</f>
        <v/>
      </c>
      <c r="F161" s="36" t="str">
        <f>IF(OR(LEN('Local Access'!F161)=0,'Local Access'!$L160="Ja"),"",'Local Access'!F161)</f>
        <v/>
      </c>
      <c r="G161" s="36" t="str">
        <f>IF(N160="Ja","",IF(LEN('Local Access'!H161)=0,"",'Local Access'!H161))</f>
        <v/>
      </c>
      <c r="H161" s="174" t="str">
        <f t="shared" si="10"/>
        <v/>
      </c>
      <c r="I161" s="36" t="str">
        <f>IF(N160="Ja","",IF(LEN('Local Access'!G161)=0,"",'Local Access'!G161))</f>
        <v/>
      </c>
      <c r="J161" s="36" t="str">
        <f>IF(N160="Ja","",IF(LEN('Local Access'!I161)=0,"",'Local Access'!I161))</f>
        <v/>
      </c>
      <c r="K161" s="36" t="str">
        <f>IF(LEN('Local Access'!J161)=0,"",'Local Access'!J161)</f>
        <v/>
      </c>
      <c r="L161" s="36" t="str">
        <f>IF(LEN('Local Access'!K161)=0,"",'Local Access'!K161)</f>
        <v/>
      </c>
      <c r="M161" s="174" t="str">
        <f t="shared" si="11"/>
        <v/>
      </c>
      <c r="N161" s="36" t="str">
        <f>IF(LEN('Local Access'!L161)=0,"",'Local Access'!L161)</f>
        <v/>
      </c>
      <c r="O161" s="36" t="str">
        <f>IF(LEN('Local Access'!M161)=0,"",'Local Access'!M161)</f>
        <v/>
      </c>
      <c r="P161" s="35"/>
      <c r="Q161" s="35"/>
      <c r="R161" s="34"/>
      <c r="S161" s="33"/>
      <c r="T161" s="33"/>
      <c r="U161" s="32"/>
      <c r="V161" s="31"/>
      <c r="W161" s="31"/>
      <c r="X161" s="31"/>
      <c r="Y161" s="31"/>
      <c r="Z161" s="31"/>
      <c r="AA161" s="31"/>
      <c r="AB161" s="292">
        <f t="shared" si="12"/>
        <v>0</v>
      </c>
      <c r="AC161" s="292">
        <f t="shared" si="13"/>
        <v>0</v>
      </c>
      <c r="AD161" s="292">
        <f t="shared" si="14"/>
        <v>0</v>
      </c>
      <c r="AE161" s="30">
        <f>IF(G161="",0,IF(P161="On-Net maken (glasvezel)",$S161*PDC!$F$33+$T161*PDC!$F$34+PDC!$F$32+$U161,IF(P161="On-Net maken (radio)",PDC!$F$35+$U161,0)))</f>
        <v>0</v>
      </c>
      <c r="AF161" s="293">
        <f>IF(G161="",0,IF(P161="Inkoop bij 3e partij",0,IF(H161="Ja",Y161,VLOOKUP($G161,PDC!$B$10:$G$95,6,FALSE))))</f>
        <v>0</v>
      </c>
      <c r="AG161" s="30">
        <f>IF(G161="",0,IF(P161="Inkoop bij 3e partij",0,IF(H161="Ja", Z161,VLOOKUP($G161,PDC!$B$10:$G$95,5,FALSE))))</f>
        <v>0</v>
      </c>
      <c r="AH161" s="293">
        <f>IF(G161="",0,IF(P161="Inkoop bij 3e partij",V161*(1+PDC!$F$37)+IF(G161=0,0,IF(LEN(G161)=0,0,VLOOKUP($G161,PDC!$B$10:$J$77,7,FALSE))),0))</f>
        <v>0</v>
      </c>
      <c r="AI161" s="293">
        <f>IF(G161="",0,IF(P161="Inkoop bij 3e partij",W161*(1+PDC!$F$38),0))</f>
        <v>0</v>
      </c>
      <c r="AJ161" s="30">
        <f>IF(L161="",0,IF(M161="Ja",AA161,VLOOKUP($L161,PDC!$B$10:$G$95,5,FALSE)))</f>
        <v>0</v>
      </c>
    </row>
    <row r="162" spans="1:36" x14ac:dyDescent="0.2">
      <c r="A162" s="36" t="str">
        <f>IF(OR(LEN('Local Access'!A162)=0,'Local Access'!$L161="Ja"),"",'Local Access'!A162)</f>
        <v/>
      </c>
      <c r="B162" s="36" t="str">
        <f>IF(OR(LEN('Local Access'!B162)=0,'Local Access'!$L161="Ja"),"",'Local Access'!B162)</f>
        <v/>
      </c>
      <c r="C162" s="36" t="str">
        <f>IF(OR(LEN('Local Access'!C162)=0,'Local Access'!$L161="Ja"),"",'Local Access'!C162)</f>
        <v/>
      </c>
      <c r="D162" s="36" t="str">
        <f>IF(OR(LEN('Local Access'!D162)=0,'Local Access'!$L161="Ja"),"",'Local Access'!D162)</f>
        <v/>
      </c>
      <c r="E162" s="36" t="str">
        <f>IF(OR(LEN('Local Access'!E162)=0,'Local Access'!$L161="Ja"),"",'Local Access'!E162)</f>
        <v/>
      </c>
      <c r="F162" s="36" t="str">
        <f>IF(OR(LEN('Local Access'!F162)=0,'Local Access'!$L161="Ja"),"",'Local Access'!F162)</f>
        <v/>
      </c>
      <c r="G162" s="36" t="str">
        <f>IF(N161="Ja","",IF(LEN('Local Access'!H162)=0,"",'Local Access'!H162))</f>
        <v/>
      </c>
      <c r="H162" s="174" t="str">
        <f t="shared" si="10"/>
        <v/>
      </c>
      <c r="I162" s="36" t="str">
        <f>IF(N161="Ja","",IF(LEN('Local Access'!G162)=0,"",'Local Access'!G162))</f>
        <v/>
      </c>
      <c r="J162" s="36" t="str">
        <f>IF(N161="Ja","",IF(LEN('Local Access'!I162)=0,"",'Local Access'!I162))</f>
        <v/>
      </c>
      <c r="K162" s="36" t="str">
        <f>IF(LEN('Local Access'!J162)=0,"",'Local Access'!J162)</f>
        <v/>
      </c>
      <c r="L162" s="36" t="str">
        <f>IF(LEN('Local Access'!K162)=0,"",'Local Access'!K162)</f>
        <v/>
      </c>
      <c r="M162" s="174" t="str">
        <f t="shared" si="11"/>
        <v/>
      </c>
      <c r="N162" s="36" t="str">
        <f>IF(LEN('Local Access'!L162)=0,"",'Local Access'!L162)</f>
        <v/>
      </c>
      <c r="O162" s="36" t="str">
        <f>IF(LEN('Local Access'!M162)=0,"",'Local Access'!M162)</f>
        <v/>
      </c>
      <c r="P162" s="35"/>
      <c r="Q162" s="35"/>
      <c r="R162" s="34"/>
      <c r="S162" s="33"/>
      <c r="T162" s="33"/>
      <c r="U162" s="32"/>
      <c r="V162" s="31"/>
      <c r="W162" s="31"/>
      <c r="X162" s="31"/>
      <c r="Y162" s="31"/>
      <c r="Z162" s="31"/>
      <c r="AA162" s="31"/>
      <c r="AB162" s="292">
        <f t="shared" si="12"/>
        <v>0</v>
      </c>
      <c r="AC162" s="292">
        <f t="shared" si="13"/>
        <v>0</v>
      </c>
      <c r="AD162" s="292">
        <f t="shared" si="14"/>
        <v>0</v>
      </c>
      <c r="AE162" s="30">
        <f>IF(G162="",0,IF(P162="On-Net maken (glasvezel)",$S162*PDC!$F$33+$T162*PDC!$F$34+PDC!$F$32+$U162,IF(P162="On-Net maken (radio)",PDC!$F$35+$U162,0)))</f>
        <v>0</v>
      </c>
      <c r="AF162" s="293">
        <f>IF(G162="",0,IF(P162="Inkoop bij 3e partij",0,IF(H162="Ja",Y162,VLOOKUP($G162,PDC!$B$10:$G$95,6,FALSE))))</f>
        <v>0</v>
      </c>
      <c r="AG162" s="30">
        <f>IF(G162="",0,IF(P162="Inkoop bij 3e partij",0,IF(H162="Ja", Z162,VLOOKUP($G162,PDC!$B$10:$G$95,5,FALSE))))</f>
        <v>0</v>
      </c>
      <c r="AH162" s="293">
        <f>IF(G162="",0,IF(P162="Inkoop bij 3e partij",V162*(1+PDC!$F$37)+IF(G162=0,0,IF(LEN(G162)=0,0,VLOOKUP($G162,PDC!$B$10:$J$77,7,FALSE))),0))</f>
        <v>0</v>
      </c>
      <c r="AI162" s="293">
        <f>IF(G162="",0,IF(P162="Inkoop bij 3e partij",W162*(1+PDC!$F$38),0))</f>
        <v>0</v>
      </c>
      <c r="AJ162" s="30">
        <f>IF(L162="",0,IF(M162="Ja",AA162,VLOOKUP($L162,PDC!$B$10:$G$95,5,FALSE)))</f>
        <v>0</v>
      </c>
    </row>
    <row r="163" spans="1:36" x14ac:dyDescent="0.2">
      <c r="A163" s="36" t="str">
        <f>IF(OR(LEN('Local Access'!A163)=0,'Local Access'!$L162="Ja"),"",'Local Access'!A163)</f>
        <v/>
      </c>
      <c r="B163" s="36" t="str">
        <f>IF(OR(LEN('Local Access'!B163)=0,'Local Access'!$L162="Ja"),"",'Local Access'!B163)</f>
        <v/>
      </c>
      <c r="C163" s="36" t="str">
        <f>IF(OR(LEN('Local Access'!C163)=0,'Local Access'!$L162="Ja"),"",'Local Access'!C163)</f>
        <v/>
      </c>
      <c r="D163" s="36" t="str">
        <f>IF(OR(LEN('Local Access'!D163)=0,'Local Access'!$L162="Ja"),"",'Local Access'!D163)</f>
        <v/>
      </c>
      <c r="E163" s="36" t="str">
        <f>IF(OR(LEN('Local Access'!E163)=0,'Local Access'!$L162="Ja"),"",'Local Access'!E163)</f>
        <v/>
      </c>
      <c r="F163" s="36" t="str">
        <f>IF(OR(LEN('Local Access'!F163)=0,'Local Access'!$L162="Ja"),"",'Local Access'!F163)</f>
        <v/>
      </c>
      <c r="G163" s="36" t="str">
        <f>IF(N162="Ja","",IF(LEN('Local Access'!H163)=0,"",'Local Access'!H163))</f>
        <v/>
      </c>
      <c r="H163" s="174" t="str">
        <f t="shared" si="10"/>
        <v/>
      </c>
      <c r="I163" s="36" t="str">
        <f>IF(N162="Ja","",IF(LEN('Local Access'!G163)=0,"",'Local Access'!G163))</f>
        <v/>
      </c>
      <c r="J163" s="36" t="str">
        <f>IF(N162="Ja","",IF(LEN('Local Access'!I163)=0,"",'Local Access'!I163))</f>
        <v/>
      </c>
      <c r="K163" s="36" t="str">
        <f>IF(LEN('Local Access'!J163)=0,"",'Local Access'!J163)</f>
        <v/>
      </c>
      <c r="L163" s="36" t="str">
        <f>IF(LEN('Local Access'!K163)=0,"",'Local Access'!K163)</f>
        <v/>
      </c>
      <c r="M163" s="174" t="str">
        <f t="shared" si="11"/>
        <v/>
      </c>
      <c r="N163" s="36" t="str">
        <f>IF(LEN('Local Access'!L163)=0,"",'Local Access'!L163)</f>
        <v/>
      </c>
      <c r="O163" s="36" t="str">
        <f>IF(LEN('Local Access'!M163)=0,"",'Local Access'!M163)</f>
        <v/>
      </c>
      <c r="P163" s="35"/>
      <c r="Q163" s="35"/>
      <c r="R163" s="34"/>
      <c r="S163" s="33"/>
      <c r="T163" s="33"/>
      <c r="U163" s="32"/>
      <c r="V163" s="31"/>
      <c r="W163" s="31"/>
      <c r="X163" s="31"/>
      <c r="Y163" s="31"/>
      <c r="Z163" s="31"/>
      <c r="AA163" s="31"/>
      <c r="AB163" s="292">
        <f t="shared" si="12"/>
        <v>0</v>
      </c>
      <c r="AC163" s="292">
        <f t="shared" si="13"/>
        <v>0</v>
      </c>
      <c r="AD163" s="292">
        <f t="shared" si="14"/>
        <v>0</v>
      </c>
      <c r="AE163" s="30">
        <f>IF(G163="",0,IF(P163="On-Net maken (glasvezel)",$S163*PDC!$F$33+$T163*PDC!$F$34+PDC!$F$32+$U163,IF(P163="On-Net maken (radio)",PDC!$F$35+$U163,0)))</f>
        <v>0</v>
      </c>
      <c r="AF163" s="293">
        <f>IF(G163="",0,IF(P163="Inkoop bij 3e partij",0,IF(H163="Ja",Y163,VLOOKUP($G163,PDC!$B$10:$G$95,6,FALSE))))</f>
        <v>0</v>
      </c>
      <c r="AG163" s="30">
        <f>IF(G163="",0,IF(P163="Inkoop bij 3e partij",0,IF(H163="Ja", Z163,VLOOKUP($G163,PDC!$B$10:$G$95,5,FALSE))))</f>
        <v>0</v>
      </c>
      <c r="AH163" s="293">
        <f>IF(G163="",0,IF(P163="Inkoop bij 3e partij",V163*(1+PDC!$F$37)+IF(G163=0,0,IF(LEN(G163)=0,0,VLOOKUP($G163,PDC!$B$10:$J$77,7,FALSE))),0))</f>
        <v>0</v>
      </c>
      <c r="AI163" s="293">
        <f>IF(G163="",0,IF(P163="Inkoop bij 3e partij",W163*(1+PDC!$F$38),0))</f>
        <v>0</v>
      </c>
      <c r="AJ163" s="30">
        <f>IF(L163="",0,IF(M163="Ja",AA163,VLOOKUP($L163,PDC!$B$10:$G$95,5,FALSE)))</f>
        <v>0</v>
      </c>
    </row>
    <row r="164" spans="1:36" x14ac:dyDescent="0.2">
      <c r="A164" s="36" t="str">
        <f>IF(OR(LEN('Local Access'!A164)=0,'Local Access'!$L163="Ja"),"",'Local Access'!A164)</f>
        <v/>
      </c>
      <c r="B164" s="36" t="str">
        <f>IF(OR(LEN('Local Access'!B164)=0,'Local Access'!$L163="Ja"),"",'Local Access'!B164)</f>
        <v/>
      </c>
      <c r="C164" s="36" t="str">
        <f>IF(OR(LEN('Local Access'!C164)=0,'Local Access'!$L163="Ja"),"",'Local Access'!C164)</f>
        <v/>
      </c>
      <c r="D164" s="36" t="str">
        <f>IF(OR(LEN('Local Access'!D164)=0,'Local Access'!$L163="Ja"),"",'Local Access'!D164)</f>
        <v/>
      </c>
      <c r="E164" s="36" t="str">
        <f>IF(OR(LEN('Local Access'!E164)=0,'Local Access'!$L163="Ja"),"",'Local Access'!E164)</f>
        <v/>
      </c>
      <c r="F164" s="36" t="str">
        <f>IF(OR(LEN('Local Access'!F164)=0,'Local Access'!$L163="Ja"),"",'Local Access'!F164)</f>
        <v/>
      </c>
      <c r="G164" s="36" t="str">
        <f>IF(N163="Ja","",IF(LEN('Local Access'!H164)=0,"",'Local Access'!H164))</f>
        <v/>
      </c>
      <c r="H164" s="174" t="str">
        <f t="shared" si="10"/>
        <v/>
      </c>
      <c r="I164" s="36" t="str">
        <f>IF(N163="Ja","",IF(LEN('Local Access'!G164)=0,"",'Local Access'!G164))</f>
        <v/>
      </c>
      <c r="J164" s="36" t="str">
        <f>IF(N163="Ja","",IF(LEN('Local Access'!I164)=0,"",'Local Access'!I164))</f>
        <v/>
      </c>
      <c r="K164" s="36" t="str">
        <f>IF(LEN('Local Access'!J164)=0,"",'Local Access'!J164)</f>
        <v/>
      </c>
      <c r="L164" s="36" t="str">
        <f>IF(LEN('Local Access'!K164)=0,"",'Local Access'!K164)</f>
        <v/>
      </c>
      <c r="M164" s="174" t="str">
        <f t="shared" si="11"/>
        <v/>
      </c>
      <c r="N164" s="36" t="str">
        <f>IF(LEN('Local Access'!L164)=0,"",'Local Access'!L164)</f>
        <v/>
      </c>
      <c r="O164" s="36" t="str">
        <f>IF(LEN('Local Access'!M164)=0,"",'Local Access'!M164)</f>
        <v/>
      </c>
      <c r="P164" s="35"/>
      <c r="Q164" s="35"/>
      <c r="R164" s="34"/>
      <c r="S164" s="33"/>
      <c r="T164" s="33"/>
      <c r="U164" s="32"/>
      <c r="V164" s="31"/>
      <c r="W164" s="31"/>
      <c r="X164" s="31"/>
      <c r="Y164" s="31"/>
      <c r="Z164" s="31"/>
      <c r="AA164" s="31"/>
      <c r="AB164" s="292">
        <f t="shared" si="12"/>
        <v>0</v>
      </c>
      <c r="AC164" s="292">
        <f t="shared" si="13"/>
        <v>0</v>
      </c>
      <c r="AD164" s="292">
        <f t="shared" si="14"/>
        <v>0</v>
      </c>
      <c r="AE164" s="30">
        <f>IF(G164="",0,IF(P164="On-Net maken (glasvezel)",$S164*PDC!$F$33+$T164*PDC!$F$34+PDC!$F$32+$U164,IF(P164="On-Net maken (radio)",PDC!$F$35+$U164,0)))</f>
        <v>0</v>
      </c>
      <c r="AF164" s="293">
        <f>IF(G164="",0,IF(P164="Inkoop bij 3e partij",0,IF(H164="Ja",Y164,VLOOKUP($G164,PDC!$B$10:$G$95,6,FALSE))))</f>
        <v>0</v>
      </c>
      <c r="AG164" s="30">
        <f>IF(G164="",0,IF(P164="Inkoop bij 3e partij",0,IF(H164="Ja", Z164,VLOOKUP($G164,PDC!$B$10:$G$95,5,FALSE))))</f>
        <v>0</v>
      </c>
      <c r="AH164" s="293">
        <f>IF(G164="",0,IF(P164="Inkoop bij 3e partij",V164*(1+PDC!$F$37)+IF(G164=0,0,IF(LEN(G164)=0,0,VLOOKUP($G164,PDC!$B$10:$J$77,7,FALSE))),0))</f>
        <v>0</v>
      </c>
      <c r="AI164" s="293">
        <f>IF(G164="",0,IF(P164="Inkoop bij 3e partij",W164*(1+PDC!$F$38),0))</f>
        <v>0</v>
      </c>
      <c r="AJ164" s="30">
        <f>IF(L164="",0,IF(M164="Ja",AA164,VLOOKUP($L164,PDC!$B$10:$G$95,5,FALSE)))</f>
        <v>0</v>
      </c>
    </row>
    <row r="165" spans="1:36" x14ac:dyDescent="0.2">
      <c r="A165" s="36" t="str">
        <f>IF(OR(LEN('Local Access'!A165)=0,'Local Access'!$L164="Ja"),"",'Local Access'!A165)</f>
        <v/>
      </c>
      <c r="B165" s="36" t="str">
        <f>IF(OR(LEN('Local Access'!B165)=0,'Local Access'!$L164="Ja"),"",'Local Access'!B165)</f>
        <v/>
      </c>
      <c r="C165" s="36" t="str">
        <f>IF(OR(LEN('Local Access'!C165)=0,'Local Access'!$L164="Ja"),"",'Local Access'!C165)</f>
        <v/>
      </c>
      <c r="D165" s="36" t="str">
        <f>IF(OR(LEN('Local Access'!D165)=0,'Local Access'!$L164="Ja"),"",'Local Access'!D165)</f>
        <v/>
      </c>
      <c r="E165" s="36" t="str">
        <f>IF(OR(LEN('Local Access'!E165)=0,'Local Access'!$L164="Ja"),"",'Local Access'!E165)</f>
        <v/>
      </c>
      <c r="F165" s="36" t="str">
        <f>IF(OR(LEN('Local Access'!F165)=0,'Local Access'!$L164="Ja"),"",'Local Access'!F165)</f>
        <v/>
      </c>
      <c r="G165" s="36" t="str">
        <f>IF(N164="Ja","",IF(LEN('Local Access'!H165)=0,"",'Local Access'!H165))</f>
        <v/>
      </c>
      <c r="H165" s="174" t="str">
        <f t="shared" si="10"/>
        <v/>
      </c>
      <c r="I165" s="36" t="str">
        <f>IF(N164="Ja","",IF(LEN('Local Access'!G165)=0,"",'Local Access'!G165))</f>
        <v/>
      </c>
      <c r="J165" s="36" t="str">
        <f>IF(N164="Ja","",IF(LEN('Local Access'!I165)=0,"",'Local Access'!I165))</f>
        <v/>
      </c>
      <c r="K165" s="36" t="str">
        <f>IF(LEN('Local Access'!J165)=0,"",'Local Access'!J165)</f>
        <v/>
      </c>
      <c r="L165" s="36" t="str">
        <f>IF(LEN('Local Access'!K165)=0,"",'Local Access'!K165)</f>
        <v/>
      </c>
      <c r="M165" s="174" t="str">
        <f t="shared" si="11"/>
        <v/>
      </c>
      <c r="N165" s="36" t="str">
        <f>IF(LEN('Local Access'!L165)=0,"",'Local Access'!L165)</f>
        <v/>
      </c>
      <c r="O165" s="36" t="str">
        <f>IF(LEN('Local Access'!M165)=0,"",'Local Access'!M165)</f>
        <v/>
      </c>
      <c r="P165" s="35"/>
      <c r="Q165" s="35"/>
      <c r="R165" s="34"/>
      <c r="S165" s="33"/>
      <c r="T165" s="33"/>
      <c r="U165" s="32"/>
      <c r="V165" s="31"/>
      <c r="W165" s="31"/>
      <c r="X165" s="31"/>
      <c r="Y165" s="31"/>
      <c r="Z165" s="31"/>
      <c r="AA165" s="31"/>
      <c r="AB165" s="292">
        <f t="shared" si="12"/>
        <v>0</v>
      </c>
      <c r="AC165" s="292">
        <f t="shared" si="13"/>
        <v>0</v>
      </c>
      <c r="AD165" s="292">
        <f t="shared" si="14"/>
        <v>0</v>
      </c>
      <c r="AE165" s="30">
        <f>IF(G165="",0,IF(P165="On-Net maken (glasvezel)",$S165*PDC!$F$33+$T165*PDC!$F$34+PDC!$F$32+$U165,IF(P165="On-Net maken (radio)",PDC!$F$35+$U165,0)))</f>
        <v>0</v>
      </c>
      <c r="AF165" s="293">
        <f>IF(G165="",0,IF(P165="Inkoop bij 3e partij",0,IF(H165="Ja",Y165,VLOOKUP($G165,PDC!$B$10:$G$95,6,FALSE))))</f>
        <v>0</v>
      </c>
      <c r="AG165" s="30">
        <f>IF(G165="",0,IF(P165="Inkoop bij 3e partij",0,IF(H165="Ja", Z165,VLOOKUP($G165,PDC!$B$10:$G$95,5,FALSE))))</f>
        <v>0</v>
      </c>
      <c r="AH165" s="293">
        <f>IF(G165="",0,IF(P165="Inkoop bij 3e partij",V165*(1+PDC!$F$37)+IF(G165=0,0,IF(LEN(G165)=0,0,VLOOKUP($G165,PDC!$B$10:$J$77,7,FALSE))),0))</f>
        <v>0</v>
      </c>
      <c r="AI165" s="293">
        <f>IF(G165="",0,IF(P165="Inkoop bij 3e partij",W165*(1+PDC!$F$38),0))</f>
        <v>0</v>
      </c>
      <c r="AJ165" s="30">
        <f>IF(L165="",0,IF(M165="Ja",AA165,VLOOKUP($L165,PDC!$B$10:$G$95,5,FALSE)))</f>
        <v>0</v>
      </c>
    </row>
    <row r="166" spans="1:36" x14ac:dyDescent="0.2">
      <c r="A166" s="36" t="str">
        <f>IF(OR(LEN('Local Access'!A166)=0,'Local Access'!$L165="Ja"),"",'Local Access'!A166)</f>
        <v/>
      </c>
      <c r="B166" s="36" t="str">
        <f>IF(OR(LEN('Local Access'!B166)=0,'Local Access'!$L165="Ja"),"",'Local Access'!B166)</f>
        <v/>
      </c>
      <c r="C166" s="36" t="str">
        <f>IF(OR(LEN('Local Access'!C166)=0,'Local Access'!$L165="Ja"),"",'Local Access'!C166)</f>
        <v/>
      </c>
      <c r="D166" s="36" t="str">
        <f>IF(OR(LEN('Local Access'!D166)=0,'Local Access'!$L165="Ja"),"",'Local Access'!D166)</f>
        <v/>
      </c>
      <c r="E166" s="36" t="str">
        <f>IF(OR(LEN('Local Access'!E166)=0,'Local Access'!$L165="Ja"),"",'Local Access'!E166)</f>
        <v/>
      </c>
      <c r="F166" s="36" t="str">
        <f>IF(OR(LEN('Local Access'!F166)=0,'Local Access'!$L165="Ja"),"",'Local Access'!F166)</f>
        <v/>
      </c>
      <c r="G166" s="36" t="str">
        <f>IF(N165="Ja","",IF(LEN('Local Access'!H166)=0,"",'Local Access'!H166))</f>
        <v/>
      </c>
      <c r="H166" s="174" t="str">
        <f t="shared" si="10"/>
        <v/>
      </c>
      <c r="I166" s="36" t="str">
        <f>IF(N165="Ja","",IF(LEN('Local Access'!G166)=0,"",'Local Access'!G166))</f>
        <v/>
      </c>
      <c r="J166" s="36" t="str">
        <f>IF(N165="Ja","",IF(LEN('Local Access'!I166)=0,"",'Local Access'!I166))</f>
        <v/>
      </c>
      <c r="K166" s="36" t="str">
        <f>IF(LEN('Local Access'!J166)=0,"",'Local Access'!J166)</f>
        <v/>
      </c>
      <c r="L166" s="36" t="str">
        <f>IF(LEN('Local Access'!K166)=0,"",'Local Access'!K166)</f>
        <v/>
      </c>
      <c r="M166" s="174" t="str">
        <f t="shared" si="11"/>
        <v/>
      </c>
      <c r="N166" s="36" t="str">
        <f>IF(LEN('Local Access'!L166)=0,"",'Local Access'!L166)</f>
        <v/>
      </c>
      <c r="O166" s="36" t="str">
        <f>IF(LEN('Local Access'!M166)=0,"",'Local Access'!M166)</f>
        <v/>
      </c>
      <c r="P166" s="35"/>
      <c r="Q166" s="35"/>
      <c r="R166" s="34"/>
      <c r="S166" s="33"/>
      <c r="T166" s="33"/>
      <c r="U166" s="32"/>
      <c r="V166" s="31"/>
      <c r="W166" s="31"/>
      <c r="X166" s="31"/>
      <c r="Y166" s="31"/>
      <c r="Z166" s="31"/>
      <c r="AA166" s="31"/>
      <c r="AB166" s="292">
        <f t="shared" si="12"/>
        <v>0</v>
      </c>
      <c r="AC166" s="292">
        <f t="shared" si="13"/>
        <v>0</v>
      </c>
      <c r="AD166" s="292">
        <f t="shared" si="14"/>
        <v>0</v>
      </c>
      <c r="AE166" s="30">
        <f>IF(G166="",0,IF(P166="On-Net maken (glasvezel)",$S166*PDC!$F$33+$T166*PDC!$F$34+PDC!$F$32+$U166,IF(P166="On-Net maken (radio)",PDC!$F$35+$U166,0)))</f>
        <v>0</v>
      </c>
      <c r="AF166" s="293">
        <f>IF(G166="",0,IF(P166="Inkoop bij 3e partij",0,IF(H166="Ja",Y166,VLOOKUP($G166,PDC!$B$10:$G$95,6,FALSE))))</f>
        <v>0</v>
      </c>
      <c r="AG166" s="30">
        <f>IF(G166="",0,IF(P166="Inkoop bij 3e partij",0,IF(H166="Ja", Z166,VLOOKUP($G166,PDC!$B$10:$G$95,5,FALSE))))</f>
        <v>0</v>
      </c>
      <c r="AH166" s="293">
        <f>IF(G166="",0,IF(P166="Inkoop bij 3e partij",V166*(1+PDC!$F$37)+IF(G166=0,0,IF(LEN(G166)=0,0,VLOOKUP($G166,PDC!$B$10:$J$77,7,FALSE))),0))</f>
        <v>0</v>
      </c>
      <c r="AI166" s="293">
        <f>IF(G166="",0,IF(P166="Inkoop bij 3e partij",W166*(1+PDC!$F$38),0))</f>
        <v>0</v>
      </c>
      <c r="AJ166" s="30">
        <f>IF(L166="",0,IF(M166="Ja",AA166,VLOOKUP($L166,PDC!$B$10:$G$95,5,FALSE)))</f>
        <v>0</v>
      </c>
    </row>
    <row r="167" spans="1:36" x14ac:dyDescent="0.2">
      <c r="A167" s="36" t="str">
        <f>IF(OR(LEN('Local Access'!A167)=0,'Local Access'!$L166="Ja"),"",'Local Access'!A167)</f>
        <v/>
      </c>
      <c r="B167" s="36" t="str">
        <f>IF(OR(LEN('Local Access'!B167)=0,'Local Access'!$L166="Ja"),"",'Local Access'!B167)</f>
        <v/>
      </c>
      <c r="C167" s="36" t="str">
        <f>IF(OR(LEN('Local Access'!C167)=0,'Local Access'!$L166="Ja"),"",'Local Access'!C167)</f>
        <v/>
      </c>
      <c r="D167" s="36" t="str">
        <f>IF(OR(LEN('Local Access'!D167)=0,'Local Access'!$L166="Ja"),"",'Local Access'!D167)</f>
        <v/>
      </c>
      <c r="E167" s="36" t="str">
        <f>IF(OR(LEN('Local Access'!E167)=0,'Local Access'!$L166="Ja"),"",'Local Access'!E167)</f>
        <v/>
      </c>
      <c r="F167" s="36" t="str">
        <f>IF(OR(LEN('Local Access'!F167)=0,'Local Access'!$L166="Ja"),"",'Local Access'!F167)</f>
        <v/>
      </c>
      <c r="G167" s="36" t="str">
        <f>IF(N166="Ja","",IF(LEN('Local Access'!H167)=0,"",'Local Access'!H167))</f>
        <v/>
      </c>
      <c r="H167" s="174" t="str">
        <f t="shared" si="10"/>
        <v/>
      </c>
      <c r="I167" s="36" t="str">
        <f>IF(N166="Ja","",IF(LEN('Local Access'!G167)=0,"",'Local Access'!G167))</f>
        <v/>
      </c>
      <c r="J167" s="36" t="str">
        <f>IF(N166="Ja","",IF(LEN('Local Access'!I167)=0,"",'Local Access'!I167))</f>
        <v/>
      </c>
      <c r="K167" s="36" t="str">
        <f>IF(LEN('Local Access'!J167)=0,"",'Local Access'!J167)</f>
        <v/>
      </c>
      <c r="L167" s="36" t="str">
        <f>IF(LEN('Local Access'!K167)=0,"",'Local Access'!K167)</f>
        <v/>
      </c>
      <c r="M167" s="174" t="str">
        <f t="shared" si="11"/>
        <v/>
      </c>
      <c r="N167" s="36" t="str">
        <f>IF(LEN('Local Access'!L167)=0,"",'Local Access'!L167)</f>
        <v/>
      </c>
      <c r="O167" s="36" t="str">
        <f>IF(LEN('Local Access'!M167)=0,"",'Local Access'!M167)</f>
        <v/>
      </c>
      <c r="P167" s="35"/>
      <c r="Q167" s="35"/>
      <c r="R167" s="34"/>
      <c r="S167" s="33"/>
      <c r="T167" s="33"/>
      <c r="U167" s="32"/>
      <c r="V167" s="31"/>
      <c r="W167" s="31"/>
      <c r="X167" s="31"/>
      <c r="Y167" s="31"/>
      <c r="Z167" s="31"/>
      <c r="AA167" s="31"/>
      <c r="AB167" s="292">
        <f t="shared" si="12"/>
        <v>0</v>
      </c>
      <c r="AC167" s="292">
        <f t="shared" si="13"/>
        <v>0</v>
      </c>
      <c r="AD167" s="292">
        <f t="shared" si="14"/>
        <v>0</v>
      </c>
      <c r="AE167" s="30">
        <f>IF(G167="",0,IF(P167="On-Net maken (glasvezel)",$S167*PDC!$F$33+$T167*PDC!$F$34+PDC!$F$32+$U167,IF(P167="On-Net maken (radio)",PDC!$F$35+$U167,0)))</f>
        <v>0</v>
      </c>
      <c r="AF167" s="293">
        <f>IF(G167="",0,IF(P167="Inkoop bij 3e partij",0,IF(H167="Ja",Y167,VLOOKUP($G167,PDC!$B$10:$G$95,6,FALSE))))</f>
        <v>0</v>
      </c>
      <c r="AG167" s="30">
        <f>IF(G167="",0,IF(P167="Inkoop bij 3e partij",0,IF(H167="Ja", Z167,VLOOKUP($G167,PDC!$B$10:$G$95,5,FALSE))))</f>
        <v>0</v>
      </c>
      <c r="AH167" s="293">
        <f>IF(G167="",0,IF(P167="Inkoop bij 3e partij",V167*(1+PDC!$F$37)+IF(G167=0,0,IF(LEN(G167)=0,0,VLOOKUP($G167,PDC!$B$10:$J$77,7,FALSE))),0))</f>
        <v>0</v>
      </c>
      <c r="AI167" s="293">
        <f>IF(G167="",0,IF(P167="Inkoop bij 3e partij",W167*(1+PDC!$F$38),0))</f>
        <v>0</v>
      </c>
      <c r="AJ167" s="30">
        <f>IF(L167="",0,IF(M167="Ja",AA167,VLOOKUP($L167,PDC!$B$10:$G$95,5,FALSE)))</f>
        <v>0</v>
      </c>
    </row>
    <row r="168" spans="1:36" x14ac:dyDescent="0.2">
      <c r="A168" s="36" t="str">
        <f>IF(OR(LEN('Local Access'!A168)=0,'Local Access'!$L167="Ja"),"",'Local Access'!A168)</f>
        <v/>
      </c>
      <c r="B168" s="36" t="str">
        <f>IF(OR(LEN('Local Access'!B168)=0,'Local Access'!$L167="Ja"),"",'Local Access'!B168)</f>
        <v/>
      </c>
      <c r="C168" s="36" t="str">
        <f>IF(OR(LEN('Local Access'!C168)=0,'Local Access'!$L167="Ja"),"",'Local Access'!C168)</f>
        <v/>
      </c>
      <c r="D168" s="36" t="str">
        <f>IF(OR(LEN('Local Access'!D168)=0,'Local Access'!$L167="Ja"),"",'Local Access'!D168)</f>
        <v/>
      </c>
      <c r="E168" s="36" t="str">
        <f>IF(OR(LEN('Local Access'!E168)=0,'Local Access'!$L167="Ja"),"",'Local Access'!E168)</f>
        <v/>
      </c>
      <c r="F168" s="36" t="str">
        <f>IF(OR(LEN('Local Access'!F168)=0,'Local Access'!$L167="Ja"),"",'Local Access'!F168)</f>
        <v/>
      </c>
      <c r="G168" s="36" t="str">
        <f>IF(N167="Ja","",IF(LEN('Local Access'!H168)=0,"",'Local Access'!H168))</f>
        <v/>
      </c>
      <c r="H168" s="174" t="str">
        <f t="shared" si="10"/>
        <v/>
      </c>
      <c r="I168" s="36" t="str">
        <f>IF(N167="Ja","",IF(LEN('Local Access'!G168)=0,"",'Local Access'!G168))</f>
        <v/>
      </c>
      <c r="J168" s="36" t="str">
        <f>IF(N167="Ja","",IF(LEN('Local Access'!I168)=0,"",'Local Access'!I168))</f>
        <v/>
      </c>
      <c r="K168" s="36" t="str">
        <f>IF(LEN('Local Access'!J168)=0,"",'Local Access'!J168)</f>
        <v/>
      </c>
      <c r="L168" s="36" t="str">
        <f>IF(LEN('Local Access'!K168)=0,"",'Local Access'!K168)</f>
        <v/>
      </c>
      <c r="M168" s="174" t="str">
        <f t="shared" si="11"/>
        <v/>
      </c>
      <c r="N168" s="36" t="str">
        <f>IF(LEN('Local Access'!L168)=0,"",'Local Access'!L168)</f>
        <v/>
      </c>
      <c r="O168" s="36" t="str">
        <f>IF(LEN('Local Access'!M168)=0,"",'Local Access'!M168)</f>
        <v/>
      </c>
      <c r="P168" s="35"/>
      <c r="Q168" s="35"/>
      <c r="R168" s="34"/>
      <c r="S168" s="33"/>
      <c r="T168" s="33"/>
      <c r="U168" s="32"/>
      <c r="V168" s="31"/>
      <c r="W168" s="31"/>
      <c r="X168" s="31"/>
      <c r="Y168" s="31"/>
      <c r="Z168" s="31"/>
      <c r="AA168" s="31"/>
      <c r="AB168" s="292">
        <f t="shared" si="12"/>
        <v>0</v>
      </c>
      <c r="AC168" s="292">
        <f t="shared" si="13"/>
        <v>0</v>
      </c>
      <c r="AD168" s="292">
        <f t="shared" si="14"/>
        <v>0</v>
      </c>
      <c r="AE168" s="30">
        <f>IF(G168="",0,IF(P168="On-Net maken (glasvezel)",$S168*PDC!$F$33+$T168*PDC!$F$34+PDC!$F$32+$U168,IF(P168="On-Net maken (radio)",PDC!$F$35+$U168,0)))</f>
        <v>0</v>
      </c>
      <c r="AF168" s="293">
        <f>IF(G168="",0,IF(P168="Inkoop bij 3e partij",0,IF(H168="Ja",Y168,VLOOKUP($G168,PDC!$B$10:$G$95,6,FALSE))))</f>
        <v>0</v>
      </c>
      <c r="AG168" s="30">
        <f>IF(G168="",0,IF(P168="Inkoop bij 3e partij",0,IF(H168="Ja", Z168,VLOOKUP($G168,PDC!$B$10:$G$95,5,FALSE))))</f>
        <v>0</v>
      </c>
      <c r="AH168" s="293">
        <f>IF(G168="",0,IF(P168="Inkoop bij 3e partij",V168*(1+PDC!$F$37)+IF(G168=0,0,IF(LEN(G168)=0,0,VLOOKUP($G168,PDC!$B$10:$J$77,7,FALSE))),0))</f>
        <v>0</v>
      </c>
      <c r="AI168" s="293">
        <f>IF(G168="",0,IF(P168="Inkoop bij 3e partij",W168*(1+PDC!$F$38),0))</f>
        <v>0</v>
      </c>
      <c r="AJ168" s="30">
        <f>IF(L168="",0,IF(M168="Ja",AA168,VLOOKUP($L168,PDC!$B$10:$G$95,5,FALSE)))</f>
        <v>0</v>
      </c>
    </row>
    <row r="169" spans="1:36" x14ac:dyDescent="0.2">
      <c r="A169" s="36" t="str">
        <f>IF(OR(LEN('Local Access'!A169)=0,'Local Access'!$L168="Ja"),"",'Local Access'!A169)</f>
        <v/>
      </c>
      <c r="B169" s="36" t="str">
        <f>IF(OR(LEN('Local Access'!B169)=0,'Local Access'!$L168="Ja"),"",'Local Access'!B169)</f>
        <v/>
      </c>
      <c r="C169" s="36" t="str">
        <f>IF(OR(LEN('Local Access'!C169)=0,'Local Access'!$L168="Ja"),"",'Local Access'!C169)</f>
        <v/>
      </c>
      <c r="D169" s="36" t="str">
        <f>IF(OR(LEN('Local Access'!D169)=0,'Local Access'!$L168="Ja"),"",'Local Access'!D169)</f>
        <v/>
      </c>
      <c r="E169" s="36" t="str">
        <f>IF(OR(LEN('Local Access'!E169)=0,'Local Access'!$L168="Ja"),"",'Local Access'!E169)</f>
        <v/>
      </c>
      <c r="F169" s="36" t="str">
        <f>IF(OR(LEN('Local Access'!F169)=0,'Local Access'!$L168="Ja"),"",'Local Access'!F169)</f>
        <v/>
      </c>
      <c r="G169" s="36" t="str">
        <f>IF(N168="Ja","",IF(LEN('Local Access'!H169)=0,"",'Local Access'!H169))</f>
        <v/>
      </c>
      <c r="H169" s="174" t="str">
        <f t="shared" si="10"/>
        <v/>
      </c>
      <c r="I169" s="36" t="str">
        <f>IF(N168="Ja","",IF(LEN('Local Access'!G169)=0,"",'Local Access'!G169))</f>
        <v/>
      </c>
      <c r="J169" s="36" t="str">
        <f>IF(N168="Ja","",IF(LEN('Local Access'!I169)=0,"",'Local Access'!I169))</f>
        <v/>
      </c>
      <c r="K169" s="36" t="str">
        <f>IF(LEN('Local Access'!J169)=0,"",'Local Access'!J169)</f>
        <v/>
      </c>
      <c r="L169" s="36" t="str">
        <f>IF(LEN('Local Access'!K169)=0,"",'Local Access'!K169)</f>
        <v/>
      </c>
      <c r="M169" s="174" t="str">
        <f t="shared" si="11"/>
        <v/>
      </c>
      <c r="N169" s="36" t="str">
        <f>IF(LEN('Local Access'!L169)=0,"",'Local Access'!L169)</f>
        <v/>
      </c>
      <c r="O169" s="36" t="str">
        <f>IF(LEN('Local Access'!M169)=0,"",'Local Access'!M169)</f>
        <v/>
      </c>
      <c r="P169" s="35"/>
      <c r="Q169" s="35"/>
      <c r="R169" s="34"/>
      <c r="S169" s="33"/>
      <c r="T169" s="33"/>
      <c r="U169" s="32"/>
      <c r="V169" s="31"/>
      <c r="W169" s="31"/>
      <c r="X169" s="31"/>
      <c r="Y169" s="31"/>
      <c r="Z169" s="31"/>
      <c r="AA169" s="31"/>
      <c r="AB169" s="292">
        <f t="shared" si="12"/>
        <v>0</v>
      </c>
      <c r="AC169" s="292">
        <f t="shared" si="13"/>
        <v>0</v>
      </c>
      <c r="AD169" s="292">
        <f t="shared" si="14"/>
        <v>0</v>
      </c>
      <c r="AE169" s="30">
        <f>IF(G169="",0,IF(P169="On-Net maken (glasvezel)",$S169*PDC!$F$33+$T169*PDC!$F$34+PDC!$F$32+$U169,IF(P169="On-Net maken (radio)",PDC!$F$35+$U169,0)))</f>
        <v>0</v>
      </c>
      <c r="AF169" s="293">
        <f>IF(G169="",0,IF(P169="Inkoop bij 3e partij",0,IF(H169="Ja",Y169,VLOOKUP($G169,PDC!$B$10:$G$95,6,FALSE))))</f>
        <v>0</v>
      </c>
      <c r="AG169" s="30">
        <f>IF(G169="",0,IF(P169="Inkoop bij 3e partij",0,IF(H169="Ja", Z169,VLOOKUP($G169,PDC!$B$10:$G$95,5,FALSE))))</f>
        <v>0</v>
      </c>
      <c r="AH169" s="293">
        <f>IF(G169="",0,IF(P169="Inkoop bij 3e partij",V169*(1+PDC!$F$37)+IF(G169=0,0,IF(LEN(G169)=0,0,VLOOKUP($G169,PDC!$B$10:$J$77,7,FALSE))),0))</f>
        <v>0</v>
      </c>
      <c r="AI169" s="293">
        <f>IF(G169="",0,IF(P169="Inkoop bij 3e partij",W169*(1+PDC!$F$38),0))</f>
        <v>0</v>
      </c>
      <c r="AJ169" s="30">
        <f>IF(L169="",0,IF(M169="Ja",AA169,VLOOKUP($L169,PDC!$B$10:$G$95,5,FALSE)))</f>
        <v>0</v>
      </c>
    </row>
    <row r="170" spans="1:36" x14ac:dyDescent="0.2">
      <c r="A170" s="36" t="str">
        <f>IF(OR(LEN('Local Access'!A170)=0,'Local Access'!$L169="Ja"),"",'Local Access'!A170)</f>
        <v/>
      </c>
      <c r="B170" s="36" t="str">
        <f>IF(OR(LEN('Local Access'!B170)=0,'Local Access'!$L169="Ja"),"",'Local Access'!B170)</f>
        <v/>
      </c>
      <c r="C170" s="36" t="str">
        <f>IF(OR(LEN('Local Access'!C170)=0,'Local Access'!$L169="Ja"),"",'Local Access'!C170)</f>
        <v/>
      </c>
      <c r="D170" s="36" t="str">
        <f>IF(OR(LEN('Local Access'!D170)=0,'Local Access'!$L169="Ja"),"",'Local Access'!D170)</f>
        <v/>
      </c>
      <c r="E170" s="36" t="str">
        <f>IF(OR(LEN('Local Access'!E170)=0,'Local Access'!$L169="Ja"),"",'Local Access'!E170)</f>
        <v/>
      </c>
      <c r="F170" s="36" t="str">
        <f>IF(OR(LEN('Local Access'!F170)=0,'Local Access'!$L169="Ja"),"",'Local Access'!F170)</f>
        <v/>
      </c>
      <c r="G170" s="36" t="str">
        <f>IF(N169="Ja","",IF(LEN('Local Access'!H170)=0,"",'Local Access'!H170))</f>
        <v/>
      </c>
      <c r="H170" s="174" t="str">
        <f t="shared" si="10"/>
        <v/>
      </c>
      <c r="I170" s="36" t="str">
        <f>IF(N169="Ja","",IF(LEN('Local Access'!G170)=0,"",'Local Access'!G170))</f>
        <v/>
      </c>
      <c r="J170" s="36" t="str">
        <f>IF(N169="Ja","",IF(LEN('Local Access'!I170)=0,"",'Local Access'!I170))</f>
        <v/>
      </c>
      <c r="K170" s="36" t="str">
        <f>IF(LEN('Local Access'!J170)=0,"",'Local Access'!J170)</f>
        <v/>
      </c>
      <c r="L170" s="36" t="str">
        <f>IF(LEN('Local Access'!K170)=0,"",'Local Access'!K170)</f>
        <v/>
      </c>
      <c r="M170" s="174" t="str">
        <f t="shared" si="11"/>
        <v/>
      </c>
      <c r="N170" s="36" t="str">
        <f>IF(LEN('Local Access'!L170)=0,"",'Local Access'!L170)</f>
        <v/>
      </c>
      <c r="O170" s="36" t="str">
        <f>IF(LEN('Local Access'!M170)=0,"",'Local Access'!M170)</f>
        <v/>
      </c>
      <c r="P170" s="35"/>
      <c r="Q170" s="35"/>
      <c r="R170" s="34"/>
      <c r="S170" s="33"/>
      <c r="T170" s="33"/>
      <c r="U170" s="32"/>
      <c r="V170" s="31"/>
      <c r="W170" s="31"/>
      <c r="X170" s="31"/>
      <c r="Y170" s="31"/>
      <c r="Z170" s="31"/>
      <c r="AA170" s="31"/>
      <c r="AB170" s="292">
        <f t="shared" si="12"/>
        <v>0</v>
      </c>
      <c r="AC170" s="292">
        <f t="shared" si="13"/>
        <v>0</v>
      </c>
      <c r="AD170" s="292">
        <f t="shared" si="14"/>
        <v>0</v>
      </c>
      <c r="AE170" s="30">
        <f>IF(G170="",0,IF(P170="On-Net maken (glasvezel)",$S170*PDC!$F$33+$T170*PDC!$F$34+PDC!$F$32+$U170,IF(P170="On-Net maken (radio)",PDC!$F$35+$U170,0)))</f>
        <v>0</v>
      </c>
      <c r="AF170" s="293">
        <f>IF(G170="",0,IF(P170="Inkoop bij 3e partij",0,IF(H170="Ja",Y170,VLOOKUP($G170,PDC!$B$10:$G$95,6,FALSE))))</f>
        <v>0</v>
      </c>
      <c r="AG170" s="30">
        <f>IF(G170="",0,IF(P170="Inkoop bij 3e partij",0,IF(H170="Ja", Z170,VLOOKUP($G170,PDC!$B$10:$G$95,5,FALSE))))</f>
        <v>0</v>
      </c>
      <c r="AH170" s="293">
        <f>IF(G170="",0,IF(P170="Inkoop bij 3e partij",V170*(1+PDC!$F$37)+IF(G170=0,0,IF(LEN(G170)=0,0,VLOOKUP($G170,PDC!$B$10:$J$77,7,FALSE))),0))</f>
        <v>0</v>
      </c>
      <c r="AI170" s="293">
        <f>IF(G170="",0,IF(P170="Inkoop bij 3e partij",W170*(1+PDC!$F$38),0))</f>
        <v>0</v>
      </c>
      <c r="AJ170" s="30">
        <f>IF(L170="",0,IF(M170="Ja",AA170,VLOOKUP($L170,PDC!$B$10:$G$95,5,FALSE)))</f>
        <v>0</v>
      </c>
    </row>
    <row r="171" spans="1:36" x14ac:dyDescent="0.2">
      <c r="A171" s="36" t="str">
        <f>IF(OR(LEN('Local Access'!A171)=0,'Local Access'!$L170="Ja"),"",'Local Access'!A171)</f>
        <v/>
      </c>
      <c r="B171" s="36" t="str">
        <f>IF(OR(LEN('Local Access'!B171)=0,'Local Access'!$L170="Ja"),"",'Local Access'!B171)</f>
        <v/>
      </c>
      <c r="C171" s="36" t="str">
        <f>IF(OR(LEN('Local Access'!C171)=0,'Local Access'!$L170="Ja"),"",'Local Access'!C171)</f>
        <v/>
      </c>
      <c r="D171" s="36" t="str">
        <f>IF(OR(LEN('Local Access'!D171)=0,'Local Access'!$L170="Ja"),"",'Local Access'!D171)</f>
        <v/>
      </c>
      <c r="E171" s="36" t="str">
        <f>IF(OR(LEN('Local Access'!E171)=0,'Local Access'!$L170="Ja"),"",'Local Access'!E171)</f>
        <v/>
      </c>
      <c r="F171" s="36" t="str">
        <f>IF(OR(LEN('Local Access'!F171)=0,'Local Access'!$L170="Ja"),"",'Local Access'!F171)</f>
        <v/>
      </c>
      <c r="G171" s="36" t="str">
        <f>IF(N170="Ja","",IF(LEN('Local Access'!H171)=0,"",'Local Access'!H171))</f>
        <v/>
      </c>
      <c r="H171" s="174" t="str">
        <f t="shared" si="10"/>
        <v/>
      </c>
      <c r="I171" s="36" t="str">
        <f>IF(N170="Ja","",IF(LEN('Local Access'!G171)=0,"",'Local Access'!G171))</f>
        <v/>
      </c>
      <c r="J171" s="36" t="str">
        <f>IF(N170="Ja","",IF(LEN('Local Access'!I171)=0,"",'Local Access'!I171))</f>
        <v/>
      </c>
      <c r="K171" s="36" t="str">
        <f>IF(LEN('Local Access'!J171)=0,"",'Local Access'!J171)</f>
        <v/>
      </c>
      <c r="L171" s="36" t="str">
        <f>IF(LEN('Local Access'!K171)=0,"",'Local Access'!K171)</f>
        <v/>
      </c>
      <c r="M171" s="174" t="str">
        <f t="shared" si="11"/>
        <v/>
      </c>
      <c r="N171" s="36" t="str">
        <f>IF(LEN('Local Access'!L171)=0,"",'Local Access'!L171)</f>
        <v/>
      </c>
      <c r="O171" s="36" t="str">
        <f>IF(LEN('Local Access'!M171)=0,"",'Local Access'!M171)</f>
        <v/>
      </c>
      <c r="P171" s="35"/>
      <c r="Q171" s="35"/>
      <c r="R171" s="34"/>
      <c r="S171" s="33"/>
      <c r="T171" s="33"/>
      <c r="U171" s="32"/>
      <c r="V171" s="31"/>
      <c r="W171" s="31"/>
      <c r="X171" s="31"/>
      <c r="Y171" s="31"/>
      <c r="Z171" s="31"/>
      <c r="AA171" s="31"/>
      <c r="AB171" s="292">
        <f t="shared" si="12"/>
        <v>0</v>
      </c>
      <c r="AC171" s="292">
        <f t="shared" si="13"/>
        <v>0</v>
      </c>
      <c r="AD171" s="292">
        <f t="shared" si="14"/>
        <v>0</v>
      </c>
      <c r="AE171" s="30">
        <f>IF(G171="",0,IF(P171="On-Net maken (glasvezel)",$S171*PDC!$F$33+$T171*PDC!$F$34+PDC!$F$32+$U171,IF(P171="On-Net maken (radio)",PDC!$F$35+$U171,0)))</f>
        <v>0</v>
      </c>
      <c r="AF171" s="293">
        <f>IF(G171="",0,IF(P171="Inkoop bij 3e partij",0,IF(H171="Ja",Y171,VLOOKUP($G171,PDC!$B$10:$G$95,6,FALSE))))</f>
        <v>0</v>
      </c>
      <c r="AG171" s="30">
        <f>IF(G171="",0,IF(P171="Inkoop bij 3e partij",0,IF(H171="Ja", Z171,VLOOKUP($G171,PDC!$B$10:$G$95,5,FALSE))))</f>
        <v>0</v>
      </c>
      <c r="AH171" s="293">
        <f>IF(G171="",0,IF(P171="Inkoop bij 3e partij",V171*(1+PDC!$F$37)+IF(G171=0,0,IF(LEN(G171)=0,0,VLOOKUP($G171,PDC!$B$10:$J$77,7,FALSE))),0))</f>
        <v>0</v>
      </c>
      <c r="AI171" s="293">
        <f>IF(G171="",0,IF(P171="Inkoop bij 3e partij",W171*(1+PDC!$F$38),0))</f>
        <v>0</v>
      </c>
      <c r="AJ171" s="30">
        <f>IF(L171="",0,IF(M171="Ja",AA171,VLOOKUP($L171,PDC!$B$10:$G$95,5,FALSE)))</f>
        <v>0</v>
      </c>
    </row>
    <row r="172" spans="1:36" x14ac:dyDescent="0.2">
      <c r="A172" s="36" t="str">
        <f>IF(OR(LEN('Local Access'!A172)=0,'Local Access'!$L171="Ja"),"",'Local Access'!A172)</f>
        <v/>
      </c>
      <c r="B172" s="36" t="str">
        <f>IF(OR(LEN('Local Access'!B172)=0,'Local Access'!$L171="Ja"),"",'Local Access'!B172)</f>
        <v/>
      </c>
      <c r="C172" s="36" t="str">
        <f>IF(OR(LEN('Local Access'!C172)=0,'Local Access'!$L171="Ja"),"",'Local Access'!C172)</f>
        <v/>
      </c>
      <c r="D172" s="36" t="str">
        <f>IF(OR(LEN('Local Access'!D172)=0,'Local Access'!$L171="Ja"),"",'Local Access'!D172)</f>
        <v/>
      </c>
      <c r="E172" s="36" t="str">
        <f>IF(OR(LEN('Local Access'!E172)=0,'Local Access'!$L171="Ja"),"",'Local Access'!E172)</f>
        <v/>
      </c>
      <c r="F172" s="36" t="str">
        <f>IF(OR(LEN('Local Access'!F172)=0,'Local Access'!$L171="Ja"),"",'Local Access'!F172)</f>
        <v/>
      </c>
      <c r="G172" s="36" t="str">
        <f>IF(N171="Ja","",IF(LEN('Local Access'!H172)=0,"",'Local Access'!H172))</f>
        <v/>
      </c>
      <c r="H172" s="174" t="str">
        <f t="shared" si="10"/>
        <v/>
      </c>
      <c r="I172" s="36" t="str">
        <f>IF(N171="Ja","",IF(LEN('Local Access'!G172)=0,"",'Local Access'!G172))</f>
        <v/>
      </c>
      <c r="J172" s="36" t="str">
        <f>IF(N171="Ja","",IF(LEN('Local Access'!I172)=0,"",'Local Access'!I172))</f>
        <v/>
      </c>
      <c r="K172" s="36" t="str">
        <f>IF(LEN('Local Access'!J172)=0,"",'Local Access'!J172)</f>
        <v/>
      </c>
      <c r="L172" s="36" t="str">
        <f>IF(LEN('Local Access'!K172)=0,"",'Local Access'!K172)</f>
        <v/>
      </c>
      <c r="M172" s="174" t="str">
        <f t="shared" si="11"/>
        <v/>
      </c>
      <c r="N172" s="36" t="str">
        <f>IF(LEN('Local Access'!L172)=0,"",'Local Access'!L172)</f>
        <v/>
      </c>
      <c r="O172" s="36" t="str">
        <f>IF(LEN('Local Access'!M172)=0,"",'Local Access'!M172)</f>
        <v/>
      </c>
      <c r="P172" s="35"/>
      <c r="Q172" s="35"/>
      <c r="R172" s="34"/>
      <c r="S172" s="33"/>
      <c r="T172" s="33"/>
      <c r="U172" s="32"/>
      <c r="V172" s="31"/>
      <c r="W172" s="31"/>
      <c r="X172" s="31"/>
      <c r="Y172" s="31"/>
      <c r="Z172" s="31"/>
      <c r="AA172" s="31"/>
      <c r="AB172" s="292">
        <f t="shared" si="12"/>
        <v>0</v>
      </c>
      <c r="AC172" s="292">
        <f t="shared" si="13"/>
        <v>0</v>
      </c>
      <c r="AD172" s="292">
        <f t="shared" si="14"/>
        <v>0</v>
      </c>
      <c r="AE172" s="30">
        <f>IF(G172="",0,IF(P172="On-Net maken (glasvezel)",$S172*PDC!$F$33+$T172*PDC!$F$34+PDC!$F$32+$U172,IF(P172="On-Net maken (radio)",PDC!$F$35+$U172,0)))</f>
        <v>0</v>
      </c>
      <c r="AF172" s="293">
        <f>IF(G172="",0,IF(P172="Inkoop bij 3e partij",0,IF(H172="Ja",Y172,VLOOKUP($G172,PDC!$B$10:$G$95,6,FALSE))))</f>
        <v>0</v>
      </c>
      <c r="AG172" s="30">
        <f>IF(G172="",0,IF(P172="Inkoop bij 3e partij",0,IF(H172="Ja", Z172,VLOOKUP($G172,PDC!$B$10:$G$95,5,FALSE))))</f>
        <v>0</v>
      </c>
      <c r="AH172" s="293">
        <f>IF(G172="",0,IF(P172="Inkoop bij 3e partij",V172*(1+PDC!$F$37)+IF(G172=0,0,IF(LEN(G172)=0,0,VLOOKUP($G172,PDC!$B$10:$J$77,7,FALSE))),0))</f>
        <v>0</v>
      </c>
      <c r="AI172" s="293">
        <f>IF(G172="",0,IF(P172="Inkoop bij 3e partij",W172*(1+PDC!$F$38),0))</f>
        <v>0</v>
      </c>
      <c r="AJ172" s="30">
        <f>IF(L172="",0,IF(M172="Ja",AA172,VLOOKUP($L172,PDC!$B$10:$G$95,5,FALSE)))</f>
        <v>0</v>
      </c>
    </row>
    <row r="173" spans="1:36" x14ac:dyDescent="0.2">
      <c r="A173" s="36" t="str">
        <f>IF(OR(LEN('Local Access'!A173)=0,'Local Access'!$L172="Ja"),"",'Local Access'!A173)</f>
        <v/>
      </c>
      <c r="B173" s="36" t="str">
        <f>IF(OR(LEN('Local Access'!B173)=0,'Local Access'!$L172="Ja"),"",'Local Access'!B173)</f>
        <v/>
      </c>
      <c r="C173" s="36" t="str">
        <f>IF(OR(LEN('Local Access'!C173)=0,'Local Access'!$L172="Ja"),"",'Local Access'!C173)</f>
        <v/>
      </c>
      <c r="D173" s="36" t="str">
        <f>IF(OR(LEN('Local Access'!D173)=0,'Local Access'!$L172="Ja"),"",'Local Access'!D173)</f>
        <v/>
      </c>
      <c r="E173" s="36" t="str">
        <f>IF(OR(LEN('Local Access'!E173)=0,'Local Access'!$L172="Ja"),"",'Local Access'!E173)</f>
        <v/>
      </c>
      <c r="F173" s="36" t="str">
        <f>IF(OR(LEN('Local Access'!F173)=0,'Local Access'!$L172="Ja"),"",'Local Access'!F173)</f>
        <v/>
      </c>
      <c r="G173" s="36" t="str">
        <f>IF(N172="Ja","",IF(LEN('Local Access'!H173)=0,"",'Local Access'!H173))</f>
        <v/>
      </c>
      <c r="H173" s="174" t="str">
        <f t="shared" si="10"/>
        <v/>
      </c>
      <c r="I173" s="36" t="str">
        <f>IF(N172="Ja","",IF(LEN('Local Access'!G173)=0,"",'Local Access'!G173))</f>
        <v/>
      </c>
      <c r="J173" s="36" t="str">
        <f>IF(N172="Ja","",IF(LEN('Local Access'!I173)=0,"",'Local Access'!I173))</f>
        <v/>
      </c>
      <c r="K173" s="36" t="str">
        <f>IF(LEN('Local Access'!J173)=0,"",'Local Access'!J173)</f>
        <v/>
      </c>
      <c r="L173" s="36" t="str">
        <f>IF(LEN('Local Access'!K173)=0,"",'Local Access'!K173)</f>
        <v/>
      </c>
      <c r="M173" s="174" t="str">
        <f t="shared" si="11"/>
        <v/>
      </c>
      <c r="N173" s="36" t="str">
        <f>IF(LEN('Local Access'!L173)=0,"",'Local Access'!L173)</f>
        <v/>
      </c>
      <c r="O173" s="36" t="str">
        <f>IF(LEN('Local Access'!M173)=0,"",'Local Access'!M173)</f>
        <v/>
      </c>
      <c r="P173" s="35"/>
      <c r="Q173" s="35"/>
      <c r="R173" s="34"/>
      <c r="S173" s="33"/>
      <c r="T173" s="33"/>
      <c r="U173" s="32"/>
      <c r="V173" s="31"/>
      <c r="W173" s="31"/>
      <c r="X173" s="31"/>
      <c r="Y173" s="31"/>
      <c r="Z173" s="31"/>
      <c r="AA173" s="31"/>
      <c r="AB173" s="292">
        <f t="shared" si="12"/>
        <v>0</v>
      </c>
      <c r="AC173" s="292">
        <f t="shared" si="13"/>
        <v>0</v>
      </c>
      <c r="AD173" s="292">
        <f t="shared" si="14"/>
        <v>0</v>
      </c>
      <c r="AE173" s="30">
        <f>IF(G173="",0,IF(P173="On-Net maken (glasvezel)",$S173*PDC!$F$33+$T173*PDC!$F$34+PDC!$F$32+$U173,IF(P173="On-Net maken (radio)",PDC!$F$35+$U173,0)))</f>
        <v>0</v>
      </c>
      <c r="AF173" s="293">
        <f>IF(G173="",0,IF(P173="Inkoop bij 3e partij",0,IF(H173="Ja",Y173,VLOOKUP($G173,PDC!$B$10:$G$95,6,FALSE))))</f>
        <v>0</v>
      </c>
      <c r="AG173" s="30">
        <f>IF(G173="",0,IF(P173="Inkoop bij 3e partij",0,IF(H173="Ja", Z173,VLOOKUP($G173,PDC!$B$10:$G$95,5,FALSE))))</f>
        <v>0</v>
      </c>
      <c r="AH173" s="293">
        <f>IF(G173="",0,IF(P173="Inkoop bij 3e partij",V173*(1+PDC!$F$37)+IF(G173=0,0,IF(LEN(G173)=0,0,VLOOKUP($G173,PDC!$B$10:$J$77,7,FALSE))),0))</f>
        <v>0</v>
      </c>
      <c r="AI173" s="293">
        <f>IF(G173="",0,IF(P173="Inkoop bij 3e partij",W173*(1+PDC!$F$38),0))</f>
        <v>0</v>
      </c>
      <c r="AJ173" s="30">
        <f>IF(L173="",0,IF(M173="Ja",AA173,VLOOKUP($L173,PDC!$B$10:$G$95,5,FALSE)))</f>
        <v>0</v>
      </c>
    </row>
    <row r="174" spans="1:36" x14ac:dyDescent="0.2">
      <c r="A174" s="36" t="str">
        <f>IF(OR(LEN('Local Access'!A174)=0,'Local Access'!$L173="Ja"),"",'Local Access'!A174)</f>
        <v/>
      </c>
      <c r="B174" s="36" t="str">
        <f>IF(OR(LEN('Local Access'!B174)=0,'Local Access'!$L173="Ja"),"",'Local Access'!B174)</f>
        <v/>
      </c>
      <c r="C174" s="36" t="str">
        <f>IF(OR(LEN('Local Access'!C174)=0,'Local Access'!$L173="Ja"),"",'Local Access'!C174)</f>
        <v/>
      </c>
      <c r="D174" s="36" t="str">
        <f>IF(OR(LEN('Local Access'!D174)=0,'Local Access'!$L173="Ja"),"",'Local Access'!D174)</f>
        <v/>
      </c>
      <c r="E174" s="36" t="str">
        <f>IF(OR(LEN('Local Access'!E174)=0,'Local Access'!$L173="Ja"),"",'Local Access'!E174)</f>
        <v/>
      </c>
      <c r="F174" s="36" t="str">
        <f>IF(OR(LEN('Local Access'!F174)=0,'Local Access'!$L173="Ja"),"",'Local Access'!F174)</f>
        <v/>
      </c>
      <c r="G174" s="36" t="str">
        <f>IF(N173="Ja","",IF(LEN('Local Access'!H174)=0,"",'Local Access'!H174))</f>
        <v/>
      </c>
      <c r="H174" s="174" t="str">
        <f t="shared" si="10"/>
        <v/>
      </c>
      <c r="I174" s="36" t="str">
        <f>IF(N173="Ja","",IF(LEN('Local Access'!G174)=0,"",'Local Access'!G174))</f>
        <v/>
      </c>
      <c r="J174" s="36" t="str">
        <f>IF(N173="Ja","",IF(LEN('Local Access'!I174)=0,"",'Local Access'!I174))</f>
        <v/>
      </c>
      <c r="K174" s="36" t="str">
        <f>IF(LEN('Local Access'!J174)=0,"",'Local Access'!J174)</f>
        <v/>
      </c>
      <c r="L174" s="36" t="str">
        <f>IF(LEN('Local Access'!K174)=0,"",'Local Access'!K174)</f>
        <v/>
      </c>
      <c r="M174" s="174" t="str">
        <f t="shared" si="11"/>
        <v/>
      </c>
      <c r="N174" s="36" t="str">
        <f>IF(LEN('Local Access'!L174)=0,"",'Local Access'!L174)</f>
        <v/>
      </c>
      <c r="O174" s="36" t="str">
        <f>IF(LEN('Local Access'!M174)=0,"",'Local Access'!M174)</f>
        <v/>
      </c>
      <c r="P174" s="35"/>
      <c r="Q174" s="35"/>
      <c r="R174" s="34"/>
      <c r="S174" s="33"/>
      <c r="T174" s="33"/>
      <c r="U174" s="32"/>
      <c r="V174" s="31"/>
      <c r="W174" s="31"/>
      <c r="X174" s="31"/>
      <c r="Y174" s="31"/>
      <c r="Z174" s="31"/>
      <c r="AA174" s="31"/>
      <c r="AB174" s="292">
        <f t="shared" si="12"/>
        <v>0</v>
      </c>
      <c r="AC174" s="292">
        <f t="shared" si="13"/>
        <v>0</v>
      </c>
      <c r="AD174" s="292">
        <f t="shared" si="14"/>
        <v>0</v>
      </c>
      <c r="AE174" s="30">
        <f>IF(G174="",0,IF(P174="On-Net maken (glasvezel)",$S174*PDC!$F$33+$T174*PDC!$F$34+PDC!$F$32+$U174,IF(P174="On-Net maken (radio)",PDC!$F$35+$U174,0)))</f>
        <v>0</v>
      </c>
      <c r="AF174" s="293">
        <f>IF(G174="",0,IF(P174="Inkoop bij 3e partij",0,IF(H174="Ja",Y174,VLOOKUP($G174,PDC!$B$10:$G$95,6,FALSE))))</f>
        <v>0</v>
      </c>
      <c r="AG174" s="30">
        <f>IF(G174="",0,IF(P174="Inkoop bij 3e partij",0,IF(H174="Ja", Z174,VLOOKUP($G174,PDC!$B$10:$G$95,5,FALSE))))</f>
        <v>0</v>
      </c>
      <c r="AH174" s="293">
        <f>IF(G174="",0,IF(P174="Inkoop bij 3e partij",V174*(1+PDC!$F$37)+IF(G174=0,0,IF(LEN(G174)=0,0,VLOOKUP($G174,PDC!$B$10:$J$77,7,FALSE))),0))</f>
        <v>0</v>
      </c>
      <c r="AI174" s="293">
        <f>IF(G174="",0,IF(P174="Inkoop bij 3e partij",W174*(1+PDC!$F$38),0))</f>
        <v>0</v>
      </c>
      <c r="AJ174" s="30">
        <f>IF(L174="",0,IF(M174="Ja",AA174,VLOOKUP($L174,PDC!$B$10:$G$95,5,FALSE)))</f>
        <v>0</v>
      </c>
    </row>
    <row r="175" spans="1:36" x14ac:dyDescent="0.2">
      <c r="A175" s="36" t="str">
        <f>IF(OR(LEN('Local Access'!A175)=0,'Local Access'!$L174="Ja"),"",'Local Access'!A175)</f>
        <v/>
      </c>
      <c r="B175" s="36" t="str">
        <f>IF(OR(LEN('Local Access'!B175)=0,'Local Access'!$L174="Ja"),"",'Local Access'!B175)</f>
        <v/>
      </c>
      <c r="C175" s="36" t="str">
        <f>IF(OR(LEN('Local Access'!C175)=0,'Local Access'!$L174="Ja"),"",'Local Access'!C175)</f>
        <v/>
      </c>
      <c r="D175" s="36" t="str">
        <f>IF(OR(LEN('Local Access'!D175)=0,'Local Access'!$L174="Ja"),"",'Local Access'!D175)</f>
        <v/>
      </c>
      <c r="E175" s="36" t="str">
        <f>IF(OR(LEN('Local Access'!E175)=0,'Local Access'!$L174="Ja"),"",'Local Access'!E175)</f>
        <v/>
      </c>
      <c r="F175" s="36" t="str">
        <f>IF(OR(LEN('Local Access'!F175)=0,'Local Access'!$L174="Ja"),"",'Local Access'!F175)</f>
        <v/>
      </c>
      <c r="G175" s="36" t="str">
        <f>IF(N174="Ja","",IF(LEN('Local Access'!H175)=0,"",'Local Access'!H175))</f>
        <v/>
      </c>
      <c r="H175" s="174" t="str">
        <f t="shared" si="10"/>
        <v/>
      </c>
      <c r="I175" s="36" t="str">
        <f>IF(N174="Ja","",IF(LEN('Local Access'!G175)=0,"",'Local Access'!G175))</f>
        <v/>
      </c>
      <c r="J175" s="36" t="str">
        <f>IF(N174="Ja","",IF(LEN('Local Access'!I175)=0,"",'Local Access'!I175))</f>
        <v/>
      </c>
      <c r="K175" s="36" t="str">
        <f>IF(LEN('Local Access'!J175)=0,"",'Local Access'!J175)</f>
        <v/>
      </c>
      <c r="L175" s="36" t="str">
        <f>IF(LEN('Local Access'!K175)=0,"",'Local Access'!K175)</f>
        <v/>
      </c>
      <c r="M175" s="174" t="str">
        <f t="shared" si="11"/>
        <v/>
      </c>
      <c r="N175" s="36" t="str">
        <f>IF(LEN('Local Access'!L175)=0,"",'Local Access'!L175)</f>
        <v/>
      </c>
      <c r="O175" s="36" t="str">
        <f>IF(LEN('Local Access'!M175)=0,"",'Local Access'!M175)</f>
        <v/>
      </c>
      <c r="P175" s="35"/>
      <c r="Q175" s="35"/>
      <c r="R175" s="34"/>
      <c r="S175" s="33"/>
      <c r="T175" s="33"/>
      <c r="U175" s="32"/>
      <c r="V175" s="31"/>
      <c r="W175" s="31"/>
      <c r="X175" s="31"/>
      <c r="Y175" s="31"/>
      <c r="Z175" s="31"/>
      <c r="AA175" s="31"/>
      <c r="AB175" s="292">
        <f t="shared" si="12"/>
        <v>0</v>
      </c>
      <c r="AC175" s="292">
        <f t="shared" si="13"/>
        <v>0</v>
      </c>
      <c r="AD175" s="292">
        <f t="shared" si="14"/>
        <v>0</v>
      </c>
      <c r="AE175" s="30">
        <f>IF(G175="",0,IF(P175="On-Net maken (glasvezel)",$S175*PDC!$F$33+$T175*PDC!$F$34+PDC!$F$32+$U175,IF(P175="On-Net maken (radio)",PDC!$F$35+$U175,0)))</f>
        <v>0</v>
      </c>
      <c r="AF175" s="293">
        <f>IF(G175="",0,IF(P175="Inkoop bij 3e partij",0,IF(H175="Ja",Y175,VLOOKUP($G175,PDC!$B$10:$G$95,6,FALSE))))</f>
        <v>0</v>
      </c>
      <c r="AG175" s="30">
        <f>IF(G175="",0,IF(P175="Inkoop bij 3e partij",0,IF(H175="Ja", Z175,VLOOKUP($G175,PDC!$B$10:$G$95,5,FALSE))))</f>
        <v>0</v>
      </c>
      <c r="AH175" s="293">
        <f>IF(G175="",0,IF(P175="Inkoop bij 3e partij",V175*(1+PDC!$F$37)+IF(G175=0,0,IF(LEN(G175)=0,0,VLOOKUP($G175,PDC!$B$10:$J$77,7,FALSE))),0))</f>
        <v>0</v>
      </c>
      <c r="AI175" s="293">
        <f>IF(G175="",0,IF(P175="Inkoop bij 3e partij",W175*(1+PDC!$F$38),0))</f>
        <v>0</v>
      </c>
      <c r="AJ175" s="30">
        <f>IF(L175="",0,IF(M175="Ja",AA175,VLOOKUP($L175,PDC!$B$10:$G$95,5,FALSE)))</f>
        <v>0</v>
      </c>
    </row>
    <row r="176" spans="1:36" x14ac:dyDescent="0.2">
      <c r="A176" s="36" t="str">
        <f>IF(OR(LEN('Local Access'!A176)=0,'Local Access'!$L175="Ja"),"",'Local Access'!A176)</f>
        <v/>
      </c>
      <c r="B176" s="36" t="str">
        <f>IF(OR(LEN('Local Access'!B176)=0,'Local Access'!$L175="Ja"),"",'Local Access'!B176)</f>
        <v/>
      </c>
      <c r="C176" s="36" t="str">
        <f>IF(OR(LEN('Local Access'!C176)=0,'Local Access'!$L175="Ja"),"",'Local Access'!C176)</f>
        <v/>
      </c>
      <c r="D176" s="36" t="str">
        <f>IF(OR(LEN('Local Access'!D176)=0,'Local Access'!$L175="Ja"),"",'Local Access'!D176)</f>
        <v/>
      </c>
      <c r="E176" s="36" t="str">
        <f>IF(OR(LEN('Local Access'!E176)=0,'Local Access'!$L175="Ja"),"",'Local Access'!E176)</f>
        <v/>
      </c>
      <c r="F176" s="36" t="str">
        <f>IF(OR(LEN('Local Access'!F176)=0,'Local Access'!$L175="Ja"),"",'Local Access'!F176)</f>
        <v/>
      </c>
      <c r="G176" s="36" t="str">
        <f>IF(N175="Ja","",IF(LEN('Local Access'!H176)=0,"",'Local Access'!H176))</f>
        <v/>
      </c>
      <c r="H176" s="174" t="str">
        <f t="shared" si="10"/>
        <v/>
      </c>
      <c r="I176" s="36" t="str">
        <f>IF(N175="Ja","",IF(LEN('Local Access'!G176)=0,"",'Local Access'!G176))</f>
        <v/>
      </c>
      <c r="J176" s="36" t="str">
        <f>IF(N175="Ja","",IF(LEN('Local Access'!I176)=0,"",'Local Access'!I176))</f>
        <v/>
      </c>
      <c r="K176" s="36" t="str">
        <f>IF(LEN('Local Access'!J176)=0,"",'Local Access'!J176)</f>
        <v/>
      </c>
      <c r="L176" s="36" t="str">
        <f>IF(LEN('Local Access'!K176)=0,"",'Local Access'!K176)</f>
        <v/>
      </c>
      <c r="M176" s="174" t="str">
        <f t="shared" si="11"/>
        <v/>
      </c>
      <c r="N176" s="36" t="str">
        <f>IF(LEN('Local Access'!L176)=0,"",'Local Access'!L176)</f>
        <v/>
      </c>
      <c r="O176" s="36" t="str">
        <f>IF(LEN('Local Access'!M176)=0,"",'Local Access'!M176)</f>
        <v/>
      </c>
      <c r="P176" s="35"/>
      <c r="Q176" s="35"/>
      <c r="R176" s="34"/>
      <c r="S176" s="33"/>
      <c r="T176" s="33"/>
      <c r="U176" s="32"/>
      <c r="V176" s="31"/>
      <c r="W176" s="31"/>
      <c r="X176" s="31"/>
      <c r="Y176" s="31"/>
      <c r="Z176" s="31"/>
      <c r="AA176" s="31"/>
      <c r="AB176" s="292">
        <f t="shared" si="12"/>
        <v>0</v>
      </c>
      <c r="AC176" s="292">
        <f t="shared" si="13"/>
        <v>0</v>
      </c>
      <c r="AD176" s="292">
        <f t="shared" si="14"/>
        <v>0</v>
      </c>
      <c r="AE176" s="30">
        <f>IF(G176="",0,IF(P176="On-Net maken (glasvezel)",$S176*PDC!$F$33+$T176*PDC!$F$34+PDC!$F$32+$U176,IF(P176="On-Net maken (radio)",PDC!$F$35+$U176,0)))</f>
        <v>0</v>
      </c>
      <c r="AF176" s="293">
        <f>IF(G176="",0,IF(P176="Inkoop bij 3e partij",0,IF(H176="Ja",Y176,VLOOKUP($G176,PDC!$B$10:$G$95,6,FALSE))))</f>
        <v>0</v>
      </c>
      <c r="AG176" s="30">
        <f>IF(G176="",0,IF(P176="Inkoop bij 3e partij",0,IF(H176="Ja", Z176,VLOOKUP($G176,PDC!$B$10:$G$95,5,FALSE))))</f>
        <v>0</v>
      </c>
      <c r="AH176" s="293">
        <f>IF(G176="",0,IF(P176="Inkoop bij 3e partij",V176*(1+PDC!$F$37)+IF(G176=0,0,IF(LEN(G176)=0,0,VLOOKUP($G176,PDC!$B$10:$J$77,7,FALSE))),0))</f>
        <v>0</v>
      </c>
      <c r="AI176" s="293">
        <f>IF(G176="",0,IF(P176="Inkoop bij 3e partij",W176*(1+PDC!$F$38),0))</f>
        <v>0</v>
      </c>
      <c r="AJ176" s="30">
        <f>IF(L176="",0,IF(M176="Ja",AA176,VLOOKUP($L176,PDC!$B$10:$G$95,5,FALSE)))</f>
        <v>0</v>
      </c>
    </row>
    <row r="177" spans="1:36" x14ac:dyDescent="0.2">
      <c r="A177" s="36" t="str">
        <f>IF(OR(LEN('Local Access'!A177)=0,'Local Access'!$L176="Ja"),"",'Local Access'!A177)</f>
        <v/>
      </c>
      <c r="B177" s="36" t="str">
        <f>IF(OR(LEN('Local Access'!B177)=0,'Local Access'!$L176="Ja"),"",'Local Access'!B177)</f>
        <v/>
      </c>
      <c r="C177" s="36" t="str">
        <f>IF(OR(LEN('Local Access'!C177)=0,'Local Access'!$L176="Ja"),"",'Local Access'!C177)</f>
        <v/>
      </c>
      <c r="D177" s="36" t="str">
        <f>IF(OR(LEN('Local Access'!D177)=0,'Local Access'!$L176="Ja"),"",'Local Access'!D177)</f>
        <v/>
      </c>
      <c r="E177" s="36" t="str">
        <f>IF(OR(LEN('Local Access'!E177)=0,'Local Access'!$L176="Ja"),"",'Local Access'!E177)</f>
        <v/>
      </c>
      <c r="F177" s="36" t="str">
        <f>IF(OR(LEN('Local Access'!F177)=0,'Local Access'!$L176="Ja"),"",'Local Access'!F177)</f>
        <v/>
      </c>
      <c r="G177" s="36" t="str">
        <f>IF(N176="Ja","",IF(LEN('Local Access'!H177)=0,"",'Local Access'!H177))</f>
        <v/>
      </c>
      <c r="H177" s="174" t="str">
        <f t="shared" si="10"/>
        <v/>
      </c>
      <c r="I177" s="36" t="str">
        <f>IF(N176="Ja","",IF(LEN('Local Access'!G177)=0,"",'Local Access'!G177))</f>
        <v/>
      </c>
      <c r="J177" s="36" t="str">
        <f>IF(N176="Ja","",IF(LEN('Local Access'!I177)=0,"",'Local Access'!I177))</f>
        <v/>
      </c>
      <c r="K177" s="36" t="str">
        <f>IF(LEN('Local Access'!J177)=0,"",'Local Access'!J177)</f>
        <v/>
      </c>
      <c r="L177" s="36" t="str">
        <f>IF(LEN('Local Access'!K177)=0,"",'Local Access'!K177)</f>
        <v/>
      </c>
      <c r="M177" s="174" t="str">
        <f t="shared" si="11"/>
        <v/>
      </c>
      <c r="N177" s="36" t="str">
        <f>IF(LEN('Local Access'!L177)=0,"",'Local Access'!L177)</f>
        <v/>
      </c>
      <c r="O177" s="36" t="str">
        <f>IF(LEN('Local Access'!M177)=0,"",'Local Access'!M177)</f>
        <v/>
      </c>
      <c r="P177" s="35"/>
      <c r="Q177" s="35"/>
      <c r="R177" s="34"/>
      <c r="S177" s="33"/>
      <c r="T177" s="33"/>
      <c r="U177" s="32"/>
      <c r="V177" s="31"/>
      <c r="W177" s="31"/>
      <c r="X177" s="31"/>
      <c r="Y177" s="31"/>
      <c r="Z177" s="31"/>
      <c r="AA177" s="31"/>
      <c r="AB177" s="292">
        <f t="shared" si="12"/>
        <v>0</v>
      </c>
      <c r="AC177" s="292">
        <f t="shared" si="13"/>
        <v>0</v>
      </c>
      <c r="AD177" s="292">
        <f t="shared" si="14"/>
        <v>0</v>
      </c>
      <c r="AE177" s="30">
        <f>IF(G177="",0,IF(P177="On-Net maken (glasvezel)",$S177*PDC!$F$33+$T177*PDC!$F$34+PDC!$F$32+$U177,IF(P177="On-Net maken (radio)",PDC!$F$35+$U177,0)))</f>
        <v>0</v>
      </c>
      <c r="AF177" s="293">
        <f>IF(G177="",0,IF(P177="Inkoop bij 3e partij",0,IF(H177="Ja",Y177,VLOOKUP($G177,PDC!$B$10:$G$95,6,FALSE))))</f>
        <v>0</v>
      </c>
      <c r="AG177" s="30">
        <f>IF(G177="",0,IF(P177="Inkoop bij 3e partij",0,IF(H177="Ja", Z177,VLOOKUP($G177,PDC!$B$10:$G$95,5,FALSE))))</f>
        <v>0</v>
      </c>
      <c r="AH177" s="293">
        <f>IF(G177="",0,IF(P177="Inkoop bij 3e partij",V177*(1+PDC!$F$37)+IF(G177=0,0,IF(LEN(G177)=0,0,VLOOKUP($G177,PDC!$B$10:$J$77,7,FALSE))),0))</f>
        <v>0</v>
      </c>
      <c r="AI177" s="293">
        <f>IF(G177="",0,IF(P177="Inkoop bij 3e partij",W177*(1+PDC!$F$38),0))</f>
        <v>0</v>
      </c>
      <c r="AJ177" s="30">
        <f>IF(L177="",0,IF(M177="Ja",AA177,VLOOKUP($L177,PDC!$B$10:$G$95,5,FALSE)))</f>
        <v>0</v>
      </c>
    </row>
    <row r="178" spans="1:36" x14ac:dyDescent="0.2">
      <c r="A178" s="36" t="str">
        <f>IF(OR(LEN('Local Access'!A178)=0,'Local Access'!$L177="Ja"),"",'Local Access'!A178)</f>
        <v/>
      </c>
      <c r="B178" s="36" t="str">
        <f>IF(OR(LEN('Local Access'!B178)=0,'Local Access'!$L177="Ja"),"",'Local Access'!B178)</f>
        <v/>
      </c>
      <c r="C178" s="36" t="str">
        <f>IF(OR(LEN('Local Access'!C178)=0,'Local Access'!$L177="Ja"),"",'Local Access'!C178)</f>
        <v/>
      </c>
      <c r="D178" s="36" t="str">
        <f>IF(OR(LEN('Local Access'!D178)=0,'Local Access'!$L177="Ja"),"",'Local Access'!D178)</f>
        <v/>
      </c>
      <c r="E178" s="36" t="str">
        <f>IF(OR(LEN('Local Access'!E178)=0,'Local Access'!$L177="Ja"),"",'Local Access'!E178)</f>
        <v/>
      </c>
      <c r="F178" s="36" t="str">
        <f>IF(OR(LEN('Local Access'!F178)=0,'Local Access'!$L177="Ja"),"",'Local Access'!F178)</f>
        <v/>
      </c>
      <c r="G178" s="36" t="str">
        <f>IF(N177="Ja","",IF(LEN('Local Access'!H178)=0,"",'Local Access'!H178))</f>
        <v/>
      </c>
      <c r="H178" s="174" t="str">
        <f t="shared" si="10"/>
        <v/>
      </c>
      <c r="I178" s="36" t="str">
        <f>IF(N177="Ja","",IF(LEN('Local Access'!G178)=0,"",'Local Access'!G178))</f>
        <v/>
      </c>
      <c r="J178" s="36" t="str">
        <f>IF(N177="Ja","",IF(LEN('Local Access'!I178)=0,"",'Local Access'!I178))</f>
        <v/>
      </c>
      <c r="K178" s="36" t="str">
        <f>IF(LEN('Local Access'!J178)=0,"",'Local Access'!J178)</f>
        <v/>
      </c>
      <c r="L178" s="36" t="str">
        <f>IF(LEN('Local Access'!K178)=0,"",'Local Access'!K178)</f>
        <v/>
      </c>
      <c r="M178" s="174" t="str">
        <f t="shared" si="11"/>
        <v/>
      </c>
      <c r="N178" s="36" t="str">
        <f>IF(LEN('Local Access'!L178)=0,"",'Local Access'!L178)</f>
        <v/>
      </c>
      <c r="O178" s="36" t="str">
        <f>IF(LEN('Local Access'!M178)=0,"",'Local Access'!M178)</f>
        <v/>
      </c>
      <c r="P178" s="35"/>
      <c r="Q178" s="35"/>
      <c r="R178" s="34"/>
      <c r="S178" s="33"/>
      <c r="T178" s="33"/>
      <c r="U178" s="32"/>
      <c r="V178" s="31"/>
      <c r="W178" s="31"/>
      <c r="X178" s="31"/>
      <c r="Y178" s="31"/>
      <c r="Z178" s="31"/>
      <c r="AA178" s="31"/>
      <c r="AB178" s="292">
        <f t="shared" si="12"/>
        <v>0</v>
      </c>
      <c r="AC178" s="292">
        <f t="shared" si="13"/>
        <v>0</v>
      </c>
      <c r="AD178" s="292">
        <f t="shared" si="14"/>
        <v>0</v>
      </c>
      <c r="AE178" s="30">
        <f>IF(G178="",0,IF(P178="On-Net maken (glasvezel)",$S178*PDC!$F$33+$T178*PDC!$F$34+PDC!$F$32+$U178,IF(P178="On-Net maken (radio)",PDC!$F$35+$U178,0)))</f>
        <v>0</v>
      </c>
      <c r="AF178" s="293">
        <f>IF(G178="",0,IF(P178="Inkoop bij 3e partij",0,IF(H178="Ja",Y178,VLOOKUP($G178,PDC!$B$10:$G$95,6,FALSE))))</f>
        <v>0</v>
      </c>
      <c r="AG178" s="30">
        <f>IF(G178="",0,IF(P178="Inkoop bij 3e partij",0,IF(H178="Ja", Z178,VLOOKUP($G178,PDC!$B$10:$G$95,5,FALSE))))</f>
        <v>0</v>
      </c>
      <c r="AH178" s="293">
        <f>IF(G178="",0,IF(P178="Inkoop bij 3e partij",V178*(1+PDC!$F$37)+IF(G178=0,0,IF(LEN(G178)=0,0,VLOOKUP($G178,PDC!$B$10:$J$77,7,FALSE))),0))</f>
        <v>0</v>
      </c>
      <c r="AI178" s="293">
        <f>IF(G178="",0,IF(P178="Inkoop bij 3e partij",W178*(1+PDC!$F$38),0))</f>
        <v>0</v>
      </c>
      <c r="AJ178" s="30">
        <f>IF(L178="",0,IF(M178="Ja",AA178,VLOOKUP($L178,PDC!$B$10:$G$95,5,FALSE)))</f>
        <v>0</v>
      </c>
    </row>
    <row r="179" spans="1:36" x14ac:dyDescent="0.2">
      <c r="A179" s="36" t="str">
        <f>IF(OR(LEN('Local Access'!A179)=0,'Local Access'!$L178="Ja"),"",'Local Access'!A179)</f>
        <v/>
      </c>
      <c r="B179" s="36" t="str">
        <f>IF(OR(LEN('Local Access'!B179)=0,'Local Access'!$L178="Ja"),"",'Local Access'!B179)</f>
        <v/>
      </c>
      <c r="C179" s="36" t="str">
        <f>IF(OR(LEN('Local Access'!C179)=0,'Local Access'!$L178="Ja"),"",'Local Access'!C179)</f>
        <v/>
      </c>
      <c r="D179" s="36" t="str">
        <f>IF(OR(LEN('Local Access'!D179)=0,'Local Access'!$L178="Ja"),"",'Local Access'!D179)</f>
        <v/>
      </c>
      <c r="E179" s="36" t="str">
        <f>IF(OR(LEN('Local Access'!E179)=0,'Local Access'!$L178="Ja"),"",'Local Access'!E179)</f>
        <v/>
      </c>
      <c r="F179" s="36" t="str">
        <f>IF(OR(LEN('Local Access'!F179)=0,'Local Access'!$L178="Ja"),"",'Local Access'!F179)</f>
        <v/>
      </c>
      <c r="G179" s="36" t="str">
        <f>IF(N178="Ja","",IF(LEN('Local Access'!H179)=0,"",'Local Access'!H179))</f>
        <v/>
      </c>
      <c r="H179" s="174" t="str">
        <f t="shared" si="10"/>
        <v/>
      </c>
      <c r="I179" s="36" t="str">
        <f>IF(N178="Ja","",IF(LEN('Local Access'!G179)=0,"",'Local Access'!G179))</f>
        <v/>
      </c>
      <c r="J179" s="36" t="str">
        <f>IF(N178="Ja","",IF(LEN('Local Access'!I179)=0,"",'Local Access'!I179))</f>
        <v/>
      </c>
      <c r="K179" s="36" t="str">
        <f>IF(LEN('Local Access'!J179)=0,"",'Local Access'!J179)</f>
        <v/>
      </c>
      <c r="L179" s="36" t="str">
        <f>IF(LEN('Local Access'!K179)=0,"",'Local Access'!K179)</f>
        <v/>
      </c>
      <c r="M179" s="174" t="str">
        <f t="shared" si="11"/>
        <v/>
      </c>
      <c r="N179" s="36" t="str">
        <f>IF(LEN('Local Access'!L179)=0,"",'Local Access'!L179)</f>
        <v/>
      </c>
      <c r="O179" s="36" t="str">
        <f>IF(LEN('Local Access'!M179)=0,"",'Local Access'!M179)</f>
        <v/>
      </c>
      <c r="P179" s="35"/>
      <c r="Q179" s="35"/>
      <c r="R179" s="34"/>
      <c r="S179" s="33"/>
      <c r="T179" s="33"/>
      <c r="U179" s="32"/>
      <c r="V179" s="31"/>
      <c r="W179" s="31"/>
      <c r="X179" s="31"/>
      <c r="Y179" s="31"/>
      <c r="Z179" s="31"/>
      <c r="AA179" s="31"/>
      <c r="AB179" s="292">
        <f t="shared" si="12"/>
        <v>0</v>
      </c>
      <c r="AC179" s="292">
        <f t="shared" si="13"/>
        <v>0</v>
      </c>
      <c r="AD179" s="292">
        <f t="shared" si="14"/>
        <v>0</v>
      </c>
      <c r="AE179" s="30">
        <f>IF(G179="",0,IF(P179="On-Net maken (glasvezel)",$S179*PDC!$F$33+$T179*PDC!$F$34+PDC!$F$32+$U179,IF(P179="On-Net maken (radio)",PDC!$F$35+$U179,0)))</f>
        <v>0</v>
      </c>
      <c r="AF179" s="293">
        <f>IF(G179="",0,IF(P179="Inkoop bij 3e partij",0,IF(H179="Ja",Y179,VLOOKUP($G179,PDC!$B$10:$G$95,6,FALSE))))</f>
        <v>0</v>
      </c>
      <c r="AG179" s="30">
        <f>IF(G179="",0,IF(P179="Inkoop bij 3e partij",0,IF(H179="Ja", Z179,VLOOKUP($G179,PDC!$B$10:$G$95,5,FALSE))))</f>
        <v>0</v>
      </c>
      <c r="AH179" s="293">
        <f>IF(G179="",0,IF(P179="Inkoop bij 3e partij",V179*(1+PDC!$F$37)+IF(G179=0,0,IF(LEN(G179)=0,0,VLOOKUP($G179,PDC!$B$10:$J$77,7,FALSE))),0))</f>
        <v>0</v>
      </c>
      <c r="AI179" s="293">
        <f>IF(G179="",0,IF(P179="Inkoop bij 3e partij",W179*(1+PDC!$F$38),0))</f>
        <v>0</v>
      </c>
      <c r="AJ179" s="30">
        <f>IF(L179="",0,IF(M179="Ja",AA179,VLOOKUP($L179,PDC!$B$10:$G$95,5,FALSE)))</f>
        <v>0</v>
      </c>
    </row>
    <row r="180" spans="1:36" x14ac:dyDescent="0.2">
      <c r="A180" s="36" t="str">
        <f>IF(OR(LEN('Local Access'!A180)=0,'Local Access'!$L179="Ja"),"",'Local Access'!A180)</f>
        <v/>
      </c>
      <c r="B180" s="36" t="str">
        <f>IF(OR(LEN('Local Access'!B180)=0,'Local Access'!$L179="Ja"),"",'Local Access'!B180)</f>
        <v/>
      </c>
      <c r="C180" s="36" t="str">
        <f>IF(OR(LEN('Local Access'!C180)=0,'Local Access'!$L179="Ja"),"",'Local Access'!C180)</f>
        <v/>
      </c>
      <c r="D180" s="36" t="str">
        <f>IF(OR(LEN('Local Access'!D180)=0,'Local Access'!$L179="Ja"),"",'Local Access'!D180)</f>
        <v/>
      </c>
      <c r="E180" s="36" t="str">
        <f>IF(OR(LEN('Local Access'!E180)=0,'Local Access'!$L179="Ja"),"",'Local Access'!E180)</f>
        <v/>
      </c>
      <c r="F180" s="36" t="str">
        <f>IF(OR(LEN('Local Access'!F180)=0,'Local Access'!$L179="Ja"),"",'Local Access'!F180)</f>
        <v/>
      </c>
      <c r="G180" s="36" t="str">
        <f>IF(N179="Ja","",IF(LEN('Local Access'!H180)=0,"",'Local Access'!H180))</f>
        <v/>
      </c>
      <c r="H180" s="174" t="str">
        <f t="shared" si="10"/>
        <v/>
      </c>
      <c r="I180" s="36" t="str">
        <f>IF(N179="Ja","",IF(LEN('Local Access'!G180)=0,"",'Local Access'!G180))</f>
        <v/>
      </c>
      <c r="J180" s="36" t="str">
        <f>IF(N179="Ja","",IF(LEN('Local Access'!I180)=0,"",'Local Access'!I180))</f>
        <v/>
      </c>
      <c r="K180" s="36" t="str">
        <f>IF(LEN('Local Access'!J180)=0,"",'Local Access'!J180)</f>
        <v/>
      </c>
      <c r="L180" s="36" t="str">
        <f>IF(LEN('Local Access'!K180)=0,"",'Local Access'!K180)</f>
        <v/>
      </c>
      <c r="M180" s="174" t="str">
        <f t="shared" si="11"/>
        <v/>
      </c>
      <c r="N180" s="36" t="str">
        <f>IF(LEN('Local Access'!L180)=0,"",'Local Access'!L180)</f>
        <v/>
      </c>
      <c r="O180" s="36" t="str">
        <f>IF(LEN('Local Access'!M180)=0,"",'Local Access'!M180)</f>
        <v/>
      </c>
      <c r="P180" s="35"/>
      <c r="Q180" s="35"/>
      <c r="R180" s="34"/>
      <c r="S180" s="33"/>
      <c r="T180" s="33"/>
      <c r="U180" s="32"/>
      <c r="V180" s="31"/>
      <c r="W180" s="31"/>
      <c r="X180" s="31"/>
      <c r="Y180" s="31"/>
      <c r="Z180" s="31"/>
      <c r="AA180" s="31"/>
      <c r="AB180" s="292">
        <f t="shared" si="12"/>
        <v>0</v>
      </c>
      <c r="AC180" s="292">
        <f t="shared" si="13"/>
        <v>0</v>
      </c>
      <c r="AD180" s="292">
        <f t="shared" si="14"/>
        <v>0</v>
      </c>
      <c r="AE180" s="30">
        <f>IF(G180="",0,IF(P180="On-Net maken (glasvezel)",$S180*PDC!$F$33+$T180*PDC!$F$34+PDC!$F$32+$U180,IF(P180="On-Net maken (radio)",PDC!$F$35+$U180,0)))</f>
        <v>0</v>
      </c>
      <c r="AF180" s="293">
        <f>IF(G180="",0,IF(P180="Inkoop bij 3e partij",0,IF(H180="Ja",Y180,VLOOKUP($G180,PDC!$B$10:$G$95,6,FALSE))))</f>
        <v>0</v>
      </c>
      <c r="AG180" s="30">
        <f>IF(G180="",0,IF(P180="Inkoop bij 3e partij",0,IF(H180="Ja", Z180,VLOOKUP($G180,PDC!$B$10:$G$95,5,FALSE))))</f>
        <v>0</v>
      </c>
      <c r="AH180" s="293">
        <f>IF(G180="",0,IF(P180="Inkoop bij 3e partij",V180*(1+PDC!$F$37)+IF(G180=0,0,IF(LEN(G180)=0,0,VLOOKUP($G180,PDC!$B$10:$J$77,7,FALSE))),0))</f>
        <v>0</v>
      </c>
      <c r="AI180" s="293">
        <f>IF(G180="",0,IF(P180="Inkoop bij 3e partij",W180*(1+PDC!$F$38),0))</f>
        <v>0</v>
      </c>
      <c r="AJ180" s="30">
        <f>IF(L180="",0,IF(M180="Ja",AA180,VLOOKUP($L180,PDC!$B$10:$G$95,5,FALSE)))</f>
        <v>0</v>
      </c>
    </row>
    <row r="181" spans="1:36" x14ac:dyDescent="0.2">
      <c r="A181" s="36" t="str">
        <f>IF(OR(LEN('Local Access'!A181)=0,'Local Access'!$L180="Ja"),"",'Local Access'!A181)</f>
        <v/>
      </c>
      <c r="B181" s="36" t="str">
        <f>IF(OR(LEN('Local Access'!B181)=0,'Local Access'!$L180="Ja"),"",'Local Access'!B181)</f>
        <v/>
      </c>
      <c r="C181" s="36" t="str">
        <f>IF(OR(LEN('Local Access'!C181)=0,'Local Access'!$L180="Ja"),"",'Local Access'!C181)</f>
        <v/>
      </c>
      <c r="D181" s="36" t="str">
        <f>IF(OR(LEN('Local Access'!D181)=0,'Local Access'!$L180="Ja"),"",'Local Access'!D181)</f>
        <v/>
      </c>
      <c r="E181" s="36" t="str">
        <f>IF(OR(LEN('Local Access'!E181)=0,'Local Access'!$L180="Ja"),"",'Local Access'!E181)</f>
        <v/>
      </c>
      <c r="F181" s="36" t="str">
        <f>IF(OR(LEN('Local Access'!F181)=0,'Local Access'!$L180="Ja"),"",'Local Access'!F181)</f>
        <v/>
      </c>
      <c r="G181" s="36" t="str">
        <f>IF(N180="Ja","",IF(LEN('Local Access'!H181)=0,"",'Local Access'!H181))</f>
        <v/>
      </c>
      <c r="H181" s="174" t="str">
        <f t="shared" si="10"/>
        <v/>
      </c>
      <c r="I181" s="36" t="str">
        <f>IF(N180="Ja","",IF(LEN('Local Access'!G181)=0,"",'Local Access'!G181))</f>
        <v/>
      </c>
      <c r="J181" s="36" t="str">
        <f>IF(N180="Ja","",IF(LEN('Local Access'!I181)=0,"",'Local Access'!I181))</f>
        <v/>
      </c>
      <c r="K181" s="36" t="str">
        <f>IF(LEN('Local Access'!J181)=0,"",'Local Access'!J181)</f>
        <v/>
      </c>
      <c r="L181" s="36" t="str">
        <f>IF(LEN('Local Access'!K181)=0,"",'Local Access'!K181)</f>
        <v/>
      </c>
      <c r="M181" s="174" t="str">
        <f t="shared" si="11"/>
        <v/>
      </c>
      <c r="N181" s="36" t="str">
        <f>IF(LEN('Local Access'!L181)=0,"",'Local Access'!L181)</f>
        <v/>
      </c>
      <c r="O181" s="36" t="str">
        <f>IF(LEN('Local Access'!M181)=0,"",'Local Access'!M181)</f>
        <v/>
      </c>
      <c r="P181" s="35"/>
      <c r="Q181" s="35"/>
      <c r="R181" s="34"/>
      <c r="S181" s="33"/>
      <c r="T181" s="33"/>
      <c r="U181" s="32"/>
      <c r="V181" s="31"/>
      <c r="W181" s="31"/>
      <c r="X181" s="31"/>
      <c r="Y181" s="31"/>
      <c r="Z181" s="31"/>
      <c r="AA181" s="31"/>
      <c r="AB181" s="292">
        <f t="shared" si="12"/>
        <v>0</v>
      </c>
      <c r="AC181" s="292">
        <f t="shared" si="13"/>
        <v>0</v>
      </c>
      <c r="AD181" s="292">
        <f t="shared" si="14"/>
        <v>0</v>
      </c>
      <c r="AE181" s="30">
        <f>IF(G181="",0,IF(P181="On-Net maken (glasvezel)",$S181*PDC!$F$33+$T181*PDC!$F$34+PDC!$F$32+$U181,IF(P181="On-Net maken (radio)",PDC!$F$35+$U181,0)))</f>
        <v>0</v>
      </c>
      <c r="AF181" s="293">
        <f>IF(G181="",0,IF(P181="Inkoop bij 3e partij",0,IF(H181="Ja",Y181,VLOOKUP($G181,PDC!$B$10:$G$95,6,FALSE))))</f>
        <v>0</v>
      </c>
      <c r="AG181" s="30">
        <f>IF(G181="",0,IF(P181="Inkoop bij 3e partij",0,IF(H181="Ja", Z181,VLOOKUP($G181,PDC!$B$10:$G$95,5,FALSE))))</f>
        <v>0</v>
      </c>
      <c r="AH181" s="293">
        <f>IF(G181="",0,IF(P181="Inkoop bij 3e partij",V181*(1+PDC!$F$37)+IF(G181=0,0,IF(LEN(G181)=0,0,VLOOKUP($G181,PDC!$B$10:$J$77,7,FALSE))),0))</f>
        <v>0</v>
      </c>
      <c r="AI181" s="293">
        <f>IF(G181="",0,IF(P181="Inkoop bij 3e partij",W181*(1+PDC!$F$38),0))</f>
        <v>0</v>
      </c>
      <c r="AJ181" s="30">
        <f>IF(L181="",0,IF(M181="Ja",AA181,VLOOKUP($L181,PDC!$B$10:$G$95,5,FALSE)))</f>
        <v>0</v>
      </c>
    </row>
    <row r="182" spans="1:36" x14ac:dyDescent="0.2">
      <c r="A182" s="36" t="str">
        <f>IF(OR(LEN('Local Access'!A182)=0,'Local Access'!$L181="Ja"),"",'Local Access'!A182)</f>
        <v/>
      </c>
      <c r="B182" s="36" t="str">
        <f>IF(OR(LEN('Local Access'!B182)=0,'Local Access'!$L181="Ja"),"",'Local Access'!B182)</f>
        <v/>
      </c>
      <c r="C182" s="36" t="str">
        <f>IF(OR(LEN('Local Access'!C182)=0,'Local Access'!$L181="Ja"),"",'Local Access'!C182)</f>
        <v/>
      </c>
      <c r="D182" s="36" t="str">
        <f>IF(OR(LEN('Local Access'!D182)=0,'Local Access'!$L181="Ja"),"",'Local Access'!D182)</f>
        <v/>
      </c>
      <c r="E182" s="36" t="str">
        <f>IF(OR(LEN('Local Access'!E182)=0,'Local Access'!$L181="Ja"),"",'Local Access'!E182)</f>
        <v/>
      </c>
      <c r="F182" s="36" t="str">
        <f>IF(OR(LEN('Local Access'!F182)=0,'Local Access'!$L181="Ja"),"",'Local Access'!F182)</f>
        <v/>
      </c>
      <c r="G182" s="36" t="str">
        <f>IF(N181="Ja","",IF(LEN('Local Access'!H182)=0,"",'Local Access'!H182))</f>
        <v/>
      </c>
      <c r="H182" s="174" t="str">
        <f t="shared" si="10"/>
        <v/>
      </c>
      <c r="I182" s="36" t="str">
        <f>IF(N181="Ja","",IF(LEN('Local Access'!G182)=0,"",'Local Access'!G182))</f>
        <v/>
      </c>
      <c r="J182" s="36" t="str">
        <f>IF(N181="Ja","",IF(LEN('Local Access'!I182)=0,"",'Local Access'!I182))</f>
        <v/>
      </c>
      <c r="K182" s="36" t="str">
        <f>IF(LEN('Local Access'!J182)=0,"",'Local Access'!J182)</f>
        <v/>
      </c>
      <c r="L182" s="36" t="str">
        <f>IF(LEN('Local Access'!K182)=0,"",'Local Access'!K182)</f>
        <v/>
      </c>
      <c r="M182" s="174" t="str">
        <f t="shared" si="11"/>
        <v/>
      </c>
      <c r="N182" s="36" t="str">
        <f>IF(LEN('Local Access'!L182)=0,"",'Local Access'!L182)</f>
        <v/>
      </c>
      <c r="O182" s="36" t="str">
        <f>IF(LEN('Local Access'!M182)=0,"",'Local Access'!M182)</f>
        <v/>
      </c>
      <c r="P182" s="35"/>
      <c r="Q182" s="35"/>
      <c r="R182" s="34"/>
      <c r="S182" s="33"/>
      <c r="T182" s="33"/>
      <c r="U182" s="32"/>
      <c r="V182" s="31"/>
      <c r="W182" s="31"/>
      <c r="X182" s="31"/>
      <c r="Y182" s="31"/>
      <c r="Z182" s="31"/>
      <c r="AA182" s="31"/>
      <c r="AB182" s="292">
        <f t="shared" si="12"/>
        <v>0</v>
      </c>
      <c r="AC182" s="292">
        <f t="shared" si="13"/>
        <v>0</v>
      </c>
      <c r="AD182" s="292">
        <f t="shared" si="14"/>
        <v>0</v>
      </c>
      <c r="AE182" s="30">
        <f>IF(G182="",0,IF(P182="On-Net maken (glasvezel)",$S182*PDC!$F$33+$T182*PDC!$F$34+PDC!$F$32+$U182,IF(P182="On-Net maken (radio)",PDC!$F$35+$U182,0)))</f>
        <v>0</v>
      </c>
      <c r="AF182" s="293">
        <f>IF(G182="",0,IF(P182="Inkoop bij 3e partij",0,IF(H182="Ja",Y182,VLOOKUP($G182,PDC!$B$10:$G$95,6,FALSE))))</f>
        <v>0</v>
      </c>
      <c r="AG182" s="30">
        <f>IF(G182="",0,IF(P182="Inkoop bij 3e partij",0,IF(H182="Ja", Z182,VLOOKUP($G182,PDC!$B$10:$G$95,5,FALSE))))</f>
        <v>0</v>
      </c>
      <c r="AH182" s="293">
        <f>IF(G182="",0,IF(P182="Inkoop bij 3e partij",V182*(1+PDC!$F$37)+IF(G182=0,0,IF(LEN(G182)=0,0,VLOOKUP($G182,PDC!$B$10:$J$77,7,FALSE))),0))</f>
        <v>0</v>
      </c>
      <c r="AI182" s="293">
        <f>IF(G182="",0,IF(P182="Inkoop bij 3e partij",W182*(1+PDC!$F$38),0))</f>
        <v>0</v>
      </c>
      <c r="AJ182" s="30">
        <f>IF(L182="",0,IF(M182="Ja",AA182,VLOOKUP($L182,PDC!$B$10:$G$95,5,FALSE)))</f>
        <v>0</v>
      </c>
    </row>
    <row r="183" spans="1:36" x14ac:dyDescent="0.2">
      <c r="A183" s="36" t="str">
        <f>IF(OR(LEN('Local Access'!A183)=0,'Local Access'!$L182="Ja"),"",'Local Access'!A183)</f>
        <v/>
      </c>
      <c r="B183" s="36" t="str">
        <f>IF(OR(LEN('Local Access'!B183)=0,'Local Access'!$L182="Ja"),"",'Local Access'!B183)</f>
        <v/>
      </c>
      <c r="C183" s="36" t="str">
        <f>IF(OR(LEN('Local Access'!C183)=0,'Local Access'!$L182="Ja"),"",'Local Access'!C183)</f>
        <v/>
      </c>
      <c r="D183" s="36" t="str">
        <f>IF(OR(LEN('Local Access'!D183)=0,'Local Access'!$L182="Ja"),"",'Local Access'!D183)</f>
        <v/>
      </c>
      <c r="E183" s="36" t="str">
        <f>IF(OR(LEN('Local Access'!E183)=0,'Local Access'!$L182="Ja"),"",'Local Access'!E183)</f>
        <v/>
      </c>
      <c r="F183" s="36" t="str">
        <f>IF(OR(LEN('Local Access'!F183)=0,'Local Access'!$L182="Ja"),"",'Local Access'!F183)</f>
        <v/>
      </c>
      <c r="G183" s="36" t="str">
        <f>IF(N182="Ja","",IF(LEN('Local Access'!H183)=0,"",'Local Access'!H183))</f>
        <v/>
      </c>
      <c r="H183" s="174" t="str">
        <f t="shared" si="10"/>
        <v/>
      </c>
      <c r="I183" s="36" t="str">
        <f>IF(N182="Ja","",IF(LEN('Local Access'!G183)=0,"",'Local Access'!G183))</f>
        <v/>
      </c>
      <c r="J183" s="36" t="str">
        <f>IF(N182="Ja","",IF(LEN('Local Access'!I183)=0,"",'Local Access'!I183))</f>
        <v/>
      </c>
      <c r="K183" s="36" t="str">
        <f>IF(LEN('Local Access'!J183)=0,"",'Local Access'!J183)</f>
        <v/>
      </c>
      <c r="L183" s="36" t="str">
        <f>IF(LEN('Local Access'!K183)=0,"",'Local Access'!K183)</f>
        <v/>
      </c>
      <c r="M183" s="174" t="str">
        <f t="shared" si="11"/>
        <v/>
      </c>
      <c r="N183" s="36" t="str">
        <f>IF(LEN('Local Access'!L183)=0,"",'Local Access'!L183)</f>
        <v/>
      </c>
      <c r="O183" s="36" t="str">
        <f>IF(LEN('Local Access'!M183)=0,"",'Local Access'!M183)</f>
        <v/>
      </c>
      <c r="P183" s="35"/>
      <c r="Q183" s="35"/>
      <c r="R183" s="34"/>
      <c r="S183" s="33"/>
      <c r="T183" s="33"/>
      <c r="U183" s="32"/>
      <c r="V183" s="31"/>
      <c r="W183" s="31"/>
      <c r="X183" s="31"/>
      <c r="Y183" s="31"/>
      <c r="Z183" s="31"/>
      <c r="AA183" s="31"/>
      <c r="AB183" s="292">
        <f t="shared" si="12"/>
        <v>0</v>
      </c>
      <c r="AC183" s="292">
        <f t="shared" si="13"/>
        <v>0</v>
      </c>
      <c r="AD183" s="292">
        <f t="shared" si="14"/>
        <v>0</v>
      </c>
      <c r="AE183" s="30">
        <f>IF(G183="",0,IF(P183="On-Net maken (glasvezel)",$S183*PDC!$F$33+$T183*PDC!$F$34+PDC!$F$32+$U183,IF(P183="On-Net maken (radio)",PDC!$F$35+$U183,0)))</f>
        <v>0</v>
      </c>
      <c r="AF183" s="293">
        <f>IF(G183="",0,IF(P183="Inkoop bij 3e partij",0,IF(H183="Ja",Y183,VLOOKUP($G183,PDC!$B$10:$G$95,6,FALSE))))</f>
        <v>0</v>
      </c>
      <c r="AG183" s="30">
        <f>IF(G183="",0,IF(P183="Inkoop bij 3e partij",0,IF(H183="Ja", Z183,VLOOKUP($G183,PDC!$B$10:$G$95,5,FALSE))))</f>
        <v>0</v>
      </c>
      <c r="AH183" s="293">
        <f>IF(G183="",0,IF(P183="Inkoop bij 3e partij",V183*(1+PDC!$F$37)+IF(G183=0,0,IF(LEN(G183)=0,0,VLOOKUP($G183,PDC!$B$10:$J$77,7,FALSE))),0))</f>
        <v>0</v>
      </c>
      <c r="AI183" s="293">
        <f>IF(G183="",0,IF(P183="Inkoop bij 3e partij",W183*(1+PDC!$F$38),0))</f>
        <v>0</v>
      </c>
      <c r="AJ183" s="30">
        <f>IF(L183="",0,IF(M183="Ja",AA183,VLOOKUP($L183,PDC!$B$10:$G$95,5,FALSE)))</f>
        <v>0</v>
      </c>
    </row>
    <row r="184" spans="1:36" x14ac:dyDescent="0.2">
      <c r="A184" s="36" t="str">
        <f>IF(OR(LEN('Local Access'!A184)=0,'Local Access'!$L183="Ja"),"",'Local Access'!A184)</f>
        <v/>
      </c>
      <c r="B184" s="36" t="str">
        <f>IF(OR(LEN('Local Access'!B184)=0,'Local Access'!$L183="Ja"),"",'Local Access'!B184)</f>
        <v/>
      </c>
      <c r="C184" s="36" t="str">
        <f>IF(OR(LEN('Local Access'!C184)=0,'Local Access'!$L183="Ja"),"",'Local Access'!C184)</f>
        <v/>
      </c>
      <c r="D184" s="36" t="str">
        <f>IF(OR(LEN('Local Access'!D184)=0,'Local Access'!$L183="Ja"),"",'Local Access'!D184)</f>
        <v/>
      </c>
      <c r="E184" s="36" t="str">
        <f>IF(OR(LEN('Local Access'!E184)=0,'Local Access'!$L183="Ja"),"",'Local Access'!E184)</f>
        <v/>
      </c>
      <c r="F184" s="36" t="str">
        <f>IF(OR(LEN('Local Access'!F184)=0,'Local Access'!$L183="Ja"),"",'Local Access'!F184)</f>
        <v/>
      </c>
      <c r="G184" s="36" t="str">
        <f>IF(N183="Ja","",IF(LEN('Local Access'!H184)=0,"",'Local Access'!H184))</f>
        <v/>
      </c>
      <c r="H184" s="174" t="str">
        <f t="shared" si="10"/>
        <v/>
      </c>
      <c r="I184" s="36" t="str">
        <f>IF(N183="Ja","",IF(LEN('Local Access'!G184)=0,"",'Local Access'!G184))</f>
        <v/>
      </c>
      <c r="J184" s="36" t="str">
        <f>IF(N183="Ja","",IF(LEN('Local Access'!I184)=0,"",'Local Access'!I184))</f>
        <v/>
      </c>
      <c r="K184" s="36" t="str">
        <f>IF(LEN('Local Access'!J184)=0,"",'Local Access'!J184)</f>
        <v/>
      </c>
      <c r="L184" s="36" t="str">
        <f>IF(LEN('Local Access'!K184)=0,"",'Local Access'!K184)</f>
        <v/>
      </c>
      <c r="M184" s="174" t="str">
        <f t="shared" si="11"/>
        <v/>
      </c>
      <c r="N184" s="36" t="str">
        <f>IF(LEN('Local Access'!L184)=0,"",'Local Access'!L184)</f>
        <v/>
      </c>
      <c r="O184" s="36" t="str">
        <f>IF(LEN('Local Access'!M184)=0,"",'Local Access'!M184)</f>
        <v/>
      </c>
      <c r="P184" s="35"/>
      <c r="Q184" s="35"/>
      <c r="R184" s="34"/>
      <c r="S184" s="33"/>
      <c r="T184" s="33"/>
      <c r="U184" s="32"/>
      <c r="V184" s="31"/>
      <c r="W184" s="31"/>
      <c r="X184" s="31"/>
      <c r="Y184" s="31"/>
      <c r="Z184" s="31"/>
      <c r="AA184" s="31"/>
      <c r="AB184" s="292">
        <f t="shared" si="12"/>
        <v>0</v>
      </c>
      <c r="AC184" s="292">
        <f t="shared" si="13"/>
        <v>0</v>
      </c>
      <c r="AD184" s="292">
        <f t="shared" si="14"/>
        <v>0</v>
      </c>
      <c r="AE184" s="30">
        <f>IF(G184="",0,IF(P184="On-Net maken (glasvezel)",$S184*PDC!$F$33+$T184*PDC!$F$34+PDC!$F$32+$U184,IF(P184="On-Net maken (radio)",PDC!$F$35+$U184,0)))</f>
        <v>0</v>
      </c>
      <c r="AF184" s="293">
        <f>IF(G184="",0,IF(P184="Inkoop bij 3e partij",0,IF(H184="Ja",Y184,VLOOKUP($G184,PDC!$B$10:$G$95,6,FALSE))))</f>
        <v>0</v>
      </c>
      <c r="AG184" s="30">
        <f>IF(G184="",0,IF(P184="Inkoop bij 3e partij",0,IF(H184="Ja", Z184,VLOOKUP($G184,PDC!$B$10:$G$95,5,FALSE))))</f>
        <v>0</v>
      </c>
      <c r="AH184" s="293">
        <f>IF(G184="",0,IF(P184="Inkoop bij 3e partij",V184*(1+PDC!$F$37)+IF(G184=0,0,IF(LEN(G184)=0,0,VLOOKUP($G184,PDC!$B$10:$J$77,7,FALSE))),0))</f>
        <v>0</v>
      </c>
      <c r="AI184" s="293">
        <f>IF(G184="",0,IF(P184="Inkoop bij 3e partij",W184*(1+PDC!$F$38),0))</f>
        <v>0</v>
      </c>
      <c r="AJ184" s="30">
        <f>IF(L184="",0,IF(M184="Ja",AA184,VLOOKUP($L184,PDC!$B$10:$G$95,5,FALSE)))</f>
        <v>0</v>
      </c>
    </row>
    <row r="185" spans="1:36" x14ac:dyDescent="0.2">
      <c r="A185" s="36" t="str">
        <f>IF(OR(LEN('Local Access'!A185)=0,'Local Access'!$L184="Ja"),"",'Local Access'!A185)</f>
        <v/>
      </c>
      <c r="B185" s="36" t="str">
        <f>IF(OR(LEN('Local Access'!B185)=0,'Local Access'!$L184="Ja"),"",'Local Access'!B185)</f>
        <v/>
      </c>
      <c r="C185" s="36" t="str">
        <f>IF(OR(LEN('Local Access'!C185)=0,'Local Access'!$L184="Ja"),"",'Local Access'!C185)</f>
        <v/>
      </c>
      <c r="D185" s="36" t="str">
        <f>IF(OR(LEN('Local Access'!D185)=0,'Local Access'!$L184="Ja"),"",'Local Access'!D185)</f>
        <v/>
      </c>
      <c r="E185" s="36" t="str">
        <f>IF(OR(LEN('Local Access'!E185)=0,'Local Access'!$L184="Ja"),"",'Local Access'!E185)</f>
        <v/>
      </c>
      <c r="F185" s="36" t="str">
        <f>IF(OR(LEN('Local Access'!F185)=0,'Local Access'!$L184="Ja"),"",'Local Access'!F185)</f>
        <v/>
      </c>
      <c r="G185" s="36" t="str">
        <f>IF(N184="Ja","",IF(LEN('Local Access'!H185)=0,"",'Local Access'!H185))</f>
        <v/>
      </c>
      <c r="H185" s="174" t="str">
        <f t="shared" si="10"/>
        <v/>
      </c>
      <c r="I185" s="36" t="str">
        <f>IF(N184="Ja","",IF(LEN('Local Access'!G185)=0,"",'Local Access'!G185))</f>
        <v/>
      </c>
      <c r="J185" s="36" t="str">
        <f>IF(N184="Ja","",IF(LEN('Local Access'!I185)=0,"",'Local Access'!I185))</f>
        <v/>
      </c>
      <c r="K185" s="36" t="str">
        <f>IF(LEN('Local Access'!J185)=0,"",'Local Access'!J185)</f>
        <v/>
      </c>
      <c r="L185" s="36" t="str">
        <f>IF(LEN('Local Access'!K185)=0,"",'Local Access'!K185)</f>
        <v/>
      </c>
      <c r="M185" s="174" t="str">
        <f t="shared" si="11"/>
        <v/>
      </c>
      <c r="N185" s="36" t="str">
        <f>IF(LEN('Local Access'!L185)=0,"",'Local Access'!L185)</f>
        <v/>
      </c>
      <c r="O185" s="36" t="str">
        <f>IF(LEN('Local Access'!M185)=0,"",'Local Access'!M185)</f>
        <v/>
      </c>
      <c r="P185" s="35"/>
      <c r="Q185" s="35"/>
      <c r="R185" s="34"/>
      <c r="S185" s="33"/>
      <c r="T185" s="33"/>
      <c r="U185" s="32"/>
      <c r="V185" s="31"/>
      <c r="W185" s="31"/>
      <c r="X185" s="31"/>
      <c r="Y185" s="31"/>
      <c r="Z185" s="31"/>
      <c r="AA185" s="31"/>
      <c r="AB185" s="292">
        <f t="shared" si="12"/>
        <v>0</v>
      </c>
      <c r="AC185" s="292">
        <f t="shared" si="13"/>
        <v>0</v>
      </c>
      <c r="AD185" s="292">
        <f t="shared" si="14"/>
        <v>0</v>
      </c>
      <c r="AE185" s="30">
        <f>IF(G185="",0,IF(P185="On-Net maken (glasvezel)",$S185*PDC!$F$33+$T185*PDC!$F$34+PDC!$F$32+$U185,IF(P185="On-Net maken (radio)",PDC!$F$35+$U185,0)))</f>
        <v>0</v>
      </c>
      <c r="AF185" s="293">
        <f>IF(G185="",0,IF(P185="Inkoop bij 3e partij",0,IF(H185="Ja",Y185,VLOOKUP($G185,PDC!$B$10:$G$95,6,FALSE))))</f>
        <v>0</v>
      </c>
      <c r="AG185" s="30">
        <f>IF(G185="",0,IF(P185="Inkoop bij 3e partij",0,IF(H185="Ja", Z185,VLOOKUP($G185,PDC!$B$10:$G$95,5,FALSE))))</f>
        <v>0</v>
      </c>
      <c r="AH185" s="293">
        <f>IF(G185="",0,IF(P185="Inkoop bij 3e partij",V185*(1+PDC!$F$37)+IF(G185=0,0,IF(LEN(G185)=0,0,VLOOKUP($G185,PDC!$B$10:$J$77,7,FALSE))),0))</f>
        <v>0</v>
      </c>
      <c r="AI185" s="293">
        <f>IF(G185="",0,IF(P185="Inkoop bij 3e partij",W185*(1+PDC!$F$38),0))</f>
        <v>0</v>
      </c>
      <c r="AJ185" s="30">
        <f>IF(L185="",0,IF(M185="Ja",AA185,VLOOKUP($L185,PDC!$B$10:$G$95,5,FALSE)))</f>
        <v>0</v>
      </c>
    </row>
    <row r="186" spans="1:36" x14ac:dyDescent="0.2">
      <c r="A186" s="36" t="str">
        <f>IF(OR(LEN('Local Access'!A186)=0,'Local Access'!$L185="Ja"),"",'Local Access'!A186)</f>
        <v/>
      </c>
      <c r="B186" s="36" t="str">
        <f>IF(OR(LEN('Local Access'!B186)=0,'Local Access'!$L185="Ja"),"",'Local Access'!B186)</f>
        <v/>
      </c>
      <c r="C186" s="36" t="str">
        <f>IF(OR(LEN('Local Access'!C186)=0,'Local Access'!$L185="Ja"),"",'Local Access'!C186)</f>
        <v/>
      </c>
      <c r="D186" s="36" t="str">
        <f>IF(OR(LEN('Local Access'!D186)=0,'Local Access'!$L185="Ja"),"",'Local Access'!D186)</f>
        <v/>
      </c>
      <c r="E186" s="36" t="str">
        <f>IF(OR(LEN('Local Access'!E186)=0,'Local Access'!$L185="Ja"),"",'Local Access'!E186)</f>
        <v/>
      </c>
      <c r="F186" s="36" t="str">
        <f>IF(OR(LEN('Local Access'!F186)=0,'Local Access'!$L185="Ja"),"",'Local Access'!F186)</f>
        <v/>
      </c>
      <c r="G186" s="36" t="str">
        <f>IF(N185="Ja","",IF(LEN('Local Access'!H186)=0,"",'Local Access'!H186))</f>
        <v/>
      </c>
      <c r="H186" s="174" t="str">
        <f t="shared" si="10"/>
        <v/>
      </c>
      <c r="I186" s="36" t="str">
        <f>IF(N185="Ja","",IF(LEN('Local Access'!G186)=0,"",'Local Access'!G186))</f>
        <v/>
      </c>
      <c r="J186" s="36" t="str">
        <f>IF(N185="Ja","",IF(LEN('Local Access'!I186)=0,"",'Local Access'!I186))</f>
        <v/>
      </c>
      <c r="K186" s="36" t="str">
        <f>IF(LEN('Local Access'!J186)=0,"",'Local Access'!J186)</f>
        <v/>
      </c>
      <c r="L186" s="36" t="str">
        <f>IF(LEN('Local Access'!K186)=0,"",'Local Access'!K186)</f>
        <v/>
      </c>
      <c r="M186" s="174" t="str">
        <f t="shared" si="11"/>
        <v/>
      </c>
      <c r="N186" s="36" t="str">
        <f>IF(LEN('Local Access'!L186)=0,"",'Local Access'!L186)</f>
        <v/>
      </c>
      <c r="O186" s="36" t="str">
        <f>IF(LEN('Local Access'!M186)=0,"",'Local Access'!M186)</f>
        <v/>
      </c>
      <c r="P186" s="35"/>
      <c r="Q186" s="35"/>
      <c r="R186" s="34"/>
      <c r="S186" s="33"/>
      <c r="T186" s="33"/>
      <c r="U186" s="32"/>
      <c r="V186" s="31"/>
      <c r="W186" s="31"/>
      <c r="X186" s="31"/>
      <c r="Y186" s="31"/>
      <c r="Z186" s="31"/>
      <c r="AA186" s="31"/>
      <c r="AB186" s="292">
        <f t="shared" si="12"/>
        <v>0</v>
      </c>
      <c r="AC186" s="292">
        <f t="shared" si="13"/>
        <v>0</v>
      </c>
      <c r="AD186" s="292">
        <f t="shared" si="14"/>
        <v>0</v>
      </c>
      <c r="AE186" s="30">
        <f>IF(G186="",0,IF(P186="On-Net maken (glasvezel)",$S186*PDC!$F$33+$T186*PDC!$F$34+PDC!$F$32+$U186,IF(P186="On-Net maken (radio)",PDC!$F$35+$U186,0)))</f>
        <v>0</v>
      </c>
      <c r="AF186" s="293">
        <f>IF(G186="",0,IF(P186="Inkoop bij 3e partij",0,IF(H186="Ja",Y186,VLOOKUP($G186,PDC!$B$10:$G$95,6,FALSE))))</f>
        <v>0</v>
      </c>
      <c r="AG186" s="30">
        <f>IF(G186="",0,IF(P186="Inkoop bij 3e partij",0,IF(H186="Ja", Z186,VLOOKUP($G186,PDC!$B$10:$G$95,5,FALSE))))</f>
        <v>0</v>
      </c>
      <c r="AH186" s="293">
        <f>IF(G186="",0,IF(P186="Inkoop bij 3e partij",V186*(1+PDC!$F$37)+IF(G186=0,0,IF(LEN(G186)=0,0,VLOOKUP($G186,PDC!$B$10:$J$77,7,FALSE))),0))</f>
        <v>0</v>
      </c>
      <c r="AI186" s="293">
        <f>IF(G186="",0,IF(P186="Inkoop bij 3e partij",W186*(1+PDC!$F$38),0))</f>
        <v>0</v>
      </c>
      <c r="AJ186" s="30">
        <f>IF(L186="",0,IF(M186="Ja",AA186,VLOOKUP($L186,PDC!$B$10:$G$95,5,FALSE)))</f>
        <v>0</v>
      </c>
    </row>
    <row r="187" spans="1:36" x14ac:dyDescent="0.2">
      <c r="A187" s="36" t="str">
        <f>IF(OR(LEN('Local Access'!A187)=0,'Local Access'!$L186="Ja"),"",'Local Access'!A187)</f>
        <v/>
      </c>
      <c r="B187" s="36" t="str">
        <f>IF(OR(LEN('Local Access'!B187)=0,'Local Access'!$L186="Ja"),"",'Local Access'!B187)</f>
        <v/>
      </c>
      <c r="C187" s="36" t="str">
        <f>IF(OR(LEN('Local Access'!C187)=0,'Local Access'!$L186="Ja"),"",'Local Access'!C187)</f>
        <v/>
      </c>
      <c r="D187" s="36" t="str">
        <f>IF(OR(LEN('Local Access'!D187)=0,'Local Access'!$L186="Ja"),"",'Local Access'!D187)</f>
        <v/>
      </c>
      <c r="E187" s="36" t="str">
        <f>IF(OR(LEN('Local Access'!E187)=0,'Local Access'!$L186="Ja"),"",'Local Access'!E187)</f>
        <v/>
      </c>
      <c r="F187" s="36" t="str">
        <f>IF(OR(LEN('Local Access'!F187)=0,'Local Access'!$L186="Ja"),"",'Local Access'!F187)</f>
        <v/>
      </c>
      <c r="G187" s="36" t="str">
        <f>IF(N186="Ja","",IF(LEN('Local Access'!H187)=0,"",'Local Access'!H187))</f>
        <v/>
      </c>
      <c r="H187" s="174" t="str">
        <f t="shared" si="10"/>
        <v/>
      </c>
      <c r="I187" s="36" t="str">
        <f>IF(N186="Ja","",IF(LEN('Local Access'!G187)=0,"",'Local Access'!G187))</f>
        <v/>
      </c>
      <c r="J187" s="36" t="str">
        <f>IF(N186="Ja","",IF(LEN('Local Access'!I187)=0,"",'Local Access'!I187))</f>
        <v/>
      </c>
      <c r="K187" s="36" t="str">
        <f>IF(LEN('Local Access'!J187)=0,"",'Local Access'!J187)</f>
        <v/>
      </c>
      <c r="L187" s="36" t="str">
        <f>IF(LEN('Local Access'!K187)=0,"",'Local Access'!K187)</f>
        <v/>
      </c>
      <c r="M187" s="174" t="str">
        <f t="shared" si="11"/>
        <v/>
      </c>
      <c r="N187" s="36" t="str">
        <f>IF(LEN('Local Access'!L187)=0,"",'Local Access'!L187)</f>
        <v/>
      </c>
      <c r="O187" s="36" t="str">
        <f>IF(LEN('Local Access'!M187)=0,"",'Local Access'!M187)</f>
        <v/>
      </c>
      <c r="P187" s="35"/>
      <c r="Q187" s="35"/>
      <c r="R187" s="34"/>
      <c r="S187" s="33"/>
      <c r="T187" s="33"/>
      <c r="U187" s="32"/>
      <c r="V187" s="31"/>
      <c r="W187" s="31"/>
      <c r="X187" s="31"/>
      <c r="Y187" s="31"/>
      <c r="Z187" s="31"/>
      <c r="AA187" s="31"/>
      <c r="AB187" s="292">
        <f t="shared" si="12"/>
        <v>0</v>
      </c>
      <c r="AC187" s="292">
        <f t="shared" si="13"/>
        <v>0</v>
      </c>
      <c r="AD187" s="292">
        <f t="shared" si="14"/>
        <v>0</v>
      </c>
      <c r="AE187" s="30">
        <f>IF(G187="",0,IF(P187="On-Net maken (glasvezel)",$S187*PDC!$F$33+$T187*PDC!$F$34+PDC!$F$32+$U187,IF(P187="On-Net maken (radio)",PDC!$F$35+$U187,0)))</f>
        <v>0</v>
      </c>
      <c r="AF187" s="293">
        <f>IF(G187="",0,IF(P187="Inkoop bij 3e partij",0,IF(H187="Ja",Y187,VLOOKUP($G187,PDC!$B$10:$G$95,6,FALSE))))</f>
        <v>0</v>
      </c>
      <c r="AG187" s="30">
        <f>IF(G187="",0,IF(P187="Inkoop bij 3e partij",0,IF(H187="Ja", Z187,VLOOKUP($G187,PDC!$B$10:$G$95,5,FALSE))))</f>
        <v>0</v>
      </c>
      <c r="AH187" s="293">
        <f>IF(G187="",0,IF(P187="Inkoop bij 3e partij",V187*(1+PDC!$F$37)+IF(G187=0,0,IF(LEN(G187)=0,0,VLOOKUP($G187,PDC!$B$10:$J$77,7,FALSE))),0))</f>
        <v>0</v>
      </c>
      <c r="AI187" s="293">
        <f>IF(G187="",0,IF(P187="Inkoop bij 3e partij",W187*(1+PDC!$F$38),0))</f>
        <v>0</v>
      </c>
      <c r="AJ187" s="30">
        <f>IF(L187="",0,IF(M187="Ja",AA187,VLOOKUP($L187,PDC!$B$10:$G$95,5,FALSE)))</f>
        <v>0</v>
      </c>
    </row>
    <row r="188" spans="1:36" x14ac:dyDescent="0.2">
      <c r="A188" s="36" t="str">
        <f>IF(OR(LEN('Local Access'!A188)=0,'Local Access'!$L187="Ja"),"",'Local Access'!A188)</f>
        <v/>
      </c>
      <c r="B188" s="36" t="str">
        <f>IF(OR(LEN('Local Access'!B188)=0,'Local Access'!$L187="Ja"),"",'Local Access'!B188)</f>
        <v/>
      </c>
      <c r="C188" s="36" t="str">
        <f>IF(OR(LEN('Local Access'!C188)=0,'Local Access'!$L187="Ja"),"",'Local Access'!C188)</f>
        <v/>
      </c>
      <c r="D188" s="36" t="str">
        <f>IF(OR(LEN('Local Access'!D188)=0,'Local Access'!$L187="Ja"),"",'Local Access'!D188)</f>
        <v/>
      </c>
      <c r="E188" s="36" t="str">
        <f>IF(OR(LEN('Local Access'!E188)=0,'Local Access'!$L187="Ja"),"",'Local Access'!E188)</f>
        <v/>
      </c>
      <c r="F188" s="36" t="str">
        <f>IF(OR(LEN('Local Access'!F188)=0,'Local Access'!$L187="Ja"),"",'Local Access'!F188)</f>
        <v/>
      </c>
      <c r="G188" s="36" t="str">
        <f>IF(N187="Ja","",IF(LEN('Local Access'!H188)=0,"",'Local Access'!H188))</f>
        <v/>
      </c>
      <c r="H188" s="174" t="str">
        <f t="shared" si="10"/>
        <v/>
      </c>
      <c r="I188" s="36" t="str">
        <f>IF(N187="Ja","",IF(LEN('Local Access'!G188)=0,"",'Local Access'!G188))</f>
        <v/>
      </c>
      <c r="J188" s="36" t="str">
        <f>IF(N187="Ja","",IF(LEN('Local Access'!I188)=0,"",'Local Access'!I188))</f>
        <v/>
      </c>
      <c r="K188" s="36" t="str">
        <f>IF(LEN('Local Access'!J188)=0,"",'Local Access'!J188)</f>
        <v/>
      </c>
      <c r="L188" s="36" t="str">
        <f>IF(LEN('Local Access'!K188)=0,"",'Local Access'!K188)</f>
        <v/>
      </c>
      <c r="M188" s="174" t="str">
        <f t="shared" si="11"/>
        <v/>
      </c>
      <c r="N188" s="36" t="str">
        <f>IF(LEN('Local Access'!L188)=0,"",'Local Access'!L188)</f>
        <v/>
      </c>
      <c r="O188" s="36" t="str">
        <f>IF(LEN('Local Access'!M188)=0,"",'Local Access'!M188)</f>
        <v/>
      </c>
      <c r="P188" s="35"/>
      <c r="Q188" s="35"/>
      <c r="R188" s="34"/>
      <c r="S188" s="33"/>
      <c r="T188" s="33"/>
      <c r="U188" s="32"/>
      <c r="V188" s="31"/>
      <c r="W188" s="31"/>
      <c r="X188" s="31"/>
      <c r="Y188" s="31"/>
      <c r="Z188" s="31"/>
      <c r="AA188" s="31"/>
      <c r="AB188" s="292">
        <f t="shared" si="12"/>
        <v>0</v>
      </c>
      <c r="AC188" s="292">
        <f t="shared" si="13"/>
        <v>0</v>
      </c>
      <c r="AD188" s="292">
        <f t="shared" si="14"/>
        <v>0</v>
      </c>
      <c r="AE188" s="30">
        <f>IF(G188="",0,IF(P188="On-Net maken (glasvezel)",$S188*PDC!$F$33+$T188*PDC!$F$34+PDC!$F$32+$U188,IF(P188="On-Net maken (radio)",PDC!$F$35+$U188,0)))</f>
        <v>0</v>
      </c>
      <c r="AF188" s="293">
        <f>IF(G188="",0,IF(P188="Inkoop bij 3e partij",0,IF(H188="Ja",Y188,VLOOKUP($G188,PDC!$B$10:$G$95,6,FALSE))))</f>
        <v>0</v>
      </c>
      <c r="AG188" s="30">
        <f>IF(G188="",0,IF(P188="Inkoop bij 3e partij",0,IF(H188="Ja", Z188,VLOOKUP($G188,PDC!$B$10:$G$95,5,FALSE))))</f>
        <v>0</v>
      </c>
      <c r="AH188" s="293">
        <f>IF(G188="",0,IF(P188="Inkoop bij 3e partij",V188*(1+PDC!$F$37)+IF(G188=0,0,IF(LEN(G188)=0,0,VLOOKUP($G188,PDC!$B$10:$J$77,7,FALSE))),0))</f>
        <v>0</v>
      </c>
      <c r="AI188" s="293">
        <f>IF(G188="",0,IF(P188="Inkoop bij 3e partij",W188*(1+PDC!$F$38),0))</f>
        <v>0</v>
      </c>
      <c r="AJ188" s="30">
        <f>IF(L188="",0,IF(M188="Ja",AA188,VLOOKUP($L188,PDC!$B$10:$G$95,5,FALSE)))</f>
        <v>0</v>
      </c>
    </row>
    <row r="189" spans="1:36" x14ac:dyDescent="0.2">
      <c r="A189" s="36" t="str">
        <f>IF(OR(LEN('Local Access'!A189)=0,'Local Access'!$L188="Ja"),"",'Local Access'!A189)</f>
        <v/>
      </c>
      <c r="B189" s="36" t="str">
        <f>IF(OR(LEN('Local Access'!B189)=0,'Local Access'!$L188="Ja"),"",'Local Access'!B189)</f>
        <v/>
      </c>
      <c r="C189" s="36" t="str">
        <f>IF(OR(LEN('Local Access'!C189)=0,'Local Access'!$L188="Ja"),"",'Local Access'!C189)</f>
        <v/>
      </c>
      <c r="D189" s="36" t="str">
        <f>IF(OR(LEN('Local Access'!D189)=0,'Local Access'!$L188="Ja"),"",'Local Access'!D189)</f>
        <v/>
      </c>
      <c r="E189" s="36" t="str">
        <f>IF(OR(LEN('Local Access'!E189)=0,'Local Access'!$L188="Ja"),"",'Local Access'!E189)</f>
        <v/>
      </c>
      <c r="F189" s="36" t="str">
        <f>IF(OR(LEN('Local Access'!F189)=0,'Local Access'!$L188="Ja"),"",'Local Access'!F189)</f>
        <v/>
      </c>
      <c r="G189" s="36" t="str">
        <f>IF(N188="Ja","",IF(LEN('Local Access'!H189)=0,"",'Local Access'!H189))</f>
        <v/>
      </c>
      <c r="H189" s="174" t="str">
        <f t="shared" si="10"/>
        <v/>
      </c>
      <c r="I189" s="36" t="str">
        <f>IF(N188="Ja","",IF(LEN('Local Access'!G189)=0,"",'Local Access'!G189))</f>
        <v/>
      </c>
      <c r="J189" s="36" t="str">
        <f>IF(N188="Ja","",IF(LEN('Local Access'!I189)=0,"",'Local Access'!I189))</f>
        <v/>
      </c>
      <c r="K189" s="36" t="str">
        <f>IF(LEN('Local Access'!J189)=0,"",'Local Access'!J189)</f>
        <v/>
      </c>
      <c r="L189" s="36" t="str">
        <f>IF(LEN('Local Access'!K189)=0,"",'Local Access'!K189)</f>
        <v/>
      </c>
      <c r="M189" s="174" t="str">
        <f t="shared" si="11"/>
        <v/>
      </c>
      <c r="N189" s="36" t="str">
        <f>IF(LEN('Local Access'!L189)=0,"",'Local Access'!L189)</f>
        <v/>
      </c>
      <c r="O189" s="36" t="str">
        <f>IF(LEN('Local Access'!M189)=0,"",'Local Access'!M189)</f>
        <v/>
      </c>
      <c r="P189" s="35"/>
      <c r="Q189" s="35"/>
      <c r="R189" s="34"/>
      <c r="S189" s="33"/>
      <c r="T189" s="33"/>
      <c r="U189" s="32"/>
      <c r="V189" s="31"/>
      <c r="W189" s="31"/>
      <c r="X189" s="31"/>
      <c r="Y189" s="31"/>
      <c r="Z189" s="31"/>
      <c r="AA189" s="31"/>
      <c r="AB189" s="292">
        <f t="shared" si="12"/>
        <v>0</v>
      </c>
      <c r="AC189" s="292">
        <f t="shared" si="13"/>
        <v>0</v>
      </c>
      <c r="AD189" s="292">
        <f t="shared" si="14"/>
        <v>0</v>
      </c>
      <c r="AE189" s="30">
        <f>IF(G189="",0,IF(P189="On-Net maken (glasvezel)",$S189*PDC!$F$33+$T189*PDC!$F$34+PDC!$F$32+$U189,IF(P189="On-Net maken (radio)",PDC!$F$35+$U189,0)))</f>
        <v>0</v>
      </c>
      <c r="AF189" s="293">
        <f>IF(G189="",0,IF(P189="Inkoop bij 3e partij",0,IF(H189="Ja",Y189,VLOOKUP($G189,PDC!$B$10:$G$95,6,FALSE))))</f>
        <v>0</v>
      </c>
      <c r="AG189" s="30">
        <f>IF(G189="",0,IF(P189="Inkoop bij 3e partij",0,IF(H189="Ja", Z189,VLOOKUP($G189,PDC!$B$10:$G$95,5,FALSE))))</f>
        <v>0</v>
      </c>
      <c r="AH189" s="293">
        <f>IF(G189="",0,IF(P189="Inkoop bij 3e partij",V189*(1+PDC!$F$37)+IF(G189=0,0,IF(LEN(G189)=0,0,VLOOKUP($G189,PDC!$B$10:$J$77,7,FALSE))),0))</f>
        <v>0</v>
      </c>
      <c r="AI189" s="293">
        <f>IF(G189="",0,IF(P189="Inkoop bij 3e partij",W189*(1+PDC!$F$38),0))</f>
        <v>0</v>
      </c>
      <c r="AJ189" s="30">
        <f>IF(L189="",0,IF(M189="Ja",AA189,VLOOKUP($L189,PDC!$B$10:$G$95,5,FALSE)))</f>
        <v>0</v>
      </c>
    </row>
    <row r="190" spans="1:36" x14ac:dyDescent="0.2">
      <c r="A190" s="36" t="str">
        <f>IF(OR(LEN('Local Access'!A190)=0,'Local Access'!$L189="Ja"),"",'Local Access'!A190)</f>
        <v/>
      </c>
      <c r="B190" s="36" t="str">
        <f>IF(OR(LEN('Local Access'!B190)=0,'Local Access'!$L189="Ja"),"",'Local Access'!B190)</f>
        <v/>
      </c>
      <c r="C190" s="36" t="str">
        <f>IF(OR(LEN('Local Access'!C190)=0,'Local Access'!$L189="Ja"),"",'Local Access'!C190)</f>
        <v/>
      </c>
      <c r="D190" s="36" t="str">
        <f>IF(OR(LEN('Local Access'!D190)=0,'Local Access'!$L189="Ja"),"",'Local Access'!D190)</f>
        <v/>
      </c>
      <c r="E190" s="36" t="str">
        <f>IF(OR(LEN('Local Access'!E190)=0,'Local Access'!$L189="Ja"),"",'Local Access'!E190)</f>
        <v/>
      </c>
      <c r="F190" s="36" t="str">
        <f>IF(OR(LEN('Local Access'!F190)=0,'Local Access'!$L189="Ja"),"",'Local Access'!F190)</f>
        <v/>
      </c>
      <c r="G190" s="36" t="str">
        <f>IF(N189="Ja","",IF(LEN('Local Access'!H190)=0,"",'Local Access'!H190))</f>
        <v/>
      </c>
      <c r="H190" s="174" t="str">
        <f t="shared" si="10"/>
        <v/>
      </c>
      <c r="I190" s="36" t="str">
        <f>IF(N189="Ja","",IF(LEN('Local Access'!G190)=0,"",'Local Access'!G190))</f>
        <v/>
      </c>
      <c r="J190" s="36" t="str">
        <f>IF(N189="Ja","",IF(LEN('Local Access'!I190)=0,"",'Local Access'!I190))</f>
        <v/>
      </c>
      <c r="K190" s="36" t="str">
        <f>IF(LEN('Local Access'!J190)=0,"",'Local Access'!J190)</f>
        <v/>
      </c>
      <c r="L190" s="36" t="str">
        <f>IF(LEN('Local Access'!K190)=0,"",'Local Access'!K190)</f>
        <v/>
      </c>
      <c r="M190" s="174" t="str">
        <f t="shared" si="11"/>
        <v/>
      </c>
      <c r="N190" s="36" t="str">
        <f>IF(LEN('Local Access'!L190)=0,"",'Local Access'!L190)</f>
        <v/>
      </c>
      <c r="O190" s="36" t="str">
        <f>IF(LEN('Local Access'!M190)=0,"",'Local Access'!M190)</f>
        <v/>
      </c>
      <c r="P190" s="35"/>
      <c r="Q190" s="35"/>
      <c r="R190" s="34"/>
      <c r="S190" s="33"/>
      <c r="T190" s="33"/>
      <c r="U190" s="32"/>
      <c r="V190" s="31"/>
      <c r="W190" s="31"/>
      <c r="X190" s="31"/>
      <c r="Y190" s="31"/>
      <c r="Z190" s="31"/>
      <c r="AA190" s="31"/>
      <c r="AB190" s="292">
        <f t="shared" si="12"/>
        <v>0</v>
      </c>
      <c r="AC190" s="292">
        <f t="shared" si="13"/>
        <v>0</v>
      </c>
      <c r="AD190" s="292">
        <f t="shared" si="14"/>
        <v>0</v>
      </c>
      <c r="AE190" s="30">
        <f>IF(G190="",0,IF(P190="On-Net maken (glasvezel)",$S190*PDC!$F$33+$T190*PDC!$F$34+PDC!$F$32+$U190,IF(P190="On-Net maken (radio)",PDC!$F$35+$U190,0)))</f>
        <v>0</v>
      </c>
      <c r="AF190" s="293">
        <f>IF(G190="",0,IF(P190="Inkoop bij 3e partij",0,IF(H190="Ja",Y190,VLOOKUP($G190,PDC!$B$10:$G$95,6,FALSE))))</f>
        <v>0</v>
      </c>
      <c r="AG190" s="30">
        <f>IF(G190="",0,IF(P190="Inkoop bij 3e partij",0,IF(H190="Ja", Z190,VLOOKUP($G190,PDC!$B$10:$G$95,5,FALSE))))</f>
        <v>0</v>
      </c>
      <c r="AH190" s="293">
        <f>IF(G190="",0,IF(P190="Inkoop bij 3e partij",V190*(1+PDC!$F$37)+IF(G190=0,0,IF(LEN(G190)=0,0,VLOOKUP($G190,PDC!$B$10:$J$77,7,FALSE))),0))</f>
        <v>0</v>
      </c>
      <c r="AI190" s="293">
        <f>IF(G190="",0,IF(P190="Inkoop bij 3e partij",W190*(1+PDC!$F$38),0))</f>
        <v>0</v>
      </c>
      <c r="AJ190" s="30">
        <f>IF(L190="",0,IF(M190="Ja",AA190,VLOOKUP($L190,PDC!$B$10:$G$95,5,FALSE)))</f>
        <v>0</v>
      </c>
    </row>
    <row r="191" spans="1:36" x14ac:dyDescent="0.2">
      <c r="A191" s="36" t="str">
        <f>IF(OR(LEN('Local Access'!A191)=0,'Local Access'!$L190="Ja"),"",'Local Access'!A191)</f>
        <v/>
      </c>
      <c r="B191" s="36" t="str">
        <f>IF(OR(LEN('Local Access'!B191)=0,'Local Access'!$L190="Ja"),"",'Local Access'!B191)</f>
        <v/>
      </c>
      <c r="C191" s="36" t="str">
        <f>IF(OR(LEN('Local Access'!C191)=0,'Local Access'!$L190="Ja"),"",'Local Access'!C191)</f>
        <v/>
      </c>
      <c r="D191" s="36" t="str">
        <f>IF(OR(LEN('Local Access'!D191)=0,'Local Access'!$L190="Ja"),"",'Local Access'!D191)</f>
        <v/>
      </c>
      <c r="E191" s="36" t="str">
        <f>IF(OR(LEN('Local Access'!E191)=0,'Local Access'!$L190="Ja"),"",'Local Access'!E191)</f>
        <v/>
      </c>
      <c r="F191" s="36" t="str">
        <f>IF(OR(LEN('Local Access'!F191)=0,'Local Access'!$L190="Ja"),"",'Local Access'!F191)</f>
        <v/>
      </c>
      <c r="G191" s="36" t="str">
        <f>IF(N190="Ja","",IF(LEN('Local Access'!H191)=0,"",'Local Access'!H191))</f>
        <v/>
      </c>
      <c r="H191" s="174" t="str">
        <f t="shared" si="10"/>
        <v/>
      </c>
      <c r="I191" s="36" t="str">
        <f>IF(N190="Ja","",IF(LEN('Local Access'!G191)=0,"",'Local Access'!G191))</f>
        <v/>
      </c>
      <c r="J191" s="36" t="str">
        <f>IF(N190="Ja","",IF(LEN('Local Access'!I191)=0,"",'Local Access'!I191))</f>
        <v/>
      </c>
      <c r="K191" s="36" t="str">
        <f>IF(LEN('Local Access'!J191)=0,"",'Local Access'!J191)</f>
        <v/>
      </c>
      <c r="L191" s="36" t="str">
        <f>IF(LEN('Local Access'!K191)=0,"",'Local Access'!K191)</f>
        <v/>
      </c>
      <c r="M191" s="174" t="str">
        <f t="shared" si="11"/>
        <v/>
      </c>
      <c r="N191" s="36" t="str">
        <f>IF(LEN('Local Access'!L191)=0,"",'Local Access'!L191)</f>
        <v/>
      </c>
      <c r="O191" s="36" t="str">
        <f>IF(LEN('Local Access'!M191)=0,"",'Local Access'!M191)</f>
        <v/>
      </c>
      <c r="P191" s="35"/>
      <c r="Q191" s="35"/>
      <c r="R191" s="34"/>
      <c r="S191" s="33"/>
      <c r="T191" s="33"/>
      <c r="U191" s="32"/>
      <c r="V191" s="31"/>
      <c r="W191" s="31"/>
      <c r="X191" s="31"/>
      <c r="Y191" s="31"/>
      <c r="Z191" s="31"/>
      <c r="AA191" s="31"/>
      <c r="AB191" s="292">
        <f t="shared" si="12"/>
        <v>0</v>
      </c>
      <c r="AC191" s="292">
        <f t="shared" si="13"/>
        <v>0</v>
      </c>
      <c r="AD191" s="292">
        <f t="shared" si="14"/>
        <v>0</v>
      </c>
      <c r="AE191" s="30">
        <f>IF(G191="",0,IF(P191="On-Net maken (glasvezel)",$S191*PDC!$F$33+$T191*PDC!$F$34+PDC!$F$32+$U191,IF(P191="On-Net maken (radio)",PDC!$F$35+$U191,0)))</f>
        <v>0</v>
      </c>
      <c r="AF191" s="293">
        <f>IF(G191="",0,IF(P191="Inkoop bij 3e partij",0,IF(H191="Ja",Y191,VLOOKUP($G191,PDC!$B$10:$G$95,6,FALSE))))</f>
        <v>0</v>
      </c>
      <c r="AG191" s="30">
        <f>IF(G191="",0,IF(P191="Inkoop bij 3e partij",0,IF(H191="Ja", Z191,VLOOKUP($G191,PDC!$B$10:$G$95,5,FALSE))))</f>
        <v>0</v>
      </c>
      <c r="AH191" s="293">
        <f>IF(G191="",0,IF(P191="Inkoop bij 3e partij",V191*(1+PDC!$F$37)+IF(G191=0,0,IF(LEN(G191)=0,0,VLOOKUP($G191,PDC!$B$10:$J$77,7,FALSE))),0))</f>
        <v>0</v>
      </c>
      <c r="AI191" s="293">
        <f>IF(G191="",0,IF(P191="Inkoop bij 3e partij",W191*(1+PDC!$F$38),0))</f>
        <v>0</v>
      </c>
      <c r="AJ191" s="30">
        <f>IF(L191="",0,IF(M191="Ja",AA191,VLOOKUP($L191,PDC!$B$10:$G$95,5,FALSE)))</f>
        <v>0</v>
      </c>
    </row>
    <row r="192" spans="1:36" x14ac:dyDescent="0.2">
      <c r="A192" s="36" t="str">
        <f>IF(OR(LEN('Local Access'!A192)=0,'Local Access'!$L191="Ja"),"",'Local Access'!A192)</f>
        <v/>
      </c>
      <c r="B192" s="36" t="str">
        <f>IF(OR(LEN('Local Access'!B192)=0,'Local Access'!$L191="Ja"),"",'Local Access'!B192)</f>
        <v/>
      </c>
      <c r="C192" s="36" t="str">
        <f>IF(OR(LEN('Local Access'!C192)=0,'Local Access'!$L191="Ja"),"",'Local Access'!C192)</f>
        <v/>
      </c>
      <c r="D192" s="36" t="str">
        <f>IF(OR(LEN('Local Access'!D192)=0,'Local Access'!$L191="Ja"),"",'Local Access'!D192)</f>
        <v/>
      </c>
      <c r="E192" s="36" t="str">
        <f>IF(OR(LEN('Local Access'!E192)=0,'Local Access'!$L191="Ja"),"",'Local Access'!E192)</f>
        <v/>
      </c>
      <c r="F192" s="36" t="str">
        <f>IF(OR(LEN('Local Access'!F192)=0,'Local Access'!$L191="Ja"),"",'Local Access'!F192)</f>
        <v/>
      </c>
      <c r="G192" s="36" t="str">
        <f>IF(N191="Ja","",IF(LEN('Local Access'!H192)=0,"",'Local Access'!H192))</f>
        <v/>
      </c>
      <c r="H192" s="174" t="str">
        <f t="shared" si="10"/>
        <v/>
      </c>
      <c r="I192" s="36" t="str">
        <f>IF(N191="Ja","",IF(LEN('Local Access'!G192)=0,"",'Local Access'!G192))</f>
        <v/>
      </c>
      <c r="J192" s="36" t="str">
        <f>IF(N191="Ja","",IF(LEN('Local Access'!I192)=0,"",'Local Access'!I192))</f>
        <v/>
      </c>
      <c r="K192" s="36" t="str">
        <f>IF(LEN('Local Access'!J192)=0,"",'Local Access'!J192)</f>
        <v/>
      </c>
      <c r="L192" s="36" t="str">
        <f>IF(LEN('Local Access'!K192)=0,"",'Local Access'!K192)</f>
        <v/>
      </c>
      <c r="M192" s="174" t="str">
        <f t="shared" si="11"/>
        <v/>
      </c>
      <c r="N192" s="36" t="str">
        <f>IF(LEN('Local Access'!L192)=0,"",'Local Access'!L192)</f>
        <v/>
      </c>
      <c r="O192" s="36" t="str">
        <f>IF(LEN('Local Access'!M192)=0,"",'Local Access'!M192)</f>
        <v/>
      </c>
      <c r="P192" s="35"/>
      <c r="Q192" s="35"/>
      <c r="R192" s="34"/>
      <c r="S192" s="33"/>
      <c r="T192" s="33"/>
      <c r="U192" s="32"/>
      <c r="V192" s="31"/>
      <c r="W192" s="31"/>
      <c r="X192" s="31"/>
      <c r="Y192" s="31"/>
      <c r="Z192" s="31"/>
      <c r="AA192" s="31"/>
      <c r="AB192" s="292">
        <f t="shared" si="12"/>
        <v>0</v>
      </c>
      <c r="AC192" s="292">
        <f t="shared" si="13"/>
        <v>0</v>
      </c>
      <c r="AD192" s="292">
        <f t="shared" si="14"/>
        <v>0</v>
      </c>
      <c r="AE192" s="30">
        <f>IF(G192="",0,IF(P192="On-Net maken (glasvezel)",$S192*PDC!$F$33+$T192*PDC!$F$34+PDC!$F$32+$U192,IF(P192="On-Net maken (radio)",PDC!$F$35+$U192,0)))</f>
        <v>0</v>
      </c>
      <c r="AF192" s="293">
        <f>IF(G192="",0,IF(P192="Inkoop bij 3e partij",0,IF(H192="Ja",Y192,VLOOKUP($G192,PDC!$B$10:$G$95,6,FALSE))))</f>
        <v>0</v>
      </c>
      <c r="AG192" s="30">
        <f>IF(G192="",0,IF(P192="Inkoop bij 3e partij",0,IF(H192="Ja", Z192,VLOOKUP($G192,PDC!$B$10:$G$95,5,FALSE))))</f>
        <v>0</v>
      </c>
      <c r="AH192" s="293">
        <f>IF(G192="",0,IF(P192="Inkoop bij 3e partij",V192*(1+PDC!$F$37)+IF(G192=0,0,IF(LEN(G192)=0,0,VLOOKUP($G192,PDC!$B$10:$J$77,7,FALSE))),0))</f>
        <v>0</v>
      </c>
      <c r="AI192" s="293">
        <f>IF(G192="",0,IF(P192="Inkoop bij 3e partij",W192*(1+PDC!$F$38),0))</f>
        <v>0</v>
      </c>
      <c r="AJ192" s="30">
        <f>IF(L192="",0,IF(M192="Ja",AA192,VLOOKUP($L192,PDC!$B$10:$G$95,5,FALSE)))</f>
        <v>0</v>
      </c>
    </row>
    <row r="193" spans="1:36" x14ac:dyDescent="0.2">
      <c r="A193" s="36" t="str">
        <f>IF(OR(LEN('Local Access'!A193)=0,'Local Access'!$L192="Ja"),"",'Local Access'!A193)</f>
        <v/>
      </c>
      <c r="B193" s="36" t="str">
        <f>IF(OR(LEN('Local Access'!B193)=0,'Local Access'!$L192="Ja"),"",'Local Access'!B193)</f>
        <v/>
      </c>
      <c r="C193" s="36" t="str">
        <f>IF(OR(LEN('Local Access'!C193)=0,'Local Access'!$L192="Ja"),"",'Local Access'!C193)</f>
        <v/>
      </c>
      <c r="D193" s="36" t="str">
        <f>IF(OR(LEN('Local Access'!D193)=0,'Local Access'!$L192="Ja"),"",'Local Access'!D193)</f>
        <v/>
      </c>
      <c r="E193" s="36" t="str">
        <f>IF(OR(LEN('Local Access'!E193)=0,'Local Access'!$L192="Ja"),"",'Local Access'!E193)</f>
        <v/>
      </c>
      <c r="F193" s="36" t="str">
        <f>IF(OR(LEN('Local Access'!F193)=0,'Local Access'!$L192="Ja"),"",'Local Access'!F193)</f>
        <v/>
      </c>
      <c r="G193" s="36" t="str">
        <f>IF(N192="Ja","",IF(LEN('Local Access'!H193)=0,"",'Local Access'!H193))</f>
        <v/>
      </c>
      <c r="H193" s="174" t="str">
        <f t="shared" si="10"/>
        <v/>
      </c>
      <c r="I193" s="36" t="str">
        <f>IF(N192="Ja","",IF(LEN('Local Access'!G193)=0,"",'Local Access'!G193))</f>
        <v/>
      </c>
      <c r="J193" s="36" t="str">
        <f>IF(N192="Ja","",IF(LEN('Local Access'!I193)=0,"",'Local Access'!I193))</f>
        <v/>
      </c>
      <c r="K193" s="36" t="str">
        <f>IF(LEN('Local Access'!J193)=0,"",'Local Access'!J193)</f>
        <v/>
      </c>
      <c r="L193" s="36" t="str">
        <f>IF(LEN('Local Access'!K193)=0,"",'Local Access'!K193)</f>
        <v/>
      </c>
      <c r="M193" s="174" t="str">
        <f t="shared" si="11"/>
        <v/>
      </c>
      <c r="N193" s="36" t="str">
        <f>IF(LEN('Local Access'!L193)=0,"",'Local Access'!L193)</f>
        <v/>
      </c>
      <c r="O193" s="36" t="str">
        <f>IF(LEN('Local Access'!M193)=0,"",'Local Access'!M193)</f>
        <v/>
      </c>
      <c r="P193" s="35"/>
      <c r="Q193" s="35"/>
      <c r="R193" s="34"/>
      <c r="S193" s="33"/>
      <c r="T193" s="33"/>
      <c r="U193" s="32"/>
      <c r="V193" s="31"/>
      <c r="W193" s="31"/>
      <c r="X193" s="31"/>
      <c r="Y193" s="31"/>
      <c r="Z193" s="31"/>
      <c r="AA193" s="31"/>
      <c r="AB193" s="292">
        <f t="shared" si="12"/>
        <v>0</v>
      </c>
      <c r="AC193" s="292">
        <f t="shared" si="13"/>
        <v>0</v>
      </c>
      <c r="AD193" s="292">
        <f t="shared" si="14"/>
        <v>0</v>
      </c>
      <c r="AE193" s="30">
        <f>IF(G193="",0,IF(P193="On-Net maken (glasvezel)",$S193*PDC!$F$33+$T193*PDC!$F$34+PDC!$F$32+$U193,IF(P193="On-Net maken (radio)",PDC!$F$35+$U193,0)))</f>
        <v>0</v>
      </c>
      <c r="AF193" s="293">
        <f>IF(G193="",0,IF(P193="Inkoop bij 3e partij",0,IF(H193="Ja",Y193,VLOOKUP($G193,PDC!$B$10:$G$95,6,FALSE))))</f>
        <v>0</v>
      </c>
      <c r="AG193" s="30">
        <f>IF(G193="",0,IF(P193="Inkoop bij 3e partij",0,IF(H193="Ja", Z193,VLOOKUP($G193,PDC!$B$10:$G$95,5,FALSE))))</f>
        <v>0</v>
      </c>
      <c r="AH193" s="293">
        <f>IF(G193="",0,IF(P193="Inkoop bij 3e partij",V193*(1+PDC!$F$37)+IF(G193=0,0,IF(LEN(G193)=0,0,VLOOKUP($G193,PDC!$B$10:$J$77,7,FALSE))),0))</f>
        <v>0</v>
      </c>
      <c r="AI193" s="293">
        <f>IF(G193="",0,IF(P193="Inkoop bij 3e partij",W193*(1+PDC!$F$38),0))</f>
        <v>0</v>
      </c>
      <c r="AJ193" s="30">
        <f>IF(L193="",0,IF(M193="Ja",AA193,VLOOKUP($L193,PDC!$B$10:$G$95,5,FALSE)))</f>
        <v>0</v>
      </c>
    </row>
    <row r="194" spans="1:36" x14ac:dyDescent="0.2">
      <c r="A194" s="36" t="str">
        <f>IF(OR(LEN('Local Access'!A194)=0,'Local Access'!$L193="Ja"),"",'Local Access'!A194)</f>
        <v/>
      </c>
      <c r="B194" s="36" t="str">
        <f>IF(OR(LEN('Local Access'!B194)=0,'Local Access'!$L193="Ja"),"",'Local Access'!B194)</f>
        <v/>
      </c>
      <c r="C194" s="36" t="str">
        <f>IF(OR(LEN('Local Access'!C194)=0,'Local Access'!$L193="Ja"),"",'Local Access'!C194)</f>
        <v/>
      </c>
      <c r="D194" s="36" t="str">
        <f>IF(OR(LEN('Local Access'!D194)=0,'Local Access'!$L193="Ja"),"",'Local Access'!D194)</f>
        <v/>
      </c>
      <c r="E194" s="36" t="str">
        <f>IF(OR(LEN('Local Access'!E194)=0,'Local Access'!$L193="Ja"),"",'Local Access'!E194)</f>
        <v/>
      </c>
      <c r="F194" s="36" t="str">
        <f>IF(OR(LEN('Local Access'!F194)=0,'Local Access'!$L193="Ja"),"",'Local Access'!F194)</f>
        <v/>
      </c>
      <c r="G194" s="36" t="str">
        <f>IF(N193="Ja","",IF(LEN('Local Access'!H194)=0,"",'Local Access'!H194))</f>
        <v/>
      </c>
      <c r="H194" s="174" t="str">
        <f t="shared" si="10"/>
        <v/>
      </c>
      <c r="I194" s="36" t="str">
        <f>IF(N193="Ja","",IF(LEN('Local Access'!G194)=0,"",'Local Access'!G194))</f>
        <v/>
      </c>
      <c r="J194" s="36" t="str">
        <f>IF(N193="Ja","",IF(LEN('Local Access'!I194)=0,"",'Local Access'!I194))</f>
        <v/>
      </c>
      <c r="K194" s="36" t="str">
        <f>IF(LEN('Local Access'!J194)=0,"",'Local Access'!J194)</f>
        <v/>
      </c>
      <c r="L194" s="36" t="str">
        <f>IF(LEN('Local Access'!K194)=0,"",'Local Access'!K194)</f>
        <v/>
      </c>
      <c r="M194" s="174" t="str">
        <f t="shared" si="11"/>
        <v/>
      </c>
      <c r="N194" s="36" t="str">
        <f>IF(LEN('Local Access'!L194)=0,"",'Local Access'!L194)</f>
        <v/>
      </c>
      <c r="O194" s="36" t="str">
        <f>IF(LEN('Local Access'!M194)=0,"",'Local Access'!M194)</f>
        <v/>
      </c>
      <c r="P194" s="35"/>
      <c r="Q194" s="35"/>
      <c r="R194" s="34"/>
      <c r="S194" s="33"/>
      <c r="T194" s="33"/>
      <c r="U194" s="32"/>
      <c r="V194" s="31"/>
      <c r="W194" s="31"/>
      <c r="X194" s="31"/>
      <c r="Y194" s="31"/>
      <c r="Z194" s="31"/>
      <c r="AA194" s="31"/>
      <c r="AB194" s="292">
        <f t="shared" si="12"/>
        <v>0</v>
      </c>
      <c r="AC194" s="292">
        <f t="shared" si="13"/>
        <v>0</v>
      </c>
      <c r="AD194" s="292">
        <f t="shared" si="14"/>
        <v>0</v>
      </c>
      <c r="AE194" s="30">
        <f>IF(G194="",0,IF(P194="On-Net maken (glasvezel)",$S194*PDC!$F$33+$T194*PDC!$F$34+PDC!$F$32+$U194,IF(P194="On-Net maken (radio)",PDC!$F$35+$U194,0)))</f>
        <v>0</v>
      </c>
      <c r="AF194" s="293">
        <f>IF(G194="",0,IF(P194="Inkoop bij 3e partij",0,IF(H194="Ja",Y194,VLOOKUP($G194,PDC!$B$10:$G$95,6,FALSE))))</f>
        <v>0</v>
      </c>
      <c r="AG194" s="30">
        <f>IF(G194="",0,IF(P194="Inkoop bij 3e partij",0,IF(H194="Ja", Z194,VLOOKUP($G194,PDC!$B$10:$G$95,5,FALSE))))</f>
        <v>0</v>
      </c>
      <c r="AH194" s="293">
        <f>IF(G194="",0,IF(P194="Inkoop bij 3e partij",V194*(1+PDC!$F$37)+IF(G194=0,0,IF(LEN(G194)=0,0,VLOOKUP($G194,PDC!$B$10:$J$77,7,FALSE))),0))</f>
        <v>0</v>
      </c>
      <c r="AI194" s="293">
        <f>IF(G194="",0,IF(P194="Inkoop bij 3e partij",W194*(1+PDC!$F$38),0))</f>
        <v>0</v>
      </c>
      <c r="AJ194" s="30">
        <f>IF(L194="",0,IF(M194="Ja",AA194,VLOOKUP($L194,PDC!$B$10:$G$95,5,FALSE)))</f>
        <v>0</v>
      </c>
    </row>
    <row r="195" spans="1:36" x14ac:dyDescent="0.2">
      <c r="A195" s="36" t="str">
        <f>IF(OR(LEN('Local Access'!A195)=0,'Local Access'!$L194="Ja"),"",'Local Access'!A195)</f>
        <v/>
      </c>
      <c r="B195" s="36" t="str">
        <f>IF(OR(LEN('Local Access'!B195)=0,'Local Access'!$L194="Ja"),"",'Local Access'!B195)</f>
        <v/>
      </c>
      <c r="C195" s="36" t="str">
        <f>IF(OR(LEN('Local Access'!C195)=0,'Local Access'!$L194="Ja"),"",'Local Access'!C195)</f>
        <v/>
      </c>
      <c r="D195" s="36" t="str">
        <f>IF(OR(LEN('Local Access'!D195)=0,'Local Access'!$L194="Ja"),"",'Local Access'!D195)</f>
        <v/>
      </c>
      <c r="E195" s="36" t="str">
        <f>IF(OR(LEN('Local Access'!E195)=0,'Local Access'!$L194="Ja"),"",'Local Access'!E195)</f>
        <v/>
      </c>
      <c r="F195" s="36" t="str">
        <f>IF(OR(LEN('Local Access'!F195)=0,'Local Access'!$L194="Ja"),"",'Local Access'!F195)</f>
        <v/>
      </c>
      <c r="G195" s="36" t="str">
        <f>IF(N194="Ja","",IF(LEN('Local Access'!H195)=0,"",'Local Access'!H195))</f>
        <v/>
      </c>
      <c r="H195" s="174" t="str">
        <f t="shared" si="10"/>
        <v/>
      </c>
      <c r="I195" s="36" t="str">
        <f>IF(N194="Ja","",IF(LEN('Local Access'!G195)=0,"",'Local Access'!G195))</f>
        <v/>
      </c>
      <c r="J195" s="36" t="str">
        <f>IF(N194="Ja","",IF(LEN('Local Access'!I195)=0,"",'Local Access'!I195))</f>
        <v/>
      </c>
      <c r="K195" s="36" t="str">
        <f>IF(LEN('Local Access'!J195)=0,"",'Local Access'!J195)</f>
        <v/>
      </c>
      <c r="L195" s="36" t="str">
        <f>IF(LEN('Local Access'!K195)=0,"",'Local Access'!K195)</f>
        <v/>
      </c>
      <c r="M195" s="174" t="str">
        <f t="shared" si="11"/>
        <v/>
      </c>
      <c r="N195" s="36" t="str">
        <f>IF(LEN('Local Access'!L195)=0,"",'Local Access'!L195)</f>
        <v/>
      </c>
      <c r="O195" s="36" t="str">
        <f>IF(LEN('Local Access'!M195)=0,"",'Local Access'!M195)</f>
        <v/>
      </c>
      <c r="P195" s="35"/>
      <c r="Q195" s="35"/>
      <c r="R195" s="34"/>
      <c r="S195" s="33"/>
      <c r="T195" s="33"/>
      <c r="U195" s="32"/>
      <c r="V195" s="31"/>
      <c r="W195" s="31"/>
      <c r="X195" s="31"/>
      <c r="Y195" s="31"/>
      <c r="Z195" s="31"/>
      <c r="AA195" s="31"/>
      <c r="AB195" s="292">
        <f t="shared" si="12"/>
        <v>0</v>
      </c>
      <c r="AC195" s="292">
        <f t="shared" si="13"/>
        <v>0</v>
      </c>
      <c r="AD195" s="292">
        <f t="shared" si="14"/>
        <v>0</v>
      </c>
      <c r="AE195" s="30">
        <f>IF(G195="",0,IF(P195="On-Net maken (glasvezel)",$S195*PDC!$F$33+$T195*PDC!$F$34+PDC!$F$32+$U195,IF(P195="On-Net maken (radio)",PDC!$F$35+$U195,0)))</f>
        <v>0</v>
      </c>
      <c r="AF195" s="293">
        <f>IF(G195="",0,IF(P195="Inkoop bij 3e partij",0,IF(H195="Ja",Y195,VLOOKUP($G195,PDC!$B$10:$G$95,6,FALSE))))</f>
        <v>0</v>
      </c>
      <c r="AG195" s="30">
        <f>IF(G195="",0,IF(P195="Inkoop bij 3e partij",0,IF(H195="Ja", Z195,VLOOKUP($G195,PDC!$B$10:$G$95,5,FALSE))))</f>
        <v>0</v>
      </c>
      <c r="AH195" s="293">
        <f>IF(G195="",0,IF(P195="Inkoop bij 3e partij",V195*(1+PDC!$F$37)+IF(G195=0,0,IF(LEN(G195)=0,0,VLOOKUP($G195,PDC!$B$10:$J$77,7,FALSE))),0))</f>
        <v>0</v>
      </c>
      <c r="AI195" s="293">
        <f>IF(G195="",0,IF(P195="Inkoop bij 3e partij",W195*(1+PDC!$F$38),0))</f>
        <v>0</v>
      </c>
      <c r="AJ195" s="30">
        <f>IF(L195="",0,IF(M195="Ja",AA195,VLOOKUP($L195,PDC!$B$10:$G$95,5,FALSE)))</f>
        <v>0</v>
      </c>
    </row>
    <row r="196" spans="1:36" x14ac:dyDescent="0.2">
      <c r="A196" s="36" t="str">
        <f>IF(OR(LEN('Local Access'!A196)=0,'Local Access'!$L195="Ja"),"",'Local Access'!A196)</f>
        <v/>
      </c>
      <c r="B196" s="36" t="str">
        <f>IF(OR(LEN('Local Access'!B196)=0,'Local Access'!$L195="Ja"),"",'Local Access'!B196)</f>
        <v/>
      </c>
      <c r="C196" s="36" t="str">
        <f>IF(OR(LEN('Local Access'!C196)=0,'Local Access'!$L195="Ja"),"",'Local Access'!C196)</f>
        <v/>
      </c>
      <c r="D196" s="36" t="str">
        <f>IF(OR(LEN('Local Access'!D196)=0,'Local Access'!$L195="Ja"),"",'Local Access'!D196)</f>
        <v/>
      </c>
      <c r="E196" s="36" t="str">
        <f>IF(OR(LEN('Local Access'!E196)=0,'Local Access'!$L195="Ja"),"",'Local Access'!E196)</f>
        <v/>
      </c>
      <c r="F196" s="36" t="str">
        <f>IF(OR(LEN('Local Access'!F196)=0,'Local Access'!$L195="Ja"),"",'Local Access'!F196)</f>
        <v/>
      </c>
      <c r="G196" s="36" t="str">
        <f>IF(N195="Ja","",IF(LEN('Local Access'!H196)=0,"",'Local Access'!H196))</f>
        <v/>
      </c>
      <c r="H196" s="174" t="str">
        <f t="shared" si="10"/>
        <v/>
      </c>
      <c r="I196" s="36" t="str">
        <f>IF(N195="Ja","",IF(LEN('Local Access'!G196)=0,"",'Local Access'!G196))</f>
        <v/>
      </c>
      <c r="J196" s="36" t="str">
        <f>IF(N195="Ja","",IF(LEN('Local Access'!I196)=0,"",'Local Access'!I196))</f>
        <v/>
      </c>
      <c r="K196" s="36" t="str">
        <f>IF(LEN('Local Access'!J196)=0,"",'Local Access'!J196)</f>
        <v/>
      </c>
      <c r="L196" s="36" t="str">
        <f>IF(LEN('Local Access'!K196)=0,"",'Local Access'!K196)</f>
        <v/>
      </c>
      <c r="M196" s="174" t="str">
        <f t="shared" si="11"/>
        <v/>
      </c>
      <c r="N196" s="36" t="str">
        <f>IF(LEN('Local Access'!L196)=0,"",'Local Access'!L196)</f>
        <v/>
      </c>
      <c r="O196" s="36" t="str">
        <f>IF(LEN('Local Access'!M196)=0,"",'Local Access'!M196)</f>
        <v/>
      </c>
      <c r="P196" s="35"/>
      <c r="Q196" s="35"/>
      <c r="R196" s="34"/>
      <c r="S196" s="33"/>
      <c r="T196" s="33"/>
      <c r="U196" s="32"/>
      <c r="V196" s="31"/>
      <c r="W196" s="31"/>
      <c r="X196" s="31"/>
      <c r="Y196" s="31"/>
      <c r="Z196" s="31"/>
      <c r="AA196" s="31"/>
      <c r="AB196" s="292">
        <f t="shared" si="12"/>
        <v>0</v>
      </c>
      <c r="AC196" s="292">
        <f t="shared" si="13"/>
        <v>0</v>
      </c>
      <c r="AD196" s="292">
        <f t="shared" si="14"/>
        <v>0</v>
      </c>
      <c r="AE196" s="30">
        <f>IF(G196="",0,IF(P196="On-Net maken (glasvezel)",$S196*PDC!$F$33+$T196*PDC!$F$34+PDC!$F$32+$U196,IF(P196="On-Net maken (radio)",PDC!$F$35+$U196,0)))</f>
        <v>0</v>
      </c>
      <c r="AF196" s="293">
        <f>IF(G196="",0,IF(P196="Inkoop bij 3e partij",0,IF(H196="Ja",Y196,VLOOKUP($G196,PDC!$B$10:$G$95,6,FALSE))))</f>
        <v>0</v>
      </c>
      <c r="AG196" s="30">
        <f>IF(G196="",0,IF(P196="Inkoop bij 3e partij",0,IF(H196="Ja", Z196,VLOOKUP($G196,PDC!$B$10:$G$95,5,FALSE))))</f>
        <v>0</v>
      </c>
      <c r="AH196" s="293">
        <f>IF(G196="",0,IF(P196="Inkoop bij 3e partij",V196*(1+PDC!$F$37)+IF(G196=0,0,IF(LEN(G196)=0,0,VLOOKUP($G196,PDC!$B$10:$J$77,7,FALSE))),0))</f>
        <v>0</v>
      </c>
      <c r="AI196" s="293">
        <f>IF(G196="",0,IF(P196="Inkoop bij 3e partij",W196*(1+PDC!$F$38),0))</f>
        <v>0</v>
      </c>
      <c r="AJ196" s="30">
        <f>IF(L196="",0,IF(M196="Ja",AA196,VLOOKUP($L196,PDC!$B$10:$G$95,5,FALSE)))</f>
        <v>0</v>
      </c>
    </row>
    <row r="197" spans="1:36" x14ac:dyDescent="0.2">
      <c r="A197" s="36" t="str">
        <f>IF(OR(LEN('Local Access'!A197)=0,'Local Access'!$L196="Ja"),"",'Local Access'!A197)</f>
        <v/>
      </c>
      <c r="B197" s="36" t="str">
        <f>IF(OR(LEN('Local Access'!B197)=0,'Local Access'!$L196="Ja"),"",'Local Access'!B197)</f>
        <v/>
      </c>
      <c r="C197" s="36" t="str">
        <f>IF(OR(LEN('Local Access'!C197)=0,'Local Access'!$L196="Ja"),"",'Local Access'!C197)</f>
        <v/>
      </c>
      <c r="D197" s="36" t="str">
        <f>IF(OR(LEN('Local Access'!D197)=0,'Local Access'!$L196="Ja"),"",'Local Access'!D197)</f>
        <v/>
      </c>
      <c r="E197" s="36" t="str">
        <f>IF(OR(LEN('Local Access'!E197)=0,'Local Access'!$L196="Ja"),"",'Local Access'!E197)</f>
        <v/>
      </c>
      <c r="F197" s="36" t="str">
        <f>IF(OR(LEN('Local Access'!F197)=0,'Local Access'!$L196="Ja"),"",'Local Access'!F197)</f>
        <v/>
      </c>
      <c r="G197" s="36" t="str">
        <f>IF(N196="Ja","",IF(LEN('Local Access'!H197)=0,"",'Local Access'!H197))</f>
        <v/>
      </c>
      <c r="H197" s="174" t="str">
        <f t="shared" si="10"/>
        <v/>
      </c>
      <c r="I197" s="36" t="str">
        <f>IF(N196="Ja","",IF(LEN('Local Access'!G197)=0,"",'Local Access'!G197))</f>
        <v/>
      </c>
      <c r="J197" s="36" t="str">
        <f>IF(N196="Ja","",IF(LEN('Local Access'!I197)=0,"",'Local Access'!I197))</f>
        <v/>
      </c>
      <c r="K197" s="36" t="str">
        <f>IF(LEN('Local Access'!J197)=0,"",'Local Access'!J197)</f>
        <v/>
      </c>
      <c r="L197" s="36" t="str">
        <f>IF(LEN('Local Access'!K197)=0,"",'Local Access'!K197)</f>
        <v/>
      </c>
      <c r="M197" s="174" t="str">
        <f t="shared" si="11"/>
        <v/>
      </c>
      <c r="N197" s="36" t="str">
        <f>IF(LEN('Local Access'!L197)=0,"",'Local Access'!L197)</f>
        <v/>
      </c>
      <c r="O197" s="36" t="str">
        <f>IF(LEN('Local Access'!M197)=0,"",'Local Access'!M197)</f>
        <v/>
      </c>
      <c r="P197" s="35"/>
      <c r="Q197" s="35"/>
      <c r="R197" s="34"/>
      <c r="S197" s="33"/>
      <c r="T197" s="33"/>
      <c r="U197" s="32"/>
      <c r="V197" s="31"/>
      <c r="W197" s="31"/>
      <c r="X197" s="31"/>
      <c r="Y197" s="31"/>
      <c r="Z197" s="31"/>
      <c r="AA197" s="31"/>
      <c r="AB197" s="292">
        <f t="shared" si="12"/>
        <v>0</v>
      </c>
      <c r="AC197" s="292">
        <f t="shared" si="13"/>
        <v>0</v>
      </c>
      <c r="AD197" s="292">
        <f t="shared" si="14"/>
        <v>0</v>
      </c>
      <c r="AE197" s="30">
        <f>IF(G197="",0,IF(P197="On-Net maken (glasvezel)",$S197*PDC!$F$33+$T197*PDC!$F$34+PDC!$F$32+$U197,IF(P197="On-Net maken (radio)",PDC!$F$35+$U197,0)))</f>
        <v>0</v>
      </c>
      <c r="AF197" s="293">
        <f>IF(G197="",0,IF(P197="Inkoop bij 3e partij",0,IF(H197="Ja",Y197,VLOOKUP($G197,PDC!$B$10:$G$95,6,FALSE))))</f>
        <v>0</v>
      </c>
      <c r="AG197" s="30">
        <f>IF(G197="",0,IF(P197="Inkoop bij 3e partij",0,IF(H197="Ja", Z197,VLOOKUP($G197,PDC!$B$10:$G$95,5,FALSE))))</f>
        <v>0</v>
      </c>
      <c r="AH197" s="293">
        <f>IF(G197="",0,IF(P197="Inkoop bij 3e partij",V197*(1+PDC!$F$37)+IF(G197=0,0,IF(LEN(G197)=0,0,VLOOKUP($G197,PDC!$B$10:$J$77,7,FALSE))),0))</f>
        <v>0</v>
      </c>
      <c r="AI197" s="293">
        <f>IF(G197="",0,IF(P197="Inkoop bij 3e partij",W197*(1+PDC!$F$38),0))</f>
        <v>0</v>
      </c>
      <c r="AJ197" s="30">
        <f>IF(L197="",0,IF(M197="Ja",AA197,VLOOKUP($L197,PDC!$B$10:$G$95,5,FALSE)))</f>
        <v>0</v>
      </c>
    </row>
    <row r="198" spans="1:36" x14ac:dyDescent="0.2">
      <c r="A198" s="36" t="str">
        <f>IF(OR(LEN('Local Access'!A198)=0,'Local Access'!$L197="Ja"),"",'Local Access'!A198)</f>
        <v/>
      </c>
      <c r="B198" s="36" t="str">
        <f>IF(OR(LEN('Local Access'!B198)=0,'Local Access'!$L197="Ja"),"",'Local Access'!B198)</f>
        <v/>
      </c>
      <c r="C198" s="36" t="str">
        <f>IF(OR(LEN('Local Access'!C198)=0,'Local Access'!$L197="Ja"),"",'Local Access'!C198)</f>
        <v/>
      </c>
      <c r="D198" s="36" t="str">
        <f>IF(OR(LEN('Local Access'!D198)=0,'Local Access'!$L197="Ja"),"",'Local Access'!D198)</f>
        <v/>
      </c>
      <c r="E198" s="36" t="str">
        <f>IF(OR(LEN('Local Access'!E198)=0,'Local Access'!$L197="Ja"),"",'Local Access'!E198)</f>
        <v/>
      </c>
      <c r="F198" s="36" t="str">
        <f>IF(OR(LEN('Local Access'!F198)=0,'Local Access'!$L197="Ja"),"",'Local Access'!F198)</f>
        <v/>
      </c>
      <c r="G198" s="36" t="str">
        <f>IF(N197="Ja","",IF(LEN('Local Access'!H198)=0,"",'Local Access'!H198))</f>
        <v/>
      </c>
      <c r="H198" s="174" t="str">
        <f t="shared" si="10"/>
        <v/>
      </c>
      <c r="I198" s="36" t="str">
        <f>IF(N197="Ja","",IF(LEN('Local Access'!G198)=0,"",'Local Access'!G198))</f>
        <v/>
      </c>
      <c r="J198" s="36" t="str">
        <f>IF(N197="Ja","",IF(LEN('Local Access'!I198)=0,"",'Local Access'!I198))</f>
        <v/>
      </c>
      <c r="K198" s="36" t="str">
        <f>IF(LEN('Local Access'!J198)=0,"",'Local Access'!J198)</f>
        <v/>
      </c>
      <c r="L198" s="36" t="str">
        <f>IF(LEN('Local Access'!K198)=0,"",'Local Access'!K198)</f>
        <v/>
      </c>
      <c r="M198" s="174" t="str">
        <f t="shared" si="11"/>
        <v/>
      </c>
      <c r="N198" s="36" t="str">
        <f>IF(LEN('Local Access'!L198)=0,"",'Local Access'!L198)</f>
        <v/>
      </c>
      <c r="O198" s="36" t="str">
        <f>IF(LEN('Local Access'!M198)=0,"",'Local Access'!M198)</f>
        <v/>
      </c>
      <c r="P198" s="35"/>
      <c r="Q198" s="35"/>
      <c r="R198" s="34"/>
      <c r="S198" s="33"/>
      <c r="T198" s="33"/>
      <c r="U198" s="32"/>
      <c r="V198" s="31"/>
      <c r="W198" s="31"/>
      <c r="X198" s="31"/>
      <c r="Y198" s="31"/>
      <c r="Z198" s="31"/>
      <c r="AA198" s="31"/>
      <c r="AB198" s="292">
        <f t="shared" si="12"/>
        <v>0</v>
      </c>
      <c r="AC198" s="292">
        <f t="shared" si="13"/>
        <v>0</v>
      </c>
      <c r="AD198" s="292">
        <f t="shared" si="14"/>
        <v>0</v>
      </c>
      <c r="AE198" s="30">
        <f>IF(G198="",0,IF(P198="On-Net maken (glasvezel)",$S198*PDC!$F$33+$T198*PDC!$F$34+PDC!$F$32+$U198,IF(P198="On-Net maken (radio)",PDC!$F$35+$U198,0)))</f>
        <v>0</v>
      </c>
      <c r="AF198" s="293">
        <f>IF(G198="",0,IF(P198="Inkoop bij 3e partij",0,IF(H198="Ja",Y198,VLOOKUP($G198,PDC!$B$10:$G$95,6,FALSE))))</f>
        <v>0</v>
      </c>
      <c r="AG198" s="30">
        <f>IF(G198="",0,IF(P198="Inkoop bij 3e partij",0,IF(H198="Ja", Z198,VLOOKUP($G198,PDC!$B$10:$G$95,5,FALSE))))</f>
        <v>0</v>
      </c>
      <c r="AH198" s="293">
        <f>IF(G198="",0,IF(P198="Inkoop bij 3e partij",V198*(1+PDC!$F$37)+IF(G198=0,0,IF(LEN(G198)=0,0,VLOOKUP($G198,PDC!$B$10:$J$77,7,FALSE))),0))</f>
        <v>0</v>
      </c>
      <c r="AI198" s="293">
        <f>IF(G198="",0,IF(P198="Inkoop bij 3e partij",W198*(1+PDC!$F$38),0))</f>
        <v>0</v>
      </c>
      <c r="AJ198" s="30">
        <f>IF(L198="",0,IF(M198="Ja",AA198,VLOOKUP($L198,PDC!$B$10:$G$95,5,FALSE)))</f>
        <v>0</v>
      </c>
    </row>
    <row r="199" spans="1:36" x14ac:dyDescent="0.2">
      <c r="A199" s="36" t="str">
        <f>IF(OR(LEN('Local Access'!A199)=0,'Local Access'!$L198="Ja"),"",'Local Access'!A199)</f>
        <v/>
      </c>
      <c r="B199" s="36" t="str">
        <f>IF(OR(LEN('Local Access'!B199)=0,'Local Access'!$L198="Ja"),"",'Local Access'!B199)</f>
        <v/>
      </c>
      <c r="C199" s="36" t="str">
        <f>IF(OR(LEN('Local Access'!C199)=0,'Local Access'!$L198="Ja"),"",'Local Access'!C199)</f>
        <v/>
      </c>
      <c r="D199" s="36" t="str">
        <f>IF(OR(LEN('Local Access'!D199)=0,'Local Access'!$L198="Ja"),"",'Local Access'!D199)</f>
        <v/>
      </c>
      <c r="E199" s="36" t="str">
        <f>IF(OR(LEN('Local Access'!E199)=0,'Local Access'!$L198="Ja"),"",'Local Access'!E199)</f>
        <v/>
      </c>
      <c r="F199" s="36" t="str">
        <f>IF(OR(LEN('Local Access'!F199)=0,'Local Access'!$L198="Ja"),"",'Local Access'!F199)</f>
        <v/>
      </c>
      <c r="G199" s="36" t="str">
        <f>IF(N198="Ja","",IF(LEN('Local Access'!H199)=0,"",'Local Access'!H199))</f>
        <v/>
      </c>
      <c r="H199" s="174" t="str">
        <f t="shared" si="10"/>
        <v/>
      </c>
      <c r="I199" s="36" t="str">
        <f>IF(N198="Ja","",IF(LEN('Local Access'!G199)=0,"",'Local Access'!G199))</f>
        <v/>
      </c>
      <c r="J199" s="36" t="str">
        <f>IF(N198="Ja","",IF(LEN('Local Access'!I199)=0,"",'Local Access'!I199))</f>
        <v/>
      </c>
      <c r="K199" s="36" t="str">
        <f>IF(LEN('Local Access'!J199)=0,"",'Local Access'!J199)</f>
        <v/>
      </c>
      <c r="L199" s="36" t="str">
        <f>IF(LEN('Local Access'!K199)=0,"",'Local Access'!K199)</f>
        <v/>
      </c>
      <c r="M199" s="174" t="str">
        <f t="shared" si="11"/>
        <v/>
      </c>
      <c r="N199" s="36" t="str">
        <f>IF(LEN('Local Access'!L199)=0,"",'Local Access'!L199)</f>
        <v/>
      </c>
      <c r="O199" s="36" t="str">
        <f>IF(LEN('Local Access'!M199)=0,"",'Local Access'!M199)</f>
        <v/>
      </c>
      <c r="P199" s="35"/>
      <c r="Q199" s="35"/>
      <c r="R199" s="34"/>
      <c r="S199" s="33"/>
      <c r="T199" s="33"/>
      <c r="U199" s="32"/>
      <c r="V199" s="31"/>
      <c r="W199" s="31"/>
      <c r="X199" s="31"/>
      <c r="Y199" s="31"/>
      <c r="Z199" s="31"/>
      <c r="AA199" s="31"/>
      <c r="AB199" s="292">
        <f t="shared" si="12"/>
        <v>0</v>
      </c>
      <c r="AC199" s="292">
        <f t="shared" si="13"/>
        <v>0</v>
      </c>
      <c r="AD199" s="292">
        <f t="shared" si="14"/>
        <v>0</v>
      </c>
      <c r="AE199" s="30">
        <f>IF(G199="",0,IF(P199="On-Net maken (glasvezel)",$S199*PDC!$F$33+$T199*PDC!$F$34+PDC!$F$32+$U199,IF(P199="On-Net maken (radio)",PDC!$F$35+$U199,0)))</f>
        <v>0</v>
      </c>
      <c r="AF199" s="293">
        <f>IF(G199="",0,IF(P199="Inkoop bij 3e partij",0,IF(H199="Ja",Y199,VLOOKUP($G199,PDC!$B$10:$G$95,6,FALSE))))</f>
        <v>0</v>
      </c>
      <c r="AG199" s="30">
        <f>IF(G199="",0,IF(P199="Inkoop bij 3e partij",0,IF(H199="Ja", Z199,VLOOKUP($G199,PDC!$B$10:$G$95,5,FALSE))))</f>
        <v>0</v>
      </c>
      <c r="AH199" s="293">
        <f>IF(G199="",0,IF(P199="Inkoop bij 3e partij",V199*(1+PDC!$F$37)+IF(G199=0,0,IF(LEN(G199)=0,0,VLOOKUP($G199,PDC!$B$10:$J$77,7,FALSE))),0))</f>
        <v>0</v>
      </c>
      <c r="AI199" s="293">
        <f>IF(G199="",0,IF(P199="Inkoop bij 3e partij",W199*(1+PDC!$F$38),0))</f>
        <v>0</v>
      </c>
      <c r="AJ199" s="30">
        <f>IF(L199="",0,IF(M199="Ja",AA199,VLOOKUP($L199,PDC!$B$10:$G$95,5,FALSE)))</f>
        <v>0</v>
      </c>
    </row>
    <row r="200" spans="1:36" x14ac:dyDescent="0.2">
      <c r="A200" s="36" t="str">
        <f>IF(OR(LEN('Local Access'!A200)=0,'Local Access'!$L199="Ja"),"",'Local Access'!A200)</f>
        <v/>
      </c>
      <c r="B200" s="36" t="str">
        <f>IF(OR(LEN('Local Access'!B200)=0,'Local Access'!$L199="Ja"),"",'Local Access'!B200)</f>
        <v/>
      </c>
      <c r="C200" s="36" t="str">
        <f>IF(OR(LEN('Local Access'!C200)=0,'Local Access'!$L199="Ja"),"",'Local Access'!C200)</f>
        <v/>
      </c>
      <c r="D200" s="36" t="str">
        <f>IF(OR(LEN('Local Access'!D200)=0,'Local Access'!$L199="Ja"),"",'Local Access'!D200)</f>
        <v/>
      </c>
      <c r="E200" s="36" t="str">
        <f>IF(OR(LEN('Local Access'!E200)=0,'Local Access'!$L199="Ja"),"",'Local Access'!E200)</f>
        <v/>
      </c>
      <c r="F200" s="36" t="str">
        <f>IF(OR(LEN('Local Access'!F200)=0,'Local Access'!$L199="Ja"),"",'Local Access'!F200)</f>
        <v/>
      </c>
      <c r="G200" s="36" t="str">
        <f>IF(N199="Ja","",IF(LEN('Local Access'!H200)=0,"",'Local Access'!H200))</f>
        <v/>
      </c>
      <c r="H200" s="174" t="str">
        <f t="shared" si="10"/>
        <v/>
      </c>
      <c r="I200" s="36" t="str">
        <f>IF(N199="Ja","",IF(LEN('Local Access'!G200)=0,"",'Local Access'!G200))</f>
        <v/>
      </c>
      <c r="J200" s="36" t="str">
        <f>IF(N199="Ja","",IF(LEN('Local Access'!I200)=0,"",'Local Access'!I200))</f>
        <v/>
      </c>
      <c r="K200" s="36" t="str">
        <f>IF(LEN('Local Access'!J200)=0,"",'Local Access'!J200)</f>
        <v/>
      </c>
      <c r="L200" s="36" t="str">
        <f>IF(LEN('Local Access'!K200)=0,"",'Local Access'!K200)</f>
        <v/>
      </c>
      <c r="M200" s="174" t="str">
        <f t="shared" si="11"/>
        <v/>
      </c>
      <c r="N200" s="36" t="str">
        <f>IF(LEN('Local Access'!L200)=0,"",'Local Access'!L200)</f>
        <v/>
      </c>
      <c r="O200" s="36" t="str">
        <f>IF(LEN('Local Access'!M200)=0,"",'Local Access'!M200)</f>
        <v/>
      </c>
      <c r="P200" s="35"/>
      <c r="Q200" s="35"/>
      <c r="R200" s="34"/>
      <c r="S200" s="33"/>
      <c r="T200" s="33"/>
      <c r="U200" s="32"/>
      <c r="V200" s="31"/>
      <c r="W200" s="31"/>
      <c r="X200" s="31"/>
      <c r="Y200" s="31"/>
      <c r="Z200" s="31"/>
      <c r="AA200" s="31"/>
      <c r="AB200" s="292">
        <f t="shared" si="12"/>
        <v>0</v>
      </c>
      <c r="AC200" s="292">
        <f t="shared" si="13"/>
        <v>0</v>
      </c>
      <c r="AD200" s="292">
        <f t="shared" si="14"/>
        <v>0</v>
      </c>
      <c r="AE200" s="30">
        <f>IF(G200="",0,IF(P200="On-Net maken (glasvezel)",$S200*PDC!$F$33+$T200*PDC!$F$34+PDC!$F$32+$U200,IF(P200="On-Net maken (radio)",PDC!$F$35+$U200,0)))</f>
        <v>0</v>
      </c>
      <c r="AF200" s="293">
        <f>IF(G200="",0,IF(P200="Inkoop bij 3e partij",0,IF(H200="Ja",Y200,VLOOKUP($G200,PDC!$B$10:$G$95,6,FALSE))))</f>
        <v>0</v>
      </c>
      <c r="AG200" s="30">
        <f>IF(G200="",0,IF(P200="Inkoop bij 3e partij",0,IF(H200="Ja", Z200,VLOOKUP($G200,PDC!$B$10:$G$95,5,FALSE))))</f>
        <v>0</v>
      </c>
      <c r="AH200" s="293">
        <f>IF(G200="",0,IF(P200="Inkoop bij 3e partij",V200*(1+PDC!$F$37)+IF(G200=0,0,IF(LEN(G200)=0,0,VLOOKUP($G200,PDC!$B$10:$J$77,7,FALSE))),0))</f>
        <v>0</v>
      </c>
      <c r="AI200" s="293">
        <f>IF(G200="",0,IF(P200="Inkoop bij 3e partij",W200*(1+PDC!$F$38),0))</f>
        <v>0</v>
      </c>
      <c r="AJ200" s="30">
        <f>IF(L200="",0,IF(M200="Ja",AA200,VLOOKUP($L200,PDC!$B$10:$G$95,5,FALSE)))</f>
        <v>0</v>
      </c>
    </row>
    <row r="201" spans="1:36" x14ac:dyDescent="0.2">
      <c r="A201" s="36" t="str">
        <f>IF(OR(LEN('Local Access'!A201)=0,'Local Access'!$L200="Ja"),"",'Local Access'!A201)</f>
        <v/>
      </c>
      <c r="B201" s="36" t="str">
        <f>IF(OR(LEN('Local Access'!B201)=0,'Local Access'!$L200="Ja"),"",'Local Access'!B201)</f>
        <v/>
      </c>
      <c r="C201" s="36" t="str">
        <f>IF(OR(LEN('Local Access'!C201)=0,'Local Access'!$L200="Ja"),"",'Local Access'!C201)</f>
        <v/>
      </c>
      <c r="D201" s="36" t="str">
        <f>IF(OR(LEN('Local Access'!D201)=0,'Local Access'!$L200="Ja"),"",'Local Access'!D201)</f>
        <v/>
      </c>
      <c r="E201" s="36" t="str">
        <f>IF(OR(LEN('Local Access'!E201)=0,'Local Access'!$L200="Ja"),"",'Local Access'!E201)</f>
        <v/>
      </c>
      <c r="F201" s="36" t="str">
        <f>IF(OR(LEN('Local Access'!F201)=0,'Local Access'!$L200="Ja"),"",'Local Access'!F201)</f>
        <v/>
      </c>
      <c r="G201" s="36" t="str">
        <f>IF(N200="Ja","",IF(LEN('Local Access'!H201)=0,"",'Local Access'!H201))</f>
        <v/>
      </c>
      <c r="H201" s="174" t="str">
        <f t="shared" si="10"/>
        <v/>
      </c>
      <c r="I201" s="36" t="str">
        <f>IF(N200="Ja","",IF(LEN('Local Access'!G201)=0,"",'Local Access'!G201))</f>
        <v/>
      </c>
      <c r="J201" s="36" t="str">
        <f>IF(N200="Ja","",IF(LEN('Local Access'!I201)=0,"",'Local Access'!I201))</f>
        <v/>
      </c>
      <c r="K201" s="36" t="str">
        <f>IF(LEN('Local Access'!J201)=0,"",'Local Access'!J201)</f>
        <v/>
      </c>
      <c r="L201" s="36" t="str">
        <f>IF(LEN('Local Access'!K201)=0,"",'Local Access'!K201)</f>
        <v/>
      </c>
      <c r="M201" s="174" t="str">
        <f t="shared" si="11"/>
        <v/>
      </c>
      <c r="N201" s="36" t="str">
        <f>IF(LEN('Local Access'!L201)=0,"",'Local Access'!L201)</f>
        <v/>
      </c>
      <c r="O201" s="36" t="str">
        <f>IF(LEN('Local Access'!M201)=0,"",'Local Access'!M201)</f>
        <v/>
      </c>
      <c r="P201" s="35"/>
      <c r="Q201" s="35"/>
      <c r="R201" s="34"/>
      <c r="S201" s="33"/>
      <c r="T201" s="33"/>
      <c r="U201" s="32"/>
      <c r="V201" s="31"/>
      <c r="W201" s="31"/>
      <c r="X201" s="31"/>
      <c r="Y201" s="31"/>
      <c r="Z201" s="31"/>
      <c r="AA201" s="31"/>
      <c r="AB201" s="292">
        <f t="shared" si="12"/>
        <v>0</v>
      </c>
      <c r="AC201" s="292">
        <f t="shared" si="13"/>
        <v>0</v>
      </c>
      <c r="AD201" s="292">
        <f t="shared" si="14"/>
        <v>0</v>
      </c>
      <c r="AE201" s="30">
        <f>IF(G201="",0,IF(P201="On-Net maken (glasvezel)",$S201*PDC!$F$33+$T201*PDC!$F$34+PDC!$F$32+$U201,IF(P201="On-Net maken (radio)",PDC!$F$35+$U201,0)))</f>
        <v>0</v>
      </c>
      <c r="AF201" s="293">
        <f>IF(G201="",0,IF(P201="Inkoop bij 3e partij",0,IF(H201="Ja",Y201,VLOOKUP($G201,PDC!$B$10:$G$95,6,FALSE))))</f>
        <v>0</v>
      </c>
      <c r="AG201" s="30">
        <f>IF(G201="",0,IF(P201="Inkoop bij 3e partij",0,IF(H201="Ja", Z201,VLOOKUP($G201,PDC!$B$10:$G$95,5,FALSE))))</f>
        <v>0</v>
      </c>
      <c r="AH201" s="293">
        <f>IF(G201="",0,IF(P201="Inkoop bij 3e partij",V201*(1+PDC!$F$37)+IF(G201=0,0,IF(LEN(G201)=0,0,VLOOKUP($G201,PDC!$B$10:$J$77,7,FALSE))),0))</f>
        <v>0</v>
      </c>
      <c r="AI201" s="293">
        <f>IF(G201="",0,IF(P201="Inkoop bij 3e partij",W201*(1+PDC!$F$38),0))</f>
        <v>0</v>
      </c>
      <c r="AJ201" s="30">
        <f>IF(L201="",0,IF(M201="Ja",AA201,VLOOKUP($L201,PDC!$B$10:$G$95,5,FALSE)))</f>
        <v>0</v>
      </c>
    </row>
    <row r="202" spans="1:36" x14ac:dyDescent="0.2">
      <c r="A202" s="36" t="str">
        <f>IF(OR(LEN('Local Access'!A202)=0,'Local Access'!$L201="Ja"),"",'Local Access'!A202)</f>
        <v/>
      </c>
      <c r="B202" s="36" t="str">
        <f>IF(OR(LEN('Local Access'!B202)=0,'Local Access'!$L201="Ja"),"",'Local Access'!B202)</f>
        <v/>
      </c>
      <c r="C202" s="36" t="str">
        <f>IF(OR(LEN('Local Access'!C202)=0,'Local Access'!$L201="Ja"),"",'Local Access'!C202)</f>
        <v/>
      </c>
      <c r="D202" s="36" t="str">
        <f>IF(OR(LEN('Local Access'!D202)=0,'Local Access'!$L201="Ja"),"",'Local Access'!D202)</f>
        <v/>
      </c>
      <c r="E202" s="36" t="str">
        <f>IF(OR(LEN('Local Access'!E202)=0,'Local Access'!$L201="Ja"),"",'Local Access'!E202)</f>
        <v/>
      </c>
      <c r="F202" s="36" t="str">
        <f>IF(OR(LEN('Local Access'!F202)=0,'Local Access'!$L201="Ja"),"",'Local Access'!F202)</f>
        <v/>
      </c>
      <c r="G202" s="36" t="str">
        <f>IF(N201="Ja","",IF(LEN('Local Access'!H202)=0,"",'Local Access'!H202))</f>
        <v/>
      </c>
      <c r="H202" s="174" t="str">
        <f t="shared" si="10"/>
        <v/>
      </c>
      <c r="I202" s="36" t="str">
        <f>IF(N201="Ja","",IF(LEN('Local Access'!G202)=0,"",'Local Access'!G202))</f>
        <v/>
      </c>
      <c r="J202" s="36" t="str">
        <f>IF(N201="Ja","",IF(LEN('Local Access'!I202)=0,"",'Local Access'!I202))</f>
        <v/>
      </c>
      <c r="K202" s="36" t="str">
        <f>IF(LEN('Local Access'!J202)=0,"",'Local Access'!J202)</f>
        <v/>
      </c>
      <c r="L202" s="36" t="str">
        <f>IF(LEN('Local Access'!K202)=0,"",'Local Access'!K202)</f>
        <v/>
      </c>
      <c r="M202" s="174" t="str">
        <f t="shared" si="11"/>
        <v/>
      </c>
      <c r="N202" s="36" t="str">
        <f>IF(LEN('Local Access'!L202)=0,"",'Local Access'!L202)</f>
        <v/>
      </c>
      <c r="O202" s="36" t="str">
        <f>IF(LEN('Local Access'!M202)=0,"",'Local Access'!M202)</f>
        <v/>
      </c>
      <c r="P202" s="35"/>
      <c r="Q202" s="35"/>
      <c r="R202" s="34"/>
      <c r="S202" s="33"/>
      <c r="T202" s="33"/>
      <c r="U202" s="32"/>
      <c r="V202" s="31"/>
      <c r="W202" s="31"/>
      <c r="X202" s="31"/>
      <c r="Y202" s="31"/>
      <c r="Z202" s="31"/>
      <c r="AA202" s="31"/>
      <c r="AB202" s="292">
        <f t="shared" si="12"/>
        <v>0</v>
      </c>
      <c r="AC202" s="292">
        <f t="shared" si="13"/>
        <v>0</v>
      </c>
      <c r="AD202" s="292">
        <f t="shared" si="14"/>
        <v>0</v>
      </c>
      <c r="AE202" s="30">
        <f>IF(G202="",0,IF(P202="On-Net maken (glasvezel)",$S202*PDC!$F$33+$T202*PDC!$F$34+PDC!$F$32+$U202,IF(P202="On-Net maken (radio)",PDC!$F$35+$U202,0)))</f>
        <v>0</v>
      </c>
      <c r="AF202" s="293">
        <f>IF(G202="",0,IF(P202="Inkoop bij 3e partij",0,IF(H202="Ja",Y202,VLOOKUP($G202,PDC!$B$10:$G$95,6,FALSE))))</f>
        <v>0</v>
      </c>
      <c r="AG202" s="30">
        <f>IF(G202="",0,IF(P202="Inkoop bij 3e partij",0,IF(H202="Ja", Z202,VLOOKUP($G202,PDC!$B$10:$G$95,5,FALSE))))</f>
        <v>0</v>
      </c>
      <c r="AH202" s="293">
        <f>IF(G202="",0,IF(P202="Inkoop bij 3e partij",V202*(1+PDC!$F$37)+IF(G202=0,0,IF(LEN(G202)=0,0,VLOOKUP($G202,PDC!$B$10:$J$77,7,FALSE))),0))</f>
        <v>0</v>
      </c>
      <c r="AI202" s="293">
        <f>IF(G202="",0,IF(P202="Inkoop bij 3e partij",W202*(1+PDC!$F$38),0))</f>
        <v>0</v>
      </c>
      <c r="AJ202" s="30">
        <f>IF(L202="",0,IF(M202="Ja",AA202,VLOOKUP($L202,PDC!$B$10:$G$95,5,FALSE)))</f>
        <v>0</v>
      </c>
    </row>
    <row r="203" spans="1:36" x14ac:dyDescent="0.2">
      <c r="A203" s="36" t="str">
        <f>IF(OR(LEN('Local Access'!A203)=0,'Local Access'!$L202="Ja"),"",'Local Access'!A203)</f>
        <v/>
      </c>
      <c r="B203" s="36" t="str">
        <f>IF(OR(LEN('Local Access'!B203)=0,'Local Access'!$L202="Ja"),"",'Local Access'!B203)</f>
        <v/>
      </c>
      <c r="C203" s="36" t="str">
        <f>IF(OR(LEN('Local Access'!C203)=0,'Local Access'!$L202="Ja"),"",'Local Access'!C203)</f>
        <v/>
      </c>
      <c r="D203" s="36" t="str">
        <f>IF(OR(LEN('Local Access'!D203)=0,'Local Access'!$L202="Ja"),"",'Local Access'!D203)</f>
        <v/>
      </c>
      <c r="E203" s="36" t="str">
        <f>IF(OR(LEN('Local Access'!E203)=0,'Local Access'!$L202="Ja"),"",'Local Access'!E203)</f>
        <v/>
      </c>
      <c r="F203" s="36" t="str">
        <f>IF(OR(LEN('Local Access'!F203)=0,'Local Access'!$L202="Ja"),"",'Local Access'!F203)</f>
        <v/>
      </c>
      <c r="G203" s="36" t="str">
        <f>IF(N202="Ja","",IF(LEN('Local Access'!H203)=0,"",'Local Access'!H203))</f>
        <v/>
      </c>
      <c r="H203" s="174" t="str">
        <f t="shared" si="10"/>
        <v/>
      </c>
      <c r="I203" s="36" t="str">
        <f>IF(N202="Ja","",IF(LEN('Local Access'!G203)=0,"",'Local Access'!G203))</f>
        <v/>
      </c>
      <c r="J203" s="36" t="str">
        <f>IF(N202="Ja","",IF(LEN('Local Access'!I203)=0,"",'Local Access'!I203))</f>
        <v/>
      </c>
      <c r="K203" s="36" t="str">
        <f>IF(LEN('Local Access'!J203)=0,"",'Local Access'!J203)</f>
        <v/>
      </c>
      <c r="L203" s="36" t="str">
        <f>IF(LEN('Local Access'!K203)=0,"",'Local Access'!K203)</f>
        <v/>
      </c>
      <c r="M203" s="174" t="str">
        <f t="shared" si="11"/>
        <v/>
      </c>
      <c r="N203" s="36" t="str">
        <f>IF(LEN('Local Access'!L203)=0,"",'Local Access'!L203)</f>
        <v/>
      </c>
      <c r="O203" s="36" t="str">
        <f>IF(LEN('Local Access'!M203)=0,"",'Local Access'!M203)</f>
        <v/>
      </c>
      <c r="P203" s="35"/>
      <c r="Q203" s="35"/>
      <c r="R203" s="34"/>
      <c r="S203" s="33"/>
      <c r="T203" s="33"/>
      <c r="U203" s="32"/>
      <c r="V203" s="31"/>
      <c r="W203" s="31"/>
      <c r="X203" s="31"/>
      <c r="Y203" s="31"/>
      <c r="Z203" s="31"/>
      <c r="AA203" s="31"/>
      <c r="AB203" s="292">
        <f t="shared" si="12"/>
        <v>0</v>
      </c>
      <c r="AC203" s="292">
        <f t="shared" si="13"/>
        <v>0</v>
      </c>
      <c r="AD203" s="292">
        <f t="shared" si="14"/>
        <v>0</v>
      </c>
      <c r="AE203" s="30">
        <f>IF(G203="",0,IF(P203="On-Net maken (glasvezel)",$S203*PDC!$F$33+$T203*PDC!$F$34+PDC!$F$32+$U203,IF(P203="On-Net maken (radio)",PDC!$F$35+$U203,0)))</f>
        <v>0</v>
      </c>
      <c r="AF203" s="293">
        <f>IF(G203="",0,IF(P203="Inkoop bij 3e partij",0,IF(H203="Ja",Y203,VLOOKUP($G203,PDC!$B$10:$G$95,6,FALSE))))</f>
        <v>0</v>
      </c>
      <c r="AG203" s="30">
        <f>IF(G203="",0,IF(P203="Inkoop bij 3e partij",0,IF(H203="Ja", Z203,VLOOKUP($G203,PDC!$B$10:$G$95,5,FALSE))))</f>
        <v>0</v>
      </c>
      <c r="AH203" s="293">
        <f>IF(G203="",0,IF(P203="Inkoop bij 3e partij",V203*(1+PDC!$F$37)+IF(G203=0,0,IF(LEN(G203)=0,0,VLOOKUP($G203,PDC!$B$10:$J$77,7,FALSE))),0))</f>
        <v>0</v>
      </c>
      <c r="AI203" s="293">
        <f>IF(G203="",0,IF(P203="Inkoop bij 3e partij",W203*(1+PDC!$F$38),0))</f>
        <v>0</v>
      </c>
      <c r="AJ203" s="30">
        <f>IF(L203="",0,IF(M203="Ja",AA203,VLOOKUP($L203,PDC!$B$10:$G$95,5,FALSE)))</f>
        <v>0</v>
      </c>
    </row>
    <row r="204" spans="1:36" x14ac:dyDescent="0.2">
      <c r="A204" s="36" t="str">
        <f>IF(OR(LEN('Local Access'!A204)=0,'Local Access'!$L203="Ja"),"",'Local Access'!A204)</f>
        <v/>
      </c>
      <c r="B204" s="36" t="str">
        <f>IF(OR(LEN('Local Access'!B204)=0,'Local Access'!$L203="Ja"),"",'Local Access'!B204)</f>
        <v/>
      </c>
      <c r="C204" s="36" t="str">
        <f>IF(OR(LEN('Local Access'!C204)=0,'Local Access'!$L203="Ja"),"",'Local Access'!C204)</f>
        <v/>
      </c>
      <c r="D204" s="36" t="str">
        <f>IF(OR(LEN('Local Access'!D204)=0,'Local Access'!$L203="Ja"),"",'Local Access'!D204)</f>
        <v/>
      </c>
      <c r="E204" s="36" t="str">
        <f>IF(OR(LEN('Local Access'!E204)=0,'Local Access'!$L203="Ja"),"",'Local Access'!E204)</f>
        <v/>
      </c>
      <c r="F204" s="36" t="str">
        <f>IF(OR(LEN('Local Access'!F204)=0,'Local Access'!$L203="Ja"),"",'Local Access'!F204)</f>
        <v/>
      </c>
      <c r="G204" s="36" t="str">
        <f>IF(N203="Ja","",IF(LEN('Local Access'!H204)=0,"",'Local Access'!H204))</f>
        <v/>
      </c>
      <c r="H204" s="174" t="str">
        <f t="shared" si="10"/>
        <v/>
      </c>
      <c r="I204" s="36" t="str">
        <f>IF(N203="Ja","",IF(LEN('Local Access'!G204)=0,"",'Local Access'!G204))</f>
        <v/>
      </c>
      <c r="J204" s="36" t="str">
        <f>IF(N203="Ja","",IF(LEN('Local Access'!I204)=0,"",'Local Access'!I204))</f>
        <v/>
      </c>
      <c r="K204" s="36" t="str">
        <f>IF(LEN('Local Access'!J204)=0,"",'Local Access'!J204)</f>
        <v/>
      </c>
      <c r="L204" s="36" t="str">
        <f>IF(LEN('Local Access'!K204)=0,"",'Local Access'!K204)</f>
        <v/>
      </c>
      <c r="M204" s="174" t="str">
        <f t="shared" si="11"/>
        <v/>
      </c>
      <c r="N204" s="36" t="str">
        <f>IF(LEN('Local Access'!L204)=0,"",'Local Access'!L204)</f>
        <v/>
      </c>
      <c r="O204" s="36" t="str">
        <f>IF(LEN('Local Access'!M204)=0,"",'Local Access'!M204)</f>
        <v/>
      </c>
      <c r="P204" s="35"/>
      <c r="Q204" s="35"/>
      <c r="R204" s="34"/>
      <c r="S204" s="33"/>
      <c r="T204" s="33"/>
      <c r="U204" s="32"/>
      <c r="V204" s="31"/>
      <c r="W204" s="31"/>
      <c r="X204" s="31"/>
      <c r="Y204" s="31"/>
      <c r="Z204" s="31"/>
      <c r="AA204" s="31"/>
      <c r="AB204" s="292">
        <f t="shared" si="12"/>
        <v>0</v>
      </c>
      <c r="AC204" s="292">
        <f t="shared" si="13"/>
        <v>0</v>
      </c>
      <c r="AD204" s="292">
        <f t="shared" si="14"/>
        <v>0</v>
      </c>
      <c r="AE204" s="30">
        <f>IF(G204="",0,IF(P204="On-Net maken (glasvezel)",$S204*PDC!$F$33+$T204*PDC!$F$34+PDC!$F$32+$U204,IF(P204="On-Net maken (radio)",PDC!$F$35+$U204,0)))</f>
        <v>0</v>
      </c>
      <c r="AF204" s="293">
        <f>IF(G204="",0,IF(P204="Inkoop bij 3e partij",0,IF(H204="Ja",Y204,VLOOKUP($G204,PDC!$B$10:$G$95,6,FALSE))))</f>
        <v>0</v>
      </c>
      <c r="AG204" s="30">
        <f>IF(G204="",0,IF(P204="Inkoop bij 3e partij",0,IF(H204="Ja", Z204,VLOOKUP($G204,PDC!$B$10:$G$95,5,FALSE))))</f>
        <v>0</v>
      </c>
      <c r="AH204" s="293">
        <f>IF(G204="",0,IF(P204="Inkoop bij 3e partij",V204*(1+PDC!$F$37)+IF(G204=0,0,IF(LEN(G204)=0,0,VLOOKUP($G204,PDC!$B$10:$J$77,7,FALSE))),0))</f>
        <v>0</v>
      </c>
      <c r="AI204" s="293">
        <f>IF(G204="",0,IF(P204="Inkoop bij 3e partij",W204*(1+PDC!$F$38),0))</f>
        <v>0</v>
      </c>
      <c r="AJ204" s="30">
        <f>IF(L204="",0,IF(M204="Ja",AA204,VLOOKUP($L204,PDC!$B$10:$G$95,5,FALSE)))</f>
        <v>0</v>
      </c>
    </row>
    <row r="205" spans="1:36" x14ac:dyDescent="0.2">
      <c r="A205" s="36" t="str">
        <f>IF(OR(LEN('Local Access'!A205)=0,'Local Access'!$L204="Ja"),"",'Local Access'!A205)</f>
        <v/>
      </c>
      <c r="B205" s="36" t="str">
        <f>IF(OR(LEN('Local Access'!B205)=0,'Local Access'!$L204="Ja"),"",'Local Access'!B205)</f>
        <v/>
      </c>
      <c r="C205" s="36" t="str">
        <f>IF(OR(LEN('Local Access'!C205)=0,'Local Access'!$L204="Ja"),"",'Local Access'!C205)</f>
        <v/>
      </c>
      <c r="D205" s="36" t="str">
        <f>IF(OR(LEN('Local Access'!D205)=0,'Local Access'!$L204="Ja"),"",'Local Access'!D205)</f>
        <v/>
      </c>
      <c r="E205" s="36" t="str">
        <f>IF(OR(LEN('Local Access'!E205)=0,'Local Access'!$L204="Ja"),"",'Local Access'!E205)</f>
        <v/>
      </c>
      <c r="F205" s="36" t="str">
        <f>IF(OR(LEN('Local Access'!F205)=0,'Local Access'!$L204="Ja"),"",'Local Access'!F205)</f>
        <v/>
      </c>
      <c r="G205" s="36" t="str">
        <f>IF(N204="Ja","",IF(LEN('Local Access'!H205)=0,"",'Local Access'!H205))</f>
        <v/>
      </c>
      <c r="H205" s="174" t="str">
        <f t="shared" ref="H205:H268" si="15">IF(N204="Ja","",IF(LEFT(G205,3)="SD-","Ja",""))</f>
        <v/>
      </c>
      <c r="I205" s="36" t="str">
        <f>IF(N204="Ja","",IF(LEN('Local Access'!G205)=0,"",'Local Access'!G205))</f>
        <v/>
      </c>
      <c r="J205" s="36" t="str">
        <f>IF(N204="Ja","",IF(LEN('Local Access'!I205)=0,"",'Local Access'!I205))</f>
        <v/>
      </c>
      <c r="K205" s="36" t="str">
        <f>IF(LEN('Local Access'!J205)=0,"",'Local Access'!J205)</f>
        <v/>
      </c>
      <c r="L205" s="36" t="str">
        <f>IF(LEN('Local Access'!K205)=0,"",'Local Access'!K205)</f>
        <v/>
      </c>
      <c r="M205" s="174" t="str">
        <f t="shared" ref="M205:M268" si="16">IF(LEFT(L205,3)="SD-","Ja","")</f>
        <v/>
      </c>
      <c r="N205" s="36" t="str">
        <f>IF(LEN('Local Access'!L205)=0,"",'Local Access'!L205)</f>
        <v/>
      </c>
      <c r="O205" s="36" t="str">
        <f>IF(LEN('Local Access'!M205)=0,"",'Local Access'!M205)</f>
        <v/>
      </c>
      <c r="P205" s="35"/>
      <c r="Q205" s="35"/>
      <c r="R205" s="34"/>
      <c r="S205" s="33"/>
      <c r="T205" s="33"/>
      <c r="U205" s="32"/>
      <c r="V205" s="31"/>
      <c r="W205" s="31"/>
      <c r="X205" s="31"/>
      <c r="Y205" s="31"/>
      <c r="Z205" s="31"/>
      <c r="AA205" s="31"/>
      <c r="AB205" s="292">
        <f t="shared" ref="AB205:AB268" si="17">AE205+AH205</f>
        <v>0</v>
      </c>
      <c r="AC205" s="292">
        <f t="shared" ref="AC205:AC268" si="18">AF205</f>
        <v>0</v>
      </c>
      <c r="AD205" s="292">
        <f t="shared" ref="AD205:AD268" si="19">AI205+AG205+AJ205</f>
        <v>0</v>
      </c>
      <c r="AE205" s="30">
        <f>IF(G205="",0,IF(P205="On-Net maken (glasvezel)",$S205*PDC!$F$33+$T205*PDC!$F$34+PDC!$F$32+$U205,IF(P205="On-Net maken (radio)",PDC!$F$35+$U205,0)))</f>
        <v>0</v>
      </c>
      <c r="AF205" s="293">
        <f>IF(G205="",0,IF(P205="Inkoop bij 3e partij",0,IF(H205="Ja",Y205,VLOOKUP($G205,PDC!$B$10:$G$95,6,FALSE))))</f>
        <v>0</v>
      </c>
      <c r="AG205" s="30">
        <f>IF(G205="",0,IF(P205="Inkoop bij 3e partij",0,IF(H205="Ja", Z205,VLOOKUP($G205,PDC!$B$10:$G$95,5,FALSE))))</f>
        <v>0</v>
      </c>
      <c r="AH205" s="293">
        <f>IF(G205="",0,IF(P205="Inkoop bij 3e partij",V205*(1+PDC!$F$37)+IF(G205=0,0,IF(LEN(G205)=0,0,VLOOKUP($G205,PDC!$B$10:$J$77,7,FALSE))),0))</f>
        <v>0</v>
      </c>
      <c r="AI205" s="293">
        <f>IF(G205="",0,IF(P205="Inkoop bij 3e partij",W205*(1+PDC!$F$38),0))</f>
        <v>0</v>
      </c>
      <c r="AJ205" s="30">
        <f>IF(L205="",0,IF(M205="Ja",AA205,VLOOKUP($L205,PDC!$B$10:$G$95,5,FALSE)))</f>
        <v>0</v>
      </c>
    </row>
    <row r="206" spans="1:36" x14ac:dyDescent="0.2">
      <c r="A206" s="36" t="str">
        <f>IF(OR(LEN('Local Access'!A206)=0,'Local Access'!$L205="Ja"),"",'Local Access'!A206)</f>
        <v/>
      </c>
      <c r="B206" s="36" t="str">
        <f>IF(OR(LEN('Local Access'!B206)=0,'Local Access'!$L205="Ja"),"",'Local Access'!B206)</f>
        <v/>
      </c>
      <c r="C206" s="36" t="str">
        <f>IF(OR(LEN('Local Access'!C206)=0,'Local Access'!$L205="Ja"),"",'Local Access'!C206)</f>
        <v/>
      </c>
      <c r="D206" s="36" t="str">
        <f>IF(OR(LEN('Local Access'!D206)=0,'Local Access'!$L205="Ja"),"",'Local Access'!D206)</f>
        <v/>
      </c>
      <c r="E206" s="36" t="str">
        <f>IF(OR(LEN('Local Access'!E206)=0,'Local Access'!$L205="Ja"),"",'Local Access'!E206)</f>
        <v/>
      </c>
      <c r="F206" s="36" t="str">
        <f>IF(OR(LEN('Local Access'!F206)=0,'Local Access'!$L205="Ja"),"",'Local Access'!F206)</f>
        <v/>
      </c>
      <c r="G206" s="36" t="str">
        <f>IF(N205="Ja","",IF(LEN('Local Access'!H206)=0,"",'Local Access'!H206))</f>
        <v/>
      </c>
      <c r="H206" s="174" t="str">
        <f t="shared" si="15"/>
        <v/>
      </c>
      <c r="I206" s="36" t="str">
        <f>IF(N205="Ja","",IF(LEN('Local Access'!G206)=0,"",'Local Access'!G206))</f>
        <v/>
      </c>
      <c r="J206" s="36" t="str">
        <f>IF(N205="Ja","",IF(LEN('Local Access'!I206)=0,"",'Local Access'!I206))</f>
        <v/>
      </c>
      <c r="K206" s="36" t="str">
        <f>IF(LEN('Local Access'!J206)=0,"",'Local Access'!J206)</f>
        <v/>
      </c>
      <c r="L206" s="36" t="str">
        <f>IF(LEN('Local Access'!K206)=0,"",'Local Access'!K206)</f>
        <v/>
      </c>
      <c r="M206" s="174" t="str">
        <f t="shared" si="16"/>
        <v/>
      </c>
      <c r="N206" s="36" t="str">
        <f>IF(LEN('Local Access'!L206)=0,"",'Local Access'!L206)</f>
        <v/>
      </c>
      <c r="O206" s="36" t="str">
        <f>IF(LEN('Local Access'!M206)=0,"",'Local Access'!M206)</f>
        <v/>
      </c>
      <c r="P206" s="35"/>
      <c r="Q206" s="35"/>
      <c r="R206" s="34"/>
      <c r="S206" s="33"/>
      <c r="T206" s="33"/>
      <c r="U206" s="32"/>
      <c r="V206" s="31"/>
      <c r="W206" s="31"/>
      <c r="X206" s="31"/>
      <c r="Y206" s="31"/>
      <c r="Z206" s="31"/>
      <c r="AA206" s="31"/>
      <c r="AB206" s="292">
        <f t="shared" si="17"/>
        <v>0</v>
      </c>
      <c r="AC206" s="292">
        <f t="shared" si="18"/>
        <v>0</v>
      </c>
      <c r="AD206" s="292">
        <f t="shared" si="19"/>
        <v>0</v>
      </c>
      <c r="AE206" s="30">
        <f>IF(G206="",0,IF(P206="On-Net maken (glasvezel)",$S206*PDC!$F$33+$T206*PDC!$F$34+PDC!$F$32+$U206,IF(P206="On-Net maken (radio)",PDC!$F$35+$U206,0)))</f>
        <v>0</v>
      </c>
      <c r="AF206" s="293">
        <f>IF(G206="",0,IF(P206="Inkoop bij 3e partij",0,IF(H206="Ja",Y206,VLOOKUP($G206,PDC!$B$10:$G$95,6,FALSE))))</f>
        <v>0</v>
      </c>
      <c r="AG206" s="30">
        <f>IF(G206="",0,IF(P206="Inkoop bij 3e partij",0,IF(H206="Ja", Z206,VLOOKUP($G206,PDC!$B$10:$G$95,5,FALSE))))</f>
        <v>0</v>
      </c>
      <c r="AH206" s="293">
        <f>IF(G206="",0,IF(P206="Inkoop bij 3e partij",V206*(1+PDC!$F$37)+IF(G206=0,0,IF(LEN(G206)=0,0,VLOOKUP($G206,PDC!$B$10:$J$77,7,FALSE))),0))</f>
        <v>0</v>
      </c>
      <c r="AI206" s="293">
        <f>IF(G206="",0,IF(P206="Inkoop bij 3e partij",W206*(1+PDC!$F$38),0))</f>
        <v>0</v>
      </c>
      <c r="AJ206" s="30">
        <f>IF(L206="",0,IF(M206="Ja",AA206,VLOOKUP($L206,PDC!$B$10:$G$95,5,FALSE)))</f>
        <v>0</v>
      </c>
    </row>
    <row r="207" spans="1:36" x14ac:dyDescent="0.2">
      <c r="A207" s="36" t="str">
        <f>IF(OR(LEN('Local Access'!A207)=0,'Local Access'!$L206="Ja"),"",'Local Access'!A207)</f>
        <v/>
      </c>
      <c r="B207" s="36" t="str">
        <f>IF(OR(LEN('Local Access'!B207)=0,'Local Access'!$L206="Ja"),"",'Local Access'!B207)</f>
        <v/>
      </c>
      <c r="C207" s="36" t="str">
        <f>IF(OR(LEN('Local Access'!C207)=0,'Local Access'!$L206="Ja"),"",'Local Access'!C207)</f>
        <v/>
      </c>
      <c r="D207" s="36" t="str">
        <f>IF(OR(LEN('Local Access'!D207)=0,'Local Access'!$L206="Ja"),"",'Local Access'!D207)</f>
        <v/>
      </c>
      <c r="E207" s="36" t="str">
        <f>IF(OR(LEN('Local Access'!E207)=0,'Local Access'!$L206="Ja"),"",'Local Access'!E207)</f>
        <v/>
      </c>
      <c r="F207" s="36" t="str">
        <f>IF(OR(LEN('Local Access'!F207)=0,'Local Access'!$L206="Ja"),"",'Local Access'!F207)</f>
        <v/>
      </c>
      <c r="G207" s="36" t="str">
        <f>IF(N206="Ja","",IF(LEN('Local Access'!H207)=0,"",'Local Access'!H207))</f>
        <v/>
      </c>
      <c r="H207" s="174" t="str">
        <f t="shared" si="15"/>
        <v/>
      </c>
      <c r="I207" s="36" t="str">
        <f>IF(N206="Ja","",IF(LEN('Local Access'!G207)=0,"",'Local Access'!G207))</f>
        <v/>
      </c>
      <c r="J207" s="36" t="str">
        <f>IF(N206="Ja","",IF(LEN('Local Access'!I207)=0,"",'Local Access'!I207))</f>
        <v/>
      </c>
      <c r="K207" s="36" t="str">
        <f>IF(LEN('Local Access'!J207)=0,"",'Local Access'!J207)</f>
        <v/>
      </c>
      <c r="L207" s="36" t="str">
        <f>IF(LEN('Local Access'!K207)=0,"",'Local Access'!K207)</f>
        <v/>
      </c>
      <c r="M207" s="174" t="str">
        <f t="shared" si="16"/>
        <v/>
      </c>
      <c r="N207" s="36" t="str">
        <f>IF(LEN('Local Access'!L207)=0,"",'Local Access'!L207)</f>
        <v/>
      </c>
      <c r="O207" s="36" t="str">
        <f>IF(LEN('Local Access'!M207)=0,"",'Local Access'!M207)</f>
        <v/>
      </c>
      <c r="P207" s="35"/>
      <c r="Q207" s="35"/>
      <c r="R207" s="34"/>
      <c r="S207" s="33"/>
      <c r="T207" s="33"/>
      <c r="U207" s="32"/>
      <c r="V207" s="31"/>
      <c r="W207" s="31"/>
      <c r="X207" s="31"/>
      <c r="Y207" s="31"/>
      <c r="Z207" s="31"/>
      <c r="AA207" s="31"/>
      <c r="AB207" s="292">
        <f t="shared" si="17"/>
        <v>0</v>
      </c>
      <c r="AC207" s="292">
        <f t="shared" si="18"/>
        <v>0</v>
      </c>
      <c r="AD207" s="292">
        <f t="shared" si="19"/>
        <v>0</v>
      </c>
      <c r="AE207" s="30">
        <f>IF(G207="",0,IF(P207="On-Net maken (glasvezel)",$S207*PDC!$F$33+$T207*PDC!$F$34+PDC!$F$32+$U207,IF(P207="On-Net maken (radio)",PDC!$F$35+$U207,0)))</f>
        <v>0</v>
      </c>
      <c r="AF207" s="293">
        <f>IF(G207="",0,IF(P207="Inkoop bij 3e partij",0,IF(H207="Ja",Y207,VLOOKUP($G207,PDC!$B$10:$G$95,6,FALSE))))</f>
        <v>0</v>
      </c>
      <c r="AG207" s="30">
        <f>IF(G207="",0,IF(P207="Inkoop bij 3e partij",0,IF(H207="Ja", Z207,VLOOKUP($G207,PDC!$B$10:$G$95,5,FALSE))))</f>
        <v>0</v>
      </c>
      <c r="AH207" s="293">
        <f>IF(G207="",0,IF(P207="Inkoop bij 3e partij",V207*(1+PDC!$F$37)+IF(G207=0,0,IF(LEN(G207)=0,0,VLOOKUP($G207,PDC!$B$10:$J$77,7,FALSE))),0))</f>
        <v>0</v>
      </c>
      <c r="AI207" s="293">
        <f>IF(G207="",0,IF(P207="Inkoop bij 3e partij",W207*(1+PDC!$F$38),0))</f>
        <v>0</v>
      </c>
      <c r="AJ207" s="30">
        <f>IF(L207="",0,IF(M207="Ja",AA207,VLOOKUP($L207,PDC!$B$10:$G$95,5,FALSE)))</f>
        <v>0</v>
      </c>
    </row>
    <row r="208" spans="1:36" x14ac:dyDescent="0.2">
      <c r="A208" s="36" t="str">
        <f>IF(OR(LEN('Local Access'!A208)=0,'Local Access'!$L207="Ja"),"",'Local Access'!A208)</f>
        <v/>
      </c>
      <c r="B208" s="36" t="str">
        <f>IF(OR(LEN('Local Access'!B208)=0,'Local Access'!$L207="Ja"),"",'Local Access'!B208)</f>
        <v/>
      </c>
      <c r="C208" s="36" t="str">
        <f>IF(OR(LEN('Local Access'!C208)=0,'Local Access'!$L207="Ja"),"",'Local Access'!C208)</f>
        <v/>
      </c>
      <c r="D208" s="36" t="str">
        <f>IF(OR(LEN('Local Access'!D208)=0,'Local Access'!$L207="Ja"),"",'Local Access'!D208)</f>
        <v/>
      </c>
      <c r="E208" s="36" t="str">
        <f>IF(OR(LEN('Local Access'!E208)=0,'Local Access'!$L207="Ja"),"",'Local Access'!E208)</f>
        <v/>
      </c>
      <c r="F208" s="36" t="str">
        <f>IF(OR(LEN('Local Access'!F208)=0,'Local Access'!$L207="Ja"),"",'Local Access'!F208)</f>
        <v/>
      </c>
      <c r="G208" s="36" t="str">
        <f>IF(N207="Ja","",IF(LEN('Local Access'!H208)=0,"",'Local Access'!H208))</f>
        <v/>
      </c>
      <c r="H208" s="174" t="str">
        <f t="shared" si="15"/>
        <v/>
      </c>
      <c r="I208" s="36" t="str">
        <f>IF(N207="Ja","",IF(LEN('Local Access'!G208)=0,"",'Local Access'!G208))</f>
        <v/>
      </c>
      <c r="J208" s="36" t="str">
        <f>IF(N207="Ja","",IF(LEN('Local Access'!I208)=0,"",'Local Access'!I208))</f>
        <v/>
      </c>
      <c r="K208" s="36" t="str">
        <f>IF(LEN('Local Access'!J208)=0,"",'Local Access'!J208)</f>
        <v/>
      </c>
      <c r="L208" s="36" t="str">
        <f>IF(LEN('Local Access'!K208)=0,"",'Local Access'!K208)</f>
        <v/>
      </c>
      <c r="M208" s="174" t="str">
        <f t="shared" si="16"/>
        <v/>
      </c>
      <c r="N208" s="36" t="str">
        <f>IF(LEN('Local Access'!L208)=0,"",'Local Access'!L208)</f>
        <v/>
      </c>
      <c r="O208" s="36" t="str">
        <f>IF(LEN('Local Access'!M208)=0,"",'Local Access'!M208)</f>
        <v/>
      </c>
      <c r="P208" s="35"/>
      <c r="Q208" s="35"/>
      <c r="R208" s="34"/>
      <c r="S208" s="33"/>
      <c r="T208" s="33"/>
      <c r="U208" s="32"/>
      <c r="V208" s="31"/>
      <c r="W208" s="31"/>
      <c r="X208" s="31"/>
      <c r="Y208" s="31"/>
      <c r="Z208" s="31"/>
      <c r="AA208" s="31"/>
      <c r="AB208" s="292">
        <f t="shared" si="17"/>
        <v>0</v>
      </c>
      <c r="AC208" s="292">
        <f t="shared" si="18"/>
        <v>0</v>
      </c>
      <c r="AD208" s="292">
        <f t="shared" si="19"/>
        <v>0</v>
      </c>
      <c r="AE208" s="30">
        <f>IF(G208="",0,IF(P208="On-Net maken (glasvezel)",$S208*PDC!$F$33+$T208*PDC!$F$34+PDC!$F$32+$U208,IF(P208="On-Net maken (radio)",PDC!$F$35+$U208,0)))</f>
        <v>0</v>
      </c>
      <c r="AF208" s="293">
        <f>IF(G208="",0,IF(P208="Inkoop bij 3e partij",0,IF(H208="Ja",Y208,VLOOKUP($G208,PDC!$B$10:$G$95,6,FALSE))))</f>
        <v>0</v>
      </c>
      <c r="AG208" s="30">
        <f>IF(G208="",0,IF(P208="Inkoop bij 3e partij",0,IF(H208="Ja", Z208,VLOOKUP($G208,PDC!$B$10:$G$95,5,FALSE))))</f>
        <v>0</v>
      </c>
      <c r="AH208" s="293">
        <f>IF(G208="",0,IF(P208="Inkoop bij 3e partij",V208*(1+PDC!$F$37)+IF(G208=0,0,IF(LEN(G208)=0,0,VLOOKUP($G208,PDC!$B$10:$J$77,7,FALSE))),0))</f>
        <v>0</v>
      </c>
      <c r="AI208" s="293">
        <f>IF(G208="",0,IF(P208="Inkoop bij 3e partij",W208*(1+PDC!$F$38),0))</f>
        <v>0</v>
      </c>
      <c r="AJ208" s="30">
        <f>IF(L208="",0,IF(M208="Ja",AA208,VLOOKUP($L208,PDC!$B$10:$G$95,5,FALSE)))</f>
        <v>0</v>
      </c>
    </row>
    <row r="209" spans="1:36" x14ac:dyDescent="0.2">
      <c r="A209" s="36" t="str">
        <f>IF(OR(LEN('Local Access'!A209)=0,'Local Access'!$L208="Ja"),"",'Local Access'!A209)</f>
        <v/>
      </c>
      <c r="B209" s="36" t="str">
        <f>IF(OR(LEN('Local Access'!B209)=0,'Local Access'!$L208="Ja"),"",'Local Access'!B209)</f>
        <v/>
      </c>
      <c r="C209" s="36" t="str">
        <f>IF(OR(LEN('Local Access'!C209)=0,'Local Access'!$L208="Ja"),"",'Local Access'!C209)</f>
        <v/>
      </c>
      <c r="D209" s="36" t="str">
        <f>IF(OR(LEN('Local Access'!D209)=0,'Local Access'!$L208="Ja"),"",'Local Access'!D209)</f>
        <v/>
      </c>
      <c r="E209" s="36" t="str">
        <f>IF(OR(LEN('Local Access'!E209)=0,'Local Access'!$L208="Ja"),"",'Local Access'!E209)</f>
        <v/>
      </c>
      <c r="F209" s="36" t="str">
        <f>IF(OR(LEN('Local Access'!F209)=0,'Local Access'!$L208="Ja"),"",'Local Access'!F209)</f>
        <v/>
      </c>
      <c r="G209" s="36" t="str">
        <f>IF(N208="Ja","",IF(LEN('Local Access'!H209)=0,"",'Local Access'!H209))</f>
        <v/>
      </c>
      <c r="H209" s="174" t="str">
        <f t="shared" si="15"/>
        <v/>
      </c>
      <c r="I209" s="36" t="str">
        <f>IF(N208="Ja","",IF(LEN('Local Access'!G209)=0,"",'Local Access'!G209))</f>
        <v/>
      </c>
      <c r="J209" s="36" t="str">
        <f>IF(N208="Ja","",IF(LEN('Local Access'!I209)=0,"",'Local Access'!I209))</f>
        <v/>
      </c>
      <c r="K209" s="36" t="str">
        <f>IF(LEN('Local Access'!J209)=0,"",'Local Access'!J209)</f>
        <v/>
      </c>
      <c r="L209" s="36" t="str">
        <f>IF(LEN('Local Access'!K209)=0,"",'Local Access'!K209)</f>
        <v/>
      </c>
      <c r="M209" s="174" t="str">
        <f t="shared" si="16"/>
        <v/>
      </c>
      <c r="N209" s="36" t="str">
        <f>IF(LEN('Local Access'!L209)=0,"",'Local Access'!L209)</f>
        <v/>
      </c>
      <c r="O209" s="36" t="str">
        <f>IF(LEN('Local Access'!M209)=0,"",'Local Access'!M209)</f>
        <v/>
      </c>
      <c r="P209" s="35"/>
      <c r="Q209" s="35"/>
      <c r="R209" s="34"/>
      <c r="S209" s="33"/>
      <c r="T209" s="33"/>
      <c r="U209" s="32"/>
      <c r="V209" s="31"/>
      <c r="W209" s="31"/>
      <c r="X209" s="31"/>
      <c r="Y209" s="31"/>
      <c r="Z209" s="31"/>
      <c r="AA209" s="31"/>
      <c r="AB209" s="292">
        <f t="shared" si="17"/>
        <v>0</v>
      </c>
      <c r="AC209" s="292">
        <f t="shared" si="18"/>
        <v>0</v>
      </c>
      <c r="AD209" s="292">
        <f t="shared" si="19"/>
        <v>0</v>
      </c>
      <c r="AE209" s="30">
        <f>IF(G209="",0,IF(P209="On-Net maken (glasvezel)",$S209*PDC!$F$33+$T209*PDC!$F$34+PDC!$F$32+$U209,IF(P209="On-Net maken (radio)",PDC!$F$35+$U209,0)))</f>
        <v>0</v>
      </c>
      <c r="AF209" s="293">
        <f>IF(G209="",0,IF(P209="Inkoop bij 3e partij",0,IF(H209="Ja",Y209,VLOOKUP($G209,PDC!$B$10:$G$95,6,FALSE))))</f>
        <v>0</v>
      </c>
      <c r="AG209" s="30">
        <f>IF(G209="",0,IF(P209="Inkoop bij 3e partij",0,IF(H209="Ja", Z209,VLOOKUP($G209,PDC!$B$10:$G$95,5,FALSE))))</f>
        <v>0</v>
      </c>
      <c r="AH209" s="293">
        <f>IF(G209="",0,IF(P209="Inkoop bij 3e partij",V209*(1+PDC!$F$37)+IF(G209=0,0,IF(LEN(G209)=0,0,VLOOKUP($G209,PDC!$B$10:$J$77,7,FALSE))),0))</f>
        <v>0</v>
      </c>
      <c r="AI209" s="293">
        <f>IF(G209="",0,IF(P209="Inkoop bij 3e partij",W209*(1+PDC!$F$38),0))</f>
        <v>0</v>
      </c>
      <c r="AJ209" s="30">
        <f>IF(L209="",0,IF(M209="Ja",AA209,VLOOKUP($L209,PDC!$B$10:$G$95,5,FALSE)))</f>
        <v>0</v>
      </c>
    </row>
    <row r="210" spans="1:36" x14ac:dyDescent="0.2">
      <c r="A210" s="36" t="str">
        <f>IF(OR(LEN('Local Access'!A210)=0,'Local Access'!$L209="Ja"),"",'Local Access'!A210)</f>
        <v/>
      </c>
      <c r="B210" s="36" t="str">
        <f>IF(OR(LEN('Local Access'!B210)=0,'Local Access'!$L209="Ja"),"",'Local Access'!B210)</f>
        <v/>
      </c>
      <c r="C210" s="36" t="str">
        <f>IF(OR(LEN('Local Access'!C210)=0,'Local Access'!$L209="Ja"),"",'Local Access'!C210)</f>
        <v/>
      </c>
      <c r="D210" s="36" t="str">
        <f>IF(OR(LEN('Local Access'!D210)=0,'Local Access'!$L209="Ja"),"",'Local Access'!D210)</f>
        <v/>
      </c>
      <c r="E210" s="36" t="str">
        <f>IF(OR(LEN('Local Access'!E210)=0,'Local Access'!$L209="Ja"),"",'Local Access'!E210)</f>
        <v/>
      </c>
      <c r="F210" s="36" t="str">
        <f>IF(OR(LEN('Local Access'!F210)=0,'Local Access'!$L209="Ja"),"",'Local Access'!F210)</f>
        <v/>
      </c>
      <c r="G210" s="36" t="str">
        <f>IF(N209="Ja","",IF(LEN('Local Access'!H210)=0,"",'Local Access'!H210))</f>
        <v/>
      </c>
      <c r="H210" s="174" t="str">
        <f t="shared" si="15"/>
        <v/>
      </c>
      <c r="I210" s="36" t="str">
        <f>IF(N209="Ja","",IF(LEN('Local Access'!G210)=0,"",'Local Access'!G210))</f>
        <v/>
      </c>
      <c r="J210" s="36" t="str">
        <f>IF(N209="Ja","",IF(LEN('Local Access'!I210)=0,"",'Local Access'!I210))</f>
        <v/>
      </c>
      <c r="K210" s="36" t="str">
        <f>IF(LEN('Local Access'!J210)=0,"",'Local Access'!J210)</f>
        <v/>
      </c>
      <c r="L210" s="36" t="str">
        <f>IF(LEN('Local Access'!K210)=0,"",'Local Access'!K210)</f>
        <v/>
      </c>
      <c r="M210" s="174" t="str">
        <f t="shared" si="16"/>
        <v/>
      </c>
      <c r="N210" s="36" t="str">
        <f>IF(LEN('Local Access'!L210)=0,"",'Local Access'!L210)</f>
        <v/>
      </c>
      <c r="O210" s="36" t="str">
        <f>IF(LEN('Local Access'!M210)=0,"",'Local Access'!M210)</f>
        <v/>
      </c>
      <c r="P210" s="35"/>
      <c r="Q210" s="35"/>
      <c r="R210" s="34"/>
      <c r="S210" s="33"/>
      <c r="T210" s="33"/>
      <c r="U210" s="32"/>
      <c r="V210" s="31"/>
      <c r="W210" s="31"/>
      <c r="X210" s="31"/>
      <c r="Y210" s="31"/>
      <c r="Z210" s="31"/>
      <c r="AA210" s="31"/>
      <c r="AB210" s="292">
        <f t="shared" si="17"/>
        <v>0</v>
      </c>
      <c r="AC210" s="292">
        <f t="shared" si="18"/>
        <v>0</v>
      </c>
      <c r="AD210" s="292">
        <f t="shared" si="19"/>
        <v>0</v>
      </c>
      <c r="AE210" s="30">
        <f>IF(G210="",0,IF(P210="On-Net maken (glasvezel)",$S210*PDC!$F$33+$T210*PDC!$F$34+PDC!$F$32+$U210,IF(P210="On-Net maken (radio)",PDC!$F$35+$U210,0)))</f>
        <v>0</v>
      </c>
      <c r="AF210" s="293">
        <f>IF(G210="",0,IF(P210="Inkoop bij 3e partij",0,IF(H210="Ja",Y210,VLOOKUP($G210,PDC!$B$10:$G$95,6,FALSE))))</f>
        <v>0</v>
      </c>
      <c r="AG210" s="30">
        <f>IF(G210="",0,IF(P210="Inkoop bij 3e partij",0,IF(H210="Ja", Z210,VLOOKUP($G210,PDC!$B$10:$G$95,5,FALSE))))</f>
        <v>0</v>
      </c>
      <c r="AH210" s="293">
        <f>IF(G210="",0,IF(P210="Inkoop bij 3e partij",V210*(1+PDC!$F$37)+IF(G210=0,0,IF(LEN(G210)=0,0,VLOOKUP($G210,PDC!$B$10:$J$77,7,FALSE))),0))</f>
        <v>0</v>
      </c>
      <c r="AI210" s="293">
        <f>IF(G210="",0,IF(P210="Inkoop bij 3e partij",W210*(1+PDC!$F$38),0))</f>
        <v>0</v>
      </c>
      <c r="AJ210" s="30">
        <f>IF(L210="",0,IF(M210="Ja",AA210,VLOOKUP($L210,PDC!$B$10:$G$95,5,FALSE)))</f>
        <v>0</v>
      </c>
    </row>
    <row r="211" spans="1:36" x14ac:dyDescent="0.2">
      <c r="A211" s="36" t="str">
        <f>IF(OR(LEN('Local Access'!A211)=0,'Local Access'!$L210="Ja"),"",'Local Access'!A211)</f>
        <v/>
      </c>
      <c r="B211" s="36" t="str">
        <f>IF(OR(LEN('Local Access'!B211)=0,'Local Access'!$L210="Ja"),"",'Local Access'!B211)</f>
        <v/>
      </c>
      <c r="C211" s="36" t="str">
        <f>IF(OR(LEN('Local Access'!C211)=0,'Local Access'!$L210="Ja"),"",'Local Access'!C211)</f>
        <v/>
      </c>
      <c r="D211" s="36" t="str">
        <f>IF(OR(LEN('Local Access'!D211)=0,'Local Access'!$L210="Ja"),"",'Local Access'!D211)</f>
        <v/>
      </c>
      <c r="E211" s="36" t="str">
        <f>IF(OR(LEN('Local Access'!E211)=0,'Local Access'!$L210="Ja"),"",'Local Access'!E211)</f>
        <v/>
      </c>
      <c r="F211" s="36" t="str">
        <f>IF(OR(LEN('Local Access'!F211)=0,'Local Access'!$L210="Ja"),"",'Local Access'!F211)</f>
        <v/>
      </c>
      <c r="G211" s="36" t="str">
        <f>IF(N210="Ja","",IF(LEN('Local Access'!H211)=0,"",'Local Access'!H211))</f>
        <v/>
      </c>
      <c r="H211" s="174" t="str">
        <f t="shared" si="15"/>
        <v/>
      </c>
      <c r="I211" s="36" t="str">
        <f>IF(N210="Ja","",IF(LEN('Local Access'!G211)=0,"",'Local Access'!G211))</f>
        <v/>
      </c>
      <c r="J211" s="36" t="str">
        <f>IF(N210="Ja","",IF(LEN('Local Access'!I211)=0,"",'Local Access'!I211))</f>
        <v/>
      </c>
      <c r="K211" s="36" t="str">
        <f>IF(LEN('Local Access'!J211)=0,"",'Local Access'!J211)</f>
        <v/>
      </c>
      <c r="L211" s="36" t="str">
        <f>IF(LEN('Local Access'!K211)=0,"",'Local Access'!K211)</f>
        <v/>
      </c>
      <c r="M211" s="174" t="str">
        <f t="shared" si="16"/>
        <v/>
      </c>
      <c r="N211" s="36" t="str">
        <f>IF(LEN('Local Access'!L211)=0,"",'Local Access'!L211)</f>
        <v/>
      </c>
      <c r="O211" s="36" t="str">
        <f>IF(LEN('Local Access'!M211)=0,"",'Local Access'!M211)</f>
        <v/>
      </c>
      <c r="P211" s="35"/>
      <c r="Q211" s="35"/>
      <c r="R211" s="34"/>
      <c r="S211" s="33"/>
      <c r="T211" s="33"/>
      <c r="U211" s="32"/>
      <c r="V211" s="31"/>
      <c r="W211" s="31"/>
      <c r="X211" s="31"/>
      <c r="Y211" s="31"/>
      <c r="Z211" s="31"/>
      <c r="AA211" s="31"/>
      <c r="AB211" s="292">
        <f t="shared" si="17"/>
        <v>0</v>
      </c>
      <c r="AC211" s="292">
        <f t="shared" si="18"/>
        <v>0</v>
      </c>
      <c r="AD211" s="292">
        <f t="shared" si="19"/>
        <v>0</v>
      </c>
      <c r="AE211" s="30">
        <f>IF(G211="",0,IF(P211="On-Net maken (glasvezel)",$S211*PDC!$F$33+$T211*PDC!$F$34+PDC!$F$32+$U211,IF(P211="On-Net maken (radio)",PDC!$F$35+$U211,0)))</f>
        <v>0</v>
      </c>
      <c r="AF211" s="293">
        <f>IF(G211="",0,IF(P211="Inkoop bij 3e partij",0,IF(H211="Ja",Y211,VLOOKUP($G211,PDC!$B$10:$G$95,6,FALSE))))</f>
        <v>0</v>
      </c>
      <c r="AG211" s="30">
        <f>IF(G211="",0,IF(P211="Inkoop bij 3e partij",0,IF(H211="Ja", Z211,VLOOKUP($G211,PDC!$B$10:$G$95,5,FALSE))))</f>
        <v>0</v>
      </c>
      <c r="AH211" s="293">
        <f>IF(G211="",0,IF(P211="Inkoop bij 3e partij",V211*(1+PDC!$F$37)+IF(G211=0,0,IF(LEN(G211)=0,0,VLOOKUP($G211,PDC!$B$10:$J$77,7,FALSE))),0))</f>
        <v>0</v>
      </c>
      <c r="AI211" s="293">
        <f>IF(G211="",0,IF(P211="Inkoop bij 3e partij",W211*(1+PDC!$F$38),0))</f>
        <v>0</v>
      </c>
      <c r="AJ211" s="30">
        <f>IF(L211="",0,IF(M211="Ja",AA211,VLOOKUP($L211,PDC!$B$10:$G$95,5,FALSE)))</f>
        <v>0</v>
      </c>
    </row>
    <row r="212" spans="1:36" x14ac:dyDescent="0.2">
      <c r="A212" s="36" t="str">
        <f>IF(OR(LEN('Local Access'!A212)=0,'Local Access'!$L211="Ja"),"",'Local Access'!A212)</f>
        <v/>
      </c>
      <c r="B212" s="36" t="str">
        <f>IF(OR(LEN('Local Access'!B212)=0,'Local Access'!$L211="Ja"),"",'Local Access'!B212)</f>
        <v/>
      </c>
      <c r="C212" s="36" t="str">
        <f>IF(OR(LEN('Local Access'!C212)=0,'Local Access'!$L211="Ja"),"",'Local Access'!C212)</f>
        <v/>
      </c>
      <c r="D212" s="36" t="str">
        <f>IF(OR(LEN('Local Access'!D212)=0,'Local Access'!$L211="Ja"),"",'Local Access'!D212)</f>
        <v/>
      </c>
      <c r="E212" s="36" t="str">
        <f>IF(OR(LEN('Local Access'!E212)=0,'Local Access'!$L211="Ja"),"",'Local Access'!E212)</f>
        <v/>
      </c>
      <c r="F212" s="36" t="str">
        <f>IF(OR(LEN('Local Access'!F212)=0,'Local Access'!$L211="Ja"),"",'Local Access'!F212)</f>
        <v/>
      </c>
      <c r="G212" s="36" t="str">
        <f>IF(N211="Ja","",IF(LEN('Local Access'!H212)=0,"",'Local Access'!H212))</f>
        <v/>
      </c>
      <c r="H212" s="174" t="str">
        <f t="shared" si="15"/>
        <v/>
      </c>
      <c r="I212" s="36" t="str">
        <f>IF(N211="Ja","",IF(LEN('Local Access'!G212)=0,"",'Local Access'!G212))</f>
        <v/>
      </c>
      <c r="J212" s="36" t="str">
        <f>IF(N211="Ja","",IF(LEN('Local Access'!I212)=0,"",'Local Access'!I212))</f>
        <v/>
      </c>
      <c r="K212" s="36" t="str">
        <f>IF(LEN('Local Access'!J212)=0,"",'Local Access'!J212)</f>
        <v/>
      </c>
      <c r="L212" s="36" t="str">
        <f>IF(LEN('Local Access'!K212)=0,"",'Local Access'!K212)</f>
        <v/>
      </c>
      <c r="M212" s="174" t="str">
        <f t="shared" si="16"/>
        <v/>
      </c>
      <c r="N212" s="36" t="str">
        <f>IF(LEN('Local Access'!L212)=0,"",'Local Access'!L212)</f>
        <v/>
      </c>
      <c r="O212" s="36" t="str">
        <f>IF(LEN('Local Access'!M212)=0,"",'Local Access'!M212)</f>
        <v/>
      </c>
      <c r="P212" s="35"/>
      <c r="Q212" s="35"/>
      <c r="R212" s="34"/>
      <c r="S212" s="33"/>
      <c r="T212" s="33"/>
      <c r="U212" s="32"/>
      <c r="V212" s="31"/>
      <c r="W212" s="31"/>
      <c r="X212" s="31"/>
      <c r="Y212" s="31"/>
      <c r="Z212" s="31"/>
      <c r="AA212" s="31"/>
      <c r="AB212" s="292">
        <f t="shared" si="17"/>
        <v>0</v>
      </c>
      <c r="AC212" s="292">
        <f t="shared" si="18"/>
        <v>0</v>
      </c>
      <c r="AD212" s="292">
        <f t="shared" si="19"/>
        <v>0</v>
      </c>
      <c r="AE212" s="30">
        <f>IF(G212="",0,IF(P212="On-Net maken (glasvezel)",$S212*PDC!$F$33+$T212*PDC!$F$34+PDC!$F$32+$U212,IF(P212="On-Net maken (radio)",PDC!$F$35+$U212,0)))</f>
        <v>0</v>
      </c>
      <c r="AF212" s="293">
        <f>IF(G212="",0,IF(P212="Inkoop bij 3e partij",0,IF(H212="Ja",Y212,VLOOKUP($G212,PDC!$B$10:$G$95,6,FALSE))))</f>
        <v>0</v>
      </c>
      <c r="AG212" s="30">
        <f>IF(G212="",0,IF(P212="Inkoop bij 3e partij",0,IF(H212="Ja", Z212,VLOOKUP($G212,PDC!$B$10:$G$95,5,FALSE))))</f>
        <v>0</v>
      </c>
      <c r="AH212" s="293">
        <f>IF(G212="",0,IF(P212="Inkoop bij 3e partij",V212*(1+PDC!$F$37)+IF(G212=0,0,IF(LEN(G212)=0,0,VLOOKUP($G212,PDC!$B$10:$J$77,7,FALSE))),0))</f>
        <v>0</v>
      </c>
      <c r="AI212" s="293">
        <f>IF(G212="",0,IF(P212="Inkoop bij 3e partij",W212*(1+PDC!$F$38),0))</f>
        <v>0</v>
      </c>
      <c r="AJ212" s="30">
        <f>IF(L212="",0,IF(M212="Ja",AA212,VLOOKUP($L212,PDC!$B$10:$G$95,5,FALSE)))</f>
        <v>0</v>
      </c>
    </row>
    <row r="213" spans="1:36" x14ac:dyDescent="0.2">
      <c r="A213" s="36" t="str">
        <f>IF(OR(LEN('Local Access'!A213)=0,'Local Access'!$L212="Ja"),"",'Local Access'!A213)</f>
        <v/>
      </c>
      <c r="B213" s="36" t="str">
        <f>IF(OR(LEN('Local Access'!B213)=0,'Local Access'!$L212="Ja"),"",'Local Access'!B213)</f>
        <v/>
      </c>
      <c r="C213" s="36" t="str">
        <f>IF(OR(LEN('Local Access'!C213)=0,'Local Access'!$L212="Ja"),"",'Local Access'!C213)</f>
        <v/>
      </c>
      <c r="D213" s="36" t="str">
        <f>IF(OR(LEN('Local Access'!D213)=0,'Local Access'!$L212="Ja"),"",'Local Access'!D213)</f>
        <v/>
      </c>
      <c r="E213" s="36" t="str">
        <f>IF(OR(LEN('Local Access'!E213)=0,'Local Access'!$L212="Ja"),"",'Local Access'!E213)</f>
        <v/>
      </c>
      <c r="F213" s="36" t="str">
        <f>IF(OR(LEN('Local Access'!F213)=0,'Local Access'!$L212="Ja"),"",'Local Access'!F213)</f>
        <v/>
      </c>
      <c r="G213" s="36" t="str">
        <f>IF(N212="Ja","",IF(LEN('Local Access'!H213)=0,"",'Local Access'!H213))</f>
        <v/>
      </c>
      <c r="H213" s="174" t="str">
        <f t="shared" si="15"/>
        <v/>
      </c>
      <c r="I213" s="36" t="str">
        <f>IF(N212="Ja","",IF(LEN('Local Access'!G213)=0,"",'Local Access'!G213))</f>
        <v/>
      </c>
      <c r="J213" s="36" t="str">
        <f>IF(N212="Ja","",IF(LEN('Local Access'!I213)=0,"",'Local Access'!I213))</f>
        <v/>
      </c>
      <c r="K213" s="36" t="str">
        <f>IF(LEN('Local Access'!J213)=0,"",'Local Access'!J213)</f>
        <v/>
      </c>
      <c r="L213" s="36" t="str">
        <f>IF(LEN('Local Access'!K213)=0,"",'Local Access'!K213)</f>
        <v/>
      </c>
      <c r="M213" s="174" t="str">
        <f t="shared" si="16"/>
        <v/>
      </c>
      <c r="N213" s="36" t="str">
        <f>IF(LEN('Local Access'!L213)=0,"",'Local Access'!L213)</f>
        <v/>
      </c>
      <c r="O213" s="36" t="str">
        <f>IF(LEN('Local Access'!M213)=0,"",'Local Access'!M213)</f>
        <v/>
      </c>
      <c r="P213" s="35"/>
      <c r="Q213" s="35"/>
      <c r="R213" s="34"/>
      <c r="S213" s="33"/>
      <c r="T213" s="33"/>
      <c r="U213" s="32"/>
      <c r="V213" s="31"/>
      <c r="W213" s="31"/>
      <c r="X213" s="31"/>
      <c r="Y213" s="31"/>
      <c r="Z213" s="31"/>
      <c r="AA213" s="31"/>
      <c r="AB213" s="292">
        <f t="shared" si="17"/>
        <v>0</v>
      </c>
      <c r="AC213" s="292">
        <f t="shared" si="18"/>
        <v>0</v>
      </c>
      <c r="AD213" s="292">
        <f t="shared" si="19"/>
        <v>0</v>
      </c>
      <c r="AE213" s="30">
        <f>IF(G213="",0,IF(P213="On-Net maken (glasvezel)",$S213*PDC!$F$33+$T213*PDC!$F$34+PDC!$F$32+$U213,IF(P213="On-Net maken (radio)",PDC!$F$35+$U213,0)))</f>
        <v>0</v>
      </c>
      <c r="AF213" s="293">
        <f>IF(G213="",0,IF(P213="Inkoop bij 3e partij",0,IF(H213="Ja",Y213,VLOOKUP($G213,PDC!$B$10:$G$95,6,FALSE))))</f>
        <v>0</v>
      </c>
      <c r="AG213" s="30">
        <f>IF(G213="",0,IF(P213="Inkoop bij 3e partij",0,IF(H213="Ja", Z213,VLOOKUP($G213,PDC!$B$10:$G$95,5,FALSE))))</f>
        <v>0</v>
      </c>
      <c r="AH213" s="293">
        <f>IF(G213="",0,IF(P213="Inkoop bij 3e partij",V213*(1+PDC!$F$37)+IF(G213=0,0,IF(LEN(G213)=0,0,VLOOKUP($G213,PDC!$B$10:$J$77,7,FALSE))),0))</f>
        <v>0</v>
      </c>
      <c r="AI213" s="293">
        <f>IF(G213="",0,IF(P213="Inkoop bij 3e partij",W213*(1+PDC!$F$38),0))</f>
        <v>0</v>
      </c>
      <c r="AJ213" s="30">
        <f>IF(L213="",0,IF(M213="Ja",AA213,VLOOKUP($L213,PDC!$B$10:$G$95,5,FALSE)))</f>
        <v>0</v>
      </c>
    </row>
    <row r="214" spans="1:36" x14ac:dyDescent="0.2">
      <c r="A214" s="36" t="str">
        <f>IF(OR(LEN('Local Access'!A214)=0,'Local Access'!$L213="Ja"),"",'Local Access'!A214)</f>
        <v/>
      </c>
      <c r="B214" s="36" t="str">
        <f>IF(OR(LEN('Local Access'!B214)=0,'Local Access'!$L213="Ja"),"",'Local Access'!B214)</f>
        <v/>
      </c>
      <c r="C214" s="36" t="str">
        <f>IF(OR(LEN('Local Access'!C214)=0,'Local Access'!$L213="Ja"),"",'Local Access'!C214)</f>
        <v/>
      </c>
      <c r="D214" s="36" t="str">
        <f>IF(OR(LEN('Local Access'!D214)=0,'Local Access'!$L213="Ja"),"",'Local Access'!D214)</f>
        <v/>
      </c>
      <c r="E214" s="36" t="str">
        <f>IF(OR(LEN('Local Access'!E214)=0,'Local Access'!$L213="Ja"),"",'Local Access'!E214)</f>
        <v/>
      </c>
      <c r="F214" s="36" t="str">
        <f>IF(OR(LEN('Local Access'!F214)=0,'Local Access'!$L213="Ja"),"",'Local Access'!F214)</f>
        <v/>
      </c>
      <c r="G214" s="36" t="str">
        <f>IF(N213="Ja","",IF(LEN('Local Access'!H214)=0,"",'Local Access'!H214))</f>
        <v/>
      </c>
      <c r="H214" s="174" t="str">
        <f t="shared" si="15"/>
        <v/>
      </c>
      <c r="I214" s="36" t="str">
        <f>IF(N213="Ja","",IF(LEN('Local Access'!G214)=0,"",'Local Access'!G214))</f>
        <v/>
      </c>
      <c r="J214" s="36" t="str">
        <f>IF(N213="Ja","",IF(LEN('Local Access'!I214)=0,"",'Local Access'!I214))</f>
        <v/>
      </c>
      <c r="K214" s="36" t="str">
        <f>IF(LEN('Local Access'!J214)=0,"",'Local Access'!J214)</f>
        <v/>
      </c>
      <c r="L214" s="36" t="str">
        <f>IF(LEN('Local Access'!K214)=0,"",'Local Access'!K214)</f>
        <v/>
      </c>
      <c r="M214" s="174" t="str">
        <f t="shared" si="16"/>
        <v/>
      </c>
      <c r="N214" s="36" t="str">
        <f>IF(LEN('Local Access'!L214)=0,"",'Local Access'!L214)</f>
        <v/>
      </c>
      <c r="O214" s="36" t="str">
        <f>IF(LEN('Local Access'!M214)=0,"",'Local Access'!M214)</f>
        <v/>
      </c>
      <c r="P214" s="35"/>
      <c r="Q214" s="35"/>
      <c r="R214" s="34"/>
      <c r="S214" s="33"/>
      <c r="T214" s="33"/>
      <c r="U214" s="32"/>
      <c r="V214" s="31"/>
      <c r="W214" s="31"/>
      <c r="X214" s="31"/>
      <c r="Y214" s="31"/>
      <c r="Z214" s="31"/>
      <c r="AA214" s="31"/>
      <c r="AB214" s="292">
        <f t="shared" si="17"/>
        <v>0</v>
      </c>
      <c r="AC214" s="292">
        <f t="shared" si="18"/>
        <v>0</v>
      </c>
      <c r="AD214" s="292">
        <f t="shared" si="19"/>
        <v>0</v>
      </c>
      <c r="AE214" s="30">
        <f>IF(G214="",0,IF(P214="On-Net maken (glasvezel)",$S214*PDC!$F$33+$T214*PDC!$F$34+PDC!$F$32+$U214,IF(P214="On-Net maken (radio)",PDC!$F$35+$U214,0)))</f>
        <v>0</v>
      </c>
      <c r="AF214" s="293">
        <f>IF(G214="",0,IF(P214="Inkoop bij 3e partij",0,IF(H214="Ja",Y214,VLOOKUP($G214,PDC!$B$10:$G$95,6,FALSE))))</f>
        <v>0</v>
      </c>
      <c r="AG214" s="30">
        <f>IF(G214="",0,IF(P214="Inkoop bij 3e partij",0,IF(H214="Ja", Z214,VLOOKUP($G214,PDC!$B$10:$G$95,5,FALSE))))</f>
        <v>0</v>
      </c>
      <c r="AH214" s="293">
        <f>IF(G214="",0,IF(P214="Inkoop bij 3e partij",V214*(1+PDC!$F$37)+IF(G214=0,0,IF(LEN(G214)=0,0,VLOOKUP($G214,PDC!$B$10:$J$77,7,FALSE))),0))</f>
        <v>0</v>
      </c>
      <c r="AI214" s="293">
        <f>IF(G214="",0,IF(P214="Inkoop bij 3e partij",W214*(1+PDC!$F$38),0))</f>
        <v>0</v>
      </c>
      <c r="AJ214" s="30">
        <f>IF(L214="",0,IF(M214="Ja",AA214,VLOOKUP($L214,PDC!$B$10:$G$95,5,FALSE)))</f>
        <v>0</v>
      </c>
    </row>
    <row r="215" spans="1:36" x14ac:dyDescent="0.2">
      <c r="A215" s="36" t="str">
        <f>IF(OR(LEN('Local Access'!A215)=0,'Local Access'!$L214="Ja"),"",'Local Access'!A215)</f>
        <v/>
      </c>
      <c r="B215" s="36" t="str">
        <f>IF(OR(LEN('Local Access'!B215)=0,'Local Access'!$L214="Ja"),"",'Local Access'!B215)</f>
        <v/>
      </c>
      <c r="C215" s="36" t="str">
        <f>IF(OR(LEN('Local Access'!C215)=0,'Local Access'!$L214="Ja"),"",'Local Access'!C215)</f>
        <v/>
      </c>
      <c r="D215" s="36" t="str">
        <f>IF(OR(LEN('Local Access'!D215)=0,'Local Access'!$L214="Ja"),"",'Local Access'!D215)</f>
        <v/>
      </c>
      <c r="E215" s="36" t="str">
        <f>IF(OR(LEN('Local Access'!E215)=0,'Local Access'!$L214="Ja"),"",'Local Access'!E215)</f>
        <v/>
      </c>
      <c r="F215" s="36" t="str">
        <f>IF(OR(LEN('Local Access'!F215)=0,'Local Access'!$L214="Ja"),"",'Local Access'!F215)</f>
        <v/>
      </c>
      <c r="G215" s="36" t="str">
        <f>IF(N214="Ja","",IF(LEN('Local Access'!H215)=0,"",'Local Access'!H215))</f>
        <v/>
      </c>
      <c r="H215" s="174" t="str">
        <f t="shared" si="15"/>
        <v/>
      </c>
      <c r="I215" s="36" t="str">
        <f>IF(N214="Ja","",IF(LEN('Local Access'!G215)=0,"",'Local Access'!G215))</f>
        <v/>
      </c>
      <c r="J215" s="36" t="str">
        <f>IF(N214="Ja","",IF(LEN('Local Access'!I215)=0,"",'Local Access'!I215))</f>
        <v/>
      </c>
      <c r="K215" s="36" t="str">
        <f>IF(LEN('Local Access'!J215)=0,"",'Local Access'!J215)</f>
        <v/>
      </c>
      <c r="L215" s="36" t="str">
        <f>IF(LEN('Local Access'!K215)=0,"",'Local Access'!K215)</f>
        <v/>
      </c>
      <c r="M215" s="174" t="str">
        <f t="shared" si="16"/>
        <v/>
      </c>
      <c r="N215" s="36" t="str">
        <f>IF(LEN('Local Access'!L215)=0,"",'Local Access'!L215)</f>
        <v/>
      </c>
      <c r="O215" s="36" t="str">
        <f>IF(LEN('Local Access'!M215)=0,"",'Local Access'!M215)</f>
        <v/>
      </c>
      <c r="P215" s="35"/>
      <c r="Q215" s="35"/>
      <c r="R215" s="34"/>
      <c r="S215" s="33"/>
      <c r="T215" s="33"/>
      <c r="U215" s="32"/>
      <c r="V215" s="31"/>
      <c r="W215" s="31"/>
      <c r="X215" s="31"/>
      <c r="Y215" s="31"/>
      <c r="Z215" s="31"/>
      <c r="AA215" s="31"/>
      <c r="AB215" s="292">
        <f t="shared" si="17"/>
        <v>0</v>
      </c>
      <c r="AC215" s="292">
        <f t="shared" si="18"/>
        <v>0</v>
      </c>
      <c r="AD215" s="292">
        <f t="shared" si="19"/>
        <v>0</v>
      </c>
      <c r="AE215" s="30">
        <f>IF(G215="",0,IF(P215="On-Net maken (glasvezel)",$S215*PDC!$F$33+$T215*PDC!$F$34+PDC!$F$32+$U215,IF(P215="On-Net maken (radio)",PDC!$F$35+$U215,0)))</f>
        <v>0</v>
      </c>
      <c r="AF215" s="293">
        <f>IF(G215="",0,IF(P215="Inkoop bij 3e partij",0,IF(H215="Ja",Y215,VLOOKUP($G215,PDC!$B$10:$G$95,6,FALSE))))</f>
        <v>0</v>
      </c>
      <c r="AG215" s="30">
        <f>IF(G215="",0,IF(P215="Inkoop bij 3e partij",0,IF(H215="Ja", Z215,VLOOKUP($G215,PDC!$B$10:$G$95,5,FALSE))))</f>
        <v>0</v>
      </c>
      <c r="AH215" s="293">
        <f>IF(G215="",0,IF(P215="Inkoop bij 3e partij",V215*(1+PDC!$F$37)+IF(G215=0,0,IF(LEN(G215)=0,0,VLOOKUP($G215,PDC!$B$10:$J$77,7,FALSE))),0))</f>
        <v>0</v>
      </c>
      <c r="AI215" s="293">
        <f>IF(G215="",0,IF(P215="Inkoop bij 3e partij",W215*(1+PDC!$F$38),0))</f>
        <v>0</v>
      </c>
      <c r="AJ215" s="30">
        <f>IF(L215="",0,IF(M215="Ja",AA215,VLOOKUP($L215,PDC!$B$10:$G$95,5,FALSE)))</f>
        <v>0</v>
      </c>
    </row>
    <row r="216" spans="1:36" x14ac:dyDescent="0.2">
      <c r="A216" s="36" t="str">
        <f>IF(OR(LEN('Local Access'!A216)=0,'Local Access'!$L215="Ja"),"",'Local Access'!A216)</f>
        <v/>
      </c>
      <c r="B216" s="36" t="str">
        <f>IF(OR(LEN('Local Access'!B216)=0,'Local Access'!$L215="Ja"),"",'Local Access'!B216)</f>
        <v/>
      </c>
      <c r="C216" s="36" t="str">
        <f>IF(OR(LEN('Local Access'!C216)=0,'Local Access'!$L215="Ja"),"",'Local Access'!C216)</f>
        <v/>
      </c>
      <c r="D216" s="36" t="str">
        <f>IF(OR(LEN('Local Access'!D216)=0,'Local Access'!$L215="Ja"),"",'Local Access'!D216)</f>
        <v/>
      </c>
      <c r="E216" s="36" t="str">
        <f>IF(OR(LEN('Local Access'!E216)=0,'Local Access'!$L215="Ja"),"",'Local Access'!E216)</f>
        <v/>
      </c>
      <c r="F216" s="36" t="str">
        <f>IF(OR(LEN('Local Access'!F216)=0,'Local Access'!$L215="Ja"),"",'Local Access'!F216)</f>
        <v/>
      </c>
      <c r="G216" s="36" t="str">
        <f>IF(N215="Ja","",IF(LEN('Local Access'!H216)=0,"",'Local Access'!H216))</f>
        <v/>
      </c>
      <c r="H216" s="174" t="str">
        <f t="shared" si="15"/>
        <v/>
      </c>
      <c r="I216" s="36" t="str">
        <f>IF(N215="Ja","",IF(LEN('Local Access'!G216)=0,"",'Local Access'!G216))</f>
        <v/>
      </c>
      <c r="J216" s="36" t="str">
        <f>IF(N215="Ja","",IF(LEN('Local Access'!I216)=0,"",'Local Access'!I216))</f>
        <v/>
      </c>
      <c r="K216" s="36" t="str">
        <f>IF(LEN('Local Access'!J216)=0,"",'Local Access'!J216)</f>
        <v/>
      </c>
      <c r="L216" s="36" t="str">
        <f>IF(LEN('Local Access'!K216)=0,"",'Local Access'!K216)</f>
        <v/>
      </c>
      <c r="M216" s="174" t="str">
        <f t="shared" si="16"/>
        <v/>
      </c>
      <c r="N216" s="36" t="str">
        <f>IF(LEN('Local Access'!L216)=0,"",'Local Access'!L216)</f>
        <v/>
      </c>
      <c r="O216" s="36" t="str">
        <f>IF(LEN('Local Access'!M216)=0,"",'Local Access'!M216)</f>
        <v/>
      </c>
      <c r="P216" s="35"/>
      <c r="Q216" s="35"/>
      <c r="R216" s="34"/>
      <c r="S216" s="33"/>
      <c r="T216" s="33"/>
      <c r="U216" s="32"/>
      <c r="V216" s="31"/>
      <c r="W216" s="31"/>
      <c r="X216" s="31"/>
      <c r="Y216" s="31"/>
      <c r="Z216" s="31"/>
      <c r="AA216" s="31"/>
      <c r="AB216" s="292">
        <f t="shared" si="17"/>
        <v>0</v>
      </c>
      <c r="AC216" s="292">
        <f t="shared" si="18"/>
        <v>0</v>
      </c>
      <c r="AD216" s="292">
        <f t="shared" si="19"/>
        <v>0</v>
      </c>
      <c r="AE216" s="30">
        <f>IF(G216="",0,IF(P216="On-Net maken (glasvezel)",$S216*PDC!$F$33+$T216*PDC!$F$34+PDC!$F$32+$U216,IF(P216="On-Net maken (radio)",PDC!$F$35+$U216,0)))</f>
        <v>0</v>
      </c>
      <c r="AF216" s="293">
        <f>IF(G216="",0,IF(P216="Inkoop bij 3e partij",0,IF(H216="Ja",Y216,VLOOKUP($G216,PDC!$B$10:$G$95,6,FALSE))))</f>
        <v>0</v>
      </c>
      <c r="AG216" s="30">
        <f>IF(G216="",0,IF(P216="Inkoop bij 3e partij",0,IF(H216="Ja", Z216,VLOOKUP($G216,PDC!$B$10:$G$95,5,FALSE))))</f>
        <v>0</v>
      </c>
      <c r="AH216" s="293">
        <f>IF(G216="",0,IF(P216="Inkoop bij 3e partij",V216*(1+PDC!$F$37)+IF(G216=0,0,IF(LEN(G216)=0,0,VLOOKUP($G216,PDC!$B$10:$J$77,7,FALSE))),0))</f>
        <v>0</v>
      </c>
      <c r="AI216" s="293">
        <f>IF(G216="",0,IF(P216="Inkoop bij 3e partij",W216*(1+PDC!$F$38),0))</f>
        <v>0</v>
      </c>
      <c r="AJ216" s="30">
        <f>IF(L216="",0,IF(M216="Ja",AA216,VLOOKUP($L216,PDC!$B$10:$G$95,5,FALSE)))</f>
        <v>0</v>
      </c>
    </row>
    <row r="217" spans="1:36" x14ac:dyDescent="0.2">
      <c r="A217" s="36" t="str">
        <f>IF(OR(LEN('Local Access'!A217)=0,'Local Access'!$L216="Ja"),"",'Local Access'!A217)</f>
        <v/>
      </c>
      <c r="B217" s="36" t="str">
        <f>IF(OR(LEN('Local Access'!B217)=0,'Local Access'!$L216="Ja"),"",'Local Access'!B217)</f>
        <v/>
      </c>
      <c r="C217" s="36" t="str">
        <f>IF(OR(LEN('Local Access'!C217)=0,'Local Access'!$L216="Ja"),"",'Local Access'!C217)</f>
        <v/>
      </c>
      <c r="D217" s="36" t="str">
        <f>IF(OR(LEN('Local Access'!D217)=0,'Local Access'!$L216="Ja"),"",'Local Access'!D217)</f>
        <v/>
      </c>
      <c r="E217" s="36" t="str">
        <f>IF(OR(LEN('Local Access'!E217)=0,'Local Access'!$L216="Ja"),"",'Local Access'!E217)</f>
        <v/>
      </c>
      <c r="F217" s="36" t="str">
        <f>IF(OR(LEN('Local Access'!F217)=0,'Local Access'!$L216="Ja"),"",'Local Access'!F217)</f>
        <v/>
      </c>
      <c r="G217" s="36" t="str">
        <f>IF(N216="Ja","",IF(LEN('Local Access'!H217)=0,"",'Local Access'!H217))</f>
        <v/>
      </c>
      <c r="H217" s="174" t="str">
        <f t="shared" si="15"/>
        <v/>
      </c>
      <c r="I217" s="36" t="str">
        <f>IF(N216="Ja","",IF(LEN('Local Access'!G217)=0,"",'Local Access'!G217))</f>
        <v/>
      </c>
      <c r="J217" s="36" t="str">
        <f>IF(N216="Ja","",IF(LEN('Local Access'!I217)=0,"",'Local Access'!I217))</f>
        <v/>
      </c>
      <c r="K217" s="36" t="str">
        <f>IF(LEN('Local Access'!J217)=0,"",'Local Access'!J217)</f>
        <v/>
      </c>
      <c r="L217" s="36" t="str">
        <f>IF(LEN('Local Access'!K217)=0,"",'Local Access'!K217)</f>
        <v/>
      </c>
      <c r="M217" s="174" t="str">
        <f t="shared" si="16"/>
        <v/>
      </c>
      <c r="N217" s="36" t="str">
        <f>IF(LEN('Local Access'!L217)=0,"",'Local Access'!L217)</f>
        <v/>
      </c>
      <c r="O217" s="36" t="str">
        <f>IF(LEN('Local Access'!M217)=0,"",'Local Access'!M217)</f>
        <v/>
      </c>
      <c r="P217" s="35"/>
      <c r="Q217" s="35"/>
      <c r="R217" s="34"/>
      <c r="S217" s="33"/>
      <c r="T217" s="33"/>
      <c r="U217" s="32"/>
      <c r="V217" s="31"/>
      <c r="W217" s="31"/>
      <c r="X217" s="31"/>
      <c r="Y217" s="31"/>
      <c r="Z217" s="31"/>
      <c r="AA217" s="31"/>
      <c r="AB217" s="292">
        <f t="shared" si="17"/>
        <v>0</v>
      </c>
      <c r="AC217" s="292">
        <f t="shared" si="18"/>
        <v>0</v>
      </c>
      <c r="AD217" s="292">
        <f t="shared" si="19"/>
        <v>0</v>
      </c>
      <c r="AE217" s="30">
        <f>IF(G217="",0,IF(P217="On-Net maken (glasvezel)",$S217*PDC!$F$33+$T217*PDC!$F$34+PDC!$F$32+$U217,IF(P217="On-Net maken (radio)",PDC!$F$35+$U217,0)))</f>
        <v>0</v>
      </c>
      <c r="AF217" s="293">
        <f>IF(G217="",0,IF(P217="Inkoop bij 3e partij",0,IF(H217="Ja",Y217,VLOOKUP($G217,PDC!$B$10:$G$95,6,FALSE))))</f>
        <v>0</v>
      </c>
      <c r="AG217" s="30">
        <f>IF(G217="",0,IF(P217="Inkoop bij 3e partij",0,IF(H217="Ja", Z217,VLOOKUP($G217,PDC!$B$10:$G$95,5,FALSE))))</f>
        <v>0</v>
      </c>
      <c r="AH217" s="293">
        <f>IF(G217="",0,IF(P217="Inkoop bij 3e partij",V217*(1+PDC!$F$37)+IF(G217=0,0,IF(LEN(G217)=0,0,VLOOKUP($G217,PDC!$B$10:$J$77,7,FALSE))),0))</f>
        <v>0</v>
      </c>
      <c r="AI217" s="293">
        <f>IF(G217="",0,IF(P217="Inkoop bij 3e partij",W217*(1+PDC!$F$38),0))</f>
        <v>0</v>
      </c>
      <c r="AJ217" s="30">
        <f>IF(L217="",0,IF(M217="Ja",AA217,VLOOKUP($L217,PDC!$B$10:$G$95,5,FALSE)))</f>
        <v>0</v>
      </c>
    </row>
    <row r="218" spans="1:36" x14ac:dyDescent="0.2">
      <c r="A218" s="36" t="str">
        <f>IF(OR(LEN('Local Access'!A218)=0,'Local Access'!$L217="Ja"),"",'Local Access'!A218)</f>
        <v/>
      </c>
      <c r="B218" s="36" t="str">
        <f>IF(OR(LEN('Local Access'!B218)=0,'Local Access'!$L217="Ja"),"",'Local Access'!B218)</f>
        <v/>
      </c>
      <c r="C218" s="36" t="str">
        <f>IF(OR(LEN('Local Access'!C218)=0,'Local Access'!$L217="Ja"),"",'Local Access'!C218)</f>
        <v/>
      </c>
      <c r="D218" s="36" t="str">
        <f>IF(OR(LEN('Local Access'!D218)=0,'Local Access'!$L217="Ja"),"",'Local Access'!D218)</f>
        <v/>
      </c>
      <c r="E218" s="36" t="str">
        <f>IF(OR(LEN('Local Access'!E218)=0,'Local Access'!$L217="Ja"),"",'Local Access'!E218)</f>
        <v/>
      </c>
      <c r="F218" s="36" t="str">
        <f>IF(OR(LEN('Local Access'!F218)=0,'Local Access'!$L217="Ja"),"",'Local Access'!F218)</f>
        <v/>
      </c>
      <c r="G218" s="36" t="str">
        <f>IF(N217="Ja","",IF(LEN('Local Access'!H218)=0,"",'Local Access'!H218))</f>
        <v/>
      </c>
      <c r="H218" s="174" t="str">
        <f t="shared" si="15"/>
        <v/>
      </c>
      <c r="I218" s="36" t="str">
        <f>IF(N217="Ja","",IF(LEN('Local Access'!G218)=0,"",'Local Access'!G218))</f>
        <v/>
      </c>
      <c r="J218" s="36" t="str">
        <f>IF(N217="Ja","",IF(LEN('Local Access'!I218)=0,"",'Local Access'!I218))</f>
        <v/>
      </c>
      <c r="K218" s="36" t="str">
        <f>IF(LEN('Local Access'!J218)=0,"",'Local Access'!J218)</f>
        <v/>
      </c>
      <c r="L218" s="36" t="str">
        <f>IF(LEN('Local Access'!K218)=0,"",'Local Access'!K218)</f>
        <v/>
      </c>
      <c r="M218" s="174" t="str">
        <f t="shared" si="16"/>
        <v/>
      </c>
      <c r="N218" s="36" t="str">
        <f>IF(LEN('Local Access'!L218)=0,"",'Local Access'!L218)</f>
        <v/>
      </c>
      <c r="O218" s="36" t="str">
        <f>IF(LEN('Local Access'!M218)=0,"",'Local Access'!M218)</f>
        <v/>
      </c>
      <c r="P218" s="35"/>
      <c r="Q218" s="35"/>
      <c r="R218" s="34"/>
      <c r="S218" s="33"/>
      <c r="T218" s="33"/>
      <c r="U218" s="32"/>
      <c r="V218" s="31"/>
      <c r="W218" s="31"/>
      <c r="X218" s="31"/>
      <c r="Y218" s="31"/>
      <c r="Z218" s="31"/>
      <c r="AA218" s="31"/>
      <c r="AB218" s="292">
        <f t="shared" si="17"/>
        <v>0</v>
      </c>
      <c r="AC218" s="292">
        <f t="shared" si="18"/>
        <v>0</v>
      </c>
      <c r="AD218" s="292">
        <f t="shared" si="19"/>
        <v>0</v>
      </c>
      <c r="AE218" s="30">
        <f>IF(G218="",0,IF(P218="On-Net maken (glasvezel)",$S218*PDC!$F$33+$T218*PDC!$F$34+PDC!$F$32+$U218,IF(P218="On-Net maken (radio)",PDC!$F$35+$U218,0)))</f>
        <v>0</v>
      </c>
      <c r="AF218" s="293">
        <f>IF(G218="",0,IF(P218="Inkoop bij 3e partij",0,IF(H218="Ja",Y218,VLOOKUP($G218,PDC!$B$10:$G$95,6,FALSE))))</f>
        <v>0</v>
      </c>
      <c r="AG218" s="30">
        <f>IF(G218="",0,IF(P218="Inkoop bij 3e partij",0,IF(H218="Ja", Z218,VLOOKUP($G218,PDC!$B$10:$G$95,5,FALSE))))</f>
        <v>0</v>
      </c>
      <c r="AH218" s="293">
        <f>IF(G218="",0,IF(P218="Inkoop bij 3e partij",V218*(1+PDC!$F$37)+IF(G218=0,0,IF(LEN(G218)=0,0,VLOOKUP($G218,PDC!$B$10:$J$77,7,FALSE))),0))</f>
        <v>0</v>
      </c>
      <c r="AI218" s="293">
        <f>IF(G218="",0,IF(P218="Inkoop bij 3e partij",W218*(1+PDC!$F$38),0))</f>
        <v>0</v>
      </c>
      <c r="AJ218" s="30">
        <f>IF(L218="",0,IF(M218="Ja",AA218,VLOOKUP($L218,PDC!$B$10:$G$95,5,FALSE)))</f>
        <v>0</v>
      </c>
    </row>
    <row r="219" spans="1:36" x14ac:dyDescent="0.2">
      <c r="A219" s="36" t="str">
        <f>IF(OR(LEN('Local Access'!A219)=0,'Local Access'!$L218="Ja"),"",'Local Access'!A219)</f>
        <v/>
      </c>
      <c r="B219" s="36" t="str">
        <f>IF(OR(LEN('Local Access'!B219)=0,'Local Access'!$L218="Ja"),"",'Local Access'!B219)</f>
        <v/>
      </c>
      <c r="C219" s="36" t="str">
        <f>IF(OR(LEN('Local Access'!C219)=0,'Local Access'!$L218="Ja"),"",'Local Access'!C219)</f>
        <v/>
      </c>
      <c r="D219" s="36" t="str">
        <f>IF(OR(LEN('Local Access'!D219)=0,'Local Access'!$L218="Ja"),"",'Local Access'!D219)</f>
        <v/>
      </c>
      <c r="E219" s="36" t="str">
        <f>IF(OR(LEN('Local Access'!E219)=0,'Local Access'!$L218="Ja"),"",'Local Access'!E219)</f>
        <v/>
      </c>
      <c r="F219" s="36" t="str">
        <f>IF(OR(LEN('Local Access'!F219)=0,'Local Access'!$L218="Ja"),"",'Local Access'!F219)</f>
        <v/>
      </c>
      <c r="G219" s="36" t="str">
        <f>IF(N218="Ja","",IF(LEN('Local Access'!H219)=0,"",'Local Access'!H219))</f>
        <v/>
      </c>
      <c r="H219" s="174" t="str">
        <f t="shared" si="15"/>
        <v/>
      </c>
      <c r="I219" s="36" t="str">
        <f>IF(N218="Ja","",IF(LEN('Local Access'!G219)=0,"",'Local Access'!G219))</f>
        <v/>
      </c>
      <c r="J219" s="36" t="str">
        <f>IF(N218="Ja","",IF(LEN('Local Access'!I219)=0,"",'Local Access'!I219))</f>
        <v/>
      </c>
      <c r="K219" s="36" t="str">
        <f>IF(LEN('Local Access'!J219)=0,"",'Local Access'!J219)</f>
        <v/>
      </c>
      <c r="L219" s="36" t="str">
        <f>IF(LEN('Local Access'!K219)=0,"",'Local Access'!K219)</f>
        <v/>
      </c>
      <c r="M219" s="174" t="str">
        <f t="shared" si="16"/>
        <v/>
      </c>
      <c r="N219" s="36" t="str">
        <f>IF(LEN('Local Access'!L219)=0,"",'Local Access'!L219)</f>
        <v/>
      </c>
      <c r="O219" s="36" t="str">
        <f>IF(LEN('Local Access'!M219)=0,"",'Local Access'!M219)</f>
        <v/>
      </c>
      <c r="P219" s="35"/>
      <c r="Q219" s="35"/>
      <c r="R219" s="34"/>
      <c r="S219" s="33"/>
      <c r="T219" s="33"/>
      <c r="U219" s="32"/>
      <c r="V219" s="31"/>
      <c r="W219" s="31"/>
      <c r="X219" s="31"/>
      <c r="Y219" s="31"/>
      <c r="Z219" s="31"/>
      <c r="AA219" s="31"/>
      <c r="AB219" s="292">
        <f t="shared" si="17"/>
        <v>0</v>
      </c>
      <c r="AC219" s="292">
        <f t="shared" si="18"/>
        <v>0</v>
      </c>
      <c r="AD219" s="292">
        <f t="shared" si="19"/>
        <v>0</v>
      </c>
      <c r="AE219" s="30">
        <f>IF(G219="",0,IF(P219="On-Net maken (glasvezel)",$S219*PDC!$F$33+$T219*PDC!$F$34+PDC!$F$32+$U219,IF(P219="On-Net maken (radio)",PDC!$F$35+$U219,0)))</f>
        <v>0</v>
      </c>
      <c r="AF219" s="293">
        <f>IF(G219="",0,IF(P219="Inkoop bij 3e partij",0,IF(H219="Ja",Y219,VLOOKUP($G219,PDC!$B$10:$G$95,6,FALSE))))</f>
        <v>0</v>
      </c>
      <c r="AG219" s="30">
        <f>IF(G219="",0,IF(P219="Inkoop bij 3e partij",0,IF(H219="Ja", Z219,VLOOKUP($G219,PDC!$B$10:$G$95,5,FALSE))))</f>
        <v>0</v>
      </c>
      <c r="AH219" s="293">
        <f>IF(G219="",0,IF(P219="Inkoop bij 3e partij",V219*(1+PDC!$F$37)+IF(G219=0,0,IF(LEN(G219)=0,0,VLOOKUP($G219,PDC!$B$10:$J$77,7,FALSE))),0))</f>
        <v>0</v>
      </c>
      <c r="AI219" s="293">
        <f>IF(G219="",0,IF(P219="Inkoop bij 3e partij",W219*(1+PDC!$F$38),0))</f>
        <v>0</v>
      </c>
      <c r="AJ219" s="30">
        <f>IF(L219="",0,IF(M219="Ja",AA219,VLOOKUP($L219,PDC!$B$10:$G$95,5,FALSE)))</f>
        <v>0</v>
      </c>
    </row>
    <row r="220" spans="1:36" x14ac:dyDescent="0.2">
      <c r="A220" s="36" t="str">
        <f>IF(OR(LEN('Local Access'!A220)=0,'Local Access'!$L219="Ja"),"",'Local Access'!A220)</f>
        <v/>
      </c>
      <c r="B220" s="36" t="str">
        <f>IF(OR(LEN('Local Access'!B220)=0,'Local Access'!$L219="Ja"),"",'Local Access'!B220)</f>
        <v/>
      </c>
      <c r="C220" s="36" t="str">
        <f>IF(OR(LEN('Local Access'!C220)=0,'Local Access'!$L219="Ja"),"",'Local Access'!C220)</f>
        <v/>
      </c>
      <c r="D220" s="36" t="str">
        <f>IF(OR(LEN('Local Access'!D220)=0,'Local Access'!$L219="Ja"),"",'Local Access'!D220)</f>
        <v/>
      </c>
      <c r="E220" s="36" t="str">
        <f>IF(OR(LEN('Local Access'!E220)=0,'Local Access'!$L219="Ja"),"",'Local Access'!E220)</f>
        <v/>
      </c>
      <c r="F220" s="36" t="str">
        <f>IF(OR(LEN('Local Access'!F220)=0,'Local Access'!$L219="Ja"),"",'Local Access'!F220)</f>
        <v/>
      </c>
      <c r="G220" s="36" t="str">
        <f>IF(N219="Ja","",IF(LEN('Local Access'!H220)=0,"",'Local Access'!H220))</f>
        <v/>
      </c>
      <c r="H220" s="174" t="str">
        <f t="shared" si="15"/>
        <v/>
      </c>
      <c r="I220" s="36" t="str">
        <f>IF(N219="Ja","",IF(LEN('Local Access'!G220)=0,"",'Local Access'!G220))</f>
        <v/>
      </c>
      <c r="J220" s="36" t="str">
        <f>IF(N219="Ja","",IF(LEN('Local Access'!I220)=0,"",'Local Access'!I220))</f>
        <v/>
      </c>
      <c r="K220" s="36" t="str">
        <f>IF(LEN('Local Access'!J220)=0,"",'Local Access'!J220)</f>
        <v/>
      </c>
      <c r="L220" s="36" t="str">
        <f>IF(LEN('Local Access'!K220)=0,"",'Local Access'!K220)</f>
        <v/>
      </c>
      <c r="M220" s="174" t="str">
        <f t="shared" si="16"/>
        <v/>
      </c>
      <c r="N220" s="36" t="str">
        <f>IF(LEN('Local Access'!L220)=0,"",'Local Access'!L220)</f>
        <v/>
      </c>
      <c r="O220" s="36" t="str">
        <f>IF(LEN('Local Access'!M220)=0,"",'Local Access'!M220)</f>
        <v/>
      </c>
      <c r="P220" s="35"/>
      <c r="Q220" s="35"/>
      <c r="R220" s="34"/>
      <c r="S220" s="33"/>
      <c r="T220" s="33"/>
      <c r="U220" s="32"/>
      <c r="V220" s="31"/>
      <c r="W220" s="31"/>
      <c r="X220" s="31"/>
      <c r="Y220" s="31"/>
      <c r="Z220" s="31"/>
      <c r="AA220" s="31"/>
      <c r="AB220" s="292">
        <f t="shared" si="17"/>
        <v>0</v>
      </c>
      <c r="AC220" s="292">
        <f t="shared" si="18"/>
        <v>0</v>
      </c>
      <c r="AD220" s="292">
        <f t="shared" si="19"/>
        <v>0</v>
      </c>
      <c r="AE220" s="30">
        <f>IF(G220="",0,IF(P220="On-Net maken (glasvezel)",$S220*PDC!$F$33+$T220*PDC!$F$34+PDC!$F$32+$U220,IF(P220="On-Net maken (radio)",PDC!$F$35+$U220,0)))</f>
        <v>0</v>
      </c>
      <c r="AF220" s="293">
        <f>IF(G220="",0,IF(P220="Inkoop bij 3e partij",0,IF(H220="Ja",Y220,VLOOKUP($G220,PDC!$B$10:$G$95,6,FALSE))))</f>
        <v>0</v>
      </c>
      <c r="AG220" s="30">
        <f>IF(G220="",0,IF(P220="Inkoop bij 3e partij",0,IF(H220="Ja", Z220,VLOOKUP($G220,PDC!$B$10:$G$95,5,FALSE))))</f>
        <v>0</v>
      </c>
      <c r="AH220" s="293">
        <f>IF(G220="",0,IF(P220="Inkoop bij 3e partij",V220*(1+PDC!$F$37)+IF(G220=0,0,IF(LEN(G220)=0,0,VLOOKUP($G220,PDC!$B$10:$J$77,7,FALSE))),0))</f>
        <v>0</v>
      </c>
      <c r="AI220" s="293">
        <f>IF(G220="",0,IF(P220="Inkoop bij 3e partij",W220*(1+PDC!$F$38),0))</f>
        <v>0</v>
      </c>
      <c r="AJ220" s="30">
        <f>IF(L220="",0,IF(M220="Ja",AA220,VLOOKUP($L220,PDC!$B$10:$G$95,5,FALSE)))</f>
        <v>0</v>
      </c>
    </row>
    <row r="221" spans="1:36" x14ac:dyDescent="0.2">
      <c r="A221" s="36" t="str">
        <f>IF(OR(LEN('Local Access'!A221)=0,'Local Access'!$L220="Ja"),"",'Local Access'!A221)</f>
        <v/>
      </c>
      <c r="B221" s="36" t="str">
        <f>IF(OR(LEN('Local Access'!B221)=0,'Local Access'!$L220="Ja"),"",'Local Access'!B221)</f>
        <v/>
      </c>
      <c r="C221" s="36" t="str">
        <f>IF(OR(LEN('Local Access'!C221)=0,'Local Access'!$L220="Ja"),"",'Local Access'!C221)</f>
        <v/>
      </c>
      <c r="D221" s="36" t="str">
        <f>IF(OR(LEN('Local Access'!D221)=0,'Local Access'!$L220="Ja"),"",'Local Access'!D221)</f>
        <v/>
      </c>
      <c r="E221" s="36" t="str">
        <f>IF(OR(LEN('Local Access'!E221)=0,'Local Access'!$L220="Ja"),"",'Local Access'!E221)</f>
        <v/>
      </c>
      <c r="F221" s="36" t="str">
        <f>IF(OR(LEN('Local Access'!F221)=0,'Local Access'!$L220="Ja"),"",'Local Access'!F221)</f>
        <v/>
      </c>
      <c r="G221" s="36" t="str">
        <f>IF(N220="Ja","",IF(LEN('Local Access'!H221)=0,"",'Local Access'!H221))</f>
        <v/>
      </c>
      <c r="H221" s="174" t="str">
        <f t="shared" si="15"/>
        <v/>
      </c>
      <c r="I221" s="36" t="str">
        <f>IF(N220="Ja","",IF(LEN('Local Access'!G221)=0,"",'Local Access'!G221))</f>
        <v/>
      </c>
      <c r="J221" s="36" t="str">
        <f>IF(N220="Ja","",IF(LEN('Local Access'!I221)=0,"",'Local Access'!I221))</f>
        <v/>
      </c>
      <c r="K221" s="36" t="str">
        <f>IF(LEN('Local Access'!J221)=0,"",'Local Access'!J221)</f>
        <v/>
      </c>
      <c r="L221" s="36" t="str">
        <f>IF(LEN('Local Access'!K221)=0,"",'Local Access'!K221)</f>
        <v/>
      </c>
      <c r="M221" s="174" t="str">
        <f t="shared" si="16"/>
        <v/>
      </c>
      <c r="N221" s="36" t="str">
        <f>IF(LEN('Local Access'!L221)=0,"",'Local Access'!L221)</f>
        <v/>
      </c>
      <c r="O221" s="36" t="str">
        <f>IF(LEN('Local Access'!M221)=0,"",'Local Access'!M221)</f>
        <v/>
      </c>
      <c r="P221" s="35"/>
      <c r="Q221" s="35"/>
      <c r="R221" s="34"/>
      <c r="S221" s="33"/>
      <c r="T221" s="33"/>
      <c r="U221" s="32"/>
      <c r="V221" s="31"/>
      <c r="W221" s="31"/>
      <c r="X221" s="31"/>
      <c r="Y221" s="31"/>
      <c r="Z221" s="31"/>
      <c r="AA221" s="31"/>
      <c r="AB221" s="292">
        <f t="shared" si="17"/>
        <v>0</v>
      </c>
      <c r="AC221" s="292">
        <f t="shared" si="18"/>
        <v>0</v>
      </c>
      <c r="AD221" s="292">
        <f t="shared" si="19"/>
        <v>0</v>
      </c>
      <c r="AE221" s="30">
        <f>IF(G221="",0,IF(P221="On-Net maken (glasvezel)",$S221*PDC!$F$33+$T221*PDC!$F$34+PDC!$F$32+$U221,IF(P221="On-Net maken (radio)",PDC!$F$35+$U221,0)))</f>
        <v>0</v>
      </c>
      <c r="AF221" s="293">
        <f>IF(G221="",0,IF(P221="Inkoop bij 3e partij",0,IF(H221="Ja",Y221,VLOOKUP($G221,PDC!$B$10:$G$95,6,FALSE))))</f>
        <v>0</v>
      </c>
      <c r="AG221" s="30">
        <f>IF(G221="",0,IF(P221="Inkoop bij 3e partij",0,IF(H221="Ja", Z221,VLOOKUP($G221,PDC!$B$10:$G$95,5,FALSE))))</f>
        <v>0</v>
      </c>
      <c r="AH221" s="293">
        <f>IF(G221="",0,IF(P221="Inkoop bij 3e partij",V221*(1+PDC!$F$37)+IF(G221=0,0,IF(LEN(G221)=0,0,VLOOKUP($G221,PDC!$B$10:$J$77,7,FALSE))),0))</f>
        <v>0</v>
      </c>
      <c r="AI221" s="293">
        <f>IF(G221="",0,IF(P221="Inkoop bij 3e partij",W221*(1+PDC!$F$38),0))</f>
        <v>0</v>
      </c>
      <c r="AJ221" s="30">
        <f>IF(L221="",0,IF(M221="Ja",AA221,VLOOKUP($L221,PDC!$B$10:$G$95,5,FALSE)))</f>
        <v>0</v>
      </c>
    </row>
    <row r="222" spans="1:36" x14ac:dyDescent="0.2">
      <c r="A222" s="36" t="str">
        <f>IF(OR(LEN('Local Access'!A222)=0,'Local Access'!$L221="Ja"),"",'Local Access'!A222)</f>
        <v/>
      </c>
      <c r="B222" s="36" t="str">
        <f>IF(OR(LEN('Local Access'!B222)=0,'Local Access'!$L221="Ja"),"",'Local Access'!B222)</f>
        <v/>
      </c>
      <c r="C222" s="36" t="str">
        <f>IF(OR(LEN('Local Access'!C222)=0,'Local Access'!$L221="Ja"),"",'Local Access'!C222)</f>
        <v/>
      </c>
      <c r="D222" s="36" t="str">
        <f>IF(OR(LEN('Local Access'!D222)=0,'Local Access'!$L221="Ja"),"",'Local Access'!D222)</f>
        <v/>
      </c>
      <c r="E222" s="36" t="str">
        <f>IF(OR(LEN('Local Access'!E222)=0,'Local Access'!$L221="Ja"),"",'Local Access'!E222)</f>
        <v/>
      </c>
      <c r="F222" s="36" t="str">
        <f>IF(OR(LEN('Local Access'!F222)=0,'Local Access'!$L221="Ja"),"",'Local Access'!F222)</f>
        <v/>
      </c>
      <c r="G222" s="36" t="str">
        <f>IF(N221="Ja","",IF(LEN('Local Access'!H222)=0,"",'Local Access'!H222))</f>
        <v/>
      </c>
      <c r="H222" s="174" t="str">
        <f t="shared" si="15"/>
        <v/>
      </c>
      <c r="I222" s="36" t="str">
        <f>IF(N221="Ja","",IF(LEN('Local Access'!G222)=0,"",'Local Access'!G222))</f>
        <v/>
      </c>
      <c r="J222" s="36" t="str">
        <f>IF(N221="Ja","",IF(LEN('Local Access'!I222)=0,"",'Local Access'!I222))</f>
        <v/>
      </c>
      <c r="K222" s="36" t="str">
        <f>IF(LEN('Local Access'!J222)=0,"",'Local Access'!J222)</f>
        <v/>
      </c>
      <c r="L222" s="36" t="str">
        <f>IF(LEN('Local Access'!K222)=0,"",'Local Access'!K222)</f>
        <v/>
      </c>
      <c r="M222" s="174" t="str">
        <f t="shared" si="16"/>
        <v/>
      </c>
      <c r="N222" s="36" t="str">
        <f>IF(LEN('Local Access'!L222)=0,"",'Local Access'!L222)</f>
        <v/>
      </c>
      <c r="O222" s="36" t="str">
        <f>IF(LEN('Local Access'!M222)=0,"",'Local Access'!M222)</f>
        <v/>
      </c>
      <c r="P222" s="35"/>
      <c r="Q222" s="35"/>
      <c r="R222" s="34"/>
      <c r="S222" s="33"/>
      <c r="T222" s="33"/>
      <c r="U222" s="32"/>
      <c r="V222" s="31"/>
      <c r="W222" s="31"/>
      <c r="X222" s="31"/>
      <c r="Y222" s="31"/>
      <c r="Z222" s="31"/>
      <c r="AA222" s="31"/>
      <c r="AB222" s="292">
        <f t="shared" si="17"/>
        <v>0</v>
      </c>
      <c r="AC222" s="292">
        <f t="shared" si="18"/>
        <v>0</v>
      </c>
      <c r="AD222" s="292">
        <f t="shared" si="19"/>
        <v>0</v>
      </c>
      <c r="AE222" s="30">
        <f>IF(G222="",0,IF(P222="On-Net maken (glasvezel)",$S222*PDC!$F$33+$T222*PDC!$F$34+PDC!$F$32+$U222,IF(P222="On-Net maken (radio)",PDC!$F$35+$U222,0)))</f>
        <v>0</v>
      </c>
      <c r="AF222" s="293">
        <f>IF(G222="",0,IF(P222="Inkoop bij 3e partij",0,IF(H222="Ja",Y222,VLOOKUP($G222,PDC!$B$10:$G$95,6,FALSE))))</f>
        <v>0</v>
      </c>
      <c r="AG222" s="30">
        <f>IF(G222="",0,IF(P222="Inkoop bij 3e partij",0,IF(H222="Ja", Z222,VLOOKUP($G222,PDC!$B$10:$G$95,5,FALSE))))</f>
        <v>0</v>
      </c>
      <c r="AH222" s="293">
        <f>IF(G222="",0,IF(P222="Inkoop bij 3e partij",V222*(1+PDC!$F$37)+IF(G222=0,0,IF(LEN(G222)=0,0,VLOOKUP($G222,PDC!$B$10:$J$77,7,FALSE))),0))</f>
        <v>0</v>
      </c>
      <c r="AI222" s="293">
        <f>IF(G222="",0,IF(P222="Inkoop bij 3e partij",W222*(1+PDC!$F$38),0))</f>
        <v>0</v>
      </c>
      <c r="AJ222" s="30">
        <f>IF(L222="",0,IF(M222="Ja",AA222,VLOOKUP($L222,PDC!$B$10:$G$95,5,FALSE)))</f>
        <v>0</v>
      </c>
    </row>
    <row r="223" spans="1:36" x14ac:dyDescent="0.2">
      <c r="A223" s="36" t="str">
        <f>IF(OR(LEN('Local Access'!A223)=0,'Local Access'!$L222="Ja"),"",'Local Access'!A223)</f>
        <v/>
      </c>
      <c r="B223" s="36" t="str">
        <f>IF(OR(LEN('Local Access'!B223)=0,'Local Access'!$L222="Ja"),"",'Local Access'!B223)</f>
        <v/>
      </c>
      <c r="C223" s="36" t="str">
        <f>IF(OR(LEN('Local Access'!C223)=0,'Local Access'!$L222="Ja"),"",'Local Access'!C223)</f>
        <v/>
      </c>
      <c r="D223" s="36" t="str">
        <f>IF(OR(LEN('Local Access'!D223)=0,'Local Access'!$L222="Ja"),"",'Local Access'!D223)</f>
        <v/>
      </c>
      <c r="E223" s="36" t="str">
        <f>IF(OR(LEN('Local Access'!E223)=0,'Local Access'!$L222="Ja"),"",'Local Access'!E223)</f>
        <v/>
      </c>
      <c r="F223" s="36" t="str">
        <f>IF(OR(LEN('Local Access'!F223)=0,'Local Access'!$L222="Ja"),"",'Local Access'!F223)</f>
        <v/>
      </c>
      <c r="G223" s="36" t="str">
        <f>IF(N222="Ja","",IF(LEN('Local Access'!H223)=0,"",'Local Access'!H223))</f>
        <v/>
      </c>
      <c r="H223" s="174" t="str">
        <f t="shared" si="15"/>
        <v/>
      </c>
      <c r="I223" s="36" t="str">
        <f>IF(N222="Ja","",IF(LEN('Local Access'!G223)=0,"",'Local Access'!G223))</f>
        <v/>
      </c>
      <c r="J223" s="36" t="str">
        <f>IF(N222="Ja","",IF(LEN('Local Access'!I223)=0,"",'Local Access'!I223))</f>
        <v/>
      </c>
      <c r="K223" s="36" t="str">
        <f>IF(LEN('Local Access'!J223)=0,"",'Local Access'!J223)</f>
        <v/>
      </c>
      <c r="L223" s="36" t="str">
        <f>IF(LEN('Local Access'!K223)=0,"",'Local Access'!K223)</f>
        <v/>
      </c>
      <c r="M223" s="174" t="str">
        <f t="shared" si="16"/>
        <v/>
      </c>
      <c r="N223" s="36" t="str">
        <f>IF(LEN('Local Access'!L223)=0,"",'Local Access'!L223)</f>
        <v/>
      </c>
      <c r="O223" s="36" t="str">
        <f>IF(LEN('Local Access'!M223)=0,"",'Local Access'!M223)</f>
        <v/>
      </c>
      <c r="P223" s="35"/>
      <c r="Q223" s="35"/>
      <c r="R223" s="34"/>
      <c r="S223" s="33"/>
      <c r="T223" s="33"/>
      <c r="U223" s="32"/>
      <c r="V223" s="31"/>
      <c r="W223" s="31"/>
      <c r="X223" s="31"/>
      <c r="Y223" s="31"/>
      <c r="Z223" s="31"/>
      <c r="AA223" s="31"/>
      <c r="AB223" s="292">
        <f t="shared" si="17"/>
        <v>0</v>
      </c>
      <c r="AC223" s="292">
        <f t="shared" si="18"/>
        <v>0</v>
      </c>
      <c r="AD223" s="292">
        <f t="shared" si="19"/>
        <v>0</v>
      </c>
      <c r="AE223" s="30">
        <f>IF(G223="",0,IF(P223="On-Net maken (glasvezel)",$S223*PDC!$F$33+$T223*PDC!$F$34+PDC!$F$32+$U223,IF(P223="On-Net maken (radio)",PDC!$F$35+$U223,0)))</f>
        <v>0</v>
      </c>
      <c r="AF223" s="293">
        <f>IF(G223="",0,IF(P223="Inkoop bij 3e partij",0,IF(H223="Ja",Y223,VLOOKUP($G223,PDC!$B$10:$G$95,6,FALSE))))</f>
        <v>0</v>
      </c>
      <c r="AG223" s="30">
        <f>IF(G223="",0,IF(P223="Inkoop bij 3e partij",0,IF(H223="Ja", Z223,VLOOKUP($G223,PDC!$B$10:$G$95,5,FALSE))))</f>
        <v>0</v>
      </c>
      <c r="AH223" s="293">
        <f>IF(G223="",0,IF(P223="Inkoop bij 3e partij",V223*(1+PDC!$F$37)+IF(G223=0,0,IF(LEN(G223)=0,0,VLOOKUP($G223,PDC!$B$10:$J$77,7,FALSE))),0))</f>
        <v>0</v>
      </c>
      <c r="AI223" s="293">
        <f>IF(G223="",0,IF(P223="Inkoop bij 3e partij",W223*(1+PDC!$F$38),0))</f>
        <v>0</v>
      </c>
      <c r="AJ223" s="30">
        <f>IF(L223="",0,IF(M223="Ja",AA223,VLOOKUP($L223,PDC!$B$10:$G$95,5,FALSE)))</f>
        <v>0</v>
      </c>
    </row>
    <row r="224" spans="1:36" x14ac:dyDescent="0.2">
      <c r="A224" s="36" t="str">
        <f>IF(OR(LEN('Local Access'!A224)=0,'Local Access'!$L223="Ja"),"",'Local Access'!A224)</f>
        <v/>
      </c>
      <c r="B224" s="36" t="str">
        <f>IF(OR(LEN('Local Access'!B224)=0,'Local Access'!$L223="Ja"),"",'Local Access'!B224)</f>
        <v/>
      </c>
      <c r="C224" s="36" t="str">
        <f>IF(OR(LEN('Local Access'!C224)=0,'Local Access'!$L223="Ja"),"",'Local Access'!C224)</f>
        <v/>
      </c>
      <c r="D224" s="36" t="str">
        <f>IF(OR(LEN('Local Access'!D224)=0,'Local Access'!$L223="Ja"),"",'Local Access'!D224)</f>
        <v/>
      </c>
      <c r="E224" s="36" t="str">
        <f>IF(OR(LEN('Local Access'!E224)=0,'Local Access'!$L223="Ja"),"",'Local Access'!E224)</f>
        <v/>
      </c>
      <c r="F224" s="36" t="str">
        <f>IF(OR(LEN('Local Access'!F224)=0,'Local Access'!$L223="Ja"),"",'Local Access'!F224)</f>
        <v/>
      </c>
      <c r="G224" s="36" t="str">
        <f>IF(N223="Ja","",IF(LEN('Local Access'!H224)=0,"",'Local Access'!H224))</f>
        <v/>
      </c>
      <c r="H224" s="174" t="str">
        <f t="shared" si="15"/>
        <v/>
      </c>
      <c r="I224" s="36" t="str">
        <f>IF(N223="Ja","",IF(LEN('Local Access'!G224)=0,"",'Local Access'!G224))</f>
        <v/>
      </c>
      <c r="J224" s="36" t="str">
        <f>IF(N223="Ja","",IF(LEN('Local Access'!I224)=0,"",'Local Access'!I224))</f>
        <v/>
      </c>
      <c r="K224" s="36" t="str">
        <f>IF(LEN('Local Access'!J224)=0,"",'Local Access'!J224)</f>
        <v/>
      </c>
      <c r="L224" s="36" t="str">
        <f>IF(LEN('Local Access'!K224)=0,"",'Local Access'!K224)</f>
        <v/>
      </c>
      <c r="M224" s="174" t="str">
        <f t="shared" si="16"/>
        <v/>
      </c>
      <c r="N224" s="36" t="str">
        <f>IF(LEN('Local Access'!L224)=0,"",'Local Access'!L224)</f>
        <v/>
      </c>
      <c r="O224" s="36" t="str">
        <f>IF(LEN('Local Access'!M224)=0,"",'Local Access'!M224)</f>
        <v/>
      </c>
      <c r="P224" s="35"/>
      <c r="Q224" s="35"/>
      <c r="R224" s="34"/>
      <c r="S224" s="33"/>
      <c r="T224" s="33"/>
      <c r="U224" s="32"/>
      <c r="V224" s="31"/>
      <c r="W224" s="31"/>
      <c r="X224" s="31"/>
      <c r="Y224" s="31"/>
      <c r="Z224" s="31"/>
      <c r="AA224" s="31"/>
      <c r="AB224" s="292">
        <f t="shared" si="17"/>
        <v>0</v>
      </c>
      <c r="AC224" s="292">
        <f t="shared" si="18"/>
        <v>0</v>
      </c>
      <c r="AD224" s="292">
        <f t="shared" si="19"/>
        <v>0</v>
      </c>
      <c r="AE224" s="30">
        <f>IF(G224="",0,IF(P224="On-Net maken (glasvezel)",$S224*PDC!$F$33+$T224*PDC!$F$34+PDC!$F$32+$U224,IF(P224="On-Net maken (radio)",PDC!$F$35+$U224,0)))</f>
        <v>0</v>
      </c>
      <c r="AF224" s="293">
        <f>IF(G224="",0,IF(P224="Inkoop bij 3e partij",0,IF(H224="Ja",Y224,VLOOKUP($G224,PDC!$B$10:$G$95,6,FALSE))))</f>
        <v>0</v>
      </c>
      <c r="AG224" s="30">
        <f>IF(G224="",0,IF(P224="Inkoop bij 3e partij",0,IF(H224="Ja", Z224,VLOOKUP($G224,PDC!$B$10:$G$95,5,FALSE))))</f>
        <v>0</v>
      </c>
      <c r="AH224" s="293">
        <f>IF(G224="",0,IF(P224="Inkoop bij 3e partij",V224*(1+PDC!$F$37)+IF(G224=0,0,IF(LEN(G224)=0,0,VLOOKUP($G224,PDC!$B$10:$J$77,7,FALSE))),0))</f>
        <v>0</v>
      </c>
      <c r="AI224" s="293">
        <f>IF(G224="",0,IF(P224="Inkoop bij 3e partij",W224*(1+PDC!$F$38),0))</f>
        <v>0</v>
      </c>
      <c r="AJ224" s="30">
        <f>IF(L224="",0,IF(M224="Ja",AA224,VLOOKUP($L224,PDC!$B$10:$G$95,5,FALSE)))</f>
        <v>0</v>
      </c>
    </row>
    <row r="225" spans="1:36" x14ac:dyDescent="0.2">
      <c r="A225" s="36" t="str">
        <f>IF(OR(LEN('Local Access'!A225)=0,'Local Access'!$L224="Ja"),"",'Local Access'!A225)</f>
        <v/>
      </c>
      <c r="B225" s="36" t="str">
        <f>IF(OR(LEN('Local Access'!B225)=0,'Local Access'!$L224="Ja"),"",'Local Access'!B225)</f>
        <v/>
      </c>
      <c r="C225" s="36" t="str">
        <f>IF(OR(LEN('Local Access'!C225)=0,'Local Access'!$L224="Ja"),"",'Local Access'!C225)</f>
        <v/>
      </c>
      <c r="D225" s="36" t="str">
        <f>IF(OR(LEN('Local Access'!D225)=0,'Local Access'!$L224="Ja"),"",'Local Access'!D225)</f>
        <v/>
      </c>
      <c r="E225" s="36" t="str">
        <f>IF(OR(LEN('Local Access'!E225)=0,'Local Access'!$L224="Ja"),"",'Local Access'!E225)</f>
        <v/>
      </c>
      <c r="F225" s="36" t="str">
        <f>IF(OR(LEN('Local Access'!F225)=0,'Local Access'!$L224="Ja"),"",'Local Access'!F225)</f>
        <v/>
      </c>
      <c r="G225" s="36" t="str">
        <f>IF(N224="Ja","",IF(LEN('Local Access'!H225)=0,"",'Local Access'!H225))</f>
        <v/>
      </c>
      <c r="H225" s="174" t="str">
        <f t="shared" si="15"/>
        <v/>
      </c>
      <c r="I225" s="36" t="str">
        <f>IF(N224="Ja","",IF(LEN('Local Access'!G225)=0,"",'Local Access'!G225))</f>
        <v/>
      </c>
      <c r="J225" s="36" t="str">
        <f>IF(N224="Ja","",IF(LEN('Local Access'!I225)=0,"",'Local Access'!I225))</f>
        <v/>
      </c>
      <c r="K225" s="36" t="str">
        <f>IF(LEN('Local Access'!J225)=0,"",'Local Access'!J225)</f>
        <v/>
      </c>
      <c r="L225" s="36" t="str">
        <f>IF(LEN('Local Access'!K225)=0,"",'Local Access'!K225)</f>
        <v/>
      </c>
      <c r="M225" s="174" t="str">
        <f t="shared" si="16"/>
        <v/>
      </c>
      <c r="N225" s="36" t="str">
        <f>IF(LEN('Local Access'!L225)=0,"",'Local Access'!L225)</f>
        <v/>
      </c>
      <c r="O225" s="36" t="str">
        <f>IF(LEN('Local Access'!M225)=0,"",'Local Access'!M225)</f>
        <v/>
      </c>
      <c r="P225" s="35"/>
      <c r="Q225" s="35"/>
      <c r="R225" s="34"/>
      <c r="S225" s="33"/>
      <c r="T225" s="33"/>
      <c r="U225" s="32"/>
      <c r="V225" s="31"/>
      <c r="W225" s="31"/>
      <c r="X225" s="31"/>
      <c r="Y225" s="31"/>
      <c r="Z225" s="31"/>
      <c r="AA225" s="31"/>
      <c r="AB225" s="292">
        <f t="shared" si="17"/>
        <v>0</v>
      </c>
      <c r="AC225" s="292">
        <f t="shared" si="18"/>
        <v>0</v>
      </c>
      <c r="AD225" s="292">
        <f t="shared" si="19"/>
        <v>0</v>
      </c>
      <c r="AE225" s="30">
        <f>IF(G225="",0,IF(P225="On-Net maken (glasvezel)",$S225*PDC!$F$33+$T225*PDC!$F$34+PDC!$F$32+$U225,IF(P225="On-Net maken (radio)",PDC!$F$35+$U225,0)))</f>
        <v>0</v>
      </c>
      <c r="AF225" s="293">
        <f>IF(G225="",0,IF(P225="Inkoop bij 3e partij",0,IF(H225="Ja",Y225,VLOOKUP($G225,PDC!$B$10:$G$95,6,FALSE))))</f>
        <v>0</v>
      </c>
      <c r="AG225" s="30">
        <f>IF(G225="",0,IF(P225="Inkoop bij 3e partij",0,IF(H225="Ja", Z225,VLOOKUP($G225,PDC!$B$10:$G$95,5,FALSE))))</f>
        <v>0</v>
      </c>
      <c r="AH225" s="293">
        <f>IF(G225="",0,IF(P225="Inkoop bij 3e partij",V225*(1+PDC!$F$37)+IF(G225=0,0,IF(LEN(G225)=0,0,VLOOKUP($G225,PDC!$B$10:$J$77,7,FALSE))),0))</f>
        <v>0</v>
      </c>
      <c r="AI225" s="293">
        <f>IF(G225="",0,IF(P225="Inkoop bij 3e partij",W225*(1+PDC!$F$38),0))</f>
        <v>0</v>
      </c>
      <c r="AJ225" s="30">
        <f>IF(L225="",0,IF(M225="Ja",AA225,VLOOKUP($L225,PDC!$B$10:$G$95,5,FALSE)))</f>
        <v>0</v>
      </c>
    </row>
    <row r="226" spans="1:36" x14ac:dyDescent="0.2">
      <c r="A226" s="36" t="str">
        <f>IF(OR(LEN('Local Access'!A226)=0,'Local Access'!$L225="Ja"),"",'Local Access'!A226)</f>
        <v/>
      </c>
      <c r="B226" s="36" t="str">
        <f>IF(OR(LEN('Local Access'!B226)=0,'Local Access'!$L225="Ja"),"",'Local Access'!B226)</f>
        <v/>
      </c>
      <c r="C226" s="36" t="str">
        <f>IF(OR(LEN('Local Access'!C226)=0,'Local Access'!$L225="Ja"),"",'Local Access'!C226)</f>
        <v/>
      </c>
      <c r="D226" s="36" t="str">
        <f>IF(OR(LEN('Local Access'!D226)=0,'Local Access'!$L225="Ja"),"",'Local Access'!D226)</f>
        <v/>
      </c>
      <c r="E226" s="36" t="str">
        <f>IF(OR(LEN('Local Access'!E226)=0,'Local Access'!$L225="Ja"),"",'Local Access'!E226)</f>
        <v/>
      </c>
      <c r="F226" s="36" t="str">
        <f>IF(OR(LEN('Local Access'!F226)=0,'Local Access'!$L225="Ja"),"",'Local Access'!F226)</f>
        <v/>
      </c>
      <c r="G226" s="36" t="str">
        <f>IF(N225="Ja","",IF(LEN('Local Access'!H226)=0,"",'Local Access'!H226))</f>
        <v/>
      </c>
      <c r="H226" s="174" t="str">
        <f t="shared" si="15"/>
        <v/>
      </c>
      <c r="I226" s="36" t="str">
        <f>IF(N225="Ja","",IF(LEN('Local Access'!G226)=0,"",'Local Access'!G226))</f>
        <v/>
      </c>
      <c r="J226" s="36" t="str">
        <f>IF(N225="Ja","",IF(LEN('Local Access'!I226)=0,"",'Local Access'!I226))</f>
        <v/>
      </c>
      <c r="K226" s="36" t="str">
        <f>IF(LEN('Local Access'!J226)=0,"",'Local Access'!J226)</f>
        <v/>
      </c>
      <c r="L226" s="36" t="str">
        <f>IF(LEN('Local Access'!K226)=0,"",'Local Access'!K226)</f>
        <v/>
      </c>
      <c r="M226" s="174" t="str">
        <f t="shared" si="16"/>
        <v/>
      </c>
      <c r="N226" s="36" t="str">
        <f>IF(LEN('Local Access'!L226)=0,"",'Local Access'!L226)</f>
        <v/>
      </c>
      <c r="O226" s="36" t="str">
        <f>IF(LEN('Local Access'!M226)=0,"",'Local Access'!M226)</f>
        <v/>
      </c>
      <c r="P226" s="35"/>
      <c r="Q226" s="35"/>
      <c r="R226" s="34"/>
      <c r="S226" s="33"/>
      <c r="T226" s="33"/>
      <c r="U226" s="32"/>
      <c r="V226" s="31"/>
      <c r="W226" s="31"/>
      <c r="X226" s="31"/>
      <c r="Y226" s="31"/>
      <c r="Z226" s="31"/>
      <c r="AA226" s="31"/>
      <c r="AB226" s="292">
        <f t="shared" si="17"/>
        <v>0</v>
      </c>
      <c r="AC226" s="292">
        <f t="shared" si="18"/>
        <v>0</v>
      </c>
      <c r="AD226" s="292">
        <f t="shared" si="19"/>
        <v>0</v>
      </c>
      <c r="AE226" s="30">
        <f>IF(G226="",0,IF(P226="On-Net maken (glasvezel)",$S226*PDC!$F$33+$T226*PDC!$F$34+PDC!$F$32+$U226,IF(P226="On-Net maken (radio)",PDC!$F$35+$U226,0)))</f>
        <v>0</v>
      </c>
      <c r="AF226" s="293">
        <f>IF(G226="",0,IF(P226="Inkoop bij 3e partij",0,IF(H226="Ja",Y226,VLOOKUP($G226,PDC!$B$10:$G$95,6,FALSE))))</f>
        <v>0</v>
      </c>
      <c r="AG226" s="30">
        <f>IF(G226="",0,IF(P226="Inkoop bij 3e partij",0,IF(H226="Ja", Z226,VLOOKUP($G226,PDC!$B$10:$G$95,5,FALSE))))</f>
        <v>0</v>
      </c>
      <c r="AH226" s="293">
        <f>IF(G226="",0,IF(P226="Inkoop bij 3e partij",V226*(1+PDC!$F$37)+IF(G226=0,0,IF(LEN(G226)=0,0,VLOOKUP($G226,PDC!$B$10:$J$77,7,FALSE))),0))</f>
        <v>0</v>
      </c>
      <c r="AI226" s="293">
        <f>IF(G226="",0,IF(P226="Inkoop bij 3e partij",W226*(1+PDC!$F$38),0))</f>
        <v>0</v>
      </c>
      <c r="AJ226" s="30">
        <f>IF(L226="",0,IF(M226="Ja",AA226,VLOOKUP($L226,PDC!$B$10:$G$95,5,FALSE)))</f>
        <v>0</v>
      </c>
    </row>
    <row r="227" spans="1:36" x14ac:dyDescent="0.2">
      <c r="A227" s="36" t="str">
        <f>IF(OR(LEN('Local Access'!A227)=0,'Local Access'!$L226="Ja"),"",'Local Access'!A227)</f>
        <v/>
      </c>
      <c r="B227" s="36" t="str">
        <f>IF(OR(LEN('Local Access'!B227)=0,'Local Access'!$L226="Ja"),"",'Local Access'!B227)</f>
        <v/>
      </c>
      <c r="C227" s="36" t="str">
        <f>IF(OR(LEN('Local Access'!C227)=0,'Local Access'!$L226="Ja"),"",'Local Access'!C227)</f>
        <v/>
      </c>
      <c r="D227" s="36" t="str">
        <f>IF(OR(LEN('Local Access'!D227)=0,'Local Access'!$L226="Ja"),"",'Local Access'!D227)</f>
        <v/>
      </c>
      <c r="E227" s="36" t="str">
        <f>IF(OR(LEN('Local Access'!E227)=0,'Local Access'!$L226="Ja"),"",'Local Access'!E227)</f>
        <v/>
      </c>
      <c r="F227" s="36" t="str">
        <f>IF(OR(LEN('Local Access'!F227)=0,'Local Access'!$L226="Ja"),"",'Local Access'!F227)</f>
        <v/>
      </c>
      <c r="G227" s="36" t="str">
        <f>IF(N226="Ja","",IF(LEN('Local Access'!H227)=0,"",'Local Access'!H227))</f>
        <v/>
      </c>
      <c r="H227" s="174" t="str">
        <f t="shared" si="15"/>
        <v/>
      </c>
      <c r="I227" s="36" t="str">
        <f>IF(N226="Ja","",IF(LEN('Local Access'!G227)=0,"",'Local Access'!G227))</f>
        <v/>
      </c>
      <c r="J227" s="36" t="str">
        <f>IF(N226="Ja","",IF(LEN('Local Access'!I227)=0,"",'Local Access'!I227))</f>
        <v/>
      </c>
      <c r="K227" s="36" t="str">
        <f>IF(LEN('Local Access'!J227)=0,"",'Local Access'!J227)</f>
        <v/>
      </c>
      <c r="L227" s="36" t="str">
        <f>IF(LEN('Local Access'!K227)=0,"",'Local Access'!K227)</f>
        <v/>
      </c>
      <c r="M227" s="174" t="str">
        <f t="shared" si="16"/>
        <v/>
      </c>
      <c r="N227" s="36" t="str">
        <f>IF(LEN('Local Access'!L227)=0,"",'Local Access'!L227)</f>
        <v/>
      </c>
      <c r="O227" s="36" t="str">
        <f>IF(LEN('Local Access'!M227)=0,"",'Local Access'!M227)</f>
        <v/>
      </c>
      <c r="P227" s="35"/>
      <c r="Q227" s="35"/>
      <c r="R227" s="34"/>
      <c r="S227" s="33"/>
      <c r="T227" s="33"/>
      <c r="U227" s="32"/>
      <c r="V227" s="31"/>
      <c r="W227" s="31"/>
      <c r="X227" s="31"/>
      <c r="Y227" s="31"/>
      <c r="Z227" s="31"/>
      <c r="AA227" s="31"/>
      <c r="AB227" s="292">
        <f t="shared" si="17"/>
        <v>0</v>
      </c>
      <c r="AC227" s="292">
        <f t="shared" si="18"/>
        <v>0</v>
      </c>
      <c r="AD227" s="292">
        <f t="shared" si="19"/>
        <v>0</v>
      </c>
      <c r="AE227" s="30">
        <f>IF(G227="",0,IF(P227="On-Net maken (glasvezel)",$S227*PDC!$F$33+$T227*PDC!$F$34+PDC!$F$32+$U227,IF(P227="On-Net maken (radio)",PDC!$F$35+$U227,0)))</f>
        <v>0</v>
      </c>
      <c r="AF227" s="293">
        <f>IF(G227="",0,IF(P227="Inkoop bij 3e partij",0,IF(H227="Ja",Y227,VLOOKUP($G227,PDC!$B$10:$G$95,6,FALSE))))</f>
        <v>0</v>
      </c>
      <c r="AG227" s="30">
        <f>IF(G227="",0,IF(P227="Inkoop bij 3e partij",0,IF(H227="Ja", Z227,VLOOKUP($G227,PDC!$B$10:$G$95,5,FALSE))))</f>
        <v>0</v>
      </c>
      <c r="AH227" s="293">
        <f>IF(G227="",0,IF(P227="Inkoop bij 3e partij",V227*(1+PDC!$F$37)+IF(G227=0,0,IF(LEN(G227)=0,0,VLOOKUP($G227,PDC!$B$10:$J$77,7,FALSE))),0))</f>
        <v>0</v>
      </c>
      <c r="AI227" s="293">
        <f>IF(G227="",0,IF(P227="Inkoop bij 3e partij",W227*(1+PDC!$F$38),0))</f>
        <v>0</v>
      </c>
      <c r="AJ227" s="30">
        <f>IF(L227="",0,IF(M227="Ja",AA227,VLOOKUP($L227,PDC!$B$10:$G$95,5,FALSE)))</f>
        <v>0</v>
      </c>
    </row>
    <row r="228" spans="1:36" x14ac:dyDescent="0.2">
      <c r="A228" s="36" t="str">
        <f>IF(OR(LEN('Local Access'!A228)=0,'Local Access'!$L227="Ja"),"",'Local Access'!A228)</f>
        <v/>
      </c>
      <c r="B228" s="36" t="str">
        <f>IF(OR(LEN('Local Access'!B228)=0,'Local Access'!$L227="Ja"),"",'Local Access'!B228)</f>
        <v/>
      </c>
      <c r="C228" s="36" t="str">
        <f>IF(OR(LEN('Local Access'!C228)=0,'Local Access'!$L227="Ja"),"",'Local Access'!C228)</f>
        <v/>
      </c>
      <c r="D228" s="36" t="str">
        <f>IF(OR(LEN('Local Access'!D228)=0,'Local Access'!$L227="Ja"),"",'Local Access'!D228)</f>
        <v/>
      </c>
      <c r="E228" s="36" t="str">
        <f>IF(OR(LEN('Local Access'!E228)=0,'Local Access'!$L227="Ja"),"",'Local Access'!E228)</f>
        <v/>
      </c>
      <c r="F228" s="36" t="str">
        <f>IF(OR(LEN('Local Access'!F228)=0,'Local Access'!$L227="Ja"),"",'Local Access'!F228)</f>
        <v/>
      </c>
      <c r="G228" s="36" t="str">
        <f>IF(N227="Ja","",IF(LEN('Local Access'!H228)=0,"",'Local Access'!H228))</f>
        <v/>
      </c>
      <c r="H228" s="174" t="str">
        <f t="shared" si="15"/>
        <v/>
      </c>
      <c r="I228" s="36" t="str">
        <f>IF(N227="Ja","",IF(LEN('Local Access'!G228)=0,"",'Local Access'!G228))</f>
        <v/>
      </c>
      <c r="J228" s="36" t="str">
        <f>IF(N227="Ja","",IF(LEN('Local Access'!I228)=0,"",'Local Access'!I228))</f>
        <v/>
      </c>
      <c r="K228" s="36" t="str">
        <f>IF(LEN('Local Access'!J228)=0,"",'Local Access'!J228)</f>
        <v/>
      </c>
      <c r="L228" s="36" t="str">
        <f>IF(LEN('Local Access'!K228)=0,"",'Local Access'!K228)</f>
        <v/>
      </c>
      <c r="M228" s="174" t="str">
        <f t="shared" si="16"/>
        <v/>
      </c>
      <c r="N228" s="36" t="str">
        <f>IF(LEN('Local Access'!L228)=0,"",'Local Access'!L228)</f>
        <v/>
      </c>
      <c r="O228" s="36" t="str">
        <f>IF(LEN('Local Access'!M228)=0,"",'Local Access'!M228)</f>
        <v/>
      </c>
      <c r="P228" s="35"/>
      <c r="Q228" s="35"/>
      <c r="R228" s="34"/>
      <c r="S228" s="33"/>
      <c r="T228" s="33"/>
      <c r="U228" s="32"/>
      <c r="V228" s="31"/>
      <c r="W228" s="31"/>
      <c r="X228" s="31"/>
      <c r="Y228" s="31"/>
      <c r="Z228" s="31"/>
      <c r="AA228" s="31"/>
      <c r="AB228" s="292">
        <f t="shared" si="17"/>
        <v>0</v>
      </c>
      <c r="AC228" s="292">
        <f t="shared" si="18"/>
        <v>0</v>
      </c>
      <c r="AD228" s="292">
        <f t="shared" si="19"/>
        <v>0</v>
      </c>
      <c r="AE228" s="30">
        <f>IF(G228="",0,IF(P228="On-Net maken (glasvezel)",$S228*PDC!$F$33+$T228*PDC!$F$34+PDC!$F$32+$U228,IF(P228="On-Net maken (radio)",PDC!$F$35+$U228,0)))</f>
        <v>0</v>
      </c>
      <c r="AF228" s="293">
        <f>IF(G228="",0,IF(P228="Inkoop bij 3e partij",0,IF(H228="Ja",Y228,VLOOKUP($G228,PDC!$B$10:$G$95,6,FALSE))))</f>
        <v>0</v>
      </c>
      <c r="AG228" s="30">
        <f>IF(G228="",0,IF(P228="Inkoop bij 3e partij",0,IF(H228="Ja", Z228,VLOOKUP($G228,PDC!$B$10:$G$95,5,FALSE))))</f>
        <v>0</v>
      </c>
      <c r="AH228" s="293">
        <f>IF(G228="",0,IF(P228="Inkoop bij 3e partij",V228*(1+PDC!$F$37)+IF(G228=0,0,IF(LEN(G228)=0,0,VLOOKUP($G228,PDC!$B$10:$J$77,7,FALSE))),0))</f>
        <v>0</v>
      </c>
      <c r="AI228" s="293">
        <f>IF(G228="",0,IF(P228="Inkoop bij 3e partij",W228*(1+PDC!$F$38),0))</f>
        <v>0</v>
      </c>
      <c r="AJ228" s="30">
        <f>IF(L228="",0,IF(M228="Ja",AA228,VLOOKUP($L228,PDC!$B$10:$G$95,5,FALSE)))</f>
        <v>0</v>
      </c>
    </row>
    <row r="229" spans="1:36" x14ac:dyDescent="0.2">
      <c r="A229" s="36" t="str">
        <f>IF(OR(LEN('Local Access'!A229)=0,'Local Access'!$L228="Ja"),"",'Local Access'!A229)</f>
        <v/>
      </c>
      <c r="B229" s="36" t="str">
        <f>IF(OR(LEN('Local Access'!B229)=0,'Local Access'!$L228="Ja"),"",'Local Access'!B229)</f>
        <v/>
      </c>
      <c r="C229" s="36" t="str">
        <f>IF(OR(LEN('Local Access'!C229)=0,'Local Access'!$L228="Ja"),"",'Local Access'!C229)</f>
        <v/>
      </c>
      <c r="D229" s="36" t="str">
        <f>IF(OR(LEN('Local Access'!D229)=0,'Local Access'!$L228="Ja"),"",'Local Access'!D229)</f>
        <v/>
      </c>
      <c r="E229" s="36" t="str">
        <f>IF(OR(LEN('Local Access'!E229)=0,'Local Access'!$L228="Ja"),"",'Local Access'!E229)</f>
        <v/>
      </c>
      <c r="F229" s="36" t="str">
        <f>IF(OR(LEN('Local Access'!F229)=0,'Local Access'!$L228="Ja"),"",'Local Access'!F229)</f>
        <v/>
      </c>
      <c r="G229" s="36" t="str">
        <f>IF(N228="Ja","",IF(LEN('Local Access'!H229)=0,"",'Local Access'!H229))</f>
        <v/>
      </c>
      <c r="H229" s="174" t="str">
        <f t="shared" si="15"/>
        <v/>
      </c>
      <c r="I229" s="36" t="str">
        <f>IF(N228="Ja","",IF(LEN('Local Access'!G229)=0,"",'Local Access'!G229))</f>
        <v/>
      </c>
      <c r="J229" s="36" t="str">
        <f>IF(N228="Ja","",IF(LEN('Local Access'!I229)=0,"",'Local Access'!I229))</f>
        <v/>
      </c>
      <c r="K229" s="36" t="str">
        <f>IF(LEN('Local Access'!J229)=0,"",'Local Access'!J229)</f>
        <v/>
      </c>
      <c r="L229" s="36" t="str">
        <f>IF(LEN('Local Access'!K229)=0,"",'Local Access'!K229)</f>
        <v/>
      </c>
      <c r="M229" s="174" t="str">
        <f t="shared" si="16"/>
        <v/>
      </c>
      <c r="N229" s="36" t="str">
        <f>IF(LEN('Local Access'!L229)=0,"",'Local Access'!L229)</f>
        <v/>
      </c>
      <c r="O229" s="36" t="str">
        <f>IF(LEN('Local Access'!M229)=0,"",'Local Access'!M229)</f>
        <v/>
      </c>
      <c r="P229" s="35"/>
      <c r="Q229" s="35"/>
      <c r="R229" s="34"/>
      <c r="S229" s="33"/>
      <c r="T229" s="33"/>
      <c r="U229" s="32"/>
      <c r="V229" s="31"/>
      <c r="W229" s="31"/>
      <c r="X229" s="31"/>
      <c r="Y229" s="31"/>
      <c r="Z229" s="31"/>
      <c r="AA229" s="31"/>
      <c r="AB229" s="292">
        <f t="shared" si="17"/>
        <v>0</v>
      </c>
      <c r="AC229" s="292">
        <f t="shared" si="18"/>
        <v>0</v>
      </c>
      <c r="AD229" s="292">
        <f t="shared" si="19"/>
        <v>0</v>
      </c>
      <c r="AE229" s="30">
        <f>IF(G229="",0,IF(P229="On-Net maken (glasvezel)",$S229*PDC!$F$33+$T229*PDC!$F$34+PDC!$F$32+$U229,IF(P229="On-Net maken (radio)",PDC!$F$35+$U229,0)))</f>
        <v>0</v>
      </c>
      <c r="AF229" s="293">
        <f>IF(G229="",0,IF(P229="Inkoop bij 3e partij",0,IF(H229="Ja",Y229,VLOOKUP($G229,PDC!$B$10:$G$95,6,FALSE))))</f>
        <v>0</v>
      </c>
      <c r="AG229" s="30">
        <f>IF(G229="",0,IF(P229="Inkoop bij 3e partij",0,IF(H229="Ja", Z229,VLOOKUP($G229,PDC!$B$10:$G$95,5,FALSE))))</f>
        <v>0</v>
      </c>
      <c r="AH229" s="293">
        <f>IF(G229="",0,IF(P229="Inkoop bij 3e partij",V229*(1+PDC!$F$37)+IF(G229=0,0,IF(LEN(G229)=0,0,VLOOKUP($G229,PDC!$B$10:$J$77,7,FALSE))),0))</f>
        <v>0</v>
      </c>
      <c r="AI229" s="293">
        <f>IF(G229="",0,IF(P229="Inkoop bij 3e partij",W229*(1+PDC!$F$38),0))</f>
        <v>0</v>
      </c>
      <c r="AJ229" s="30">
        <f>IF(L229="",0,IF(M229="Ja",AA229,VLOOKUP($L229,PDC!$B$10:$G$95,5,FALSE)))</f>
        <v>0</v>
      </c>
    </row>
    <row r="230" spans="1:36" x14ac:dyDescent="0.2">
      <c r="A230" s="36" t="str">
        <f>IF(OR(LEN('Local Access'!A230)=0,'Local Access'!$L229="Ja"),"",'Local Access'!A230)</f>
        <v/>
      </c>
      <c r="B230" s="36" t="str">
        <f>IF(OR(LEN('Local Access'!B230)=0,'Local Access'!$L229="Ja"),"",'Local Access'!B230)</f>
        <v/>
      </c>
      <c r="C230" s="36" t="str">
        <f>IF(OR(LEN('Local Access'!C230)=0,'Local Access'!$L229="Ja"),"",'Local Access'!C230)</f>
        <v/>
      </c>
      <c r="D230" s="36" t="str">
        <f>IF(OR(LEN('Local Access'!D230)=0,'Local Access'!$L229="Ja"),"",'Local Access'!D230)</f>
        <v/>
      </c>
      <c r="E230" s="36" t="str">
        <f>IF(OR(LEN('Local Access'!E230)=0,'Local Access'!$L229="Ja"),"",'Local Access'!E230)</f>
        <v/>
      </c>
      <c r="F230" s="36" t="str">
        <f>IF(OR(LEN('Local Access'!F230)=0,'Local Access'!$L229="Ja"),"",'Local Access'!F230)</f>
        <v/>
      </c>
      <c r="G230" s="36" t="str">
        <f>IF(N229="Ja","",IF(LEN('Local Access'!H230)=0,"",'Local Access'!H230))</f>
        <v/>
      </c>
      <c r="H230" s="174" t="str">
        <f t="shared" si="15"/>
        <v/>
      </c>
      <c r="I230" s="36" t="str">
        <f>IF(N229="Ja","",IF(LEN('Local Access'!G230)=0,"",'Local Access'!G230))</f>
        <v/>
      </c>
      <c r="J230" s="36" t="str">
        <f>IF(N229="Ja","",IF(LEN('Local Access'!I230)=0,"",'Local Access'!I230))</f>
        <v/>
      </c>
      <c r="K230" s="36" t="str">
        <f>IF(LEN('Local Access'!J230)=0,"",'Local Access'!J230)</f>
        <v/>
      </c>
      <c r="L230" s="36" t="str">
        <f>IF(LEN('Local Access'!K230)=0,"",'Local Access'!K230)</f>
        <v/>
      </c>
      <c r="M230" s="174" t="str">
        <f t="shared" si="16"/>
        <v/>
      </c>
      <c r="N230" s="36" t="str">
        <f>IF(LEN('Local Access'!L230)=0,"",'Local Access'!L230)</f>
        <v/>
      </c>
      <c r="O230" s="36" t="str">
        <f>IF(LEN('Local Access'!M230)=0,"",'Local Access'!M230)</f>
        <v/>
      </c>
      <c r="P230" s="35"/>
      <c r="Q230" s="35"/>
      <c r="R230" s="34"/>
      <c r="S230" s="33"/>
      <c r="T230" s="33"/>
      <c r="U230" s="32"/>
      <c r="V230" s="31"/>
      <c r="W230" s="31"/>
      <c r="X230" s="31"/>
      <c r="Y230" s="31"/>
      <c r="Z230" s="31"/>
      <c r="AA230" s="31"/>
      <c r="AB230" s="292">
        <f t="shared" si="17"/>
        <v>0</v>
      </c>
      <c r="AC230" s="292">
        <f t="shared" si="18"/>
        <v>0</v>
      </c>
      <c r="AD230" s="292">
        <f t="shared" si="19"/>
        <v>0</v>
      </c>
      <c r="AE230" s="30">
        <f>IF(G230="",0,IF(P230="On-Net maken (glasvezel)",$S230*PDC!$F$33+$T230*PDC!$F$34+PDC!$F$32+$U230,IF(P230="On-Net maken (radio)",PDC!$F$35+$U230,0)))</f>
        <v>0</v>
      </c>
      <c r="AF230" s="293">
        <f>IF(G230="",0,IF(P230="Inkoop bij 3e partij",0,IF(H230="Ja",Y230,VLOOKUP($G230,PDC!$B$10:$G$95,6,FALSE))))</f>
        <v>0</v>
      </c>
      <c r="AG230" s="30">
        <f>IF(G230="",0,IF(P230="Inkoop bij 3e partij",0,IF(H230="Ja", Z230,VLOOKUP($G230,PDC!$B$10:$G$95,5,FALSE))))</f>
        <v>0</v>
      </c>
      <c r="AH230" s="293">
        <f>IF(G230="",0,IF(P230="Inkoop bij 3e partij",V230*(1+PDC!$F$37)+IF(G230=0,0,IF(LEN(G230)=0,0,VLOOKUP($G230,PDC!$B$10:$J$77,7,FALSE))),0))</f>
        <v>0</v>
      </c>
      <c r="AI230" s="293">
        <f>IF(G230="",0,IF(P230="Inkoop bij 3e partij",W230*(1+PDC!$F$38),0))</f>
        <v>0</v>
      </c>
      <c r="AJ230" s="30">
        <f>IF(L230="",0,IF(M230="Ja",AA230,VLOOKUP($L230,PDC!$B$10:$G$95,5,FALSE)))</f>
        <v>0</v>
      </c>
    </row>
    <row r="231" spans="1:36" x14ac:dyDescent="0.2">
      <c r="A231" s="36" t="str">
        <f>IF(OR(LEN('Local Access'!A231)=0,'Local Access'!$L230="Ja"),"",'Local Access'!A231)</f>
        <v/>
      </c>
      <c r="B231" s="36" t="str">
        <f>IF(OR(LEN('Local Access'!B231)=0,'Local Access'!$L230="Ja"),"",'Local Access'!B231)</f>
        <v/>
      </c>
      <c r="C231" s="36" t="str">
        <f>IF(OR(LEN('Local Access'!C231)=0,'Local Access'!$L230="Ja"),"",'Local Access'!C231)</f>
        <v/>
      </c>
      <c r="D231" s="36" t="str">
        <f>IF(OR(LEN('Local Access'!D231)=0,'Local Access'!$L230="Ja"),"",'Local Access'!D231)</f>
        <v/>
      </c>
      <c r="E231" s="36" t="str">
        <f>IF(OR(LEN('Local Access'!E231)=0,'Local Access'!$L230="Ja"),"",'Local Access'!E231)</f>
        <v/>
      </c>
      <c r="F231" s="36" t="str">
        <f>IF(OR(LEN('Local Access'!F231)=0,'Local Access'!$L230="Ja"),"",'Local Access'!F231)</f>
        <v/>
      </c>
      <c r="G231" s="36" t="str">
        <f>IF(N230="Ja","",IF(LEN('Local Access'!H231)=0,"",'Local Access'!H231))</f>
        <v/>
      </c>
      <c r="H231" s="174" t="str">
        <f t="shared" si="15"/>
        <v/>
      </c>
      <c r="I231" s="36" t="str">
        <f>IF(N230="Ja","",IF(LEN('Local Access'!G231)=0,"",'Local Access'!G231))</f>
        <v/>
      </c>
      <c r="J231" s="36" t="str">
        <f>IF(N230="Ja","",IF(LEN('Local Access'!I231)=0,"",'Local Access'!I231))</f>
        <v/>
      </c>
      <c r="K231" s="36" t="str">
        <f>IF(LEN('Local Access'!J231)=0,"",'Local Access'!J231)</f>
        <v/>
      </c>
      <c r="L231" s="36" t="str">
        <f>IF(LEN('Local Access'!K231)=0,"",'Local Access'!K231)</f>
        <v/>
      </c>
      <c r="M231" s="174" t="str">
        <f t="shared" si="16"/>
        <v/>
      </c>
      <c r="N231" s="36" t="str">
        <f>IF(LEN('Local Access'!L231)=0,"",'Local Access'!L231)</f>
        <v/>
      </c>
      <c r="O231" s="36" t="str">
        <f>IF(LEN('Local Access'!M231)=0,"",'Local Access'!M231)</f>
        <v/>
      </c>
      <c r="P231" s="35"/>
      <c r="Q231" s="35"/>
      <c r="R231" s="34"/>
      <c r="S231" s="33"/>
      <c r="T231" s="33"/>
      <c r="U231" s="32"/>
      <c r="V231" s="31"/>
      <c r="W231" s="31"/>
      <c r="X231" s="31"/>
      <c r="Y231" s="31"/>
      <c r="Z231" s="31"/>
      <c r="AA231" s="31"/>
      <c r="AB231" s="292">
        <f t="shared" si="17"/>
        <v>0</v>
      </c>
      <c r="AC231" s="292">
        <f t="shared" si="18"/>
        <v>0</v>
      </c>
      <c r="AD231" s="292">
        <f t="shared" si="19"/>
        <v>0</v>
      </c>
      <c r="AE231" s="30">
        <f>IF(G231="",0,IF(P231="On-Net maken (glasvezel)",$S231*PDC!$F$33+$T231*PDC!$F$34+PDC!$F$32+$U231,IF(P231="On-Net maken (radio)",PDC!$F$35+$U231,0)))</f>
        <v>0</v>
      </c>
      <c r="AF231" s="293">
        <f>IF(G231="",0,IF(P231="Inkoop bij 3e partij",0,IF(H231="Ja",Y231,VLOOKUP($G231,PDC!$B$10:$G$95,6,FALSE))))</f>
        <v>0</v>
      </c>
      <c r="AG231" s="30">
        <f>IF(G231="",0,IF(P231="Inkoop bij 3e partij",0,IF(H231="Ja", Z231,VLOOKUP($G231,PDC!$B$10:$G$95,5,FALSE))))</f>
        <v>0</v>
      </c>
      <c r="AH231" s="293">
        <f>IF(G231="",0,IF(P231="Inkoop bij 3e partij",V231*(1+PDC!$F$37)+IF(G231=0,0,IF(LEN(G231)=0,0,VLOOKUP($G231,PDC!$B$10:$J$77,7,FALSE))),0))</f>
        <v>0</v>
      </c>
      <c r="AI231" s="293">
        <f>IF(G231="",0,IF(P231="Inkoop bij 3e partij",W231*(1+PDC!$F$38),0))</f>
        <v>0</v>
      </c>
      <c r="AJ231" s="30">
        <f>IF(L231="",0,IF(M231="Ja",AA231,VLOOKUP($L231,PDC!$B$10:$G$95,5,FALSE)))</f>
        <v>0</v>
      </c>
    </row>
    <row r="232" spans="1:36" x14ac:dyDescent="0.2">
      <c r="A232" s="36" t="str">
        <f>IF(OR(LEN('Local Access'!A232)=0,'Local Access'!$L231="Ja"),"",'Local Access'!A232)</f>
        <v/>
      </c>
      <c r="B232" s="36" t="str">
        <f>IF(OR(LEN('Local Access'!B232)=0,'Local Access'!$L231="Ja"),"",'Local Access'!B232)</f>
        <v/>
      </c>
      <c r="C232" s="36" t="str">
        <f>IF(OR(LEN('Local Access'!C232)=0,'Local Access'!$L231="Ja"),"",'Local Access'!C232)</f>
        <v/>
      </c>
      <c r="D232" s="36" t="str">
        <f>IF(OR(LEN('Local Access'!D232)=0,'Local Access'!$L231="Ja"),"",'Local Access'!D232)</f>
        <v/>
      </c>
      <c r="E232" s="36" t="str">
        <f>IF(OR(LEN('Local Access'!E232)=0,'Local Access'!$L231="Ja"),"",'Local Access'!E232)</f>
        <v/>
      </c>
      <c r="F232" s="36" t="str">
        <f>IF(OR(LEN('Local Access'!F232)=0,'Local Access'!$L231="Ja"),"",'Local Access'!F232)</f>
        <v/>
      </c>
      <c r="G232" s="36" t="str">
        <f>IF(N231="Ja","",IF(LEN('Local Access'!H232)=0,"",'Local Access'!H232))</f>
        <v/>
      </c>
      <c r="H232" s="174" t="str">
        <f t="shared" si="15"/>
        <v/>
      </c>
      <c r="I232" s="36" t="str">
        <f>IF(N231="Ja","",IF(LEN('Local Access'!G232)=0,"",'Local Access'!G232))</f>
        <v/>
      </c>
      <c r="J232" s="36" t="str">
        <f>IF(N231="Ja","",IF(LEN('Local Access'!I232)=0,"",'Local Access'!I232))</f>
        <v/>
      </c>
      <c r="K232" s="36" t="str">
        <f>IF(LEN('Local Access'!J232)=0,"",'Local Access'!J232)</f>
        <v/>
      </c>
      <c r="L232" s="36" t="str">
        <f>IF(LEN('Local Access'!K232)=0,"",'Local Access'!K232)</f>
        <v/>
      </c>
      <c r="M232" s="174" t="str">
        <f t="shared" si="16"/>
        <v/>
      </c>
      <c r="N232" s="36" t="str">
        <f>IF(LEN('Local Access'!L232)=0,"",'Local Access'!L232)</f>
        <v/>
      </c>
      <c r="O232" s="36" t="str">
        <f>IF(LEN('Local Access'!M232)=0,"",'Local Access'!M232)</f>
        <v/>
      </c>
      <c r="P232" s="35"/>
      <c r="Q232" s="35"/>
      <c r="R232" s="34"/>
      <c r="S232" s="33"/>
      <c r="T232" s="33"/>
      <c r="U232" s="32"/>
      <c r="V232" s="31"/>
      <c r="W232" s="31"/>
      <c r="X232" s="31"/>
      <c r="Y232" s="31"/>
      <c r="Z232" s="31"/>
      <c r="AA232" s="31"/>
      <c r="AB232" s="292">
        <f t="shared" si="17"/>
        <v>0</v>
      </c>
      <c r="AC232" s="292">
        <f t="shared" si="18"/>
        <v>0</v>
      </c>
      <c r="AD232" s="292">
        <f t="shared" si="19"/>
        <v>0</v>
      </c>
      <c r="AE232" s="30">
        <f>IF(G232="",0,IF(P232="On-Net maken (glasvezel)",$S232*PDC!$F$33+$T232*PDC!$F$34+PDC!$F$32+$U232,IF(P232="On-Net maken (radio)",PDC!$F$35+$U232,0)))</f>
        <v>0</v>
      </c>
      <c r="AF232" s="293">
        <f>IF(G232="",0,IF(P232="Inkoop bij 3e partij",0,IF(H232="Ja",Y232,VLOOKUP($G232,PDC!$B$10:$G$95,6,FALSE))))</f>
        <v>0</v>
      </c>
      <c r="AG232" s="30">
        <f>IF(G232="",0,IF(P232="Inkoop bij 3e partij",0,IF(H232="Ja", Z232,VLOOKUP($G232,PDC!$B$10:$G$95,5,FALSE))))</f>
        <v>0</v>
      </c>
      <c r="AH232" s="293">
        <f>IF(G232="",0,IF(P232="Inkoop bij 3e partij",V232*(1+PDC!$F$37)+IF(G232=0,0,IF(LEN(G232)=0,0,VLOOKUP($G232,PDC!$B$10:$J$77,7,FALSE))),0))</f>
        <v>0</v>
      </c>
      <c r="AI232" s="293">
        <f>IF(G232="",0,IF(P232="Inkoop bij 3e partij",W232*(1+PDC!$F$38),0))</f>
        <v>0</v>
      </c>
      <c r="AJ232" s="30">
        <f>IF(L232="",0,IF(M232="Ja",AA232,VLOOKUP($L232,PDC!$B$10:$G$95,5,FALSE)))</f>
        <v>0</v>
      </c>
    </row>
    <row r="233" spans="1:36" x14ac:dyDescent="0.2">
      <c r="A233" s="36" t="str">
        <f>IF(OR(LEN('Local Access'!A233)=0,'Local Access'!$L232="Ja"),"",'Local Access'!A233)</f>
        <v/>
      </c>
      <c r="B233" s="36" t="str">
        <f>IF(OR(LEN('Local Access'!B233)=0,'Local Access'!$L232="Ja"),"",'Local Access'!B233)</f>
        <v/>
      </c>
      <c r="C233" s="36" t="str">
        <f>IF(OR(LEN('Local Access'!C233)=0,'Local Access'!$L232="Ja"),"",'Local Access'!C233)</f>
        <v/>
      </c>
      <c r="D233" s="36" t="str">
        <f>IF(OR(LEN('Local Access'!D233)=0,'Local Access'!$L232="Ja"),"",'Local Access'!D233)</f>
        <v/>
      </c>
      <c r="E233" s="36" t="str">
        <f>IF(OR(LEN('Local Access'!E233)=0,'Local Access'!$L232="Ja"),"",'Local Access'!E233)</f>
        <v/>
      </c>
      <c r="F233" s="36" t="str">
        <f>IF(OR(LEN('Local Access'!F233)=0,'Local Access'!$L232="Ja"),"",'Local Access'!F233)</f>
        <v/>
      </c>
      <c r="G233" s="36" t="str">
        <f>IF(N232="Ja","",IF(LEN('Local Access'!H233)=0,"",'Local Access'!H233))</f>
        <v/>
      </c>
      <c r="H233" s="174" t="str">
        <f t="shared" si="15"/>
        <v/>
      </c>
      <c r="I233" s="36" t="str">
        <f>IF(N232="Ja","",IF(LEN('Local Access'!G233)=0,"",'Local Access'!G233))</f>
        <v/>
      </c>
      <c r="J233" s="36" t="str">
        <f>IF(N232="Ja","",IF(LEN('Local Access'!I233)=0,"",'Local Access'!I233))</f>
        <v/>
      </c>
      <c r="K233" s="36" t="str">
        <f>IF(LEN('Local Access'!J233)=0,"",'Local Access'!J233)</f>
        <v/>
      </c>
      <c r="L233" s="36" t="str">
        <f>IF(LEN('Local Access'!K233)=0,"",'Local Access'!K233)</f>
        <v/>
      </c>
      <c r="M233" s="174" t="str">
        <f t="shared" si="16"/>
        <v/>
      </c>
      <c r="N233" s="36" t="str">
        <f>IF(LEN('Local Access'!L233)=0,"",'Local Access'!L233)</f>
        <v/>
      </c>
      <c r="O233" s="36" t="str">
        <f>IF(LEN('Local Access'!M233)=0,"",'Local Access'!M233)</f>
        <v/>
      </c>
      <c r="P233" s="35"/>
      <c r="Q233" s="35"/>
      <c r="R233" s="34"/>
      <c r="S233" s="33"/>
      <c r="T233" s="33"/>
      <c r="U233" s="32"/>
      <c r="V233" s="31"/>
      <c r="W233" s="31"/>
      <c r="X233" s="31"/>
      <c r="Y233" s="31"/>
      <c r="Z233" s="31"/>
      <c r="AA233" s="31"/>
      <c r="AB233" s="292">
        <f t="shared" si="17"/>
        <v>0</v>
      </c>
      <c r="AC233" s="292">
        <f t="shared" si="18"/>
        <v>0</v>
      </c>
      <c r="AD233" s="292">
        <f t="shared" si="19"/>
        <v>0</v>
      </c>
      <c r="AE233" s="30">
        <f>IF(G233="",0,IF(P233="On-Net maken (glasvezel)",$S233*PDC!$F$33+$T233*PDC!$F$34+PDC!$F$32+$U233,IF(P233="On-Net maken (radio)",PDC!$F$35+$U233,0)))</f>
        <v>0</v>
      </c>
      <c r="AF233" s="293">
        <f>IF(G233="",0,IF(P233="Inkoop bij 3e partij",0,IF(H233="Ja",Y233,VLOOKUP($G233,PDC!$B$10:$G$95,6,FALSE))))</f>
        <v>0</v>
      </c>
      <c r="AG233" s="30">
        <f>IF(G233="",0,IF(P233="Inkoop bij 3e partij",0,IF(H233="Ja", Z233,VLOOKUP($G233,PDC!$B$10:$G$95,5,FALSE))))</f>
        <v>0</v>
      </c>
      <c r="AH233" s="293">
        <f>IF(G233="",0,IF(P233="Inkoop bij 3e partij",V233*(1+PDC!$F$37)+IF(G233=0,0,IF(LEN(G233)=0,0,VLOOKUP($G233,PDC!$B$10:$J$77,7,FALSE))),0))</f>
        <v>0</v>
      </c>
      <c r="AI233" s="293">
        <f>IF(G233="",0,IF(P233="Inkoop bij 3e partij",W233*(1+PDC!$F$38),0))</f>
        <v>0</v>
      </c>
      <c r="AJ233" s="30">
        <f>IF(L233="",0,IF(M233="Ja",AA233,VLOOKUP($L233,PDC!$B$10:$G$95,5,FALSE)))</f>
        <v>0</v>
      </c>
    </row>
    <row r="234" spans="1:36" x14ac:dyDescent="0.2">
      <c r="A234" s="36" t="str">
        <f>IF(OR(LEN('Local Access'!A234)=0,'Local Access'!$L233="Ja"),"",'Local Access'!A234)</f>
        <v/>
      </c>
      <c r="B234" s="36" t="str">
        <f>IF(OR(LEN('Local Access'!B234)=0,'Local Access'!$L233="Ja"),"",'Local Access'!B234)</f>
        <v/>
      </c>
      <c r="C234" s="36" t="str">
        <f>IF(OR(LEN('Local Access'!C234)=0,'Local Access'!$L233="Ja"),"",'Local Access'!C234)</f>
        <v/>
      </c>
      <c r="D234" s="36" t="str">
        <f>IF(OR(LEN('Local Access'!D234)=0,'Local Access'!$L233="Ja"),"",'Local Access'!D234)</f>
        <v/>
      </c>
      <c r="E234" s="36" t="str">
        <f>IF(OR(LEN('Local Access'!E234)=0,'Local Access'!$L233="Ja"),"",'Local Access'!E234)</f>
        <v/>
      </c>
      <c r="F234" s="36" t="str">
        <f>IF(OR(LEN('Local Access'!F234)=0,'Local Access'!$L233="Ja"),"",'Local Access'!F234)</f>
        <v/>
      </c>
      <c r="G234" s="36" t="str">
        <f>IF(N233="Ja","",IF(LEN('Local Access'!H234)=0,"",'Local Access'!H234))</f>
        <v/>
      </c>
      <c r="H234" s="174" t="str">
        <f t="shared" si="15"/>
        <v/>
      </c>
      <c r="I234" s="36" t="str">
        <f>IF(N233="Ja","",IF(LEN('Local Access'!G234)=0,"",'Local Access'!G234))</f>
        <v/>
      </c>
      <c r="J234" s="36" t="str">
        <f>IF(N233="Ja","",IF(LEN('Local Access'!I234)=0,"",'Local Access'!I234))</f>
        <v/>
      </c>
      <c r="K234" s="36" t="str">
        <f>IF(LEN('Local Access'!J234)=0,"",'Local Access'!J234)</f>
        <v/>
      </c>
      <c r="L234" s="36" t="str">
        <f>IF(LEN('Local Access'!K234)=0,"",'Local Access'!K234)</f>
        <v/>
      </c>
      <c r="M234" s="174" t="str">
        <f t="shared" si="16"/>
        <v/>
      </c>
      <c r="N234" s="36" t="str">
        <f>IF(LEN('Local Access'!L234)=0,"",'Local Access'!L234)</f>
        <v/>
      </c>
      <c r="O234" s="36" t="str">
        <f>IF(LEN('Local Access'!M234)=0,"",'Local Access'!M234)</f>
        <v/>
      </c>
      <c r="P234" s="35"/>
      <c r="Q234" s="35"/>
      <c r="R234" s="34"/>
      <c r="S234" s="33"/>
      <c r="T234" s="33"/>
      <c r="U234" s="32"/>
      <c r="V234" s="31"/>
      <c r="W234" s="31"/>
      <c r="X234" s="31"/>
      <c r="Y234" s="31"/>
      <c r="Z234" s="31"/>
      <c r="AA234" s="31"/>
      <c r="AB234" s="292">
        <f t="shared" si="17"/>
        <v>0</v>
      </c>
      <c r="AC234" s="292">
        <f t="shared" si="18"/>
        <v>0</v>
      </c>
      <c r="AD234" s="292">
        <f t="shared" si="19"/>
        <v>0</v>
      </c>
      <c r="AE234" s="30">
        <f>IF(G234="",0,IF(P234="On-Net maken (glasvezel)",$S234*PDC!$F$33+$T234*PDC!$F$34+PDC!$F$32+$U234,IF(P234="On-Net maken (radio)",PDC!$F$35+$U234,0)))</f>
        <v>0</v>
      </c>
      <c r="AF234" s="293">
        <f>IF(G234="",0,IF(P234="Inkoop bij 3e partij",0,IF(H234="Ja",Y234,VLOOKUP($G234,PDC!$B$10:$G$95,6,FALSE))))</f>
        <v>0</v>
      </c>
      <c r="AG234" s="30">
        <f>IF(G234="",0,IF(P234="Inkoop bij 3e partij",0,IF(H234="Ja", Z234,VLOOKUP($G234,PDC!$B$10:$G$95,5,FALSE))))</f>
        <v>0</v>
      </c>
      <c r="AH234" s="293">
        <f>IF(G234="",0,IF(P234="Inkoop bij 3e partij",V234*(1+PDC!$F$37)+IF(G234=0,0,IF(LEN(G234)=0,0,VLOOKUP($G234,PDC!$B$10:$J$77,7,FALSE))),0))</f>
        <v>0</v>
      </c>
      <c r="AI234" s="293">
        <f>IF(G234="",0,IF(P234="Inkoop bij 3e partij",W234*(1+PDC!$F$38),0))</f>
        <v>0</v>
      </c>
      <c r="AJ234" s="30">
        <f>IF(L234="",0,IF(M234="Ja",AA234,VLOOKUP($L234,PDC!$B$10:$G$95,5,FALSE)))</f>
        <v>0</v>
      </c>
    </row>
    <row r="235" spans="1:36" x14ac:dyDescent="0.2">
      <c r="A235" s="36" t="str">
        <f>IF(OR(LEN('Local Access'!A235)=0,'Local Access'!$L234="Ja"),"",'Local Access'!A235)</f>
        <v/>
      </c>
      <c r="B235" s="36" t="str">
        <f>IF(OR(LEN('Local Access'!B235)=0,'Local Access'!$L234="Ja"),"",'Local Access'!B235)</f>
        <v/>
      </c>
      <c r="C235" s="36" t="str">
        <f>IF(OR(LEN('Local Access'!C235)=0,'Local Access'!$L234="Ja"),"",'Local Access'!C235)</f>
        <v/>
      </c>
      <c r="D235" s="36" t="str">
        <f>IF(OR(LEN('Local Access'!D235)=0,'Local Access'!$L234="Ja"),"",'Local Access'!D235)</f>
        <v/>
      </c>
      <c r="E235" s="36" t="str">
        <f>IF(OR(LEN('Local Access'!E235)=0,'Local Access'!$L234="Ja"),"",'Local Access'!E235)</f>
        <v/>
      </c>
      <c r="F235" s="36" t="str">
        <f>IF(OR(LEN('Local Access'!F235)=0,'Local Access'!$L234="Ja"),"",'Local Access'!F235)</f>
        <v/>
      </c>
      <c r="G235" s="36" t="str">
        <f>IF(N234="Ja","",IF(LEN('Local Access'!H235)=0,"",'Local Access'!H235))</f>
        <v/>
      </c>
      <c r="H235" s="174" t="str">
        <f t="shared" si="15"/>
        <v/>
      </c>
      <c r="I235" s="36" t="str">
        <f>IF(N234="Ja","",IF(LEN('Local Access'!G235)=0,"",'Local Access'!G235))</f>
        <v/>
      </c>
      <c r="J235" s="36" t="str">
        <f>IF(N234="Ja","",IF(LEN('Local Access'!I235)=0,"",'Local Access'!I235))</f>
        <v/>
      </c>
      <c r="K235" s="36" t="str">
        <f>IF(LEN('Local Access'!J235)=0,"",'Local Access'!J235)</f>
        <v/>
      </c>
      <c r="L235" s="36" t="str">
        <f>IF(LEN('Local Access'!K235)=0,"",'Local Access'!K235)</f>
        <v/>
      </c>
      <c r="M235" s="174" t="str">
        <f t="shared" si="16"/>
        <v/>
      </c>
      <c r="N235" s="36" t="str">
        <f>IF(LEN('Local Access'!L235)=0,"",'Local Access'!L235)</f>
        <v/>
      </c>
      <c r="O235" s="36" t="str">
        <f>IF(LEN('Local Access'!M235)=0,"",'Local Access'!M235)</f>
        <v/>
      </c>
      <c r="P235" s="35"/>
      <c r="Q235" s="35"/>
      <c r="R235" s="34"/>
      <c r="S235" s="33"/>
      <c r="T235" s="33"/>
      <c r="U235" s="32"/>
      <c r="V235" s="31"/>
      <c r="W235" s="31"/>
      <c r="X235" s="31"/>
      <c r="Y235" s="31"/>
      <c r="Z235" s="31"/>
      <c r="AA235" s="31"/>
      <c r="AB235" s="292">
        <f t="shared" si="17"/>
        <v>0</v>
      </c>
      <c r="AC235" s="292">
        <f t="shared" si="18"/>
        <v>0</v>
      </c>
      <c r="AD235" s="292">
        <f t="shared" si="19"/>
        <v>0</v>
      </c>
      <c r="AE235" s="30">
        <f>IF(G235="",0,IF(P235="On-Net maken (glasvezel)",$S235*PDC!$F$33+$T235*PDC!$F$34+PDC!$F$32+$U235,IF(P235="On-Net maken (radio)",PDC!$F$35+$U235,0)))</f>
        <v>0</v>
      </c>
      <c r="AF235" s="293">
        <f>IF(G235="",0,IF(P235="Inkoop bij 3e partij",0,IF(H235="Ja",Y235,VLOOKUP($G235,PDC!$B$10:$G$95,6,FALSE))))</f>
        <v>0</v>
      </c>
      <c r="AG235" s="30">
        <f>IF(G235="",0,IF(P235="Inkoop bij 3e partij",0,IF(H235="Ja", Z235,VLOOKUP($G235,PDC!$B$10:$G$95,5,FALSE))))</f>
        <v>0</v>
      </c>
      <c r="AH235" s="293">
        <f>IF(G235="",0,IF(P235="Inkoop bij 3e partij",V235*(1+PDC!$F$37)+IF(G235=0,0,IF(LEN(G235)=0,0,VLOOKUP($G235,PDC!$B$10:$J$77,7,FALSE))),0))</f>
        <v>0</v>
      </c>
      <c r="AI235" s="293">
        <f>IF(G235="",0,IF(P235="Inkoop bij 3e partij",W235*(1+PDC!$F$38),0))</f>
        <v>0</v>
      </c>
      <c r="AJ235" s="30">
        <f>IF(L235="",0,IF(M235="Ja",AA235,VLOOKUP($L235,PDC!$B$10:$G$95,5,FALSE)))</f>
        <v>0</v>
      </c>
    </row>
    <row r="236" spans="1:36" x14ac:dyDescent="0.2">
      <c r="A236" s="36" t="str">
        <f>IF(OR(LEN('Local Access'!A236)=0,'Local Access'!$L235="Ja"),"",'Local Access'!A236)</f>
        <v/>
      </c>
      <c r="B236" s="36" t="str">
        <f>IF(OR(LEN('Local Access'!B236)=0,'Local Access'!$L235="Ja"),"",'Local Access'!B236)</f>
        <v/>
      </c>
      <c r="C236" s="36" t="str">
        <f>IF(OR(LEN('Local Access'!C236)=0,'Local Access'!$L235="Ja"),"",'Local Access'!C236)</f>
        <v/>
      </c>
      <c r="D236" s="36" t="str">
        <f>IF(OR(LEN('Local Access'!D236)=0,'Local Access'!$L235="Ja"),"",'Local Access'!D236)</f>
        <v/>
      </c>
      <c r="E236" s="36" t="str">
        <f>IF(OR(LEN('Local Access'!E236)=0,'Local Access'!$L235="Ja"),"",'Local Access'!E236)</f>
        <v/>
      </c>
      <c r="F236" s="36" t="str">
        <f>IF(OR(LEN('Local Access'!F236)=0,'Local Access'!$L235="Ja"),"",'Local Access'!F236)</f>
        <v/>
      </c>
      <c r="G236" s="36" t="str">
        <f>IF(N235="Ja","",IF(LEN('Local Access'!H236)=0,"",'Local Access'!H236))</f>
        <v/>
      </c>
      <c r="H236" s="174" t="str">
        <f t="shared" si="15"/>
        <v/>
      </c>
      <c r="I236" s="36" t="str">
        <f>IF(N235="Ja","",IF(LEN('Local Access'!G236)=0,"",'Local Access'!G236))</f>
        <v/>
      </c>
      <c r="J236" s="36" t="str">
        <f>IF(N235="Ja","",IF(LEN('Local Access'!I236)=0,"",'Local Access'!I236))</f>
        <v/>
      </c>
      <c r="K236" s="36" t="str">
        <f>IF(LEN('Local Access'!J236)=0,"",'Local Access'!J236)</f>
        <v/>
      </c>
      <c r="L236" s="36" t="str">
        <f>IF(LEN('Local Access'!K236)=0,"",'Local Access'!K236)</f>
        <v/>
      </c>
      <c r="M236" s="174" t="str">
        <f t="shared" si="16"/>
        <v/>
      </c>
      <c r="N236" s="36" t="str">
        <f>IF(LEN('Local Access'!L236)=0,"",'Local Access'!L236)</f>
        <v/>
      </c>
      <c r="O236" s="36" t="str">
        <f>IF(LEN('Local Access'!M236)=0,"",'Local Access'!M236)</f>
        <v/>
      </c>
      <c r="P236" s="35"/>
      <c r="Q236" s="35"/>
      <c r="R236" s="34"/>
      <c r="S236" s="33"/>
      <c r="T236" s="33"/>
      <c r="U236" s="32"/>
      <c r="V236" s="31"/>
      <c r="W236" s="31"/>
      <c r="X236" s="31"/>
      <c r="Y236" s="31"/>
      <c r="Z236" s="31"/>
      <c r="AA236" s="31"/>
      <c r="AB236" s="292">
        <f t="shared" si="17"/>
        <v>0</v>
      </c>
      <c r="AC236" s="292">
        <f t="shared" si="18"/>
        <v>0</v>
      </c>
      <c r="AD236" s="292">
        <f t="shared" si="19"/>
        <v>0</v>
      </c>
      <c r="AE236" s="30">
        <f>IF(G236="",0,IF(P236="On-Net maken (glasvezel)",$S236*PDC!$F$33+$T236*PDC!$F$34+PDC!$F$32+$U236,IF(P236="On-Net maken (radio)",PDC!$F$35+$U236,0)))</f>
        <v>0</v>
      </c>
      <c r="AF236" s="293">
        <f>IF(G236="",0,IF(P236="Inkoop bij 3e partij",0,IF(H236="Ja",Y236,VLOOKUP($G236,PDC!$B$10:$G$95,6,FALSE))))</f>
        <v>0</v>
      </c>
      <c r="AG236" s="30">
        <f>IF(G236="",0,IF(P236="Inkoop bij 3e partij",0,IF(H236="Ja", Z236,VLOOKUP($G236,PDC!$B$10:$G$95,5,FALSE))))</f>
        <v>0</v>
      </c>
      <c r="AH236" s="293">
        <f>IF(G236="",0,IF(P236="Inkoop bij 3e partij",V236*(1+PDC!$F$37)+IF(G236=0,0,IF(LEN(G236)=0,0,VLOOKUP($G236,PDC!$B$10:$J$77,7,FALSE))),0))</f>
        <v>0</v>
      </c>
      <c r="AI236" s="293">
        <f>IF(G236="",0,IF(P236="Inkoop bij 3e partij",W236*(1+PDC!$F$38),0))</f>
        <v>0</v>
      </c>
      <c r="AJ236" s="30">
        <f>IF(L236="",0,IF(M236="Ja",AA236,VLOOKUP($L236,PDC!$B$10:$G$95,5,FALSE)))</f>
        <v>0</v>
      </c>
    </row>
    <row r="237" spans="1:36" x14ac:dyDescent="0.2">
      <c r="A237" s="36" t="str">
        <f>IF(OR(LEN('Local Access'!A237)=0,'Local Access'!$L236="Ja"),"",'Local Access'!A237)</f>
        <v/>
      </c>
      <c r="B237" s="36" t="str">
        <f>IF(OR(LEN('Local Access'!B237)=0,'Local Access'!$L236="Ja"),"",'Local Access'!B237)</f>
        <v/>
      </c>
      <c r="C237" s="36" t="str">
        <f>IF(OR(LEN('Local Access'!C237)=0,'Local Access'!$L236="Ja"),"",'Local Access'!C237)</f>
        <v/>
      </c>
      <c r="D237" s="36" t="str">
        <f>IF(OR(LEN('Local Access'!D237)=0,'Local Access'!$L236="Ja"),"",'Local Access'!D237)</f>
        <v/>
      </c>
      <c r="E237" s="36" t="str">
        <f>IF(OR(LEN('Local Access'!E237)=0,'Local Access'!$L236="Ja"),"",'Local Access'!E237)</f>
        <v/>
      </c>
      <c r="F237" s="36" t="str">
        <f>IF(OR(LEN('Local Access'!F237)=0,'Local Access'!$L236="Ja"),"",'Local Access'!F237)</f>
        <v/>
      </c>
      <c r="G237" s="36" t="str">
        <f>IF(N236="Ja","",IF(LEN('Local Access'!H237)=0,"",'Local Access'!H237))</f>
        <v/>
      </c>
      <c r="H237" s="174" t="str">
        <f t="shared" si="15"/>
        <v/>
      </c>
      <c r="I237" s="36" t="str">
        <f>IF(N236="Ja","",IF(LEN('Local Access'!G237)=0,"",'Local Access'!G237))</f>
        <v/>
      </c>
      <c r="J237" s="36" t="str">
        <f>IF(N236="Ja","",IF(LEN('Local Access'!I237)=0,"",'Local Access'!I237))</f>
        <v/>
      </c>
      <c r="K237" s="36" t="str">
        <f>IF(LEN('Local Access'!J237)=0,"",'Local Access'!J237)</f>
        <v/>
      </c>
      <c r="L237" s="36" t="str">
        <f>IF(LEN('Local Access'!K237)=0,"",'Local Access'!K237)</f>
        <v/>
      </c>
      <c r="M237" s="174" t="str">
        <f t="shared" si="16"/>
        <v/>
      </c>
      <c r="N237" s="36" t="str">
        <f>IF(LEN('Local Access'!L237)=0,"",'Local Access'!L237)</f>
        <v/>
      </c>
      <c r="O237" s="36" t="str">
        <f>IF(LEN('Local Access'!M237)=0,"",'Local Access'!M237)</f>
        <v/>
      </c>
      <c r="P237" s="35"/>
      <c r="Q237" s="35"/>
      <c r="R237" s="34"/>
      <c r="S237" s="33"/>
      <c r="T237" s="33"/>
      <c r="U237" s="32"/>
      <c r="V237" s="31"/>
      <c r="W237" s="31"/>
      <c r="X237" s="31"/>
      <c r="Y237" s="31"/>
      <c r="Z237" s="31"/>
      <c r="AA237" s="31"/>
      <c r="AB237" s="292">
        <f t="shared" si="17"/>
        <v>0</v>
      </c>
      <c r="AC237" s="292">
        <f t="shared" si="18"/>
        <v>0</v>
      </c>
      <c r="AD237" s="292">
        <f t="shared" si="19"/>
        <v>0</v>
      </c>
      <c r="AE237" s="30">
        <f>IF(G237="",0,IF(P237="On-Net maken (glasvezel)",$S237*PDC!$F$33+$T237*PDC!$F$34+PDC!$F$32+$U237,IF(P237="On-Net maken (radio)",PDC!$F$35+$U237,0)))</f>
        <v>0</v>
      </c>
      <c r="AF237" s="293">
        <f>IF(G237="",0,IF(P237="Inkoop bij 3e partij",0,IF(H237="Ja",Y237,VLOOKUP($G237,PDC!$B$10:$G$95,6,FALSE))))</f>
        <v>0</v>
      </c>
      <c r="AG237" s="30">
        <f>IF(G237="",0,IF(P237="Inkoop bij 3e partij",0,IF(H237="Ja", Z237,VLOOKUP($G237,PDC!$B$10:$G$95,5,FALSE))))</f>
        <v>0</v>
      </c>
      <c r="AH237" s="293">
        <f>IF(G237="",0,IF(P237="Inkoop bij 3e partij",V237*(1+PDC!$F$37)+IF(G237=0,0,IF(LEN(G237)=0,0,VLOOKUP($G237,PDC!$B$10:$J$77,7,FALSE))),0))</f>
        <v>0</v>
      </c>
      <c r="AI237" s="293">
        <f>IF(G237="",0,IF(P237="Inkoop bij 3e partij",W237*(1+PDC!$F$38),0))</f>
        <v>0</v>
      </c>
      <c r="AJ237" s="30">
        <f>IF(L237="",0,IF(M237="Ja",AA237,VLOOKUP($L237,PDC!$B$10:$G$95,5,FALSE)))</f>
        <v>0</v>
      </c>
    </row>
    <row r="238" spans="1:36" x14ac:dyDescent="0.2">
      <c r="A238" s="36" t="str">
        <f>IF(OR(LEN('Local Access'!A238)=0,'Local Access'!$L237="Ja"),"",'Local Access'!A238)</f>
        <v/>
      </c>
      <c r="B238" s="36" t="str">
        <f>IF(OR(LEN('Local Access'!B238)=0,'Local Access'!$L237="Ja"),"",'Local Access'!B238)</f>
        <v/>
      </c>
      <c r="C238" s="36" t="str">
        <f>IF(OR(LEN('Local Access'!C238)=0,'Local Access'!$L237="Ja"),"",'Local Access'!C238)</f>
        <v/>
      </c>
      <c r="D238" s="36" t="str">
        <f>IF(OR(LEN('Local Access'!D238)=0,'Local Access'!$L237="Ja"),"",'Local Access'!D238)</f>
        <v/>
      </c>
      <c r="E238" s="36" t="str">
        <f>IF(OR(LEN('Local Access'!E238)=0,'Local Access'!$L237="Ja"),"",'Local Access'!E238)</f>
        <v/>
      </c>
      <c r="F238" s="36" t="str">
        <f>IF(OR(LEN('Local Access'!F238)=0,'Local Access'!$L237="Ja"),"",'Local Access'!F238)</f>
        <v/>
      </c>
      <c r="G238" s="36" t="str">
        <f>IF(N237="Ja","",IF(LEN('Local Access'!H238)=0,"",'Local Access'!H238))</f>
        <v/>
      </c>
      <c r="H238" s="174" t="str">
        <f t="shared" si="15"/>
        <v/>
      </c>
      <c r="I238" s="36" t="str">
        <f>IF(N237="Ja","",IF(LEN('Local Access'!G238)=0,"",'Local Access'!G238))</f>
        <v/>
      </c>
      <c r="J238" s="36" t="str">
        <f>IF(N237="Ja","",IF(LEN('Local Access'!I238)=0,"",'Local Access'!I238))</f>
        <v/>
      </c>
      <c r="K238" s="36" t="str">
        <f>IF(LEN('Local Access'!J238)=0,"",'Local Access'!J238)</f>
        <v/>
      </c>
      <c r="L238" s="36" t="str">
        <f>IF(LEN('Local Access'!K238)=0,"",'Local Access'!K238)</f>
        <v/>
      </c>
      <c r="M238" s="174" t="str">
        <f t="shared" si="16"/>
        <v/>
      </c>
      <c r="N238" s="36" t="str">
        <f>IF(LEN('Local Access'!L238)=0,"",'Local Access'!L238)</f>
        <v/>
      </c>
      <c r="O238" s="36" t="str">
        <f>IF(LEN('Local Access'!M238)=0,"",'Local Access'!M238)</f>
        <v/>
      </c>
      <c r="P238" s="35"/>
      <c r="Q238" s="35"/>
      <c r="R238" s="34"/>
      <c r="S238" s="33"/>
      <c r="T238" s="33"/>
      <c r="U238" s="32"/>
      <c r="V238" s="31"/>
      <c r="W238" s="31"/>
      <c r="X238" s="31"/>
      <c r="Y238" s="31"/>
      <c r="Z238" s="31"/>
      <c r="AA238" s="31"/>
      <c r="AB238" s="292">
        <f t="shared" si="17"/>
        <v>0</v>
      </c>
      <c r="AC238" s="292">
        <f t="shared" si="18"/>
        <v>0</v>
      </c>
      <c r="AD238" s="292">
        <f t="shared" si="19"/>
        <v>0</v>
      </c>
      <c r="AE238" s="30">
        <f>IF(G238="",0,IF(P238="On-Net maken (glasvezel)",$S238*PDC!$F$33+$T238*PDC!$F$34+PDC!$F$32+$U238,IF(P238="On-Net maken (radio)",PDC!$F$35+$U238,0)))</f>
        <v>0</v>
      </c>
      <c r="AF238" s="293">
        <f>IF(G238="",0,IF(P238="Inkoop bij 3e partij",0,IF(H238="Ja",Y238,VLOOKUP($G238,PDC!$B$10:$G$95,6,FALSE))))</f>
        <v>0</v>
      </c>
      <c r="AG238" s="30">
        <f>IF(G238="",0,IF(P238="Inkoop bij 3e partij",0,IF(H238="Ja", Z238,VLOOKUP($G238,PDC!$B$10:$G$95,5,FALSE))))</f>
        <v>0</v>
      </c>
      <c r="AH238" s="293">
        <f>IF(G238="",0,IF(P238="Inkoop bij 3e partij",V238*(1+PDC!$F$37)+IF(G238=0,0,IF(LEN(G238)=0,0,VLOOKUP($G238,PDC!$B$10:$J$77,7,FALSE))),0))</f>
        <v>0</v>
      </c>
      <c r="AI238" s="293">
        <f>IF(G238="",0,IF(P238="Inkoop bij 3e partij",W238*(1+PDC!$F$38),0))</f>
        <v>0</v>
      </c>
      <c r="AJ238" s="30">
        <f>IF(L238="",0,IF(M238="Ja",AA238,VLOOKUP($L238,PDC!$B$10:$G$95,5,FALSE)))</f>
        <v>0</v>
      </c>
    </row>
    <row r="239" spans="1:36" x14ac:dyDescent="0.2">
      <c r="A239" s="36" t="str">
        <f>IF(OR(LEN('Local Access'!A239)=0,'Local Access'!$L238="Ja"),"",'Local Access'!A239)</f>
        <v/>
      </c>
      <c r="B239" s="36" t="str">
        <f>IF(OR(LEN('Local Access'!B239)=0,'Local Access'!$L238="Ja"),"",'Local Access'!B239)</f>
        <v/>
      </c>
      <c r="C239" s="36" t="str">
        <f>IF(OR(LEN('Local Access'!C239)=0,'Local Access'!$L238="Ja"),"",'Local Access'!C239)</f>
        <v/>
      </c>
      <c r="D239" s="36" t="str">
        <f>IF(OR(LEN('Local Access'!D239)=0,'Local Access'!$L238="Ja"),"",'Local Access'!D239)</f>
        <v/>
      </c>
      <c r="E239" s="36" t="str">
        <f>IF(OR(LEN('Local Access'!E239)=0,'Local Access'!$L238="Ja"),"",'Local Access'!E239)</f>
        <v/>
      </c>
      <c r="F239" s="36" t="str">
        <f>IF(OR(LEN('Local Access'!F239)=0,'Local Access'!$L238="Ja"),"",'Local Access'!F239)</f>
        <v/>
      </c>
      <c r="G239" s="36" t="str">
        <f>IF(N238="Ja","",IF(LEN('Local Access'!H239)=0,"",'Local Access'!H239))</f>
        <v/>
      </c>
      <c r="H239" s="174" t="str">
        <f t="shared" si="15"/>
        <v/>
      </c>
      <c r="I239" s="36" t="str">
        <f>IF(N238="Ja","",IF(LEN('Local Access'!G239)=0,"",'Local Access'!G239))</f>
        <v/>
      </c>
      <c r="J239" s="36" t="str">
        <f>IF(N238="Ja","",IF(LEN('Local Access'!I239)=0,"",'Local Access'!I239))</f>
        <v/>
      </c>
      <c r="K239" s="36" t="str">
        <f>IF(LEN('Local Access'!J239)=0,"",'Local Access'!J239)</f>
        <v/>
      </c>
      <c r="L239" s="36" t="str">
        <f>IF(LEN('Local Access'!K239)=0,"",'Local Access'!K239)</f>
        <v/>
      </c>
      <c r="M239" s="174" t="str">
        <f t="shared" si="16"/>
        <v/>
      </c>
      <c r="N239" s="36" t="str">
        <f>IF(LEN('Local Access'!L239)=0,"",'Local Access'!L239)</f>
        <v/>
      </c>
      <c r="O239" s="36" t="str">
        <f>IF(LEN('Local Access'!M239)=0,"",'Local Access'!M239)</f>
        <v/>
      </c>
      <c r="P239" s="35"/>
      <c r="Q239" s="35"/>
      <c r="R239" s="34"/>
      <c r="S239" s="33"/>
      <c r="T239" s="33"/>
      <c r="U239" s="32"/>
      <c r="V239" s="31"/>
      <c r="W239" s="31"/>
      <c r="X239" s="31"/>
      <c r="Y239" s="31"/>
      <c r="Z239" s="31"/>
      <c r="AA239" s="31"/>
      <c r="AB239" s="292">
        <f t="shared" si="17"/>
        <v>0</v>
      </c>
      <c r="AC239" s="292">
        <f t="shared" si="18"/>
        <v>0</v>
      </c>
      <c r="AD239" s="292">
        <f t="shared" si="19"/>
        <v>0</v>
      </c>
      <c r="AE239" s="30">
        <f>IF(G239="",0,IF(P239="On-Net maken (glasvezel)",$S239*PDC!$F$33+$T239*PDC!$F$34+PDC!$F$32+$U239,IF(P239="On-Net maken (radio)",PDC!$F$35+$U239,0)))</f>
        <v>0</v>
      </c>
      <c r="AF239" s="293">
        <f>IF(G239="",0,IF(P239="Inkoop bij 3e partij",0,IF(H239="Ja",Y239,VLOOKUP($G239,PDC!$B$10:$G$95,6,FALSE))))</f>
        <v>0</v>
      </c>
      <c r="AG239" s="30">
        <f>IF(G239="",0,IF(P239="Inkoop bij 3e partij",0,IF(H239="Ja", Z239,VLOOKUP($G239,PDC!$B$10:$G$95,5,FALSE))))</f>
        <v>0</v>
      </c>
      <c r="AH239" s="293">
        <f>IF(G239="",0,IF(P239="Inkoop bij 3e partij",V239*(1+PDC!$F$37)+IF(G239=0,0,IF(LEN(G239)=0,0,VLOOKUP($G239,PDC!$B$10:$J$77,7,FALSE))),0))</f>
        <v>0</v>
      </c>
      <c r="AI239" s="293">
        <f>IF(G239="",0,IF(P239="Inkoop bij 3e partij",W239*(1+PDC!$F$38),0))</f>
        <v>0</v>
      </c>
      <c r="AJ239" s="30">
        <f>IF(L239="",0,IF(M239="Ja",AA239,VLOOKUP($L239,PDC!$B$10:$G$95,5,FALSE)))</f>
        <v>0</v>
      </c>
    </row>
    <row r="240" spans="1:36" x14ac:dyDescent="0.2">
      <c r="A240" s="36" t="str">
        <f>IF(OR(LEN('Local Access'!A240)=0,'Local Access'!$L239="Ja"),"",'Local Access'!A240)</f>
        <v/>
      </c>
      <c r="B240" s="36" t="str">
        <f>IF(OR(LEN('Local Access'!B240)=0,'Local Access'!$L239="Ja"),"",'Local Access'!B240)</f>
        <v/>
      </c>
      <c r="C240" s="36" t="str">
        <f>IF(OR(LEN('Local Access'!C240)=0,'Local Access'!$L239="Ja"),"",'Local Access'!C240)</f>
        <v/>
      </c>
      <c r="D240" s="36" t="str">
        <f>IF(OR(LEN('Local Access'!D240)=0,'Local Access'!$L239="Ja"),"",'Local Access'!D240)</f>
        <v/>
      </c>
      <c r="E240" s="36" t="str">
        <f>IF(OR(LEN('Local Access'!E240)=0,'Local Access'!$L239="Ja"),"",'Local Access'!E240)</f>
        <v/>
      </c>
      <c r="F240" s="36" t="str">
        <f>IF(OR(LEN('Local Access'!F240)=0,'Local Access'!$L239="Ja"),"",'Local Access'!F240)</f>
        <v/>
      </c>
      <c r="G240" s="36" t="str">
        <f>IF(N239="Ja","",IF(LEN('Local Access'!H240)=0,"",'Local Access'!H240))</f>
        <v/>
      </c>
      <c r="H240" s="174" t="str">
        <f t="shared" si="15"/>
        <v/>
      </c>
      <c r="I240" s="36" t="str">
        <f>IF(N239="Ja","",IF(LEN('Local Access'!G240)=0,"",'Local Access'!G240))</f>
        <v/>
      </c>
      <c r="J240" s="36" t="str">
        <f>IF(N239="Ja","",IF(LEN('Local Access'!I240)=0,"",'Local Access'!I240))</f>
        <v/>
      </c>
      <c r="K240" s="36" t="str">
        <f>IF(LEN('Local Access'!J240)=0,"",'Local Access'!J240)</f>
        <v/>
      </c>
      <c r="L240" s="36" t="str">
        <f>IF(LEN('Local Access'!K240)=0,"",'Local Access'!K240)</f>
        <v/>
      </c>
      <c r="M240" s="174" t="str">
        <f t="shared" si="16"/>
        <v/>
      </c>
      <c r="N240" s="36" t="str">
        <f>IF(LEN('Local Access'!L240)=0,"",'Local Access'!L240)</f>
        <v/>
      </c>
      <c r="O240" s="36" t="str">
        <f>IF(LEN('Local Access'!M240)=0,"",'Local Access'!M240)</f>
        <v/>
      </c>
      <c r="P240" s="35"/>
      <c r="Q240" s="35"/>
      <c r="R240" s="34"/>
      <c r="S240" s="33"/>
      <c r="T240" s="33"/>
      <c r="U240" s="32"/>
      <c r="V240" s="31"/>
      <c r="W240" s="31"/>
      <c r="X240" s="31"/>
      <c r="Y240" s="31"/>
      <c r="Z240" s="31"/>
      <c r="AA240" s="31"/>
      <c r="AB240" s="292">
        <f t="shared" si="17"/>
        <v>0</v>
      </c>
      <c r="AC240" s="292">
        <f t="shared" si="18"/>
        <v>0</v>
      </c>
      <c r="AD240" s="292">
        <f t="shared" si="19"/>
        <v>0</v>
      </c>
      <c r="AE240" s="30">
        <f>IF(G240="",0,IF(P240="On-Net maken (glasvezel)",$S240*PDC!$F$33+$T240*PDC!$F$34+PDC!$F$32+$U240,IF(P240="On-Net maken (radio)",PDC!$F$35+$U240,0)))</f>
        <v>0</v>
      </c>
      <c r="AF240" s="293">
        <f>IF(G240="",0,IF(P240="Inkoop bij 3e partij",0,IF(H240="Ja",Y240,VLOOKUP($G240,PDC!$B$10:$G$95,6,FALSE))))</f>
        <v>0</v>
      </c>
      <c r="AG240" s="30">
        <f>IF(G240="",0,IF(P240="Inkoop bij 3e partij",0,IF(H240="Ja", Z240,VLOOKUP($G240,PDC!$B$10:$G$95,5,FALSE))))</f>
        <v>0</v>
      </c>
      <c r="AH240" s="293">
        <f>IF(G240="",0,IF(P240="Inkoop bij 3e partij",V240*(1+PDC!$F$37)+IF(G240=0,0,IF(LEN(G240)=0,0,VLOOKUP($G240,PDC!$B$10:$J$77,7,FALSE))),0))</f>
        <v>0</v>
      </c>
      <c r="AI240" s="293">
        <f>IF(G240="",0,IF(P240="Inkoop bij 3e partij",W240*(1+PDC!$F$38),0))</f>
        <v>0</v>
      </c>
      <c r="AJ240" s="30">
        <f>IF(L240="",0,IF(M240="Ja",AA240,VLOOKUP($L240,PDC!$B$10:$G$95,5,FALSE)))</f>
        <v>0</v>
      </c>
    </row>
    <row r="241" spans="1:36" x14ac:dyDescent="0.2">
      <c r="A241" s="36" t="str">
        <f>IF(OR(LEN('Local Access'!A241)=0,'Local Access'!$L240="Ja"),"",'Local Access'!A241)</f>
        <v/>
      </c>
      <c r="B241" s="36" t="str">
        <f>IF(OR(LEN('Local Access'!B241)=0,'Local Access'!$L240="Ja"),"",'Local Access'!B241)</f>
        <v/>
      </c>
      <c r="C241" s="36" t="str">
        <f>IF(OR(LEN('Local Access'!C241)=0,'Local Access'!$L240="Ja"),"",'Local Access'!C241)</f>
        <v/>
      </c>
      <c r="D241" s="36" t="str">
        <f>IF(OR(LEN('Local Access'!D241)=0,'Local Access'!$L240="Ja"),"",'Local Access'!D241)</f>
        <v/>
      </c>
      <c r="E241" s="36" t="str">
        <f>IF(OR(LEN('Local Access'!E241)=0,'Local Access'!$L240="Ja"),"",'Local Access'!E241)</f>
        <v/>
      </c>
      <c r="F241" s="36" t="str">
        <f>IF(OR(LEN('Local Access'!F241)=0,'Local Access'!$L240="Ja"),"",'Local Access'!F241)</f>
        <v/>
      </c>
      <c r="G241" s="36" t="str">
        <f>IF(N240="Ja","",IF(LEN('Local Access'!H241)=0,"",'Local Access'!H241))</f>
        <v/>
      </c>
      <c r="H241" s="174" t="str">
        <f t="shared" si="15"/>
        <v/>
      </c>
      <c r="I241" s="36" t="str">
        <f>IF(N240="Ja","",IF(LEN('Local Access'!G241)=0,"",'Local Access'!G241))</f>
        <v/>
      </c>
      <c r="J241" s="36" t="str">
        <f>IF(N240="Ja","",IF(LEN('Local Access'!I241)=0,"",'Local Access'!I241))</f>
        <v/>
      </c>
      <c r="K241" s="36" t="str">
        <f>IF(LEN('Local Access'!J241)=0,"",'Local Access'!J241)</f>
        <v/>
      </c>
      <c r="L241" s="36" t="str">
        <f>IF(LEN('Local Access'!K241)=0,"",'Local Access'!K241)</f>
        <v/>
      </c>
      <c r="M241" s="174" t="str">
        <f t="shared" si="16"/>
        <v/>
      </c>
      <c r="N241" s="36" t="str">
        <f>IF(LEN('Local Access'!L241)=0,"",'Local Access'!L241)</f>
        <v/>
      </c>
      <c r="O241" s="36" t="str">
        <f>IF(LEN('Local Access'!M241)=0,"",'Local Access'!M241)</f>
        <v/>
      </c>
      <c r="P241" s="35"/>
      <c r="Q241" s="35"/>
      <c r="R241" s="34"/>
      <c r="S241" s="33"/>
      <c r="T241" s="33"/>
      <c r="U241" s="32"/>
      <c r="V241" s="31"/>
      <c r="W241" s="31"/>
      <c r="X241" s="31"/>
      <c r="Y241" s="31"/>
      <c r="Z241" s="31"/>
      <c r="AA241" s="31"/>
      <c r="AB241" s="292">
        <f t="shared" si="17"/>
        <v>0</v>
      </c>
      <c r="AC241" s="292">
        <f t="shared" si="18"/>
        <v>0</v>
      </c>
      <c r="AD241" s="292">
        <f t="shared" si="19"/>
        <v>0</v>
      </c>
      <c r="AE241" s="30">
        <f>IF(G241="",0,IF(P241="On-Net maken (glasvezel)",$S241*PDC!$F$33+$T241*PDC!$F$34+PDC!$F$32+$U241,IF(P241="On-Net maken (radio)",PDC!$F$35+$U241,0)))</f>
        <v>0</v>
      </c>
      <c r="AF241" s="293">
        <f>IF(G241="",0,IF(P241="Inkoop bij 3e partij",0,IF(H241="Ja",Y241,VLOOKUP($G241,PDC!$B$10:$G$95,6,FALSE))))</f>
        <v>0</v>
      </c>
      <c r="AG241" s="30">
        <f>IF(G241="",0,IF(P241="Inkoop bij 3e partij",0,IF(H241="Ja", Z241,VLOOKUP($G241,PDC!$B$10:$G$95,5,FALSE))))</f>
        <v>0</v>
      </c>
      <c r="AH241" s="293">
        <f>IF(G241="",0,IF(P241="Inkoop bij 3e partij",V241*(1+PDC!$F$37)+IF(G241=0,0,IF(LEN(G241)=0,0,VLOOKUP($G241,PDC!$B$10:$J$77,7,FALSE))),0))</f>
        <v>0</v>
      </c>
      <c r="AI241" s="293">
        <f>IF(G241="",0,IF(P241="Inkoop bij 3e partij",W241*(1+PDC!$F$38),0))</f>
        <v>0</v>
      </c>
      <c r="AJ241" s="30">
        <f>IF(L241="",0,IF(M241="Ja",AA241,VLOOKUP($L241,PDC!$B$10:$G$95,5,FALSE)))</f>
        <v>0</v>
      </c>
    </row>
    <row r="242" spans="1:36" x14ac:dyDescent="0.2">
      <c r="A242" s="36" t="str">
        <f>IF(OR(LEN('Local Access'!A242)=0,'Local Access'!$L241="Ja"),"",'Local Access'!A242)</f>
        <v/>
      </c>
      <c r="B242" s="36" t="str">
        <f>IF(OR(LEN('Local Access'!B242)=0,'Local Access'!$L241="Ja"),"",'Local Access'!B242)</f>
        <v/>
      </c>
      <c r="C242" s="36" t="str">
        <f>IF(OR(LEN('Local Access'!C242)=0,'Local Access'!$L241="Ja"),"",'Local Access'!C242)</f>
        <v/>
      </c>
      <c r="D242" s="36" t="str">
        <f>IF(OR(LEN('Local Access'!D242)=0,'Local Access'!$L241="Ja"),"",'Local Access'!D242)</f>
        <v/>
      </c>
      <c r="E242" s="36" t="str">
        <f>IF(OR(LEN('Local Access'!E242)=0,'Local Access'!$L241="Ja"),"",'Local Access'!E242)</f>
        <v/>
      </c>
      <c r="F242" s="36" t="str">
        <f>IF(OR(LEN('Local Access'!F242)=0,'Local Access'!$L241="Ja"),"",'Local Access'!F242)</f>
        <v/>
      </c>
      <c r="G242" s="36" t="str">
        <f>IF(N241="Ja","",IF(LEN('Local Access'!H242)=0,"",'Local Access'!H242))</f>
        <v/>
      </c>
      <c r="H242" s="174" t="str">
        <f t="shared" si="15"/>
        <v/>
      </c>
      <c r="I242" s="36" t="str">
        <f>IF(N241="Ja","",IF(LEN('Local Access'!G242)=0,"",'Local Access'!G242))</f>
        <v/>
      </c>
      <c r="J242" s="36" t="str">
        <f>IF(N241="Ja","",IF(LEN('Local Access'!I242)=0,"",'Local Access'!I242))</f>
        <v/>
      </c>
      <c r="K242" s="36" t="str">
        <f>IF(LEN('Local Access'!J242)=0,"",'Local Access'!J242)</f>
        <v/>
      </c>
      <c r="L242" s="36" t="str">
        <f>IF(LEN('Local Access'!K242)=0,"",'Local Access'!K242)</f>
        <v/>
      </c>
      <c r="M242" s="174" t="str">
        <f t="shared" si="16"/>
        <v/>
      </c>
      <c r="N242" s="36" t="str">
        <f>IF(LEN('Local Access'!L242)=0,"",'Local Access'!L242)</f>
        <v/>
      </c>
      <c r="O242" s="36" t="str">
        <f>IF(LEN('Local Access'!M242)=0,"",'Local Access'!M242)</f>
        <v/>
      </c>
      <c r="P242" s="35"/>
      <c r="Q242" s="35"/>
      <c r="R242" s="34"/>
      <c r="S242" s="33"/>
      <c r="T242" s="33"/>
      <c r="U242" s="32"/>
      <c r="V242" s="31"/>
      <c r="W242" s="31"/>
      <c r="X242" s="31"/>
      <c r="Y242" s="31"/>
      <c r="Z242" s="31"/>
      <c r="AA242" s="31"/>
      <c r="AB242" s="292">
        <f t="shared" si="17"/>
        <v>0</v>
      </c>
      <c r="AC242" s="292">
        <f t="shared" si="18"/>
        <v>0</v>
      </c>
      <c r="AD242" s="292">
        <f t="shared" si="19"/>
        <v>0</v>
      </c>
      <c r="AE242" s="30">
        <f>IF(G242="",0,IF(P242="On-Net maken (glasvezel)",$S242*PDC!$F$33+$T242*PDC!$F$34+PDC!$F$32+$U242,IF(P242="On-Net maken (radio)",PDC!$F$35+$U242,0)))</f>
        <v>0</v>
      </c>
      <c r="AF242" s="293">
        <f>IF(G242="",0,IF(P242="Inkoop bij 3e partij",0,IF(H242="Ja",Y242,VLOOKUP($G242,PDC!$B$10:$G$95,6,FALSE))))</f>
        <v>0</v>
      </c>
      <c r="AG242" s="30">
        <f>IF(G242="",0,IF(P242="Inkoop bij 3e partij",0,IF(H242="Ja", Z242,VLOOKUP($G242,PDC!$B$10:$G$95,5,FALSE))))</f>
        <v>0</v>
      </c>
      <c r="AH242" s="293">
        <f>IF(G242="",0,IF(P242="Inkoop bij 3e partij",V242*(1+PDC!$F$37)+IF(G242=0,0,IF(LEN(G242)=0,0,VLOOKUP($G242,PDC!$B$10:$J$77,7,FALSE))),0))</f>
        <v>0</v>
      </c>
      <c r="AI242" s="293">
        <f>IF(G242="",0,IF(P242="Inkoop bij 3e partij",W242*(1+PDC!$F$38),0))</f>
        <v>0</v>
      </c>
      <c r="AJ242" s="30">
        <f>IF(L242="",0,IF(M242="Ja",AA242,VLOOKUP($L242,PDC!$B$10:$G$95,5,FALSE)))</f>
        <v>0</v>
      </c>
    </row>
    <row r="243" spans="1:36" x14ac:dyDescent="0.2">
      <c r="A243" s="36" t="str">
        <f>IF(OR(LEN('Local Access'!A243)=0,'Local Access'!$L242="Ja"),"",'Local Access'!A243)</f>
        <v/>
      </c>
      <c r="B243" s="36" t="str">
        <f>IF(OR(LEN('Local Access'!B243)=0,'Local Access'!$L242="Ja"),"",'Local Access'!B243)</f>
        <v/>
      </c>
      <c r="C243" s="36" t="str">
        <f>IF(OR(LEN('Local Access'!C243)=0,'Local Access'!$L242="Ja"),"",'Local Access'!C243)</f>
        <v/>
      </c>
      <c r="D243" s="36" t="str">
        <f>IF(OR(LEN('Local Access'!D243)=0,'Local Access'!$L242="Ja"),"",'Local Access'!D243)</f>
        <v/>
      </c>
      <c r="E243" s="36" t="str">
        <f>IF(OR(LEN('Local Access'!E243)=0,'Local Access'!$L242="Ja"),"",'Local Access'!E243)</f>
        <v/>
      </c>
      <c r="F243" s="36" t="str">
        <f>IF(OR(LEN('Local Access'!F243)=0,'Local Access'!$L242="Ja"),"",'Local Access'!F243)</f>
        <v/>
      </c>
      <c r="G243" s="36" t="str">
        <f>IF(N242="Ja","",IF(LEN('Local Access'!H243)=0,"",'Local Access'!H243))</f>
        <v/>
      </c>
      <c r="H243" s="174" t="str">
        <f t="shared" si="15"/>
        <v/>
      </c>
      <c r="I243" s="36" t="str">
        <f>IF(N242="Ja","",IF(LEN('Local Access'!G243)=0,"",'Local Access'!G243))</f>
        <v/>
      </c>
      <c r="J243" s="36" t="str">
        <f>IF(N242="Ja","",IF(LEN('Local Access'!I243)=0,"",'Local Access'!I243))</f>
        <v/>
      </c>
      <c r="K243" s="36" t="str">
        <f>IF(LEN('Local Access'!J243)=0,"",'Local Access'!J243)</f>
        <v/>
      </c>
      <c r="L243" s="36" t="str">
        <f>IF(LEN('Local Access'!K243)=0,"",'Local Access'!K243)</f>
        <v/>
      </c>
      <c r="M243" s="174" t="str">
        <f t="shared" si="16"/>
        <v/>
      </c>
      <c r="N243" s="36" t="str">
        <f>IF(LEN('Local Access'!L243)=0,"",'Local Access'!L243)</f>
        <v/>
      </c>
      <c r="O243" s="36" t="str">
        <f>IF(LEN('Local Access'!M243)=0,"",'Local Access'!M243)</f>
        <v/>
      </c>
      <c r="P243" s="35"/>
      <c r="Q243" s="35"/>
      <c r="R243" s="34"/>
      <c r="S243" s="33"/>
      <c r="T243" s="33"/>
      <c r="U243" s="32"/>
      <c r="V243" s="31"/>
      <c r="W243" s="31"/>
      <c r="X243" s="31"/>
      <c r="Y243" s="31"/>
      <c r="Z243" s="31"/>
      <c r="AA243" s="31"/>
      <c r="AB243" s="292">
        <f t="shared" si="17"/>
        <v>0</v>
      </c>
      <c r="AC243" s="292">
        <f t="shared" si="18"/>
        <v>0</v>
      </c>
      <c r="AD243" s="292">
        <f t="shared" si="19"/>
        <v>0</v>
      </c>
      <c r="AE243" s="30">
        <f>IF(G243="",0,IF(P243="On-Net maken (glasvezel)",$S243*PDC!$F$33+$T243*PDC!$F$34+PDC!$F$32+$U243,IF(P243="On-Net maken (radio)",PDC!$F$35+$U243,0)))</f>
        <v>0</v>
      </c>
      <c r="AF243" s="293">
        <f>IF(G243="",0,IF(P243="Inkoop bij 3e partij",0,IF(H243="Ja",Y243,VLOOKUP($G243,PDC!$B$10:$G$95,6,FALSE))))</f>
        <v>0</v>
      </c>
      <c r="AG243" s="30">
        <f>IF(G243="",0,IF(P243="Inkoop bij 3e partij",0,IF(H243="Ja", Z243,VLOOKUP($G243,PDC!$B$10:$G$95,5,FALSE))))</f>
        <v>0</v>
      </c>
      <c r="AH243" s="293">
        <f>IF(G243="",0,IF(P243="Inkoop bij 3e partij",V243*(1+PDC!$F$37)+IF(G243=0,0,IF(LEN(G243)=0,0,VLOOKUP($G243,PDC!$B$10:$J$77,7,FALSE))),0))</f>
        <v>0</v>
      </c>
      <c r="AI243" s="293">
        <f>IF(G243="",0,IF(P243="Inkoop bij 3e partij",W243*(1+PDC!$F$38),0))</f>
        <v>0</v>
      </c>
      <c r="AJ243" s="30">
        <f>IF(L243="",0,IF(M243="Ja",AA243,VLOOKUP($L243,PDC!$B$10:$G$95,5,FALSE)))</f>
        <v>0</v>
      </c>
    </row>
    <row r="244" spans="1:36" x14ac:dyDescent="0.2">
      <c r="A244" s="36" t="str">
        <f>IF(OR(LEN('Local Access'!A244)=0,'Local Access'!$L243="Ja"),"",'Local Access'!A244)</f>
        <v/>
      </c>
      <c r="B244" s="36" t="str">
        <f>IF(OR(LEN('Local Access'!B244)=0,'Local Access'!$L243="Ja"),"",'Local Access'!B244)</f>
        <v/>
      </c>
      <c r="C244" s="36" t="str">
        <f>IF(OR(LEN('Local Access'!C244)=0,'Local Access'!$L243="Ja"),"",'Local Access'!C244)</f>
        <v/>
      </c>
      <c r="D244" s="36" t="str">
        <f>IF(OR(LEN('Local Access'!D244)=0,'Local Access'!$L243="Ja"),"",'Local Access'!D244)</f>
        <v/>
      </c>
      <c r="E244" s="36" t="str">
        <f>IF(OR(LEN('Local Access'!E244)=0,'Local Access'!$L243="Ja"),"",'Local Access'!E244)</f>
        <v/>
      </c>
      <c r="F244" s="36" t="str">
        <f>IF(OR(LEN('Local Access'!F244)=0,'Local Access'!$L243="Ja"),"",'Local Access'!F244)</f>
        <v/>
      </c>
      <c r="G244" s="36" t="str">
        <f>IF(N243="Ja","",IF(LEN('Local Access'!H244)=0,"",'Local Access'!H244))</f>
        <v/>
      </c>
      <c r="H244" s="174" t="str">
        <f t="shared" si="15"/>
        <v/>
      </c>
      <c r="I244" s="36" t="str">
        <f>IF(N243="Ja","",IF(LEN('Local Access'!G244)=0,"",'Local Access'!G244))</f>
        <v/>
      </c>
      <c r="J244" s="36" t="str">
        <f>IF(N243="Ja","",IF(LEN('Local Access'!I244)=0,"",'Local Access'!I244))</f>
        <v/>
      </c>
      <c r="K244" s="36" t="str">
        <f>IF(LEN('Local Access'!J244)=0,"",'Local Access'!J244)</f>
        <v/>
      </c>
      <c r="L244" s="36" t="str">
        <f>IF(LEN('Local Access'!K244)=0,"",'Local Access'!K244)</f>
        <v/>
      </c>
      <c r="M244" s="174" t="str">
        <f t="shared" si="16"/>
        <v/>
      </c>
      <c r="N244" s="36" t="str">
        <f>IF(LEN('Local Access'!L244)=0,"",'Local Access'!L244)</f>
        <v/>
      </c>
      <c r="O244" s="36" t="str">
        <f>IF(LEN('Local Access'!M244)=0,"",'Local Access'!M244)</f>
        <v/>
      </c>
      <c r="P244" s="35"/>
      <c r="Q244" s="35"/>
      <c r="R244" s="34"/>
      <c r="S244" s="33"/>
      <c r="T244" s="33"/>
      <c r="U244" s="32"/>
      <c r="V244" s="31"/>
      <c r="W244" s="31"/>
      <c r="X244" s="31"/>
      <c r="Y244" s="31"/>
      <c r="Z244" s="31"/>
      <c r="AA244" s="31"/>
      <c r="AB244" s="292">
        <f t="shared" si="17"/>
        <v>0</v>
      </c>
      <c r="AC244" s="292">
        <f t="shared" si="18"/>
        <v>0</v>
      </c>
      <c r="AD244" s="292">
        <f t="shared" si="19"/>
        <v>0</v>
      </c>
      <c r="AE244" s="30">
        <f>IF(G244="",0,IF(P244="On-Net maken (glasvezel)",$S244*PDC!$F$33+$T244*PDC!$F$34+PDC!$F$32+$U244,IF(P244="On-Net maken (radio)",PDC!$F$35+$U244,0)))</f>
        <v>0</v>
      </c>
      <c r="AF244" s="293">
        <f>IF(G244="",0,IF(P244="Inkoop bij 3e partij",0,IF(H244="Ja",Y244,VLOOKUP($G244,PDC!$B$10:$G$95,6,FALSE))))</f>
        <v>0</v>
      </c>
      <c r="AG244" s="30">
        <f>IF(G244="",0,IF(P244="Inkoop bij 3e partij",0,IF(H244="Ja", Z244,VLOOKUP($G244,PDC!$B$10:$G$95,5,FALSE))))</f>
        <v>0</v>
      </c>
      <c r="AH244" s="293">
        <f>IF(G244="",0,IF(P244="Inkoop bij 3e partij",V244*(1+PDC!$F$37)+IF(G244=0,0,IF(LEN(G244)=0,0,VLOOKUP($G244,PDC!$B$10:$J$77,7,FALSE))),0))</f>
        <v>0</v>
      </c>
      <c r="AI244" s="293">
        <f>IF(G244="",0,IF(P244="Inkoop bij 3e partij",W244*(1+PDC!$F$38),0))</f>
        <v>0</v>
      </c>
      <c r="AJ244" s="30">
        <f>IF(L244="",0,IF(M244="Ja",AA244,VLOOKUP($L244,PDC!$B$10:$G$95,5,FALSE)))</f>
        <v>0</v>
      </c>
    </row>
    <row r="245" spans="1:36" x14ac:dyDescent="0.2">
      <c r="A245" s="36" t="str">
        <f>IF(OR(LEN('Local Access'!A245)=0,'Local Access'!$L244="Ja"),"",'Local Access'!A245)</f>
        <v/>
      </c>
      <c r="B245" s="36" t="str">
        <f>IF(OR(LEN('Local Access'!B245)=0,'Local Access'!$L244="Ja"),"",'Local Access'!B245)</f>
        <v/>
      </c>
      <c r="C245" s="36" t="str">
        <f>IF(OR(LEN('Local Access'!C245)=0,'Local Access'!$L244="Ja"),"",'Local Access'!C245)</f>
        <v/>
      </c>
      <c r="D245" s="36" t="str">
        <f>IF(OR(LEN('Local Access'!D245)=0,'Local Access'!$L244="Ja"),"",'Local Access'!D245)</f>
        <v/>
      </c>
      <c r="E245" s="36" t="str">
        <f>IF(OR(LEN('Local Access'!E245)=0,'Local Access'!$L244="Ja"),"",'Local Access'!E245)</f>
        <v/>
      </c>
      <c r="F245" s="36" t="str">
        <f>IF(OR(LEN('Local Access'!F245)=0,'Local Access'!$L244="Ja"),"",'Local Access'!F245)</f>
        <v/>
      </c>
      <c r="G245" s="36" t="str">
        <f>IF(N244="Ja","",IF(LEN('Local Access'!H245)=0,"",'Local Access'!H245))</f>
        <v/>
      </c>
      <c r="H245" s="174" t="str">
        <f t="shared" si="15"/>
        <v/>
      </c>
      <c r="I245" s="36" t="str">
        <f>IF(N244="Ja","",IF(LEN('Local Access'!G245)=0,"",'Local Access'!G245))</f>
        <v/>
      </c>
      <c r="J245" s="36" t="str">
        <f>IF(N244="Ja","",IF(LEN('Local Access'!I245)=0,"",'Local Access'!I245))</f>
        <v/>
      </c>
      <c r="K245" s="36" t="str">
        <f>IF(LEN('Local Access'!J245)=0,"",'Local Access'!J245)</f>
        <v/>
      </c>
      <c r="L245" s="36" t="str">
        <f>IF(LEN('Local Access'!K245)=0,"",'Local Access'!K245)</f>
        <v/>
      </c>
      <c r="M245" s="174" t="str">
        <f t="shared" si="16"/>
        <v/>
      </c>
      <c r="N245" s="36" t="str">
        <f>IF(LEN('Local Access'!L245)=0,"",'Local Access'!L245)</f>
        <v/>
      </c>
      <c r="O245" s="36" t="str">
        <f>IF(LEN('Local Access'!M245)=0,"",'Local Access'!M245)</f>
        <v/>
      </c>
      <c r="P245" s="35"/>
      <c r="Q245" s="35"/>
      <c r="R245" s="34"/>
      <c r="S245" s="33"/>
      <c r="T245" s="33"/>
      <c r="U245" s="32"/>
      <c r="V245" s="31"/>
      <c r="W245" s="31"/>
      <c r="X245" s="31"/>
      <c r="Y245" s="31"/>
      <c r="Z245" s="31"/>
      <c r="AA245" s="31"/>
      <c r="AB245" s="292">
        <f t="shared" si="17"/>
        <v>0</v>
      </c>
      <c r="AC245" s="292">
        <f t="shared" si="18"/>
        <v>0</v>
      </c>
      <c r="AD245" s="292">
        <f t="shared" si="19"/>
        <v>0</v>
      </c>
      <c r="AE245" s="30">
        <f>IF(G245="",0,IF(P245="On-Net maken (glasvezel)",$S245*PDC!$F$33+$T245*PDC!$F$34+PDC!$F$32+$U245,IF(P245="On-Net maken (radio)",PDC!$F$35+$U245,0)))</f>
        <v>0</v>
      </c>
      <c r="AF245" s="293">
        <f>IF(G245="",0,IF(P245="Inkoop bij 3e partij",0,IF(H245="Ja",Y245,VLOOKUP($G245,PDC!$B$10:$G$95,6,FALSE))))</f>
        <v>0</v>
      </c>
      <c r="AG245" s="30">
        <f>IF(G245="",0,IF(P245="Inkoop bij 3e partij",0,IF(H245="Ja", Z245,VLOOKUP($G245,PDC!$B$10:$G$95,5,FALSE))))</f>
        <v>0</v>
      </c>
      <c r="AH245" s="293">
        <f>IF(G245="",0,IF(P245="Inkoop bij 3e partij",V245*(1+PDC!$F$37)+IF(G245=0,0,IF(LEN(G245)=0,0,VLOOKUP($G245,PDC!$B$10:$J$77,7,FALSE))),0))</f>
        <v>0</v>
      </c>
      <c r="AI245" s="293">
        <f>IF(G245="",0,IF(P245="Inkoop bij 3e partij",W245*(1+PDC!$F$38),0))</f>
        <v>0</v>
      </c>
      <c r="AJ245" s="30">
        <f>IF(L245="",0,IF(M245="Ja",AA245,VLOOKUP($L245,PDC!$B$10:$G$95,5,FALSE)))</f>
        <v>0</v>
      </c>
    </row>
    <row r="246" spans="1:36" x14ac:dyDescent="0.2">
      <c r="A246" s="36" t="str">
        <f>IF(OR(LEN('Local Access'!A246)=0,'Local Access'!$L245="Ja"),"",'Local Access'!A246)</f>
        <v/>
      </c>
      <c r="B246" s="36" t="str">
        <f>IF(OR(LEN('Local Access'!B246)=0,'Local Access'!$L245="Ja"),"",'Local Access'!B246)</f>
        <v/>
      </c>
      <c r="C246" s="36" t="str">
        <f>IF(OR(LEN('Local Access'!C246)=0,'Local Access'!$L245="Ja"),"",'Local Access'!C246)</f>
        <v/>
      </c>
      <c r="D246" s="36" t="str">
        <f>IF(OR(LEN('Local Access'!D246)=0,'Local Access'!$L245="Ja"),"",'Local Access'!D246)</f>
        <v/>
      </c>
      <c r="E246" s="36" t="str">
        <f>IF(OR(LEN('Local Access'!E246)=0,'Local Access'!$L245="Ja"),"",'Local Access'!E246)</f>
        <v/>
      </c>
      <c r="F246" s="36" t="str">
        <f>IF(OR(LEN('Local Access'!F246)=0,'Local Access'!$L245="Ja"),"",'Local Access'!F246)</f>
        <v/>
      </c>
      <c r="G246" s="36" t="str">
        <f>IF(N245="Ja","",IF(LEN('Local Access'!H246)=0,"",'Local Access'!H246))</f>
        <v/>
      </c>
      <c r="H246" s="174" t="str">
        <f t="shared" si="15"/>
        <v/>
      </c>
      <c r="I246" s="36" t="str">
        <f>IF(N245="Ja","",IF(LEN('Local Access'!G246)=0,"",'Local Access'!G246))</f>
        <v/>
      </c>
      <c r="J246" s="36" t="str">
        <f>IF(N245="Ja","",IF(LEN('Local Access'!I246)=0,"",'Local Access'!I246))</f>
        <v/>
      </c>
      <c r="K246" s="36" t="str">
        <f>IF(LEN('Local Access'!J246)=0,"",'Local Access'!J246)</f>
        <v/>
      </c>
      <c r="L246" s="36" t="str">
        <f>IF(LEN('Local Access'!K246)=0,"",'Local Access'!K246)</f>
        <v/>
      </c>
      <c r="M246" s="174" t="str">
        <f t="shared" si="16"/>
        <v/>
      </c>
      <c r="N246" s="36" t="str">
        <f>IF(LEN('Local Access'!L246)=0,"",'Local Access'!L246)</f>
        <v/>
      </c>
      <c r="O246" s="36" t="str">
        <f>IF(LEN('Local Access'!M246)=0,"",'Local Access'!M246)</f>
        <v/>
      </c>
      <c r="P246" s="35"/>
      <c r="Q246" s="35"/>
      <c r="R246" s="34"/>
      <c r="S246" s="33"/>
      <c r="T246" s="33"/>
      <c r="U246" s="32"/>
      <c r="V246" s="31"/>
      <c r="W246" s="31"/>
      <c r="X246" s="31"/>
      <c r="Y246" s="31"/>
      <c r="Z246" s="31"/>
      <c r="AA246" s="31"/>
      <c r="AB246" s="292">
        <f t="shared" si="17"/>
        <v>0</v>
      </c>
      <c r="AC246" s="292">
        <f t="shared" si="18"/>
        <v>0</v>
      </c>
      <c r="AD246" s="292">
        <f t="shared" si="19"/>
        <v>0</v>
      </c>
      <c r="AE246" s="30">
        <f>IF(G246="",0,IF(P246="On-Net maken (glasvezel)",$S246*PDC!$F$33+$T246*PDC!$F$34+PDC!$F$32+$U246,IF(P246="On-Net maken (radio)",PDC!$F$35+$U246,0)))</f>
        <v>0</v>
      </c>
      <c r="AF246" s="293">
        <f>IF(G246="",0,IF(P246="Inkoop bij 3e partij",0,IF(H246="Ja",Y246,VLOOKUP($G246,PDC!$B$10:$G$95,6,FALSE))))</f>
        <v>0</v>
      </c>
      <c r="AG246" s="30">
        <f>IF(G246="",0,IF(P246="Inkoop bij 3e partij",0,IF(H246="Ja", Z246,VLOOKUP($G246,PDC!$B$10:$G$95,5,FALSE))))</f>
        <v>0</v>
      </c>
      <c r="AH246" s="293">
        <f>IF(G246="",0,IF(P246="Inkoop bij 3e partij",V246*(1+PDC!$F$37)+IF(G246=0,0,IF(LEN(G246)=0,0,VLOOKUP($G246,PDC!$B$10:$J$77,7,FALSE))),0))</f>
        <v>0</v>
      </c>
      <c r="AI246" s="293">
        <f>IF(G246="",0,IF(P246="Inkoop bij 3e partij",W246*(1+PDC!$F$38),0))</f>
        <v>0</v>
      </c>
      <c r="AJ246" s="30">
        <f>IF(L246="",0,IF(M246="Ja",AA246,VLOOKUP($L246,PDC!$B$10:$G$95,5,FALSE)))</f>
        <v>0</v>
      </c>
    </row>
    <row r="247" spans="1:36" x14ac:dyDescent="0.2">
      <c r="A247" s="36" t="str">
        <f>IF(OR(LEN('Local Access'!A247)=0,'Local Access'!$L246="Ja"),"",'Local Access'!A247)</f>
        <v/>
      </c>
      <c r="B247" s="36" t="str">
        <f>IF(OR(LEN('Local Access'!B247)=0,'Local Access'!$L246="Ja"),"",'Local Access'!B247)</f>
        <v/>
      </c>
      <c r="C247" s="36" t="str">
        <f>IF(OR(LEN('Local Access'!C247)=0,'Local Access'!$L246="Ja"),"",'Local Access'!C247)</f>
        <v/>
      </c>
      <c r="D247" s="36" t="str">
        <f>IF(OR(LEN('Local Access'!D247)=0,'Local Access'!$L246="Ja"),"",'Local Access'!D247)</f>
        <v/>
      </c>
      <c r="E247" s="36" t="str">
        <f>IF(OR(LEN('Local Access'!E247)=0,'Local Access'!$L246="Ja"),"",'Local Access'!E247)</f>
        <v/>
      </c>
      <c r="F247" s="36" t="str">
        <f>IF(OR(LEN('Local Access'!F247)=0,'Local Access'!$L246="Ja"),"",'Local Access'!F247)</f>
        <v/>
      </c>
      <c r="G247" s="36" t="str">
        <f>IF(N246="Ja","",IF(LEN('Local Access'!H247)=0,"",'Local Access'!H247))</f>
        <v/>
      </c>
      <c r="H247" s="174" t="str">
        <f t="shared" si="15"/>
        <v/>
      </c>
      <c r="I247" s="36" t="str">
        <f>IF(N246="Ja","",IF(LEN('Local Access'!G247)=0,"",'Local Access'!G247))</f>
        <v/>
      </c>
      <c r="J247" s="36" t="str">
        <f>IF(N246="Ja","",IF(LEN('Local Access'!I247)=0,"",'Local Access'!I247))</f>
        <v/>
      </c>
      <c r="K247" s="36" t="str">
        <f>IF(LEN('Local Access'!J247)=0,"",'Local Access'!J247)</f>
        <v/>
      </c>
      <c r="L247" s="36" t="str">
        <f>IF(LEN('Local Access'!K247)=0,"",'Local Access'!K247)</f>
        <v/>
      </c>
      <c r="M247" s="174" t="str">
        <f t="shared" si="16"/>
        <v/>
      </c>
      <c r="N247" s="36" t="str">
        <f>IF(LEN('Local Access'!L247)=0,"",'Local Access'!L247)</f>
        <v/>
      </c>
      <c r="O247" s="36" t="str">
        <f>IF(LEN('Local Access'!M247)=0,"",'Local Access'!M247)</f>
        <v/>
      </c>
      <c r="P247" s="35"/>
      <c r="Q247" s="35"/>
      <c r="R247" s="34"/>
      <c r="S247" s="33"/>
      <c r="T247" s="33"/>
      <c r="U247" s="32"/>
      <c r="V247" s="31"/>
      <c r="W247" s="31"/>
      <c r="X247" s="31"/>
      <c r="Y247" s="31"/>
      <c r="Z247" s="31"/>
      <c r="AA247" s="31"/>
      <c r="AB247" s="292">
        <f t="shared" si="17"/>
        <v>0</v>
      </c>
      <c r="AC247" s="292">
        <f t="shared" si="18"/>
        <v>0</v>
      </c>
      <c r="AD247" s="292">
        <f t="shared" si="19"/>
        <v>0</v>
      </c>
      <c r="AE247" s="30">
        <f>IF(G247="",0,IF(P247="On-Net maken (glasvezel)",$S247*PDC!$F$33+$T247*PDC!$F$34+PDC!$F$32+$U247,IF(P247="On-Net maken (radio)",PDC!$F$35+$U247,0)))</f>
        <v>0</v>
      </c>
      <c r="AF247" s="293">
        <f>IF(G247="",0,IF(P247="Inkoop bij 3e partij",0,IF(H247="Ja",Y247,VLOOKUP($G247,PDC!$B$10:$G$95,6,FALSE))))</f>
        <v>0</v>
      </c>
      <c r="AG247" s="30">
        <f>IF(G247="",0,IF(P247="Inkoop bij 3e partij",0,IF(H247="Ja", Z247,VLOOKUP($G247,PDC!$B$10:$G$95,5,FALSE))))</f>
        <v>0</v>
      </c>
      <c r="AH247" s="293">
        <f>IF(G247="",0,IF(P247="Inkoop bij 3e partij",V247*(1+PDC!$F$37)+IF(G247=0,0,IF(LEN(G247)=0,0,VLOOKUP($G247,PDC!$B$10:$J$77,7,FALSE))),0))</f>
        <v>0</v>
      </c>
      <c r="AI247" s="293">
        <f>IF(G247="",0,IF(P247="Inkoop bij 3e partij",W247*(1+PDC!$F$38),0))</f>
        <v>0</v>
      </c>
      <c r="AJ247" s="30">
        <f>IF(L247="",0,IF(M247="Ja",AA247,VLOOKUP($L247,PDC!$B$10:$G$95,5,FALSE)))</f>
        <v>0</v>
      </c>
    </row>
    <row r="248" spans="1:36" x14ac:dyDescent="0.2">
      <c r="A248" s="36" t="str">
        <f>IF(OR(LEN('Local Access'!A248)=0,'Local Access'!$L247="Ja"),"",'Local Access'!A248)</f>
        <v/>
      </c>
      <c r="B248" s="36" t="str">
        <f>IF(OR(LEN('Local Access'!B248)=0,'Local Access'!$L247="Ja"),"",'Local Access'!B248)</f>
        <v/>
      </c>
      <c r="C248" s="36" t="str">
        <f>IF(OR(LEN('Local Access'!C248)=0,'Local Access'!$L247="Ja"),"",'Local Access'!C248)</f>
        <v/>
      </c>
      <c r="D248" s="36" t="str">
        <f>IF(OR(LEN('Local Access'!D248)=0,'Local Access'!$L247="Ja"),"",'Local Access'!D248)</f>
        <v/>
      </c>
      <c r="E248" s="36" t="str">
        <f>IF(OR(LEN('Local Access'!E248)=0,'Local Access'!$L247="Ja"),"",'Local Access'!E248)</f>
        <v/>
      </c>
      <c r="F248" s="36" t="str">
        <f>IF(OR(LEN('Local Access'!F248)=0,'Local Access'!$L247="Ja"),"",'Local Access'!F248)</f>
        <v/>
      </c>
      <c r="G248" s="36" t="str">
        <f>IF(N247="Ja","",IF(LEN('Local Access'!H248)=0,"",'Local Access'!H248))</f>
        <v/>
      </c>
      <c r="H248" s="174" t="str">
        <f t="shared" si="15"/>
        <v/>
      </c>
      <c r="I248" s="36" t="str">
        <f>IF(N247="Ja","",IF(LEN('Local Access'!G248)=0,"",'Local Access'!G248))</f>
        <v/>
      </c>
      <c r="J248" s="36" t="str">
        <f>IF(N247="Ja","",IF(LEN('Local Access'!I248)=0,"",'Local Access'!I248))</f>
        <v/>
      </c>
      <c r="K248" s="36" t="str">
        <f>IF(LEN('Local Access'!J248)=0,"",'Local Access'!J248)</f>
        <v/>
      </c>
      <c r="L248" s="36" t="str">
        <f>IF(LEN('Local Access'!K248)=0,"",'Local Access'!K248)</f>
        <v/>
      </c>
      <c r="M248" s="174" t="str">
        <f t="shared" si="16"/>
        <v/>
      </c>
      <c r="N248" s="36" t="str">
        <f>IF(LEN('Local Access'!L248)=0,"",'Local Access'!L248)</f>
        <v/>
      </c>
      <c r="O248" s="36" t="str">
        <f>IF(LEN('Local Access'!M248)=0,"",'Local Access'!M248)</f>
        <v/>
      </c>
      <c r="P248" s="35"/>
      <c r="Q248" s="35"/>
      <c r="R248" s="34"/>
      <c r="S248" s="33"/>
      <c r="T248" s="33"/>
      <c r="U248" s="32"/>
      <c r="V248" s="31"/>
      <c r="W248" s="31"/>
      <c r="X248" s="31"/>
      <c r="Y248" s="31"/>
      <c r="Z248" s="31"/>
      <c r="AA248" s="31"/>
      <c r="AB248" s="292">
        <f t="shared" si="17"/>
        <v>0</v>
      </c>
      <c r="AC248" s="292">
        <f t="shared" si="18"/>
        <v>0</v>
      </c>
      <c r="AD248" s="292">
        <f t="shared" si="19"/>
        <v>0</v>
      </c>
      <c r="AE248" s="30">
        <f>IF(G248="",0,IF(P248="On-Net maken (glasvezel)",$S248*PDC!$F$33+$T248*PDC!$F$34+PDC!$F$32+$U248,IF(P248="On-Net maken (radio)",PDC!$F$35+$U248,0)))</f>
        <v>0</v>
      </c>
      <c r="AF248" s="293">
        <f>IF(G248="",0,IF(P248="Inkoop bij 3e partij",0,IF(H248="Ja",Y248,VLOOKUP($G248,PDC!$B$10:$G$95,6,FALSE))))</f>
        <v>0</v>
      </c>
      <c r="AG248" s="30">
        <f>IF(G248="",0,IF(P248="Inkoop bij 3e partij",0,IF(H248="Ja", Z248,VLOOKUP($G248,PDC!$B$10:$G$95,5,FALSE))))</f>
        <v>0</v>
      </c>
      <c r="AH248" s="293">
        <f>IF(G248="",0,IF(P248="Inkoop bij 3e partij",V248*(1+PDC!$F$37)+IF(G248=0,0,IF(LEN(G248)=0,0,VLOOKUP($G248,PDC!$B$10:$J$77,7,FALSE))),0))</f>
        <v>0</v>
      </c>
      <c r="AI248" s="293">
        <f>IF(G248="",0,IF(P248="Inkoop bij 3e partij",W248*(1+PDC!$F$38),0))</f>
        <v>0</v>
      </c>
      <c r="AJ248" s="30">
        <f>IF(L248="",0,IF(M248="Ja",AA248,VLOOKUP($L248,PDC!$B$10:$G$95,5,FALSE)))</f>
        <v>0</v>
      </c>
    </row>
    <row r="249" spans="1:36" x14ac:dyDescent="0.2">
      <c r="A249" s="36" t="str">
        <f>IF(OR(LEN('Local Access'!A249)=0,'Local Access'!$L248="Ja"),"",'Local Access'!A249)</f>
        <v/>
      </c>
      <c r="B249" s="36" t="str">
        <f>IF(OR(LEN('Local Access'!B249)=0,'Local Access'!$L248="Ja"),"",'Local Access'!B249)</f>
        <v/>
      </c>
      <c r="C249" s="36" t="str">
        <f>IF(OR(LEN('Local Access'!C249)=0,'Local Access'!$L248="Ja"),"",'Local Access'!C249)</f>
        <v/>
      </c>
      <c r="D249" s="36" t="str">
        <f>IF(OR(LEN('Local Access'!D249)=0,'Local Access'!$L248="Ja"),"",'Local Access'!D249)</f>
        <v/>
      </c>
      <c r="E249" s="36" t="str">
        <f>IF(OR(LEN('Local Access'!E249)=0,'Local Access'!$L248="Ja"),"",'Local Access'!E249)</f>
        <v/>
      </c>
      <c r="F249" s="36" t="str">
        <f>IF(OR(LEN('Local Access'!F249)=0,'Local Access'!$L248="Ja"),"",'Local Access'!F249)</f>
        <v/>
      </c>
      <c r="G249" s="36" t="str">
        <f>IF(N248="Ja","",IF(LEN('Local Access'!H249)=0,"",'Local Access'!H249))</f>
        <v/>
      </c>
      <c r="H249" s="174" t="str">
        <f t="shared" si="15"/>
        <v/>
      </c>
      <c r="I249" s="36" t="str">
        <f>IF(N248="Ja","",IF(LEN('Local Access'!G249)=0,"",'Local Access'!G249))</f>
        <v/>
      </c>
      <c r="J249" s="36" t="str">
        <f>IF(N248="Ja","",IF(LEN('Local Access'!I249)=0,"",'Local Access'!I249))</f>
        <v/>
      </c>
      <c r="K249" s="36" t="str">
        <f>IF(LEN('Local Access'!J249)=0,"",'Local Access'!J249)</f>
        <v/>
      </c>
      <c r="L249" s="36" t="str">
        <f>IF(LEN('Local Access'!K249)=0,"",'Local Access'!K249)</f>
        <v/>
      </c>
      <c r="M249" s="174" t="str">
        <f t="shared" si="16"/>
        <v/>
      </c>
      <c r="N249" s="36" t="str">
        <f>IF(LEN('Local Access'!L249)=0,"",'Local Access'!L249)</f>
        <v/>
      </c>
      <c r="O249" s="36" t="str">
        <f>IF(LEN('Local Access'!M249)=0,"",'Local Access'!M249)</f>
        <v/>
      </c>
      <c r="P249" s="35"/>
      <c r="Q249" s="35"/>
      <c r="R249" s="34"/>
      <c r="S249" s="33"/>
      <c r="T249" s="33"/>
      <c r="U249" s="32"/>
      <c r="V249" s="31"/>
      <c r="W249" s="31"/>
      <c r="X249" s="31"/>
      <c r="Y249" s="31"/>
      <c r="Z249" s="31"/>
      <c r="AA249" s="31"/>
      <c r="AB249" s="292">
        <f t="shared" si="17"/>
        <v>0</v>
      </c>
      <c r="AC249" s="292">
        <f t="shared" si="18"/>
        <v>0</v>
      </c>
      <c r="AD249" s="292">
        <f t="shared" si="19"/>
        <v>0</v>
      </c>
      <c r="AE249" s="30">
        <f>IF(G249="",0,IF(P249="On-Net maken (glasvezel)",$S249*PDC!$F$33+$T249*PDC!$F$34+PDC!$F$32+$U249,IF(P249="On-Net maken (radio)",PDC!$F$35+$U249,0)))</f>
        <v>0</v>
      </c>
      <c r="AF249" s="293">
        <f>IF(G249="",0,IF(P249="Inkoop bij 3e partij",0,IF(H249="Ja",Y249,VLOOKUP($G249,PDC!$B$10:$G$95,6,FALSE))))</f>
        <v>0</v>
      </c>
      <c r="AG249" s="30">
        <f>IF(G249="",0,IF(P249="Inkoop bij 3e partij",0,IF(H249="Ja", Z249,VLOOKUP($G249,PDC!$B$10:$G$95,5,FALSE))))</f>
        <v>0</v>
      </c>
      <c r="AH249" s="293">
        <f>IF(G249="",0,IF(P249="Inkoop bij 3e partij",V249*(1+PDC!$F$37)+IF(G249=0,0,IF(LEN(G249)=0,0,VLOOKUP($G249,PDC!$B$10:$J$77,7,FALSE))),0))</f>
        <v>0</v>
      </c>
      <c r="AI249" s="293">
        <f>IF(G249="",0,IF(P249="Inkoop bij 3e partij",W249*(1+PDC!$F$38),0))</f>
        <v>0</v>
      </c>
      <c r="AJ249" s="30">
        <f>IF(L249="",0,IF(M249="Ja",AA249,VLOOKUP($L249,PDC!$B$10:$G$95,5,FALSE)))</f>
        <v>0</v>
      </c>
    </row>
    <row r="250" spans="1:36" x14ac:dyDescent="0.2">
      <c r="A250" s="36" t="str">
        <f>IF(OR(LEN('Local Access'!A250)=0,'Local Access'!$L249="Ja"),"",'Local Access'!A250)</f>
        <v/>
      </c>
      <c r="B250" s="36" t="str">
        <f>IF(OR(LEN('Local Access'!B250)=0,'Local Access'!$L249="Ja"),"",'Local Access'!B250)</f>
        <v/>
      </c>
      <c r="C250" s="36" t="str">
        <f>IF(OR(LEN('Local Access'!C250)=0,'Local Access'!$L249="Ja"),"",'Local Access'!C250)</f>
        <v/>
      </c>
      <c r="D250" s="36" t="str">
        <f>IF(OR(LEN('Local Access'!D250)=0,'Local Access'!$L249="Ja"),"",'Local Access'!D250)</f>
        <v/>
      </c>
      <c r="E250" s="36" t="str">
        <f>IF(OR(LEN('Local Access'!E250)=0,'Local Access'!$L249="Ja"),"",'Local Access'!E250)</f>
        <v/>
      </c>
      <c r="F250" s="36" t="str">
        <f>IF(OR(LEN('Local Access'!F250)=0,'Local Access'!$L249="Ja"),"",'Local Access'!F250)</f>
        <v/>
      </c>
      <c r="G250" s="36" t="str">
        <f>IF(N249="Ja","",IF(LEN('Local Access'!H250)=0,"",'Local Access'!H250))</f>
        <v/>
      </c>
      <c r="H250" s="174" t="str">
        <f t="shared" si="15"/>
        <v/>
      </c>
      <c r="I250" s="36" t="str">
        <f>IF(N249="Ja","",IF(LEN('Local Access'!G250)=0,"",'Local Access'!G250))</f>
        <v/>
      </c>
      <c r="J250" s="36" t="str">
        <f>IF(N249="Ja","",IF(LEN('Local Access'!I250)=0,"",'Local Access'!I250))</f>
        <v/>
      </c>
      <c r="K250" s="36" t="str">
        <f>IF(LEN('Local Access'!J250)=0,"",'Local Access'!J250)</f>
        <v/>
      </c>
      <c r="L250" s="36" t="str">
        <f>IF(LEN('Local Access'!K250)=0,"",'Local Access'!K250)</f>
        <v/>
      </c>
      <c r="M250" s="174" t="str">
        <f t="shared" si="16"/>
        <v/>
      </c>
      <c r="N250" s="36" t="str">
        <f>IF(LEN('Local Access'!L250)=0,"",'Local Access'!L250)</f>
        <v/>
      </c>
      <c r="O250" s="36" t="str">
        <f>IF(LEN('Local Access'!M250)=0,"",'Local Access'!M250)</f>
        <v/>
      </c>
      <c r="P250" s="35"/>
      <c r="Q250" s="35"/>
      <c r="R250" s="34"/>
      <c r="S250" s="33"/>
      <c r="T250" s="33"/>
      <c r="U250" s="32"/>
      <c r="V250" s="31"/>
      <c r="W250" s="31"/>
      <c r="X250" s="31"/>
      <c r="Y250" s="31"/>
      <c r="Z250" s="31"/>
      <c r="AA250" s="31"/>
      <c r="AB250" s="292">
        <f t="shared" si="17"/>
        <v>0</v>
      </c>
      <c r="AC250" s="292">
        <f t="shared" si="18"/>
        <v>0</v>
      </c>
      <c r="AD250" s="292">
        <f t="shared" si="19"/>
        <v>0</v>
      </c>
      <c r="AE250" s="30">
        <f>IF(G250="",0,IF(P250="On-Net maken (glasvezel)",$S250*PDC!$F$33+$T250*PDC!$F$34+PDC!$F$32+$U250,IF(P250="On-Net maken (radio)",PDC!$F$35+$U250,0)))</f>
        <v>0</v>
      </c>
      <c r="AF250" s="293">
        <f>IF(G250="",0,IF(P250="Inkoop bij 3e partij",0,IF(H250="Ja",Y250,VLOOKUP($G250,PDC!$B$10:$G$95,6,FALSE))))</f>
        <v>0</v>
      </c>
      <c r="AG250" s="30">
        <f>IF(G250="",0,IF(P250="Inkoop bij 3e partij",0,IF(H250="Ja", Z250,VLOOKUP($G250,PDC!$B$10:$G$95,5,FALSE))))</f>
        <v>0</v>
      </c>
      <c r="AH250" s="293">
        <f>IF(G250="",0,IF(P250="Inkoop bij 3e partij",V250*(1+PDC!$F$37)+IF(G250=0,0,IF(LEN(G250)=0,0,VLOOKUP($G250,PDC!$B$10:$J$77,7,FALSE))),0))</f>
        <v>0</v>
      </c>
      <c r="AI250" s="293">
        <f>IF(G250="",0,IF(P250="Inkoop bij 3e partij",W250*(1+PDC!$F$38),0))</f>
        <v>0</v>
      </c>
      <c r="AJ250" s="30">
        <f>IF(L250="",0,IF(M250="Ja",AA250,VLOOKUP($L250,PDC!$B$10:$G$95,5,FALSE)))</f>
        <v>0</v>
      </c>
    </row>
    <row r="251" spans="1:36" x14ac:dyDescent="0.2">
      <c r="A251" s="36" t="str">
        <f>IF(OR(LEN('Local Access'!A251)=0,'Local Access'!$L250="Ja"),"",'Local Access'!A251)</f>
        <v/>
      </c>
      <c r="B251" s="36" t="str">
        <f>IF(OR(LEN('Local Access'!B251)=0,'Local Access'!$L250="Ja"),"",'Local Access'!B251)</f>
        <v/>
      </c>
      <c r="C251" s="36" t="str">
        <f>IF(OR(LEN('Local Access'!C251)=0,'Local Access'!$L250="Ja"),"",'Local Access'!C251)</f>
        <v/>
      </c>
      <c r="D251" s="36" t="str">
        <f>IF(OR(LEN('Local Access'!D251)=0,'Local Access'!$L250="Ja"),"",'Local Access'!D251)</f>
        <v/>
      </c>
      <c r="E251" s="36" t="str">
        <f>IF(OR(LEN('Local Access'!E251)=0,'Local Access'!$L250="Ja"),"",'Local Access'!E251)</f>
        <v/>
      </c>
      <c r="F251" s="36" t="str">
        <f>IF(OR(LEN('Local Access'!F251)=0,'Local Access'!$L250="Ja"),"",'Local Access'!F251)</f>
        <v/>
      </c>
      <c r="G251" s="36" t="str">
        <f>IF(N250="Ja","",IF(LEN('Local Access'!H251)=0,"",'Local Access'!H251))</f>
        <v/>
      </c>
      <c r="H251" s="174" t="str">
        <f t="shared" si="15"/>
        <v/>
      </c>
      <c r="I251" s="36" t="str">
        <f>IF(N250="Ja","",IF(LEN('Local Access'!G251)=0,"",'Local Access'!G251))</f>
        <v/>
      </c>
      <c r="J251" s="36" t="str">
        <f>IF(N250="Ja","",IF(LEN('Local Access'!I251)=0,"",'Local Access'!I251))</f>
        <v/>
      </c>
      <c r="K251" s="36" t="str">
        <f>IF(LEN('Local Access'!J251)=0,"",'Local Access'!J251)</f>
        <v/>
      </c>
      <c r="L251" s="36" t="str">
        <f>IF(LEN('Local Access'!K251)=0,"",'Local Access'!K251)</f>
        <v/>
      </c>
      <c r="M251" s="174" t="str">
        <f t="shared" si="16"/>
        <v/>
      </c>
      <c r="N251" s="36" t="str">
        <f>IF(LEN('Local Access'!L251)=0,"",'Local Access'!L251)</f>
        <v/>
      </c>
      <c r="O251" s="36" t="str">
        <f>IF(LEN('Local Access'!M251)=0,"",'Local Access'!M251)</f>
        <v/>
      </c>
      <c r="P251" s="35"/>
      <c r="Q251" s="35"/>
      <c r="R251" s="34"/>
      <c r="S251" s="33"/>
      <c r="T251" s="33"/>
      <c r="U251" s="32"/>
      <c r="V251" s="31"/>
      <c r="W251" s="31"/>
      <c r="X251" s="31"/>
      <c r="Y251" s="31"/>
      <c r="Z251" s="31"/>
      <c r="AA251" s="31"/>
      <c r="AB251" s="292">
        <f t="shared" si="17"/>
        <v>0</v>
      </c>
      <c r="AC251" s="292">
        <f t="shared" si="18"/>
        <v>0</v>
      </c>
      <c r="AD251" s="292">
        <f t="shared" si="19"/>
        <v>0</v>
      </c>
      <c r="AE251" s="30">
        <f>IF(G251="",0,IF(P251="On-Net maken (glasvezel)",$S251*PDC!$F$33+$T251*PDC!$F$34+PDC!$F$32+$U251,IF(P251="On-Net maken (radio)",PDC!$F$35+$U251,0)))</f>
        <v>0</v>
      </c>
      <c r="AF251" s="293">
        <f>IF(G251="",0,IF(P251="Inkoop bij 3e partij",0,IF(H251="Ja",Y251,VLOOKUP($G251,PDC!$B$10:$G$95,6,FALSE))))</f>
        <v>0</v>
      </c>
      <c r="AG251" s="30">
        <f>IF(G251="",0,IF(P251="Inkoop bij 3e partij",0,IF(H251="Ja", Z251,VLOOKUP($G251,PDC!$B$10:$G$95,5,FALSE))))</f>
        <v>0</v>
      </c>
      <c r="AH251" s="293">
        <f>IF(G251="",0,IF(P251="Inkoop bij 3e partij",V251*(1+PDC!$F$37)+IF(G251=0,0,IF(LEN(G251)=0,0,VLOOKUP($G251,PDC!$B$10:$J$77,7,FALSE))),0))</f>
        <v>0</v>
      </c>
      <c r="AI251" s="293">
        <f>IF(G251="",0,IF(P251="Inkoop bij 3e partij",W251*(1+PDC!$F$38),0))</f>
        <v>0</v>
      </c>
      <c r="AJ251" s="30">
        <f>IF(L251="",0,IF(M251="Ja",AA251,VLOOKUP($L251,PDC!$B$10:$G$95,5,FALSE)))</f>
        <v>0</v>
      </c>
    </row>
    <row r="252" spans="1:36" x14ac:dyDescent="0.2">
      <c r="A252" s="36" t="str">
        <f>IF(OR(LEN('Local Access'!A252)=0,'Local Access'!$L251="Ja"),"",'Local Access'!A252)</f>
        <v/>
      </c>
      <c r="B252" s="36" t="str">
        <f>IF(OR(LEN('Local Access'!B252)=0,'Local Access'!$L251="Ja"),"",'Local Access'!B252)</f>
        <v/>
      </c>
      <c r="C252" s="36" t="str">
        <f>IF(OR(LEN('Local Access'!C252)=0,'Local Access'!$L251="Ja"),"",'Local Access'!C252)</f>
        <v/>
      </c>
      <c r="D252" s="36" t="str">
        <f>IF(OR(LEN('Local Access'!D252)=0,'Local Access'!$L251="Ja"),"",'Local Access'!D252)</f>
        <v/>
      </c>
      <c r="E252" s="36" t="str">
        <f>IF(OR(LEN('Local Access'!E252)=0,'Local Access'!$L251="Ja"),"",'Local Access'!E252)</f>
        <v/>
      </c>
      <c r="F252" s="36" t="str">
        <f>IF(OR(LEN('Local Access'!F252)=0,'Local Access'!$L251="Ja"),"",'Local Access'!F252)</f>
        <v/>
      </c>
      <c r="G252" s="36" t="str">
        <f>IF(N251="Ja","",IF(LEN('Local Access'!H252)=0,"",'Local Access'!H252))</f>
        <v/>
      </c>
      <c r="H252" s="174" t="str">
        <f t="shared" si="15"/>
        <v/>
      </c>
      <c r="I252" s="36" t="str">
        <f>IF(N251="Ja","",IF(LEN('Local Access'!G252)=0,"",'Local Access'!G252))</f>
        <v/>
      </c>
      <c r="J252" s="36" t="str">
        <f>IF(N251="Ja","",IF(LEN('Local Access'!I252)=0,"",'Local Access'!I252))</f>
        <v/>
      </c>
      <c r="K252" s="36" t="str">
        <f>IF(LEN('Local Access'!J252)=0,"",'Local Access'!J252)</f>
        <v/>
      </c>
      <c r="L252" s="36" t="str">
        <f>IF(LEN('Local Access'!K252)=0,"",'Local Access'!K252)</f>
        <v/>
      </c>
      <c r="M252" s="174" t="str">
        <f t="shared" si="16"/>
        <v/>
      </c>
      <c r="N252" s="36" t="str">
        <f>IF(LEN('Local Access'!L252)=0,"",'Local Access'!L252)</f>
        <v/>
      </c>
      <c r="O252" s="36" t="str">
        <f>IF(LEN('Local Access'!M252)=0,"",'Local Access'!M252)</f>
        <v/>
      </c>
      <c r="P252" s="35"/>
      <c r="Q252" s="35"/>
      <c r="R252" s="34"/>
      <c r="S252" s="33"/>
      <c r="T252" s="33"/>
      <c r="U252" s="32"/>
      <c r="V252" s="31"/>
      <c r="W252" s="31"/>
      <c r="X252" s="31"/>
      <c r="Y252" s="31"/>
      <c r="Z252" s="31"/>
      <c r="AA252" s="31"/>
      <c r="AB252" s="292">
        <f t="shared" si="17"/>
        <v>0</v>
      </c>
      <c r="AC252" s="292">
        <f t="shared" si="18"/>
        <v>0</v>
      </c>
      <c r="AD252" s="292">
        <f t="shared" si="19"/>
        <v>0</v>
      </c>
      <c r="AE252" s="30">
        <f>IF(G252="",0,IF(P252="On-Net maken (glasvezel)",$S252*PDC!$F$33+$T252*PDC!$F$34+PDC!$F$32+$U252,IF(P252="On-Net maken (radio)",PDC!$F$35+$U252,0)))</f>
        <v>0</v>
      </c>
      <c r="AF252" s="293">
        <f>IF(G252="",0,IF(P252="Inkoop bij 3e partij",0,IF(H252="Ja",Y252,VLOOKUP($G252,PDC!$B$10:$G$95,6,FALSE))))</f>
        <v>0</v>
      </c>
      <c r="AG252" s="30">
        <f>IF(G252="",0,IF(P252="Inkoop bij 3e partij",0,IF(H252="Ja", Z252,VLOOKUP($G252,PDC!$B$10:$G$95,5,FALSE))))</f>
        <v>0</v>
      </c>
      <c r="AH252" s="293">
        <f>IF(G252="",0,IF(P252="Inkoop bij 3e partij",V252*(1+PDC!$F$37)+IF(G252=0,0,IF(LEN(G252)=0,0,VLOOKUP($G252,PDC!$B$10:$J$77,7,FALSE))),0))</f>
        <v>0</v>
      </c>
      <c r="AI252" s="293">
        <f>IF(G252="",0,IF(P252="Inkoop bij 3e partij",W252*(1+PDC!$F$38),0))</f>
        <v>0</v>
      </c>
      <c r="AJ252" s="30">
        <f>IF(L252="",0,IF(M252="Ja",AA252,VLOOKUP($L252,PDC!$B$10:$G$95,5,FALSE)))</f>
        <v>0</v>
      </c>
    </row>
    <row r="253" spans="1:36" x14ac:dyDescent="0.2">
      <c r="A253" s="36" t="str">
        <f>IF(OR(LEN('Local Access'!A253)=0,'Local Access'!$L252="Ja"),"",'Local Access'!A253)</f>
        <v/>
      </c>
      <c r="B253" s="36" t="str">
        <f>IF(OR(LEN('Local Access'!B253)=0,'Local Access'!$L252="Ja"),"",'Local Access'!B253)</f>
        <v/>
      </c>
      <c r="C253" s="36" t="str">
        <f>IF(OR(LEN('Local Access'!C253)=0,'Local Access'!$L252="Ja"),"",'Local Access'!C253)</f>
        <v/>
      </c>
      <c r="D253" s="36" t="str">
        <f>IF(OR(LEN('Local Access'!D253)=0,'Local Access'!$L252="Ja"),"",'Local Access'!D253)</f>
        <v/>
      </c>
      <c r="E253" s="36" t="str">
        <f>IF(OR(LEN('Local Access'!E253)=0,'Local Access'!$L252="Ja"),"",'Local Access'!E253)</f>
        <v/>
      </c>
      <c r="F253" s="36" t="str">
        <f>IF(OR(LEN('Local Access'!F253)=0,'Local Access'!$L252="Ja"),"",'Local Access'!F253)</f>
        <v/>
      </c>
      <c r="G253" s="36" t="str">
        <f>IF(N252="Ja","",IF(LEN('Local Access'!H253)=0,"",'Local Access'!H253))</f>
        <v/>
      </c>
      <c r="H253" s="174" t="str">
        <f t="shared" si="15"/>
        <v/>
      </c>
      <c r="I253" s="36" t="str">
        <f>IF(N252="Ja","",IF(LEN('Local Access'!G253)=0,"",'Local Access'!G253))</f>
        <v/>
      </c>
      <c r="J253" s="36" t="str">
        <f>IF(N252="Ja","",IF(LEN('Local Access'!I253)=0,"",'Local Access'!I253))</f>
        <v/>
      </c>
      <c r="K253" s="36" t="str">
        <f>IF(LEN('Local Access'!J253)=0,"",'Local Access'!J253)</f>
        <v/>
      </c>
      <c r="L253" s="36" t="str">
        <f>IF(LEN('Local Access'!K253)=0,"",'Local Access'!K253)</f>
        <v/>
      </c>
      <c r="M253" s="174" t="str">
        <f t="shared" si="16"/>
        <v/>
      </c>
      <c r="N253" s="36" t="str">
        <f>IF(LEN('Local Access'!L253)=0,"",'Local Access'!L253)</f>
        <v/>
      </c>
      <c r="O253" s="36" t="str">
        <f>IF(LEN('Local Access'!M253)=0,"",'Local Access'!M253)</f>
        <v/>
      </c>
      <c r="P253" s="35"/>
      <c r="Q253" s="35"/>
      <c r="R253" s="34"/>
      <c r="S253" s="33"/>
      <c r="T253" s="33"/>
      <c r="U253" s="32"/>
      <c r="V253" s="31"/>
      <c r="W253" s="31"/>
      <c r="X253" s="31"/>
      <c r="Y253" s="31"/>
      <c r="Z253" s="31"/>
      <c r="AA253" s="31"/>
      <c r="AB253" s="292">
        <f t="shared" si="17"/>
        <v>0</v>
      </c>
      <c r="AC253" s="292">
        <f t="shared" si="18"/>
        <v>0</v>
      </c>
      <c r="AD253" s="292">
        <f t="shared" si="19"/>
        <v>0</v>
      </c>
      <c r="AE253" s="30">
        <f>IF(G253="",0,IF(P253="On-Net maken (glasvezel)",$S253*PDC!$F$33+$T253*PDC!$F$34+PDC!$F$32+$U253,IF(P253="On-Net maken (radio)",PDC!$F$35+$U253,0)))</f>
        <v>0</v>
      </c>
      <c r="AF253" s="293">
        <f>IF(G253="",0,IF(P253="Inkoop bij 3e partij",0,IF(H253="Ja",Y253,VLOOKUP($G253,PDC!$B$10:$G$95,6,FALSE))))</f>
        <v>0</v>
      </c>
      <c r="AG253" s="30">
        <f>IF(G253="",0,IF(P253="Inkoop bij 3e partij",0,IF(H253="Ja", Z253,VLOOKUP($G253,PDC!$B$10:$G$95,5,FALSE))))</f>
        <v>0</v>
      </c>
      <c r="AH253" s="293">
        <f>IF(G253="",0,IF(P253="Inkoop bij 3e partij",V253*(1+PDC!$F$37)+IF(G253=0,0,IF(LEN(G253)=0,0,VLOOKUP($G253,PDC!$B$10:$J$77,7,FALSE))),0))</f>
        <v>0</v>
      </c>
      <c r="AI253" s="293">
        <f>IF(G253="",0,IF(P253="Inkoop bij 3e partij",W253*(1+PDC!$F$38),0))</f>
        <v>0</v>
      </c>
      <c r="AJ253" s="30">
        <f>IF(L253="",0,IF(M253="Ja",AA253,VLOOKUP($L253,PDC!$B$10:$G$95,5,FALSE)))</f>
        <v>0</v>
      </c>
    </row>
    <row r="254" spans="1:36" x14ac:dyDescent="0.2">
      <c r="A254" s="36" t="str">
        <f>IF(OR(LEN('Local Access'!A254)=0,'Local Access'!$L253="Ja"),"",'Local Access'!A254)</f>
        <v/>
      </c>
      <c r="B254" s="36" t="str">
        <f>IF(OR(LEN('Local Access'!B254)=0,'Local Access'!$L253="Ja"),"",'Local Access'!B254)</f>
        <v/>
      </c>
      <c r="C254" s="36" t="str">
        <f>IF(OR(LEN('Local Access'!C254)=0,'Local Access'!$L253="Ja"),"",'Local Access'!C254)</f>
        <v/>
      </c>
      <c r="D254" s="36" t="str">
        <f>IF(OR(LEN('Local Access'!D254)=0,'Local Access'!$L253="Ja"),"",'Local Access'!D254)</f>
        <v/>
      </c>
      <c r="E254" s="36" t="str">
        <f>IF(OR(LEN('Local Access'!E254)=0,'Local Access'!$L253="Ja"),"",'Local Access'!E254)</f>
        <v/>
      </c>
      <c r="F254" s="36" t="str">
        <f>IF(OR(LEN('Local Access'!F254)=0,'Local Access'!$L253="Ja"),"",'Local Access'!F254)</f>
        <v/>
      </c>
      <c r="G254" s="36" t="str">
        <f>IF(N253="Ja","",IF(LEN('Local Access'!H254)=0,"",'Local Access'!H254))</f>
        <v/>
      </c>
      <c r="H254" s="174" t="str">
        <f t="shared" si="15"/>
        <v/>
      </c>
      <c r="I254" s="36" t="str">
        <f>IF(N253="Ja","",IF(LEN('Local Access'!G254)=0,"",'Local Access'!G254))</f>
        <v/>
      </c>
      <c r="J254" s="36" t="str">
        <f>IF(N253="Ja","",IF(LEN('Local Access'!I254)=0,"",'Local Access'!I254))</f>
        <v/>
      </c>
      <c r="K254" s="36" t="str">
        <f>IF(LEN('Local Access'!J254)=0,"",'Local Access'!J254)</f>
        <v/>
      </c>
      <c r="L254" s="36" t="str">
        <f>IF(LEN('Local Access'!K254)=0,"",'Local Access'!K254)</f>
        <v/>
      </c>
      <c r="M254" s="174" t="str">
        <f t="shared" si="16"/>
        <v/>
      </c>
      <c r="N254" s="36" t="str">
        <f>IF(LEN('Local Access'!L254)=0,"",'Local Access'!L254)</f>
        <v/>
      </c>
      <c r="O254" s="36" t="str">
        <f>IF(LEN('Local Access'!M254)=0,"",'Local Access'!M254)</f>
        <v/>
      </c>
      <c r="P254" s="35"/>
      <c r="Q254" s="35"/>
      <c r="R254" s="34"/>
      <c r="S254" s="33"/>
      <c r="T254" s="33"/>
      <c r="U254" s="32"/>
      <c r="V254" s="31"/>
      <c r="W254" s="31"/>
      <c r="X254" s="31"/>
      <c r="Y254" s="31"/>
      <c r="Z254" s="31"/>
      <c r="AA254" s="31"/>
      <c r="AB254" s="292">
        <f t="shared" si="17"/>
        <v>0</v>
      </c>
      <c r="AC254" s="292">
        <f t="shared" si="18"/>
        <v>0</v>
      </c>
      <c r="AD254" s="292">
        <f t="shared" si="19"/>
        <v>0</v>
      </c>
      <c r="AE254" s="30">
        <f>IF(G254="",0,IF(P254="On-Net maken (glasvezel)",$S254*PDC!$F$33+$T254*PDC!$F$34+PDC!$F$32+$U254,IF(P254="On-Net maken (radio)",PDC!$F$35+$U254,0)))</f>
        <v>0</v>
      </c>
      <c r="AF254" s="293">
        <f>IF(G254="",0,IF(P254="Inkoop bij 3e partij",0,IF(H254="Ja",Y254,VLOOKUP($G254,PDC!$B$10:$G$95,6,FALSE))))</f>
        <v>0</v>
      </c>
      <c r="AG254" s="30">
        <f>IF(G254="",0,IF(P254="Inkoop bij 3e partij",0,IF(H254="Ja", Z254,VLOOKUP($G254,PDC!$B$10:$G$95,5,FALSE))))</f>
        <v>0</v>
      </c>
      <c r="AH254" s="293">
        <f>IF(G254="",0,IF(P254="Inkoop bij 3e partij",V254*(1+PDC!$F$37)+IF(G254=0,0,IF(LEN(G254)=0,0,VLOOKUP($G254,PDC!$B$10:$J$77,7,FALSE))),0))</f>
        <v>0</v>
      </c>
      <c r="AI254" s="293">
        <f>IF(G254="",0,IF(P254="Inkoop bij 3e partij",W254*(1+PDC!$F$38),0))</f>
        <v>0</v>
      </c>
      <c r="AJ254" s="30">
        <f>IF(L254="",0,IF(M254="Ja",AA254,VLOOKUP($L254,PDC!$B$10:$G$95,5,FALSE)))</f>
        <v>0</v>
      </c>
    </row>
    <row r="255" spans="1:36" x14ac:dyDescent="0.2">
      <c r="A255" s="36" t="str">
        <f>IF(OR(LEN('Local Access'!A255)=0,'Local Access'!$L254="Ja"),"",'Local Access'!A255)</f>
        <v/>
      </c>
      <c r="B255" s="36" t="str">
        <f>IF(OR(LEN('Local Access'!B255)=0,'Local Access'!$L254="Ja"),"",'Local Access'!B255)</f>
        <v/>
      </c>
      <c r="C255" s="36" t="str">
        <f>IF(OR(LEN('Local Access'!C255)=0,'Local Access'!$L254="Ja"),"",'Local Access'!C255)</f>
        <v/>
      </c>
      <c r="D255" s="36" t="str">
        <f>IF(OR(LEN('Local Access'!D255)=0,'Local Access'!$L254="Ja"),"",'Local Access'!D255)</f>
        <v/>
      </c>
      <c r="E255" s="36" t="str">
        <f>IF(OR(LEN('Local Access'!E255)=0,'Local Access'!$L254="Ja"),"",'Local Access'!E255)</f>
        <v/>
      </c>
      <c r="F255" s="36" t="str">
        <f>IF(OR(LEN('Local Access'!F255)=0,'Local Access'!$L254="Ja"),"",'Local Access'!F255)</f>
        <v/>
      </c>
      <c r="G255" s="36" t="str">
        <f>IF(N254="Ja","",IF(LEN('Local Access'!H255)=0,"",'Local Access'!H255))</f>
        <v/>
      </c>
      <c r="H255" s="174" t="str">
        <f t="shared" si="15"/>
        <v/>
      </c>
      <c r="I255" s="36" t="str">
        <f>IF(N254="Ja","",IF(LEN('Local Access'!G255)=0,"",'Local Access'!G255))</f>
        <v/>
      </c>
      <c r="J255" s="36" t="str">
        <f>IF(N254="Ja","",IF(LEN('Local Access'!I255)=0,"",'Local Access'!I255))</f>
        <v/>
      </c>
      <c r="K255" s="36" t="str">
        <f>IF(LEN('Local Access'!J255)=0,"",'Local Access'!J255)</f>
        <v/>
      </c>
      <c r="L255" s="36" t="str">
        <f>IF(LEN('Local Access'!K255)=0,"",'Local Access'!K255)</f>
        <v/>
      </c>
      <c r="M255" s="174" t="str">
        <f t="shared" si="16"/>
        <v/>
      </c>
      <c r="N255" s="36" t="str">
        <f>IF(LEN('Local Access'!L255)=0,"",'Local Access'!L255)</f>
        <v/>
      </c>
      <c r="O255" s="36" t="str">
        <f>IF(LEN('Local Access'!M255)=0,"",'Local Access'!M255)</f>
        <v/>
      </c>
      <c r="P255" s="35"/>
      <c r="Q255" s="35"/>
      <c r="R255" s="34"/>
      <c r="S255" s="33"/>
      <c r="T255" s="33"/>
      <c r="U255" s="32"/>
      <c r="V255" s="31"/>
      <c r="W255" s="31"/>
      <c r="X255" s="31"/>
      <c r="Y255" s="31"/>
      <c r="Z255" s="31"/>
      <c r="AA255" s="31"/>
      <c r="AB255" s="292">
        <f t="shared" si="17"/>
        <v>0</v>
      </c>
      <c r="AC255" s="292">
        <f t="shared" si="18"/>
        <v>0</v>
      </c>
      <c r="AD255" s="292">
        <f t="shared" si="19"/>
        <v>0</v>
      </c>
      <c r="AE255" s="30">
        <f>IF(G255="",0,IF(P255="On-Net maken (glasvezel)",$S255*PDC!$F$33+$T255*PDC!$F$34+PDC!$F$32+$U255,IF(P255="On-Net maken (radio)",PDC!$F$35+$U255,0)))</f>
        <v>0</v>
      </c>
      <c r="AF255" s="293">
        <f>IF(G255="",0,IF(P255="Inkoop bij 3e partij",0,IF(H255="Ja",Y255,VLOOKUP($G255,PDC!$B$10:$G$95,6,FALSE))))</f>
        <v>0</v>
      </c>
      <c r="AG255" s="30">
        <f>IF(G255="",0,IF(P255="Inkoop bij 3e partij",0,IF(H255="Ja", Z255,VLOOKUP($G255,PDC!$B$10:$G$95,5,FALSE))))</f>
        <v>0</v>
      </c>
      <c r="AH255" s="293">
        <f>IF(G255="",0,IF(P255="Inkoop bij 3e partij",V255*(1+PDC!$F$37)+IF(G255=0,0,IF(LEN(G255)=0,0,VLOOKUP($G255,PDC!$B$10:$J$77,7,FALSE))),0))</f>
        <v>0</v>
      </c>
      <c r="AI255" s="293">
        <f>IF(G255="",0,IF(P255="Inkoop bij 3e partij",W255*(1+PDC!$F$38),0))</f>
        <v>0</v>
      </c>
      <c r="AJ255" s="30">
        <f>IF(L255="",0,IF(M255="Ja",AA255,VLOOKUP($L255,PDC!$B$10:$G$95,5,FALSE)))</f>
        <v>0</v>
      </c>
    </row>
    <row r="256" spans="1:36" x14ac:dyDescent="0.2">
      <c r="A256" s="36" t="str">
        <f>IF(OR(LEN('Local Access'!A256)=0,'Local Access'!$L255="Ja"),"",'Local Access'!A256)</f>
        <v/>
      </c>
      <c r="B256" s="36" t="str">
        <f>IF(OR(LEN('Local Access'!B256)=0,'Local Access'!$L255="Ja"),"",'Local Access'!B256)</f>
        <v/>
      </c>
      <c r="C256" s="36" t="str">
        <f>IF(OR(LEN('Local Access'!C256)=0,'Local Access'!$L255="Ja"),"",'Local Access'!C256)</f>
        <v/>
      </c>
      <c r="D256" s="36" t="str">
        <f>IF(OR(LEN('Local Access'!D256)=0,'Local Access'!$L255="Ja"),"",'Local Access'!D256)</f>
        <v/>
      </c>
      <c r="E256" s="36" t="str">
        <f>IF(OR(LEN('Local Access'!E256)=0,'Local Access'!$L255="Ja"),"",'Local Access'!E256)</f>
        <v/>
      </c>
      <c r="F256" s="36" t="str">
        <f>IF(OR(LEN('Local Access'!F256)=0,'Local Access'!$L255="Ja"),"",'Local Access'!F256)</f>
        <v/>
      </c>
      <c r="G256" s="36" t="str">
        <f>IF(N255="Ja","",IF(LEN('Local Access'!H256)=0,"",'Local Access'!H256))</f>
        <v/>
      </c>
      <c r="H256" s="174" t="str">
        <f t="shared" si="15"/>
        <v/>
      </c>
      <c r="I256" s="36" t="str">
        <f>IF(N255="Ja","",IF(LEN('Local Access'!G256)=0,"",'Local Access'!G256))</f>
        <v/>
      </c>
      <c r="J256" s="36" t="str">
        <f>IF(N255="Ja","",IF(LEN('Local Access'!I256)=0,"",'Local Access'!I256))</f>
        <v/>
      </c>
      <c r="K256" s="36" t="str">
        <f>IF(LEN('Local Access'!J256)=0,"",'Local Access'!J256)</f>
        <v/>
      </c>
      <c r="L256" s="36" t="str">
        <f>IF(LEN('Local Access'!K256)=0,"",'Local Access'!K256)</f>
        <v/>
      </c>
      <c r="M256" s="174" t="str">
        <f t="shared" si="16"/>
        <v/>
      </c>
      <c r="N256" s="36" t="str">
        <f>IF(LEN('Local Access'!L256)=0,"",'Local Access'!L256)</f>
        <v/>
      </c>
      <c r="O256" s="36" t="str">
        <f>IF(LEN('Local Access'!M256)=0,"",'Local Access'!M256)</f>
        <v/>
      </c>
      <c r="P256" s="35"/>
      <c r="Q256" s="35"/>
      <c r="R256" s="34"/>
      <c r="S256" s="33"/>
      <c r="T256" s="33"/>
      <c r="U256" s="32"/>
      <c r="V256" s="31"/>
      <c r="W256" s="31"/>
      <c r="X256" s="31"/>
      <c r="Y256" s="31"/>
      <c r="Z256" s="31"/>
      <c r="AA256" s="31"/>
      <c r="AB256" s="292">
        <f t="shared" si="17"/>
        <v>0</v>
      </c>
      <c r="AC256" s="292">
        <f t="shared" si="18"/>
        <v>0</v>
      </c>
      <c r="AD256" s="292">
        <f t="shared" si="19"/>
        <v>0</v>
      </c>
      <c r="AE256" s="30">
        <f>IF(G256="",0,IF(P256="On-Net maken (glasvezel)",$S256*PDC!$F$33+$T256*PDC!$F$34+PDC!$F$32+$U256,IF(P256="On-Net maken (radio)",PDC!$F$35+$U256,0)))</f>
        <v>0</v>
      </c>
      <c r="AF256" s="293">
        <f>IF(G256="",0,IF(P256="Inkoop bij 3e partij",0,IF(H256="Ja",Y256,VLOOKUP($G256,PDC!$B$10:$G$95,6,FALSE))))</f>
        <v>0</v>
      </c>
      <c r="AG256" s="30">
        <f>IF(G256="",0,IF(P256="Inkoop bij 3e partij",0,IF(H256="Ja", Z256,VLOOKUP($G256,PDC!$B$10:$G$95,5,FALSE))))</f>
        <v>0</v>
      </c>
      <c r="AH256" s="293">
        <f>IF(G256="",0,IF(P256="Inkoop bij 3e partij",V256*(1+PDC!$F$37)+IF(G256=0,0,IF(LEN(G256)=0,0,VLOOKUP($G256,PDC!$B$10:$J$77,7,FALSE))),0))</f>
        <v>0</v>
      </c>
      <c r="AI256" s="293">
        <f>IF(G256="",0,IF(P256="Inkoop bij 3e partij",W256*(1+PDC!$F$38),0))</f>
        <v>0</v>
      </c>
      <c r="AJ256" s="30">
        <f>IF(L256="",0,IF(M256="Ja",AA256,VLOOKUP($L256,PDC!$B$10:$G$95,5,FALSE)))</f>
        <v>0</v>
      </c>
    </row>
    <row r="257" spans="1:36" x14ac:dyDescent="0.2">
      <c r="A257" s="36" t="str">
        <f>IF(OR(LEN('Local Access'!A257)=0,'Local Access'!$L256="Ja"),"",'Local Access'!A257)</f>
        <v/>
      </c>
      <c r="B257" s="36" t="str">
        <f>IF(OR(LEN('Local Access'!B257)=0,'Local Access'!$L256="Ja"),"",'Local Access'!B257)</f>
        <v/>
      </c>
      <c r="C257" s="36" t="str">
        <f>IF(OR(LEN('Local Access'!C257)=0,'Local Access'!$L256="Ja"),"",'Local Access'!C257)</f>
        <v/>
      </c>
      <c r="D257" s="36" t="str">
        <f>IF(OR(LEN('Local Access'!D257)=0,'Local Access'!$L256="Ja"),"",'Local Access'!D257)</f>
        <v/>
      </c>
      <c r="E257" s="36" t="str">
        <f>IF(OR(LEN('Local Access'!E257)=0,'Local Access'!$L256="Ja"),"",'Local Access'!E257)</f>
        <v/>
      </c>
      <c r="F257" s="36" t="str">
        <f>IF(OR(LEN('Local Access'!F257)=0,'Local Access'!$L256="Ja"),"",'Local Access'!F257)</f>
        <v/>
      </c>
      <c r="G257" s="36" t="str">
        <f>IF(N256="Ja","",IF(LEN('Local Access'!H257)=0,"",'Local Access'!H257))</f>
        <v/>
      </c>
      <c r="H257" s="174" t="str">
        <f t="shared" si="15"/>
        <v/>
      </c>
      <c r="I257" s="36" t="str">
        <f>IF(N256="Ja","",IF(LEN('Local Access'!G257)=0,"",'Local Access'!G257))</f>
        <v/>
      </c>
      <c r="J257" s="36" t="str">
        <f>IF(N256="Ja","",IF(LEN('Local Access'!I257)=0,"",'Local Access'!I257))</f>
        <v/>
      </c>
      <c r="K257" s="36" t="str">
        <f>IF(LEN('Local Access'!J257)=0,"",'Local Access'!J257)</f>
        <v/>
      </c>
      <c r="L257" s="36" t="str">
        <f>IF(LEN('Local Access'!K257)=0,"",'Local Access'!K257)</f>
        <v/>
      </c>
      <c r="M257" s="174" t="str">
        <f t="shared" si="16"/>
        <v/>
      </c>
      <c r="N257" s="36" t="str">
        <f>IF(LEN('Local Access'!L257)=0,"",'Local Access'!L257)</f>
        <v/>
      </c>
      <c r="O257" s="36" t="str">
        <f>IF(LEN('Local Access'!M257)=0,"",'Local Access'!M257)</f>
        <v/>
      </c>
      <c r="P257" s="35"/>
      <c r="Q257" s="35"/>
      <c r="R257" s="34"/>
      <c r="S257" s="33"/>
      <c r="T257" s="33"/>
      <c r="U257" s="32"/>
      <c r="V257" s="31"/>
      <c r="W257" s="31"/>
      <c r="X257" s="31"/>
      <c r="Y257" s="31"/>
      <c r="Z257" s="31"/>
      <c r="AA257" s="31"/>
      <c r="AB257" s="292">
        <f t="shared" si="17"/>
        <v>0</v>
      </c>
      <c r="AC257" s="292">
        <f t="shared" si="18"/>
        <v>0</v>
      </c>
      <c r="AD257" s="292">
        <f t="shared" si="19"/>
        <v>0</v>
      </c>
      <c r="AE257" s="30">
        <f>IF(G257="",0,IF(P257="On-Net maken (glasvezel)",$S257*PDC!$F$33+$T257*PDC!$F$34+PDC!$F$32+$U257,IF(P257="On-Net maken (radio)",PDC!$F$35+$U257,0)))</f>
        <v>0</v>
      </c>
      <c r="AF257" s="293">
        <f>IF(G257="",0,IF(P257="Inkoop bij 3e partij",0,IF(H257="Ja",Y257,VLOOKUP($G257,PDC!$B$10:$G$95,6,FALSE))))</f>
        <v>0</v>
      </c>
      <c r="AG257" s="30">
        <f>IF(G257="",0,IF(P257="Inkoop bij 3e partij",0,IF(H257="Ja", Z257,VLOOKUP($G257,PDC!$B$10:$G$95,5,FALSE))))</f>
        <v>0</v>
      </c>
      <c r="AH257" s="293">
        <f>IF(G257="",0,IF(P257="Inkoop bij 3e partij",V257*(1+PDC!$F$37)+IF(G257=0,0,IF(LEN(G257)=0,0,VLOOKUP($G257,PDC!$B$10:$J$77,7,FALSE))),0))</f>
        <v>0</v>
      </c>
      <c r="AI257" s="293">
        <f>IF(G257="",0,IF(P257="Inkoop bij 3e partij",W257*(1+PDC!$F$38),0))</f>
        <v>0</v>
      </c>
      <c r="AJ257" s="30">
        <f>IF(L257="",0,IF(M257="Ja",AA257,VLOOKUP($L257,PDC!$B$10:$G$95,5,FALSE)))</f>
        <v>0</v>
      </c>
    </row>
    <row r="258" spans="1:36" x14ac:dyDescent="0.2">
      <c r="A258" s="36" t="str">
        <f>IF(OR(LEN('Local Access'!A258)=0,'Local Access'!$L257="Ja"),"",'Local Access'!A258)</f>
        <v/>
      </c>
      <c r="B258" s="36" t="str">
        <f>IF(OR(LEN('Local Access'!B258)=0,'Local Access'!$L257="Ja"),"",'Local Access'!B258)</f>
        <v/>
      </c>
      <c r="C258" s="36" t="str">
        <f>IF(OR(LEN('Local Access'!C258)=0,'Local Access'!$L257="Ja"),"",'Local Access'!C258)</f>
        <v/>
      </c>
      <c r="D258" s="36" t="str">
        <f>IF(OR(LEN('Local Access'!D258)=0,'Local Access'!$L257="Ja"),"",'Local Access'!D258)</f>
        <v/>
      </c>
      <c r="E258" s="36" t="str">
        <f>IF(OR(LEN('Local Access'!E258)=0,'Local Access'!$L257="Ja"),"",'Local Access'!E258)</f>
        <v/>
      </c>
      <c r="F258" s="36" t="str">
        <f>IF(OR(LEN('Local Access'!F258)=0,'Local Access'!$L257="Ja"),"",'Local Access'!F258)</f>
        <v/>
      </c>
      <c r="G258" s="36" t="str">
        <f>IF(N257="Ja","",IF(LEN('Local Access'!H258)=0,"",'Local Access'!H258))</f>
        <v/>
      </c>
      <c r="H258" s="174" t="str">
        <f t="shared" si="15"/>
        <v/>
      </c>
      <c r="I258" s="36" t="str">
        <f>IF(N257="Ja","",IF(LEN('Local Access'!G258)=0,"",'Local Access'!G258))</f>
        <v/>
      </c>
      <c r="J258" s="36" t="str">
        <f>IF(N257="Ja","",IF(LEN('Local Access'!I258)=0,"",'Local Access'!I258))</f>
        <v/>
      </c>
      <c r="K258" s="36" t="str">
        <f>IF(LEN('Local Access'!J258)=0,"",'Local Access'!J258)</f>
        <v/>
      </c>
      <c r="L258" s="36" t="str">
        <f>IF(LEN('Local Access'!K258)=0,"",'Local Access'!K258)</f>
        <v/>
      </c>
      <c r="M258" s="174" t="str">
        <f t="shared" si="16"/>
        <v/>
      </c>
      <c r="N258" s="36" t="str">
        <f>IF(LEN('Local Access'!L258)=0,"",'Local Access'!L258)</f>
        <v/>
      </c>
      <c r="O258" s="36" t="str">
        <f>IF(LEN('Local Access'!M258)=0,"",'Local Access'!M258)</f>
        <v/>
      </c>
      <c r="P258" s="35"/>
      <c r="Q258" s="35"/>
      <c r="R258" s="34"/>
      <c r="S258" s="33"/>
      <c r="T258" s="33"/>
      <c r="U258" s="32"/>
      <c r="V258" s="31"/>
      <c r="W258" s="31"/>
      <c r="X258" s="31"/>
      <c r="Y258" s="31"/>
      <c r="Z258" s="31"/>
      <c r="AA258" s="31"/>
      <c r="AB258" s="292">
        <f t="shared" si="17"/>
        <v>0</v>
      </c>
      <c r="AC258" s="292">
        <f t="shared" si="18"/>
        <v>0</v>
      </c>
      <c r="AD258" s="292">
        <f t="shared" si="19"/>
        <v>0</v>
      </c>
      <c r="AE258" s="30">
        <f>IF(G258="",0,IF(P258="On-Net maken (glasvezel)",$S258*PDC!$F$33+$T258*PDC!$F$34+PDC!$F$32+$U258,IF(P258="On-Net maken (radio)",PDC!$F$35+$U258,0)))</f>
        <v>0</v>
      </c>
      <c r="AF258" s="293">
        <f>IF(G258="",0,IF(P258="Inkoop bij 3e partij",0,IF(H258="Ja",Y258,VLOOKUP($G258,PDC!$B$10:$G$95,6,FALSE))))</f>
        <v>0</v>
      </c>
      <c r="AG258" s="30">
        <f>IF(G258="",0,IF(P258="Inkoop bij 3e partij",0,IF(H258="Ja", Z258,VLOOKUP($G258,PDC!$B$10:$G$95,5,FALSE))))</f>
        <v>0</v>
      </c>
      <c r="AH258" s="293">
        <f>IF(G258="",0,IF(P258="Inkoop bij 3e partij",V258*(1+PDC!$F$37)+IF(G258=0,0,IF(LEN(G258)=0,0,VLOOKUP($G258,PDC!$B$10:$J$77,7,FALSE))),0))</f>
        <v>0</v>
      </c>
      <c r="AI258" s="293">
        <f>IF(G258="",0,IF(P258="Inkoop bij 3e partij",W258*(1+PDC!$F$38),0))</f>
        <v>0</v>
      </c>
      <c r="AJ258" s="30">
        <f>IF(L258="",0,IF(M258="Ja",AA258,VLOOKUP($L258,PDC!$B$10:$G$95,5,FALSE)))</f>
        <v>0</v>
      </c>
    </row>
    <row r="259" spans="1:36" x14ac:dyDescent="0.2">
      <c r="A259" s="36" t="str">
        <f>IF(OR(LEN('Local Access'!A259)=0,'Local Access'!$L258="Ja"),"",'Local Access'!A259)</f>
        <v/>
      </c>
      <c r="B259" s="36" t="str">
        <f>IF(OR(LEN('Local Access'!B259)=0,'Local Access'!$L258="Ja"),"",'Local Access'!B259)</f>
        <v/>
      </c>
      <c r="C259" s="36" t="str">
        <f>IF(OR(LEN('Local Access'!C259)=0,'Local Access'!$L258="Ja"),"",'Local Access'!C259)</f>
        <v/>
      </c>
      <c r="D259" s="36" t="str">
        <f>IF(OR(LEN('Local Access'!D259)=0,'Local Access'!$L258="Ja"),"",'Local Access'!D259)</f>
        <v/>
      </c>
      <c r="E259" s="36" t="str">
        <f>IF(OR(LEN('Local Access'!E259)=0,'Local Access'!$L258="Ja"),"",'Local Access'!E259)</f>
        <v/>
      </c>
      <c r="F259" s="36" t="str">
        <f>IF(OR(LEN('Local Access'!F259)=0,'Local Access'!$L258="Ja"),"",'Local Access'!F259)</f>
        <v/>
      </c>
      <c r="G259" s="36" t="str">
        <f>IF(N258="Ja","",IF(LEN('Local Access'!H259)=0,"",'Local Access'!H259))</f>
        <v/>
      </c>
      <c r="H259" s="174" t="str">
        <f t="shared" si="15"/>
        <v/>
      </c>
      <c r="I259" s="36" t="str">
        <f>IF(N258="Ja","",IF(LEN('Local Access'!G259)=0,"",'Local Access'!G259))</f>
        <v/>
      </c>
      <c r="J259" s="36" t="str">
        <f>IF(N258="Ja","",IF(LEN('Local Access'!I259)=0,"",'Local Access'!I259))</f>
        <v/>
      </c>
      <c r="K259" s="36" t="str">
        <f>IF(LEN('Local Access'!J259)=0,"",'Local Access'!J259)</f>
        <v/>
      </c>
      <c r="L259" s="36" t="str">
        <f>IF(LEN('Local Access'!K259)=0,"",'Local Access'!K259)</f>
        <v/>
      </c>
      <c r="M259" s="174" t="str">
        <f t="shared" si="16"/>
        <v/>
      </c>
      <c r="N259" s="36" t="str">
        <f>IF(LEN('Local Access'!L259)=0,"",'Local Access'!L259)</f>
        <v/>
      </c>
      <c r="O259" s="36" t="str">
        <f>IF(LEN('Local Access'!M259)=0,"",'Local Access'!M259)</f>
        <v/>
      </c>
      <c r="P259" s="35"/>
      <c r="Q259" s="35"/>
      <c r="R259" s="34"/>
      <c r="S259" s="33"/>
      <c r="T259" s="33"/>
      <c r="U259" s="32"/>
      <c r="V259" s="31"/>
      <c r="W259" s="31"/>
      <c r="X259" s="31"/>
      <c r="Y259" s="31"/>
      <c r="Z259" s="31"/>
      <c r="AA259" s="31"/>
      <c r="AB259" s="292">
        <f t="shared" si="17"/>
        <v>0</v>
      </c>
      <c r="AC259" s="292">
        <f t="shared" si="18"/>
        <v>0</v>
      </c>
      <c r="AD259" s="292">
        <f t="shared" si="19"/>
        <v>0</v>
      </c>
      <c r="AE259" s="30">
        <f>IF(G259="",0,IF(P259="On-Net maken (glasvezel)",$S259*PDC!$F$33+$T259*PDC!$F$34+PDC!$F$32+$U259,IF(P259="On-Net maken (radio)",PDC!$F$35+$U259,0)))</f>
        <v>0</v>
      </c>
      <c r="AF259" s="293">
        <f>IF(G259="",0,IF(P259="Inkoop bij 3e partij",0,IF(H259="Ja",Y259,VLOOKUP($G259,PDC!$B$10:$G$95,6,FALSE))))</f>
        <v>0</v>
      </c>
      <c r="AG259" s="30">
        <f>IF(G259="",0,IF(P259="Inkoop bij 3e partij",0,IF(H259="Ja", Z259,VLOOKUP($G259,PDC!$B$10:$G$95,5,FALSE))))</f>
        <v>0</v>
      </c>
      <c r="AH259" s="293">
        <f>IF(G259="",0,IF(P259="Inkoop bij 3e partij",V259*(1+PDC!$F$37)+IF(G259=0,0,IF(LEN(G259)=0,0,VLOOKUP($G259,PDC!$B$10:$J$77,7,FALSE))),0))</f>
        <v>0</v>
      </c>
      <c r="AI259" s="293">
        <f>IF(G259="",0,IF(P259="Inkoop bij 3e partij",W259*(1+PDC!$F$38),0))</f>
        <v>0</v>
      </c>
      <c r="AJ259" s="30">
        <f>IF(L259="",0,IF(M259="Ja",AA259,VLOOKUP($L259,PDC!$B$10:$G$95,5,FALSE)))</f>
        <v>0</v>
      </c>
    </row>
    <row r="260" spans="1:36" x14ac:dyDescent="0.2">
      <c r="A260" s="36" t="str">
        <f>IF(OR(LEN('Local Access'!A260)=0,'Local Access'!$L259="Ja"),"",'Local Access'!A260)</f>
        <v/>
      </c>
      <c r="B260" s="36" t="str">
        <f>IF(OR(LEN('Local Access'!B260)=0,'Local Access'!$L259="Ja"),"",'Local Access'!B260)</f>
        <v/>
      </c>
      <c r="C260" s="36" t="str">
        <f>IF(OR(LEN('Local Access'!C260)=0,'Local Access'!$L259="Ja"),"",'Local Access'!C260)</f>
        <v/>
      </c>
      <c r="D260" s="36" t="str">
        <f>IF(OR(LEN('Local Access'!D260)=0,'Local Access'!$L259="Ja"),"",'Local Access'!D260)</f>
        <v/>
      </c>
      <c r="E260" s="36" t="str">
        <f>IF(OR(LEN('Local Access'!E260)=0,'Local Access'!$L259="Ja"),"",'Local Access'!E260)</f>
        <v/>
      </c>
      <c r="F260" s="36" t="str">
        <f>IF(OR(LEN('Local Access'!F260)=0,'Local Access'!$L259="Ja"),"",'Local Access'!F260)</f>
        <v/>
      </c>
      <c r="G260" s="36" t="str">
        <f>IF(N259="Ja","",IF(LEN('Local Access'!H260)=0,"",'Local Access'!H260))</f>
        <v/>
      </c>
      <c r="H260" s="174" t="str">
        <f t="shared" si="15"/>
        <v/>
      </c>
      <c r="I260" s="36" t="str">
        <f>IF(N259="Ja","",IF(LEN('Local Access'!G260)=0,"",'Local Access'!G260))</f>
        <v/>
      </c>
      <c r="J260" s="36" t="str">
        <f>IF(N259="Ja","",IF(LEN('Local Access'!I260)=0,"",'Local Access'!I260))</f>
        <v/>
      </c>
      <c r="K260" s="36" t="str">
        <f>IF(LEN('Local Access'!J260)=0,"",'Local Access'!J260)</f>
        <v/>
      </c>
      <c r="L260" s="36" t="str">
        <f>IF(LEN('Local Access'!K260)=0,"",'Local Access'!K260)</f>
        <v/>
      </c>
      <c r="M260" s="174" t="str">
        <f t="shared" si="16"/>
        <v/>
      </c>
      <c r="N260" s="36" t="str">
        <f>IF(LEN('Local Access'!L260)=0,"",'Local Access'!L260)</f>
        <v/>
      </c>
      <c r="O260" s="36" t="str">
        <f>IF(LEN('Local Access'!M260)=0,"",'Local Access'!M260)</f>
        <v/>
      </c>
      <c r="P260" s="35"/>
      <c r="Q260" s="35"/>
      <c r="R260" s="34"/>
      <c r="S260" s="33"/>
      <c r="T260" s="33"/>
      <c r="U260" s="32"/>
      <c r="V260" s="31"/>
      <c r="W260" s="31"/>
      <c r="X260" s="31"/>
      <c r="Y260" s="31"/>
      <c r="Z260" s="31"/>
      <c r="AA260" s="31"/>
      <c r="AB260" s="292">
        <f t="shared" si="17"/>
        <v>0</v>
      </c>
      <c r="AC260" s="292">
        <f t="shared" si="18"/>
        <v>0</v>
      </c>
      <c r="AD260" s="292">
        <f t="shared" si="19"/>
        <v>0</v>
      </c>
      <c r="AE260" s="30">
        <f>IF(G260="",0,IF(P260="On-Net maken (glasvezel)",$S260*PDC!$F$33+$T260*PDC!$F$34+PDC!$F$32+$U260,IF(P260="On-Net maken (radio)",PDC!$F$35+$U260,0)))</f>
        <v>0</v>
      </c>
      <c r="AF260" s="293">
        <f>IF(G260="",0,IF(P260="Inkoop bij 3e partij",0,IF(H260="Ja",Y260,VLOOKUP($G260,PDC!$B$10:$G$95,6,FALSE))))</f>
        <v>0</v>
      </c>
      <c r="AG260" s="30">
        <f>IF(G260="",0,IF(P260="Inkoop bij 3e partij",0,IF(H260="Ja", Z260,VLOOKUP($G260,PDC!$B$10:$G$95,5,FALSE))))</f>
        <v>0</v>
      </c>
      <c r="AH260" s="293">
        <f>IF(G260="",0,IF(P260="Inkoop bij 3e partij",V260*(1+PDC!$F$37)+IF(G260=0,0,IF(LEN(G260)=0,0,VLOOKUP($G260,PDC!$B$10:$J$77,7,FALSE))),0))</f>
        <v>0</v>
      </c>
      <c r="AI260" s="293">
        <f>IF(G260="",0,IF(P260="Inkoop bij 3e partij",W260*(1+PDC!$F$38),0))</f>
        <v>0</v>
      </c>
      <c r="AJ260" s="30">
        <f>IF(L260="",0,IF(M260="Ja",AA260,VLOOKUP($L260,PDC!$B$10:$G$95,5,FALSE)))</f>
        <v>0</v>
      </c>
    </row>
    <row r="261" spans="1:36" x14ac:dyDescent="0.2">
      <c r="A261" s="36" t="str">
        <f>IF(OR(LEN('Local Access'!A261)=0,'Local Access'!$L260="Ja"),"",'Local Access'!A261)</f>
        <v/>
      </c>
      <c r="B261" s="36" t="str">
        <f>IF(OR(LEN('Local Access'!B261)=0,'Local Access'!$L260="Ja"),"",'Local Access'!B261)</f>
        <v/>
      </c>
      <c r="C261" s="36" t="str">
        <f>IF(OR(LEN('Local Access'!C261)=0,'Local Access'!$L260="Ja"),"",'Local Access'!C261)</f>
        <v/>
      </c>
      <c r="D261" s="36" t="str">
        <f>IF(OR(LEN('Local Access'!D261)=0,'Local Access'!$L260="Ja"),"",'Local Access'!D261)</f>
        <v/>
      </c>
      <c r="E261" s="36" t="str">
        <f>IF(OR(LEN('Local Access'!E261)=0,'Local Access'!$L260="Ja"),"",'Local Access'!E261)</f>
        <v/>
      </c>
      <c r="F261" s="36" t="str">
        <f>IF(OR(LEN('Local Access'!F261)=0,'Local Access'!$L260="Ja"),"",'Local Access'!F261)</f>
        <v/>
      </c>
      <c r="G261" s="36" t="str">
        <f>IF(N260="Ja","",IF(LEN('Local Access'!H261)=0,"",'Local Access'!H261))</f>
        <v/>
      </c>
      <c r="H261" s="174" t="str">
        <f t="shared" si="15"/>
        <v/>
      </c>
      <c r="I261" s="36" t="str">
        <f>IF(N260="Ja","",IF(LEN('Local Access'!G261)=0,"",'Local Access'!G261))</f>
        <v/>
      </c>
      <c r="J261" s="36" t="str">
        <f>IF(N260="Ja","",IF(LEN('Local Access'!I261)=0,"",'Local Access'!I261))</f>
        <v/>
      </c>
      <c r="K261" s="36" t="str">
        <f>IF(LEN('Local Access'!J261)=0,"",'Local Access'!J261)</f>
        <v/>
      </c>
      <c r="L261" s="36" t="str">
        <f>IF(LEN('Local Access'!K261)=0,"",'Local Access'!K261)</f>
        <v/>
      </c>
      <c r="M261" s="174" t="str">
        <f t="shared" si="16"/>
        <v/>
      </c>
      <c r="N261" s="36" t="str">
        <f>IF(LEN('Local Access'!L261)=0,"",'Local Access'!L261)</f>
        <v/>
      </c>
      <c r="O261" s="36" t="str">
        <f>IF(LEN('Local Access'!M261)=0,"",'Local Access'!M261)</f>
        <v/>
      </c>
      <c r="P261" s="35"/>
      <c r="Q261" s="35"/>
      <c r="R261" s="34"/>
      <c r="S261" s="33"/>
      <c r="T261" s="33"/>
      <c r="U261" s="32"/>
      <c r="V261" s="31"/>
      <c r="W261" s="31"/>
      <c r="X261" s="31"/>
      <c r="Y261" s="31"/>
      <c r="Z261" s="31"/>
      <c r="AA261" s="31"/>
      <c r="AB261" s="292">
        <f t="shared" si="17"/>
        <v>0</v>
      </c>
      <c r="AC261" s="292">
        <f t="shared" si="18"/>
        <v>0</v>
      </c>
      <c r="AD261" s="292">
        <f t="shared" si="19"/>
        <v>0</v>
      </c>
      <c r="AE261" s="30">
        <f>IF(G261="",0,IF(P261="On-Net maken (glasvezel)",$S261*PDC!$F$33+$T261*PDC!$F$34+PDC!$F$32+$U261,IF(P261="On-Net maken (radio)",PDC!$F$35+$U261,0)))</f>
        <v>0</v>
      </c>
      <c r="AF261" s="293">
        <f>IF(G261="",0,IF(P261="Inkoop bij 3e partij",0,IF(H261="Ja",Y261,VLOOKUP($G261,PDC!$B$10:$G$95,6,FALSE))))</f>
        <v>0</v>
      </c>
      <c r="AG261" s="30">
        <f>IF(G261="",0,IF(P261="Inkoop bij 3e partij",0,IF(H261="Ja", Z261,VLOOKUP($G261,PDC!$B$10:$G$95,5,FALSE))))</f>
        <v>0</v>
      </c>
      <c r="AH261" s="293">
        <f>IF(G261="",0,IF(P261="Inkoop bij 3e partij",V261*(1+PDC!$F$37)+IF(G261=0,0,IF(LEN(G261)=0,0,VLOOKUP($G261,PDC!$B$10:$J$77,7,FALSE))),0))</f>
        <v>0</v>
      </c>
      <c r="AI261" s="293">
        <f>IF(G261="",0,IF(P261="Inkoop bij 3e partij",W261*(1+PDC!$F$38),0))</f>
        <v>0</v>
      </c>
      <c r="AJ261" s="30">
        <f>IF(L261="",0,IF(M261="Ja",AA261,VLOOKUP($L261,PDC!$B$10:$G$95,5,FALSE)))</f>
        <v>0</v>
      </c>
    </row>
    <row r="262" spans="1:36" x14ac:dyDescent="0.2">
      <c r="A262" s="36" t="str">
        <f>IF(OR(LEN('Local Access'!A262)=0,'Local Access'!$L261="Ja"),"",'Local Access'!A262)</f>
        <v/>
      </c>
      <c r="B262" s="36" t="str">
        <f>IF(OR(LEN('Local Access'!B262)=0,'Local Access'!$L261="Ja"),"",'Local Access'!B262)</f>
        <v/>
      </c>
      <c r="C262" s="36" t="str">
        <f>IF(OR(LEN('Local Access'!C262)=0,'Local Access'!$L261="Ja"),"",'Local Access'!C262)</f>
        <v/>
      </c>
      <c r="D262" s="36" t="str">
        <f>IF(OR(LEN('Local Access'!D262)=0,'Local Access'!$L261="Ja"),"",'Local Access'!D262)</f>
        <v/>
      </c>
      <c r="E262" s="36" t="str">
        <f>IF(OR(LEN('Local Access'!E262)=0,'Local Access'!$L261="Ja"),"",'Local Access'!E262)</f>
        <v/>
      </c>
      <c r="F262" s="36" t="str">
        <f>IF(OR(LEN('Local Access'!F262)=0,'Local Access'!$L261="Ja"),"",'Local Access'!F262)</f>
        <v/>
      </c>
      <c r="G262" s="36" t="str">
        <f>IF(N261="Ja","",IF(LEN('Local Access'!H262)=0,"",'Local Access'!H262))</f>
        <v/>
      </c>
      <c r="H262" s="174" t="str">
        <f t="shared" si="15"/>
        <v/>
      </c>
      <c r="I262" s="36" t="str">
        <f>IF(N261="Ja","",IF(LEN('Local Access'!G262)=0,"",'Local Access'!G262))</f>
        <v/>
      </c>
      <c r="J262" s="36" t="str">
        <f>IF(N261="Ja","",IF(LEN('Local Access'!I262)=0,"",'Local Access'!I262))</f>
        <v/>
      </c>
      <c r="K262" s="36" t="str">
        <f>IF(LEN('Local Access'!J262)=0,"",'Local Access'!J262)</f>
        <v/>
      </c>
      <c r="L262" s="36" t="str">
        <f>IF(LEN('Local Access'!K262)=0,"",'Local Access'!K262)</f>
        <v/>
      </c>
      <c r="M262" s="174" t="str">
        <f t="shared" si="16"/>
        <v/>
      </c>
      <c r="N262" s="36" t="str">
        <f>IF(LEN('Local Access'!L262)=0,"",'Local Access'!L262)</f>
        <v/>
      </c>
      <c r="O262" s="36" t="str">
        <f>IF(LEN('Local Access'!M262)=0,"",'Local Access'!M262)</f>
        <v/>
      </c>
      <c r="P262" s="35"/>
      <c r="Q262" s="35"/>
      <c r="R262" s="34"/>
      <c r="S262" s="33"/>
      <c r="T262" s="33"/>
      <c r="U262" s="32"/>
      <c r="V262" s="31"/>
      <c r="W262" s="31"/>
      <c r="X262" s="31"/>
      <c r="Y262" s="31"/>
      <c r="Z262" s="31"/>
      <c r="AA262" s="31"/>
      <c r="AB262" s="292">
        <f t="shared" si="17"/>
        <v>0</v>
      </c>
      <c r="AC262" s="292">
        <f t="shared" si="18"/>
        <v>0</v>
      </c>
      <c r="AD262" s="292">
        <f t="shared" si="19"/>
        <v>0</v>
      </c>
      <c r="AE262" s="30">
        <f>IF(G262="",0,IF(P262="On-Net maken (glasvezel)",$S262*PDC!$F$33+$T262*PDC!$F$34+PDC!$F$32+$U262,IF(P262="On-Net maken (radio)",PDC!$F$35+$U262,0)))</f>
        <v>0</v>
      </c>
      <c r="AF262" s="293">
        <f>IF(G262="",0,IF(P262="Inkoop bij 3e partij",0,IF(H262="Ja",Y262,VLOOKUP($G262,PDC!$B$10:$G$95,6,FALSE))))</f>
        <v>0</v>
      </c>
      <c r="AG262" s="30">
        <f>IF(G262="",0,IF(P262="Inkoop bij 3e partij",0,IF(H262="Ja", Z262,VLOOKUP($G262,PDC!$B$10:$G$95,5,FALSE))))</f>
        <v>0</v>
      </c>
      <c r="AH262" s="293">
        <f>IF(G262="",0,IF(P262="Inkoop bij 3e partij",V262*(1+PDC!$F$37)+IF(G262=0,0,IF(LEN(G262)=0,0,VLOOKUP($G262,PDC!$B$10:$J$77,7,FALSE))),0))</f>
        <v>0</v>
      </c>
      <c r="AI262" s="293">
        <f>IF(G262="",0,IF(P262="Inkoop bij 3e partij",W262*(1+PDC!$F$38),0))</f>
        <v>0</v>
      </c>
      <c r="AJ262" s="30">
        <f>IF(L262="",0,IF(M262="Ja",AA262,VLOOKUP($L262,PDC!$B$10:$G$95,5,FALSE)))</f>
        <v>0</v>
      </c>
    </row>
    <row r="263" spans="1:36" x14ac:dyDescent="0.2">
      <c r="A263" s="36" t="str">
        <f>IF(OR(LEN('Local Access'!A263)=0,'Local Access'!$L262="Ja"),"",'Local Access'!A263)</f>
        <v/>
      </c>
      <c r="B263" s="36" t="str">
        <f>IF(OR(LEN('Local Access'!B263)=0,'Local Access'!$L262="Ja"),"",'Local Access'!B263)</f>
        <v/>
      </c>
      <c r="C263" s="36" t="str">
        <f>IF(OR(LEN('Local Access'!C263)=0,'Local Access'!$L262="Ja"),"",'Local Access'!C263)</f>
        <v/>
      </c>
      <c r="D263" s="36" t="str">
        <f>IF(OR(LEN('Local Access'!D263)=0,'Local Access'!$L262="Ja"),"",'Local Access'!D263)</f>
        <v/>
      </c>
      <c r="E263" s="36" t="str">
        <f>IF(OR(LEN('Local Access'!E263)=0,'Local Access'!$L262="Ja"),"",'Local Access'!E263)</f>
        <v/>
      </c>
      <c r="F263" s="36" t="str">
        <f>IF(OR(LEN('Local Access'!F263)=0,'Local Access'!$L262="Ja"),"",'Local Access'!F263)</f>
        <v/>
      </c>
      <c r="G263" s="36" t="str">
        <f>IF(N262="Ja","",IF(LEN('Local Access'!H263)=0,"",'Local Access'!H263))</f>
        <v/>
      </c>
      <c r="H263" s="174" t="str">
        <f t="shared" si="15"/>
        <v/>
      </c>
      <c r="I263" s="36" t="str">
        <f>IF(N262="Ja","",IF(LEN('Local Access'!G263)=0,"",'Local Access'!G263))</f>
        <v/>
      </c>
      <c r="J263" s="36" t="str">
        <f>IF(N262="Ja","",IF(LEN('Local Access'!I263)=0,"",'Local Access'!I263))</f>
        <v/>
      </c>
      <c r="K263" s="36" t="str">
        <f>IF(LEN('Local Access'!J263)=0,"",'Local Access'!J263)</f>
        <v/>
      </c>
      <c r="L263" s="36" t="str">
        <f>IF(LEN('Local Access'!K263)=0,"",'Local Access'!K263)</f>
        <v/>
      </c>
      <c r="M263" s="174" t="str">
        <f t="shared" si="16"/>
        <v/>
      </c>
      <c r="N263" s="36" t="str">
        <f>IF(LEN('Local Access'!L263)=0,"",'Local Access'!L263)</f>
        <v/>
      </c>
      <c r="O263" s="36" t="str">
        <f>IF(LEN('Local Access'!M263)=0,"",'Local Access'!M263)</f>
        <v/>
      </c>
      <c r="P263" s="35"/>
      <c r="Q263" s="35"/>
      <c r="R263" s="34"/>
      <c r="S263" s="33"/>
      <c r="T263" s="33"/>
      <c r="U263" s="32"/>
      <c r="V263" s="31"/>
      <c r="W263" s="31"/>
      <c r="X263" s="31"/>
      <c r="Y263" s="31"/>
      <c r="Z263" s="31"/>
      <c r="AA263" s="31"/>
      <c r="AB263" s="292">
        <f t="shared" si="17"/>
        <v>0</v>
      </c>
      <c r="AC263" s="292">
        <f t="shared" si="18"/>
        <v>0</v>
      </c>
      <c r="AD263" s="292">
        <f t="shared" si="19"/>
        <v>0</v>
      </c>
      <c r="AE263" s="30">
        <f>IF(G263="",0,IF(P263="On-Net maken (glasvezel)",$S263*PDC!$F$33+$T263*PDC!$F$34+PDC!$F$32+$U263,IF(P263="On-Net maken (radio)",PDC!$F$35+$U263,0)))</f>
        <v>0</v>
      </c>
      <c r="AF263" s="293">
        <f>IF(G263="",0,IF(P263="Inkoop bij 3e partij",0,IF(H263="Ja",Y263,VLOOKUP($G263,PDC!$B$10:$G$95,6,FALSE))))</f>
        <v>0</v>
      </c>
      <c r="AG263" s="30">
        <f>IF(G263="",0,IF(P263="Inkoop bij 3e partij",0,IF(H263="Ja", Z263,VLOOKUP($G263,PDC!$B$10:$G$95,5,FALSE))))</f>
        <v>0</v>
      </c>
      <c r="AH263" s="293">
        <f>IF(G263="",0,IF(P263="Inkoop bij 3e partij",V263*(1+PDC!$F$37)+IF(G263=0,0,IF(LEN(G263)=0,0,VLOOKUP($G263,PDC!$B$10:$J$77,7,FALSE))),0))</f>
        <v>0</v>
      </c>
      <c r="AI263" s="293">
        <f>IF(G263="",0,IF(P263="Inkoop bij 3e partij",W263*(1+PDC!$F$38),0))</f>
        <v>0</v>
      </c>
      <c r="AJ263" s="30">
        <f>IF(L263="",0,IF(M263="Ja",AA263,VLOOKUP($L263,PDC!$B$10:$G$95,5,FALSE)))</f>
        <v>0</v>
      </c>
    </row>
    <row r="264" spans="1:36" x14ac:dyDescent="0.2">
      <c r="A264" s="36" t="str">
        <f>IF(OR(LEN('Local Access'!A264)=0,'Local Access'!$L263="Ja"),"",'Local Access'!A264)</f>
        <v/>
      </c>
      <c r="B264" s="36" t="str">
        <f>IF(OR(LEN('Local Access'!B264)=0,'Local Access'!$L263="Ja"),"",'Local Access'!B264)</f>
        <v/>
      </c>
      <c r="C264" s="36" t="str">
        <f>IF(OR(LEN('Local Access'!C264)=0,'Local Access'!$L263="Ja"),"",'Local Access'!C264)</f>
        <v/>
      </c>
      <c r="D264" s="36" t="str">
        <f>IF(OR(LEN('Local Access'!D264)=0,'Local Access'!$L263="Ja"),"",'Local Access'!D264)</f>
        <v/>
      </c>
      <c r="E264" s="36" t="str">
        <f>IF(OR(LEN('Local Access'!E264)=0,'Local Access'!$L263="Ja"),"",'Local Access'!E264)</f>
        <v/>
      </c>
      <c r="F264" s="36" t="str">
        <f>IF(OR(LEN('Local Access'!F264)=0,'Local Access'!$L263="Ja"),"",'Local Access'!F264)</f>
        <v/>
      </c>
      <c r="G264" s="36" t="str">
        <f>IF(N263="Ja","",IF(LEN('Local Access'!H264)=0,"",'Local Access'!H264))</f>
        <v/>
      </c>
      <c r="H264" s="174" t="str">
        <f t="shared" si="15"/>
        <v/>
      </c>
      <c r="I264" s="36" t="str">
        <f>IF(N263="Ja","",IF(LEN('Local Access'!G264)=0,"",'Local Access'!G264))</f>
        <v/>
      </c>
      <c r="J264" s="36" t="str">
        <f>IF(N263="Ja","",IF(LEN('Local Access'!I264)=0,"",'Local Access'!I264))</f>
        <v/>
      </c>
      <c r="K264" s="36" t="str">
        <f>IF(LEN('Local Access'!J264)=0,"",'Local Access'!J264)</f>
        <v/>
      </c>
      <c r="L264" s="36" t="str">
        <f>IF(LEN('Local Access'!K264)=0,"",'Local Access'!K264)</f>
        <v/>
      </c>
      <c r="M264" s="174" t="str">
        <f t="shared" si="16"/>
        <v/>
      </c>
      <c r="N264" s="36" t="str">
        <f>IF(LEN('Local Access'!L264)=0,"",'Local Access'!L264)</f>
        <v/>
      </c>
      <c r="O264" s="36" t="str">
        <f>IF(LEN('Local Access'!M264)=0,"",'Local Access'!M264)</f>
        <v/>
      </c>
      <c r="P264" s="35"/>
      <c r="Q264" s="35"/>
      <c r="R264" s="34"/>
      <c r="S264" s="33"/>
      <c r="T264" s="33"/>
      <c r="U264" s="32"/>
      <c r="V264" s="31"/>
      <c r="W264" s="31"/>
      <c r="X264" s="31"/>
      <c r="Y264" s="31"/>
      <c r="Z264" s="31"/>
      <c r="AA264" s="31"/>
      <c r="AB264" s="292">
        <f t="shared" si="17"/>
        <v>0</v>
      </c>
      <c r="AC264" s="292">
        <f t="shared" si="18"/>
        <v>0</v>
      </c>
      <c r="AD264" s="292">
        <f t="shared" si="19"/>
        <v>0</v>
      </c>
      <c r="AE264" s="30">
        <f>IF(G264="",0,IF(P264="On-Net maken (glasvezel)",$S264*PDC!$F$33+$T264*PDC!$F$34+PDC!$F$32+$U264,IF(P264="On-Net maken (radio)",PDC!$F$35+$U264,0)))</f>
        <v>0</v>
      </c>
      <c r="AF264" s="293">
        <f>IF(G264="",0,IF(P264="Inkoop bij 3e partij",0,IF(H264="Ja",Y264,VLOOKUP($G264,PDC!$B$10:$G$95,6,FALSE))))</f>
        <v>0</v>
      </c>
      <c r="AG264" s="30">
        <f>IF(G264="",0,IF(P264="Inkoop bij 3e partij",0,IF(H264="Ja", Z264,VLOOKUP($G264,PDC!$B$10:$G$95,5,FALSE))))</f>
        <v>0</v>
      </c>
      <c r="AH264" s="293">
        <f>IF(G264="",0,IF(P264="Inkoop bij 3e partij",V264*(1+PDC!$F$37)+IF(G264=0,0,IF(LEN(G264)=0,0,VLOOKUP($G264,PDC!$B$10:$J$77,7,FALSE))),0))</f>
        <v>0</v>
      </c>
      <c r="AI264" s="293">
        <f>IF(G264="",0,IF(P264="Inkoop bij 3e partij",W264*(1+PDC!$F$38),0))</f>
        <v>0</v>
      </c>
      <c r="AJ264" s="30">
        <f>IF(L264="",0,IF(M264="Ja",AA264,VLOOKUP($L264,PDC!$B$10:$G$95,5,FALSE)))</f>
        <v>0</v>
      </c>
    </row>
    <row r="265" spans="1:36" x14ac:dyDescent="0.2">
      <c r="A265" s="36" t="str">
        <f>IF(OR(LEN('Local Access'!A265)=0,'Local Access'!$L264="Ja"),"",'Local Access'!A265)</f>
        <v/>
      </c>
      <c r="B265" s="36" t="str">
        <f>IF(OR(LEN('Local Access'!B265)=0,'Local Access'!$L264="Ja"),"",'Local Access'!B265)</f>
        <v/>
      </c>
      <c r="C265" s="36" t="str">
        <f>IF(OR(LEN('Local Access'!C265)=0,'Local Access'!$L264="Ja"),"",'Local Access'!C265)</f>
        <v/>
      </c>
      <c r="D265" s="36" t="str">
        <f>IF(OR(LEN('Local Access'!D265)=0,'Local Access'!$L264="Ja"),"",'Local Access'!D265)</f>
        <v/>
      </c>
      <c r="E265" s="36" t="str">
        <f>IF(OR(LEN('Local Access'!E265)=0,'Local Access'!$L264="Ja"),"",'Local Access'!E265)</f>
        <v/>
      </c>
      <c r="F265" s="36" t="str">
        <f>IF(OR(LEN('Local Access'!F265)=0,'Local Access'!$L264="Ja"),"",'Local Access'!F265)</f>
        <v/>
      </c>
      <c r="G265" s="36" t="str">
        <f>IF(N264="Ja","",IF(LEN('Local Access'!H265)=0,"",'Local Access'!H265))</f>
        <v/>
      </c>
      <c r="H265" s="174" t="str">
        <f t="shared" si="15"/>
        <v/>
      </c>
      <c r="I265" s="36" t="str">
        <f>IF(N264="Ja","",IF(LEN('Local Access'!G265)=0,"",'Local Access'!G265))</f>
        <v/>
      </c>
      <c r="J265" s="36" t="str">
        <f>IF(N264="Ja","",IF(LEN('Local Access'!I265)=0,"",'Local Access'!I265))</f>
        <v/>
      </c>
      <c r="K265" s="36" t="str">
        <f>IF(LEN('Local Access'!J265)=0,"",'Local Access'!J265)</f>
        <v/>
      </c>
      <c r="L265" s="36" t="str">
        <f>IF(LEN('Local Access'!K265)=0,"",'Local Access'!K265)</f>
        <v/>
      </c>
      <c r="M265" s="174" t="str">
        <f t="shared" si="16"/>
        <v/>
      </c>
      <c r="N265" s="36" t="str">
        <f>IF(LEN('Local Access'!L265)=0,"",'Local Access'!L265)</f>
        <v/>
      </c>
      <c r="O265" s="36" t="str">
        <f>IF(LEN('Local Access'!M265)=0,"",'Local Access'!M265)</f>
        <v/>
      </c>
      <c r="P265" s="35"/>
      <c r="Q265" s="35"/>
      <c r="R265" s="34"/>
      <c r="S265" s="33"/>
      <c r="T265" s="33"/>
      <c r="U265" s="32"/>
      <c r="V265" s="31"/>
      <c r="W265" s="31"/>
      <c r="X265" s="31"/>
      <c r="Y265" s="31"/>
      <c r="Z265" s="31"/>
      <c r="AA265" s="31"/>
      <c r="AB265" s="292">
        <f t="shared" si="17"/>
        <v>0</v>
      </c>
      <c r="AC265" s="292">
        <f t="shared" si="18"/>
        <v>0</v>
      </c>
      <c r="AD265" s="292">
        <f t="shared" si="19"/>
        <v>0</v>
      </c>
      <c r="AE265" s="30">
        <f>IF(G265="",0,IF(P265="On-Net maken (glasvezel)",$S265*PDC!$F$33+$T265*PDC!$F$34+PDC!$F$32+$U265,IF(P265="On-Net maken (radio)",PDC!$F$35+$U265,0)))</f>
        <v>0</v>
      </c>
      <c r="AF265" s="293">
        <f>IF(G265="",0,IF(P265="Inkoop bij 3e partij",0,IF(H265="Ja",Y265,VLOOKUP($G265,PDC!$B$10:$G$95,6,FALSE))))</f>
        <v>0</v>
      </c>
      <c r="AG265" s="30">
        <f>IF(G265="",0,IF(P265="Inkoop bij 3e partij",0,IF(H265="Ja", Z265,VLOOKUP($G265,PDC!$B$10:$G$95,5,FALSE))))</f>
        <v>0</v>
      </c>
      <c r="AH265" s="293">
        <f>IF(G265="",0,IF(P265="Inkoop bij 3e partij",V265*(1+PDC!$F$37)+IF(G265=0,0,IF(LEN(G265)=0,0,VLOOKUP($G265,PDC!$B$10:$J$77,7,FALSE))),0))</f>
        <v>0</v>
      </c>
      <c r="AI265" s="293">
        <f>IF(G265="",0,IF(P265="Inkoop bij 3e partij",W265*(1+PDC!$F$38),0))</f>
        <v>0</v>
      </c>
      <c r="AJ265" s="30">
        <f>IF(L265="",0,IF(M265="Ja",AA265,VLOOKUP($L265,PDC!$B$10:$G$95,5,FALSE)))</f>
        <v>0</v>
      </c>
    </row>
    <row r="266" spans="1:36" x14ac:dyDescent="0.2">
      <c r="A266" s="36" t="str">
        <f>IF(OR(LEN('Local Access'!A266)=0,'Local Access'!$L265="Ja"),"",'Local Access'!A266)</f>
        <v/>
      </c>
      <c r="B266" s="36" t="str">
        <f>IF(OR(LEN('Local Access'!B266)=0,'Local Access'!$L265="Ja"),"",'Local Access'!B266)</f>
        <v/>
      </c>
      <c r="C266" s="36" t="str">
        <f>IF(OR(LEN('Local Access'!C266)=0,'Local Access'!$L265="Ja"),"",'Local Access'!C266)</f>
        <v/>
      </c>
      <c r="D266" s="36" t="str">
        <f>IF(OR(LEN('Local Access'!D266)=0,'Local Access'!$L265="Ja"),"",'Local Access'!D266)</f>
        <v/>
      </c>
      <c r="E266" s="36" t="str">
        <f>IF(OR(LEN('Local Access'!E266)=0,'Local Access'!$L265="Ja"),"",'Local Access'!E266)</f>
        <v/>
      </c>
      <c r="F266" s="36" t="str">
        <f>IF(OR(LEN('Local Access'!F266)=0,'Local Access'!$L265="Ja"),"",'Local Access'!F266)</f>
        <v/>
      </c>
      <c r="G266" s="36" t="str">
        <f>IF(N265="Ja","",IF(LEN('Local Access'!H266)=0,"",'Local Access'!H266))</f>
        <v/>
      </c>
      <c r="H266" s="174" t="str">
        <f t="shared" si="15"/>
        <v/>
      </c>
      <c r="I266" s="36" t="str">
        <f>IF(N265="Ja","",IF(LEN('Local Access'!G266)=0,"",'Local Access'!G266))</f>
        <v/>
      </c>
      <c r="J266" s="36" t="str">
        <f>IF(N265="Ja","",IF(LEN('Local Access'!I266)=0,"",'Local Access'!I266))</f>
        <v/>
      </c>
      <c r="K266" s="36" t="str">
        <f>IF(LEN('Local Access'!J266)=0,"",'Local Access'!J266)</f>
        <v/>
      </c>
      <c r="L266" s="36" t="str">
        <f>IF(LEN('Local Access'!K266)=0,"",'Local Access'!K266)</f>
        <v/>
      </c>
      <c r="M266" s="174" t="str">
        <f t="shared" si="16"/>
        <v/>
      </c>
      <c r="N266" s="36" t="str">
        <f>IF(LEN('Local Access'!L266)=0,"",'Local Access'!L266)</f>
        <v/>
      </c>
      <c r="O266" s="36" t="str">
        <f>IF(LEN('Local Access'!M266)=0,"",'Local Access'!M266)</f>
        <v/>
      </c>
      <c r="P266" s="35"/>
      <c r="Q266" s="35"/>
      <c r="R266" s="34"/>
      <c r="S266" s="33"/>
      <c r="T266" s="33"/>
      <c r="U266" s="32"/>
      <c r="V266" s="31"/>
      <c r="W266" s="31"/>
      <c r="X266" s="31"/>
      <c r="Y266" s="31"/>
      <c r="Z266" s="31"/>
      <c r="AA266" s="31"/>
      <c r="AB266" s="292">
        <f t="shared" si="17"/>
        <v>0</v>
      </c>
      <c r="AC266" s="292">
        <f t="shared" si="18"/>
        <v>0</v>
      </c>
      <c r="AD266" s="292">
        <f t="shared" si="19"/>
        <v>0</v>
      </c>
      <c r="AE266" s="30">
        <f>IF(G266="",0,IF(P266="On-Net maken (glasvezel)",$S266*PDC!$F$33+$T266*PDC!$F$34+PDC!$F$32+$U266,IF(P266="On-Net maken (radio)",PDC!$F$35+$U266,0)))</f>
        <v>0</v>
      </c>
      <c r="AF266" s="293">
        <f>IF(G266="",0,IF(P266="Inkoop bij 3e partij",0,IF(H266="Ja",Y266,VLOOKUP($G266,PDC!$B$10:$G$95,6,FALSE))))</f>
        <v>0</v>
      </c>
      <c r="AG266" s="30">
        <f>IF(G266="",0,IF(P266="Inkoop bij 3e partij",0,IF(H266="Ja", Z266,VLOOKUP($G266,PDC!$B$10:$G$95,5,FALSE))))</f>
        <v>0</v>
      </c>
      <c r="AH266" s="293">
        <f>IF(G266="",0,IF(P266="Inkoop bij 3e partij",V266*(1+PDC!$F$37)+IF(G266=0,0,IF(LEN(G266)=0,0,VLOOKUP($G266,PDC!$B$10:$J$77,7,FALSE))),0))</f>
        <v>0</v>
      </c>
      <c r="AI266" s="293">
        <f>IF(G266="",0,IF(P266="Inkoop bij 3e partij",W266*(1+PDC!$F$38),0))</f>
        <v>0</v>
      </c>
      <c r="AJ266" s="30">
        <f>IF(L266="",0,IF(M266="Ja",AA266,VLOOKUP($L266,PDC!$B$10:$G$95,5,FALSE)))</f>
        <v>0</v>
      </c>
    </row>
    <row r="267" spans="1:36" x14ac:dyDescent="0.2">
      <c r="A267" s="36" t="str">
        <f>IF(OR(LEN('Local Access'!A267)=0,'Local Access'!$L266="Ja"),"",'Local Access'!A267)</f>
        <v/>
      </c>
      <c r="B267" s="36" t="str">
        <f>IF(OR(LEN('Local Access'!B267)=0,'Local Access'!$L266="Ja"),"",'Local Access'!B267)</f>
        <v/>
      </c>
      <c r="C267" s="36" t="str">
        <f>IF(OR(LEN('Local Access'!C267)=0,'Local Access'!$L266="Ja"),"",'Local Access'!C267)</f>
        <v/>
      </c>
      <c r="D267" s="36" t="str">
        <f>IF(OR(LEN('Local Access'!D267)=0,'Local Access'!$L266="Ja"),"",'Local Access'!D267)</f>
        <v/>
      </c>
      <c r="E267" s="36" t="str">
        <f>IF(OR(LEN('Local Access'!E267)=0,'Local Access'!$L266="Ja"),"",'Local Access'!E267)</f>
        <v/>
      </c>
      <c r="F267" s="36" t="str">
        <f>IF(OR(LEN('Local Access'!F267)=0,'Local Access'!$L266="Ja"),"",'Local Access'!F267)</f>
        <v/>
      </c>
      <c r="G267" s="36" t="str">
        <f>IF(N266="Ja","",IF(LEN('Local Access'!H267)=0,"",'Local Access'!H267))</f>
        <v/>
      </c>
      <c r="H267" s="174" t="str">
        <f t="shared" si="15"/>
        <v/>
      </c>
      <c r="I267" s="36" t="str">
        <f>IF(N266="Ja","",IF(LEN('Local Access'!G267)=0,"",'Local Access'!G267))</f>
        <v/>
      </c>
      <c r="J267" s="36" t="str">
        <f>IF(N266="Ja","",IF(LEN('Local Access'!I267)=0,"",'Local Access'!I267))</f>
        <v/>
      </c>
      <c r="K267" s="36" t="str">
        <f>IF(LEN('Local Access'!J267)=0,"",'Local Access'!J267)</f>
        <v/>
      </c>
      <c r="L267" s="36" t="str">
        <f>IF(LEN('Local Access'!K267)=0,"",'Local Access'!K267)</f>
        <v/>
      </c>
      <c r="M267" s="174" t="str">
        <f t="shared" si="16"/>
        <v/>
      </c>
      <c r="N267" s="36" t="str">
        <f>IF(LEN('Local Access'!L267)=0,"",'Local Access'!L267)</f>
        <v/>
      </c>
      <c r="O267" s="36" t="str">
        <f>IF(LEN('Local Access'!M267)=0,"",'Local Access'!M267)</f>
        <v/>
      </c>
      <c r="P267" s="35"/>
      <c r="Q267" s="35"/>
      <c r="R267" s="34"/>
      <c r="S267" s="33"/>
      <c r="T267" s="33"/>
      <c r="U267" s="32"/>
      <c r="V267" s="31"/>
      <c r="W267" s="31"/>
      <c r="X267" s="31"/>
      <c r="Y267" s="31"/>
      <c r="Z267" s="31"/>
      <c r="AA267" s="31"/>
      <c r="AB267" s="292">
        <f t="shared" si="17"/>
        <v>0</v>
      </c>
      <c r="AC267" s="292">
        <f t="shared" si="18"/>
        <v>0</v>
      </c>
      <c r="AD267" s="292">
        <f t="shared" si="19"/>
        <v>0</v>
      </c>
      <c r="AE267" s="30">
        <f>IF(G267="",0,IF(P267="On-Net maken (glasvezel)",$S267*PDC!$F$33+$T267*PDC!$F$34+PDC!$F$32+$U267,IF(P267="On-Net maken (radio)",PDC!$F$35+$U267,0)))</f>
        <v>0</v>
      </c>
      <c r="AF267" s="293">
        <f>IF(G267="",0,IF(P267="Inkoop bij 3e partij",0,IF(H267="Ja",Y267,VLOOKUP($G267,PDC!$B$10:$G$95,6,FALSE))))</f>
        <v>0</v>
      </c>
      <c r="AG267" s="30">
        <f>IF(G267="",0,IF(P267="Inkoop bij 3e partij",0,IF(H267="Ja", Z267,VLOOKUP($G267,PDC!$B$10:$G$95,5,FALSE))))</f>
        <v>0</v>
      </c>
      <c r="AH267" s="293">
        <f>IF(G267="",0,IF(P267="Inkoop bij 3e partij",V267*(1+PDC!$F$37)+IF(G267=0,0,IF(LEN(G267)=0,0,VLOOKUP($G267,PDC!$B$10:$J$77,7,FALSE))),0))</f>
        <v>0</v>
      </c>
      <c r="AI267" s="293">
        <f>IF(G267="",0,IF(P267="Inkoop bij 3e partij",W267*(1+PDC!$F$38),0))</f>
        <v>0</v>
      </c>
      <c r="AJ267" s="30">
        <f>IF(L267="",0,IF(M267="Ja",AA267,VLOOKUP($L267,PDC!$B$10:$G$95,5,FALSE)))</f>
        <v>0</v>
      </c>
    </row>
    <row r="268" spans="1:36" x14ac:dyDescent="0.2">
      <c r="A268" s="36" t="str">
        <f>IF(OR(LEN('Local Access'!A268)=0,'Local Access'!$L267="Ja"),"",'Local Access'!A268)</f>
        <v/>
      </c>
      <c r="B268" s="36" t="str">
        <f>IF(OR(LEN('Local Access'!B268)=0,'Local Access'!$L267="Ja"),"",'Local Access'!B268)</f>
        <v/>
      </c>
      <c r="C268" s="36" t="str">
        <f>IF(OR(LEN('Local Access'!C268)=0,'Local Access'!$L267="Ja"),"",'Local Access'!C268)</f>
        <v/>
      </c>
      <c r="D268" s="36" t="str">
        <f>IF(OR(LEN('Local Access'!D268)=0,'Local Access'!$L267="Ja"),"",'Local Access'!D268)</f>
        <v/>
      </c>
      <c r="E268" s="36" t="str">
        <f>IF(OR(LEN('Local Access'!E268)=0,'Local Access'!$L267="Ja"),"",'Local Access'!E268)</f>
        <v/>
      </c>
      <c r="F268" s="36" t="str">
        <f>IF(OR(LEN('Local Access'!F268)=0,'Local Access'!$L267="Ja"),"",'Local Access'!F268)</f>
        <v/>
      </c>
      <c r="G268" s="36" t="str">
        <f>IF(N267="Ja","",IF(LEN('Local Access'!H268)=0,"",'Local Access'!H268))</f>
        <v/>
      </c>
      <c r="H268" s="174" t="str">
        <f t="shared" si="15"/>
        <v/>
      </c>
      <c r="I268" s="36" t="str">
        <f>IF(N267="Ja","",IF(LEN('Local Access'!G268)=0,"",'Local Access'!G268))</f>
        <v/>
      </c>
      <c r="J268" s="36" t="str">
        <f>IF(N267="Ja","",IF(LEN('Local Access'!I268)=0,"",'Local Access'!I268))</f>
        <v/>
      </c>
      <c r="K268" s="36" t="str">
        <f>IF(LEN('Local Access'!J268)=0,"",'Local Access'!J268)</f>
        <v/>
      </c>
      <c r="L268" s="36" t="str">
        <f>IF(LEN('Local Access'!K268)=0,"",'Local Access'!K268)</f>
        <v/>
      </c>
      <c r="M268" s="174" t="str">
        <f t="shared" si="16"/>
        <v/>
      </c>
      <c r="N268" s="36" t="str">
        <f>IF(LEN('Local Access'!L268)=0,"",'Local Access'!L268)</f>
        <v/>
      </c>
      <c r="O268" s="36" t="str">
        <f>IF(LEN('Local Access'!M268)=0,"",'Local Access'!M268)</f>
        <v/>
      </c>
      <c r="P268" s="35"/>
      <c r="Q268" s="35"/>
      <c r="R268" s="34"/>
      <c r="S268" s="33"/>
      <c r="T268" s="33"/>
      <c r="U268" s="32"/>
      <c r="V268" s="31"/>
      <c r="W268" s="31"/>
      <c r="X268" s="31"/>
      <c r="Y268" s="31"/>
      <c r="Z268" s="31"/>
      <c r="AA268" s="31"/>
      <c r="AB268" s="292">
        <f t="shared" si="17"/>
        <v>0</v>
      </c>
      <c r="AC268" s="292">
        <f t="shared" si="18"/>
        <v>0</v>
      </c>
      <c r="AD268" s="292">
        <f t="shared" si="19"/>
        <v>0</v>
      </c>
      <c r="AE268" s="30">
        <f>IF(G268="",0,IF(P268="On-Net maken (glasvezel)",$S268*PDC!$F$33+$T268*PDC!$F$34+PDC!$F$32+$U268,IF(P268="On-Net maken (radio)",PDC!$F$35+$U268,0)))</f>
        <v>0</v>
      </c>
      <c r="AF268" s="293">
        <f>IF(G268="",0,IF(P268="Inkoop bij 3e partij",0,IF(H268="Ja",Y268,VLOOKUP($G268,PDC!$B$10:$G$95,6,FALSE))))</f>
        <v>0</v>
      </c>
      <c r="AG268" s="30">
        <f>IF(G268="",0,IF(P268="Inkoop bij 3e partij",0,IF(H268="Ja", Z268,VLOOKUP($G268,PDC!$B$10:$G$95,5,FALSE))))</f>
        <v>0</v>
      </c>
      <c r="AH268" s="293">
        <f>IF(G268="",0,IF(P268="Inkoop bij 3e partij",V268*(1+PDC!$F$37)+IF(G268=0,0,IF(LEN(G268)=0,0,VLOOKUP($G268,PDC!$B$10:$J$77,7,FALSE))),0))</f>
        <v>0</v>
      </c>
      <c r="AI268" s="293">
        <f>IF(G268="",0,IF(P268="Inkoop bij 3e partij",W268*(1+PDC!$F$38),0))</f>
        <v>0</v>
      </c>
      <c r="AJ268" s="30">
        <f>IF(L268="",0,IF(M268="Ja",AA268,VLOOKUP($L268,PDC!$B$10:$G$95,5,FALSE)))</f>
        <v>0</v>
      </c>
    </row>
    <row r="269" spans="1:36" x14ac:dyDescent="0.2">
      <c r="A269" s="36" t="str">
        <f>IF(OR(LEN('Local Access'!A269)=0,'Local Access'!$L268="Ja"),"",'Local Access'!A269)</f>
        <v/>
      </c>
      <c r="B269" s="36" t="str">
        <f>IF(OR(LEN('Local Access'!B269)=0,'Local Access'!$L268="Ja"),"",'Local Access'!B269)</f>
        <v/>
      </c>
      <c r="C269" s="36" t="str">
        <f>IF(OR(LEN('Local Access'!C269)=0,'Local Access'!$L268="Ja"),"",'Local Access'!C269)</f>
        <v/>
      </c>
      <c r="D269" s="36" t="str">
        <f>IF(OR(LEN('Local Access'!D269)=0,'Local Access'!$L268="Ja"),"",'Local Access'!D269)</f>
        <v/>
      </c>
      <c r="E269" s="36" t="str">
        <f>IF(OR(LEN('Local Access'!E269)=0,'Local Access'!$L268="Ja"),"",'Local Access'!E269)</f>
        <v/>
      </c>
      <c r="F269" s="36" t="str">
        <f>IF(OR(LEN('Local Access'!F269)=0,'Local Access'!$L268="Ja"),"",'Local Access'!F269)</f>
        <v/>
      </c>
      <c r="G269" s="36" t="str">
        <f>IF(N268="Ja","",IF(LEN('Local Access'!H269)=0,"",'Local Access'!H269))</f>
        <v/>
      </c>
      <c r="H269" s="174" t="str">
        <f t="shared" ref="H269:H332" si="20">IF(N268="Ja","",IF(LEFT(G269,3)="SD-","Ja",""))</f>
        <v/>
      </c>
      <c r="I269" s="36" t="str">
        <f>IF(N268="Ja","",IF(LEN('Local Access'!G269)=0,"",'Local Access'!G269))</f>
        <v/>
      </c>
      <c r="J269" s="36" t="str">
        <f>IF(N268="Ja","",IF(LEN('Local Access'!I269)=0,"",'Local Access'!I269))</f>
        <v/>
      </c>
      <c r="K269" s="36" t="str">
        <f>IF(LEN('Local Access'!J269)=0,"",'Local Access'!J269)</f>
        <v/>
      </c>
      <c r="L269" s="36" t="str">
        <f>IF(LEN('Local Access'!K269)=0,"",'Local Access'!K269)</f>
        <v/>
      </c>
      <c r="M269" s="174" t="str">
        <f t="shared" ref="M269:M332" si="21">IF(LEFT(L269,3)="SD-","Ja","")</f>
        <v/>
      </c>
      <c r="N269" s="36" t="str">
        <f>IF(LEN('Local Access'!L269)=0,"",'Local Access'!L269)</f>
        <v/>
      </c>
      <c r="O269" s="36" t="str">
        <f>IF(LEN('Local Access'!M269)=0,"",'Local Access'!M269)</f>
        <v/>
      </c>
      <c r="P269" s="35"/>
      <c r="Q269" s="35"/>
      <c r="R269" s="34"/>
      <c r="S269" s="33"/>
      <c r="T269" s="33"/>
      <c r="U269" s="32"/>
      <c r="V269" s="31"/>
      <c r="W269" s="31"/>
      <c r="X269" s="31"/>
      <c r="Y269" s="31"/>
      <c r="Z269" s="31"/>
      <c r="AA269" s="31"/>
      <c r="AB269" s="292">
        <f t="shared" ref="AB269:AB332" si="22">AE269+AH269</f>
        <v>0</v>
      </c>
      <c r="AC269" s="292">
        <f t="shared" ref="AC269:AC332" si="23">AF269</f>
        <v>0</v>
      </c>
      <c r="AD269" s="292">
        <f t="shared" ref="AD269:AD332" si="24">AI269+AG269+AJ269</f>
        <v>0</v>
      </c>
      <c r="AE269" s="30">
        <f>IF(G269="",0,IF(P269="On-Net maken (glasvezel)",$S269*PDC!$F$33+$T269*PDC!$F$34+PDC!$F$32+$U269,IF(P269="On-Net maken (radio)",PDC!$F$35+$U269,0)))</f>
        <v>0</v>
      </c>
      <c r="AF269" s="293">
        <f>IF(G269="",0,IF(P269="Inkoop bij 3e partij",0,IF(H269="Ja",Y269,VLOOKUP($G269,PDC!$B$10:$G$95,6,FALSE))))</f>
        <v>0</v>
      </c>
      <c r="AG269" s="30">
        <f>IF(G269="",0,IF(P269="Inkoop bij 3e partij",0,IF(H269="Ja", Z269,VLOOKUP($G269,PDC!$B$10:$G$95,5,FALSE))))</f>
        <v>0</v>
      </c>
      <c r="AH269" s="293">
        <f>IF(G269="",0,IF(P269="Inkoop bij 3e partij",V269*(1+PDC!$F$37)+IF(G269=0,0,IF(LEN(G269)=0,0,VLOOKUP($G269,PDC!$B$10:$J$77,7,FALSE))),0))</f>
        <v>0</v>
      </c>
      <c r="AI269" s="293">
        <f>IF(G269="",0,IF(P269="Inkoop bij 3e partij",W269*(1+PDC!$F$38),0))</f>
        <v>0</v>
      </c>
      <c r="AJ269" s="30">
        <f>IF(L269="",0,IF(M269="Ja",AA269,VLOOKUP($L269,PDC!$B$10:$G$95,5,FALSE)))</f>
        <v>0</v>
      </c>
    </row>
    <row r="270" spans="1:36" x14ac:dyDescent="0.2">
      <c r="A270" s="36" t="str">
        <f>IF(OR(LEN('Local Access'!A270)=0,'Local Access'!$L269="Ja"),"",'Local Access'!A270)</f>
        <v/>
      </c>
      <c r="B270" s="36" t="str">
        <f>IF(OR(LEN('Local Access'!B270)=0,'Local Access'!$L269="Ja"),"",'Local Access'!B270)</f>
        <v/>
      </c>
      <c r="C270" s="36" t="str">
        <f>IF(OR(LEN('Local Access'!C270)=0,'Local Access'!$L269="Ja"),"",'Local Access'!C270)</f>
        <v/>
      </c>
      <c r="D270" s="36" t="str">
        <f>IF(OR(LEN('Local Access'!D270)=0,'Local Access'!$L269="Ja"),"",'Local Access'!D270)</f>
        <v/>
      </c>
      <c r="E270" s="36" t="str">
        <f>IF(OR(LEN('Local Access'!E270)=0,'Local Access'!$L269="Ja"),"",'Local Access'!E270)</f>
        <v/>
      </c>
      <c r="F270" s="36" t="str">
        <f>IF(OR(LEN('Local Access'!F270)=0,'Local Access'!$L269="Ja"),"",'Local Access'!F270)</f>
        <v/>
      </c>
      <c r="G270" s="36" t="str">
        <f>IF(N269="Ja","",IF(LEN('Local Access'!H270)=0,"",'Local Access'!H270))</f>
        <v/>
      </c>
      <c r="H270" s="174" t="str">
        <f t="shared" si="20"/>
        <v/>
      </c>
      <c r="I270" s="36" t="str">
        <f>IF(N269="Ja","",IF(LEN('Local Access'!G270)=0,"",'Local Access'!G270))</f>
        <v/>
      </c>
      <c r="J270" s="36" t="str">
        <f>IF(N269="Ja","",IF(LEN('Local Access'!I270)=0,"",'Local Access'!I270))</f>
        <v/>
      </c>
      <c r="K270" s="36" t="str">
        <f>IF(LEN('Local Access'!J270)=0,"",'Local Access'!J270)</f>
        <v/>
      </c>
      <c r="L270" s="36" t="str">
        <f>IF(LEN('Local Access'!K270)=0,"",'Local Access'!K270)</f>
        <v/>
      </c>
      <c r="M270" s="174" t="str">
        <f t="shared" si="21"/>
        <v/>
      </c>
      <c r="N270" s="36" t="str">
        <f>IF(LEN('Local Access'!L270)=0,"",'Local Access'!L270)</f>
        <v/>
      </c>
      <c r="O270" s="36" t="str">
        <f>IF(LEN('Local Access'!M270)=0,"",'Local Access'!M270)</f>
        <v/>
      </c>
      <c r="P270" s="35"/>
      <c r="Q270" s="35"/>
      <c r="R270" s="34"/>
      <c r="S270" s="33"/>
      <c r="T270" s="33"/>
      <c r="U270" s="32"/>
      <c r="V270" s="31"/>
      <c r="W270" s="31"/>
      <c r="X270" s="31"/>
      <c r="Y270" s="31"/>
      <c r="Z270" s="31"/>
      <c r="AA270" s="31"/>
      <c r="AB270" s="292">
        <f t="shared" si="22"/>
        <v>0</v>
      </c>
      <c r="AC270" s="292">
        <f t="shared" si="23"/>
        <v>0</v>
      </c>
      <c r="AD270" s="292">
        <f t="shared" si="24"/>
        <v>0</v>
      </c>
      <c r="AE270" s="30">
        <f>IF(G270="",0,IF(P270="On-Net maken (glasvezel)",$S270*PDC!$F$33+$T270*PDC!$F$34+PDC!$F$32+$U270,IF(P270="On-Net maken (radio)",PDC!$F$35+$U270,0)))</f>
        <v>0</v>
      </c>
      <c r="AF270" s="293">
        <f>IF(G270="",0,IF(P270="Inkoop bij 3e partij",0,IF(H270="Ja",Y270,VLOOKUP($G270,PDC!$B$10:$G$95,6,FALSE))))</f>
        <v>0</v>
      </c>
      <c r="AG270" s="30">
        <f>IF(G270="",0,IF(P270="Inkoop bij 3e partij",0,IF(H270="Ja", Z270,VLOOKUP($G270,PDC!$B$10:$G$95,5,FALSE))))</f>
        <v>0</v>
      </c>
      <c r="AH270" s="293">
        <f>IF(G270="",0,IF(P270="Inkoop bij 3e partij",V270*(1+PDC!$F$37)+IF(G270=0,0,IF(LEN(G270)=0,0,VLOOKUP($G270,PDC!$B$10:$J$77,7,FALSE))),0))</f>
        <v>0</v>
      </c>
      <c r="AI270" s="293">
        <f>IF(G270="",0,IF(P270="Inkoop bij 3e partij",W270*(1+PDC!$F$38),0))</f>
        <v>0</v>
      </c>
      <c r="AJ270" s="30">
        <f>IF(L270="",0,IF(M270="Ja",AA270,VLOOKUP($L270,PDC!$B$10:$G$95,5,FALSE)))</f>
        <v>0</v>
      </c>
    </row>
    <row r="271" spans="1:36" x14ac:dyDescent="0.2">
      <c r="A271" s="36" t="str">
        <f>IF(OR(LEN('Local Access'!A271)=0,'Local Access'!$L270="Ja"),"",'Local Access'!A271)</f>
        <v/>
      </c>
      <c r="B271" s="36" t="str">
        <f>IF(OR(LEN('Local Access'!B271)=0,'Local Access'!$L270="Ja"),"",'Local Access'!B271)</f>
        <v/>
      </c>
      <c r="C271" s="36" t="str">
        <f>IF(OR(LEN('Local Access'!C271)=0,'Local Access'!$L270="Ja"),"",'Local Access'!C271)</f>
        <v/>
      </c>
      <c r="D271" s="36" t="str">
        <f>IF(OR(LEN('Local Access'!D271)=0,'Local Access'!$L270="Ja"),"",'Local Access'!D271)</f>
        <v/>
      </c>
      <c r="E271" s="36" t="str">
        <f>IF(OR(LEN('Local Access'!E271)=0,'Local Access'!$L270="Ja"),"",'Local Access'!E271)</f>
        <v/>
      </c>
      <c r="F271" s="36" t="str">
        <f>IF(OR(LEN('Local Access'!F271)=0,'Local Access'!$L270="Ja"),"",'Local Access'!F271)</f>
        <v/>
      </c>
      <c r="G271" s="36" t="str">
        <f>IF(N270="Ja","",IF(LEN('Local Access'!H271)=0,"",'Local Access'!H271))</f>
        <v/>
      </c>
      <c r="H271" s="174" t="str">
        <f t="shared" si="20"/>
        <v/>
      </c>
      <c r="I271" s="36" t="str">
        <f>IF(N270="Ja","",IF(LEN('Local Access'!G271)=0,"",'Local Access'!G271))</f>
        <v/>
      </c>
      <c r="J271" s="36" t="str">
        <f>IF(N270="Ja","",IF(LEN('Local Access'!I271)=0,"",'Local Access'!I271))</f>
        <v/>
      </c>
      <c r="K271" s="36" t="str">
        <f>IF(LEN('Local Access'!J271)=0,"",'Local Access'!J271)</f>
        <v/>
      </c>
      <c r="L271" s="36" t="str">
        <f>IF(LEN('Local Access'!K271)=0,"",'Local Access'!K271)</f>
        <v/>
      </c>
      <c r="M271" s="174" t="str">
        <f t="shared" si="21"/>
        <v/>
      </c>
      <c r="N271" s="36" t="str">
        <f>IF(LEN('Local Access'!L271)=0,"",'Local Access'!L271)</f>
        <v/>
      </c>
      <c r="O271" s="36" t="str">
        <f>IF(LEN('Local Access'!M271)=0,"",'Local Access'!M271)</f>
        <v/>
      </c>
      <c r="P271" s="35"/>
      <c r="Q271" s="35"/>
      <c r="R271" s="34"/>
      <c r="S271" s="33"/>
      <c r="T271" s="33"/>
      <c r="U271" s="32"/>
      <c r="V271" s="31"/>
      <c r="W271" s="31"/>
      <c r="X271" s="31"/>
      <c r="Y271" s="31"/>
      <c r="Z271" s="31"/>
      <c r="AA271" s="31"/>
      <c r="AB271" s="292">
        <f t="shared" si="22"/>
        <v>0</v>
      </c>
      <c r="AC271" s="292">
        <f t="shared" si="23"/>
        <v>0</v>
      </c>
      <c r="AD271" s="292">
        <f t="shared" si="24"/>
        <v>0</v>
      </c>
      <c r="AE271" s="30">
        <f>IF(G271="",0,IF(P271="On-Net maken (glasvezel)",$S271*PDC!$F$33+$T271*PDC!$F$34+PDC!$F$32+$U271,IF(P271="On-Net maken (radio)",PDC!$F$35+$U271,0)))</f>
        <v>0</v>
      </c>
      <c r="AF271" s="293">
        <f>IF(G271="",0,IF(P271="Inkoop bij 3e partij",0,IF(H271="Ja",Y271,VLOOKUP($G271,PDC!$B$10:$G$95,6,FALSE))))</f>
        <v>0</v>
      </c>
      <c r="AG271" s="30">
        <f>IF(G271="",0,IF(P271="Inkoop bij 3e partij",0,IF(H271="Ja", Z271,VLOOKUP($G271,PDC!$B$10:$G$95,5,FALSE))))</f>
        <v>0</v>
      </c>
      <c r="AH271" s="293">
        <f>IF(G271="",0,IF(P271="Inkoop bij 3e partij",V271*(1+PDC!$F$37)+IF(G271=0,0,IF(LEN(G271)=0,0,VLOOKUP($G271,PDC!$B$10:$J$77,7,FALSE))),0))</f>
        <v>0</v>
      </c>
      <c r="AI271" s="293">
        <f>IF(G271="",0,IF(P271="Inkoop bij 3e partij",W271*(1+PDC!$F$38),0))</f>
        <v>0</v>
      </c>
      <c r="AJ271" s="30">
        <f>IF(L271="",0,IF(M271="Ja",AA271,VLOOKUP($L271,PDC!$B$10:$G$95,5,FALSE)))</f>
        <v>0</v>
      </c>
    </row>
    <row r="272" spans="1:36" x14ac:dyDescent="0.2">
      <c r="A272" s="36" t="str">
        <f>IF(OR(LEN('Local Access'!A272)=0,'Local Access'!$L271="Ja"),"",'Local Access'!A272)</f>
        <v/>
      </c>
      <c r="B272" s="36" t="str">
        <f>IF(OR(LEN('Local Access'!B272)=0,'Local Access'!$L271="Ja"),"",'Local Access'!B272)</f>
        <v/>
      </c>
      <c r="C272" s="36" t="str">
        <f>IF(OR(LEN('Local Access'!C272)=0,'Local Access'!$L271="Ja"),"",'Local Access'!C272)</f>
        <v/>
      </c>
      <c r="D272" s="36" t="str">
        <f>IF(OR(LEN('Local Access'!D272)=0,'Local Access'!$L271="Ja"),"",'Local Access'!D272)</f>
        <v/>
      </c>
      <c r="E272" s="36" t="str">
        <f>IF(OR(LEN('Local Access'!E272)=0,'Local Access'!$L271="Ja"),"",'Local Access'!E272)</f>
        <v/>
      </c>
      <c r="F272" s="36" t="str">
        <f>IF(OR(LEN('Local Access'!F272)=0,'Local Access'!$L271="Ja"),"",'Local Access'!F272)</f>
        <v/>
      </c>
      <c r="G272" s="36" t="str">
        <f>IF(N271="Ja","",IF(LEN('Local Access'!H272)=0,"",'Local Access'!H272))</f>
        <v/>
      </c>
      <c r="H272" s="174" t="str">
        <f t="shared" si="20"/>
        <v/>
      </c>
      <c r="I272" s="36" t="str">
        <f>IF(N271="Ja","",IF(LEN('Local Access'!G272)=0,"",'Local Access'!G272))</f>
        <v/>
      </c>
      <c r="J272" s="36" t="str">
        <f>IF(N271="Ja","",IF(LEN('Local Access'!I272)=0,"",'Local Access'!I272))</f>
        <v/>
      </c>
      <c r="K272" s="36" t="str">
        <f>IF(LEN('Local Access'!J272)=0,"",'Local Access'!J272)</f>
        <v/>
      </c>
      <c r="L272" s="36" t="str">
        <f>IF(LEN('Local Access'!K272)=0,"",'Local Access'!K272)</f>
        <v/>
      </c>
      <c r="M272" s="174" t="str">
        <f t="shared" si="21"/>
        <v/>
      </c>
      <c r="N272" s="36" t="str">
        <f>IF(LEN('Local Access'!L272)=0,"",'Local Access'!L272)</f>
        <v/>
      </c>
      <c r="O272" s="36" t="str">
        <f>IF(LEN('Local Access'!M272)=0,"",'Local Access'!M272)</f>
        <v/>
      </c>
      <c r="P272" s="35"/>
      <c r="Q272" s="35"/>
      <c r="R272" s="34"/>
      <c r="S272" s="33"/>
      <c r="T272" s="33"/>
      <c r="U272" s="32"/>
      <c r="V272" s="31"/>
      <c r="W272" s="31"/>
      <c r="X272" s="31"/>
      <c r="Y272" s="31"/>
      <c r="Z272" s="31"/>
      <c r="AA272" s="31"/>
      <c r="AB272" s="292">
        <f t="shared" si="22"/>
        <v>0</v>
      </c>
      <c r="AC272" s="292">
        <f t="shared" si="23"/>
        <v>0</v>
      </c>
      <c r="AD272" s="292">
        <f t="shared" si="24"/>
        <v>0</v>
      </c>
      <c r="AE272" s="30">
        <f>IF(G272="",0,IF(P272="On-Net maken (glasvezel)",$S272*PDC!$F$33+$T272*PDC!$F$34+PDC!$F$32+$U272,IF(P272="On-Net maken (radio)",PDC!$F$35+$U272,0)))</f>
        <v>0</v>
      </c>
      <c r="AF272" s="293">
        <f>IF(G272="",0,IF(P272="Inkoop bij 3e partij",0,IF(H272="Ja",Y272,VLOOKUP($G272,PDC!$B$10:$G$95,6,FALSE))))</f>
        <v>0</v>
      </c>
      <c r="AG272" s="30">
        <f>IF(G272="",0,IF(P272="Inkoop bij 3e partij",0,IF(H272="Ja", Z272,VLOOKUP($G272,PDC!$B$10:$G$95,5,FALSE))))</f>
        <v>0</v>
      </c>
      <c r="AH272" s="293">
        <f>IF(G272="",0,IF(P272="Inkoop bij 3e partij",V272*(1+PDC!$F$37)+IF(G272=0,0,IF(LEN(G272)=0,0,VLOOKUP($G272,PDC!$B$10:$J$77,7,FALSE))),0))</f>
        <v>0</v>
      </c>
      <c r="AI272" s="293">
        <f>IF(G272="",0,IF(P272="Inkoop bij 3e partij",W272*(1+PDC!$F$38),0))</f>
        <v>0</v>
      </c>
      <c r="AJ272" s="30">
        <f>IF(L272="",0,IF(M272="Ja",AA272,VLOOKUP($L272,PDC!$B$10:$G$95,5,FALSE)))</f>
        <v>0</v>
      </c>
    </row>
    <row r="273" spans="1:36" x14ac:dyDescent="0.2">
      <c r="A273" s="36" t="str">
        <f>IF(OR(LEN('Local Access'!A273)=0,'Local Access'!$L272="Ja"),"",'Local Access'!A273)</f>
        <v/>
      </c>
      <c r="B273" s="36" t="str">
        <f>IF(OR(LEN('Local Access'!B273)=0,'Local Access'!$L272="Ja"),"",'Local Access'!B273)</f>
        <v/>
      </c>
      <c r="C273" s="36" t="str">
        <f>IF(OR(LEN('Local Access'!C273)=0,'Local Access'!$L272="Ja"),"",'Local Access'!C273)</f>
        <v/>
      </c>
      <c r="D273" s="36" t="str">
        <f>IF(OR(LEN('Local Access'!D273)=0,'Local Access'!$L272="Ja"),"",'Local Access'!D273)</f>
        <v/>
      </c>
      <c r="E273" s="36" t="str">
        <f>IF(OR(LEN('Local Access'!E273)=0,'Local Access'!$L272="Ja"),"",'Local Access'!E273)</f>
        <v/>
      </c>
      <c r="F273" s="36" t="str">
        <f>IF(OR(LEN('Local Access'!F273)=0,'Local Access'!$L272="Ja"),"",'Local Access'!F273)</f>
        <v/>
      </c>
      <c r="G273" s="36" t="str">
        <f>IF(N272="Ja","",IF(LEN('Local Access'!H273)=0,"",'Local Access'!H273))</f>
        <v/>
      </c>
      <c r="H273" s="174" t="str">
        <f t="shared" si="20"/>
        <v/>
      </c>
      <c r="I273" s="36" t="str">
        <f>IF(N272="Ja","",IF(LEN('Local Access'!G273)=0,"",'Local Access'!G273))</f>
        <v/>
      </c>
      <c r="J273" s="36" t="str">
        <f>IF(N272="Ja","",IF(LEN('Local Access'!I273)=0,"",'Local Access'!I273))</f>
        <v/>
      </c>
      <c r="K273" s="36" t="str">
        <f>IF(LEN('Local Access'!J273)=0,"",'Local Access'!J273)</f>
        <v/>
      </c>
      <c r="L273" s="36" t="str">
        <f>IF(LEN('Local Access'!K273)=0,"",'Local Access'!K273)</f>
        <v/>
      </c>
      <c r="M273" s="174" t="str">
        <f t="shared" si="21"/>
        <v/>
      </c>
      <c r="N273" s="36" t="str">
        <f>IF(LEN('Local Access'!L273)=0,"",'Local Access'!L273)</f>
        <v/>
      </c>
      <c r="O273" s="36" t="str">
        <f>IF(LEN('Local Access'!M273)=0,"",'Local Access'!M273)</f>
        <v/>
      </c>
      <c r="P273" s="35"/>
      <c r="Q273" s="35"/>
      <c r="R273" s="34"/>
      <c r="S273" s="33"/>
      <c r="T273" s="33"/>
      <c r="U273" s="32"/>
      <c r="V273" s="31"/>
      <c r="W273" s="31"/>
      <c r="X273" s="31"/>
      <c r="Y273" s="31"/>
      <c r="Z273" s="31"/>
      <c r="AA273" s="31"/>
      <c r="AB273" s="292">
        <f t="shared" si="22"/>
        <v>0</v>
      </c>
      <c r="AC273" s="292">
        <f t="shared" si="23"/>
        <v>0</v>
      </c>
      <c r="AD273" s="292">
        <f t="shared" si="24"/>
        <v>0</v>
      </c>
      <c r="AE273" s="30">
        <f>IF(G273="",0,IF(P273="On-Net maken (glasvezel)",$S273*PDC!$F$33+$T273*PDC!$F$34+PDC!$F$32+$U273,IF(P273="On-Net maken (radio)",PDC!$F$35+$U273,0)))</f>
        <v>0</v>
      </c>
      <c r="AF273" s="293">
        <f>IF(G273="",0,IF(P273="Inkoop bij 3e partij",0,IF(H273="Ja",Y273,VLOOKUP($G273,PDC!$B$10:$G$95,6,FALSE))))</f>
        <v>0</v>
      </c>
      <c r="AG273" s="30">
        <f>IF(G273="",0,IF(P273="Inkoop bij 3e partij",0,IF(H273="Ja", Z273,VLOOKUP($G273,PDC!$B$10:$G$95,5,FALSE))))</f>
        <v>0</v>
      </c>
      <c r="AH273" s="293">
        <f>IF(G273="",0,IF(P273="Inkoop bij 3e partij",V273*(1+PDC!$F$37)+IF(G273=0,0,IF(LEN(G273)=0,0,VLOOKUP($G273,PDC!$B$10:$J$77,7,FALSE))),0))</f>
        <v>0</v>
      </c>
      <c r="AI273" s="293">
        <f>IF(G273="",0,IF(P273="Inkoop bij 3e partij",W273*(1+PDC!$F$38),0))</f>
        <v>0</v>
      </c>
      <c r="AJ273" s="30">
        <f>IF(L273="",0,IF(M273="Ja",AA273,VLOOKUP($L273,PDC!$B$10:$G$95,5,FALSE)))</f>
        <v>0</v>
      </c>
    </row>
    <row r="274" spans="1:36" x14ac:dyDescent="0.2">
      <c r="A274" s="36" t="str">
        <f>IF(OR(LEN('Local Access'!A274)=0,'Local Access'!$L273="Ja"),"",'Local Access'!A274)</f>
        <v/>
      </c>
      <c r="B274" s="36" t="str">
        <f>IF(OR(LEN('Local Access'!B274)=0,'Local Access'!$L273="Ja"),"",'Local Access'!B274)</f>
        <v/>
      </c>
      <c r="C274" s="36" t="str">
        <f>IF(OR(LEN('Local Access'!C274)=0,'Local Access'!$L273="Ja"),"",'Local Access'!C274)</f>
        <v/>
      </c>
      <c r="D274" s="36" t="str">
        <f>IF(OR(LEN('Local Access'!D274)=0,'Local Access'!$L273="Ja"),"",'Local Access'!D274)</f>
        <v/>
      </c>
      <c r="E274" s="36" t="str">
        <f>IF(OR(LEN('Local Access'!E274)=0,'Local Access'!$L273="Ja"),"",'Local Access'!E274)</f>
        <v/>
      </c>
      <c r="F274" s="36" t="str">
        <f>IF(OR(LEN('Local Access'!F274)=0,'Local Access'!$L273="Ja"),"",'Local Access'!F274)</f>
        <v/>
      </c>
      <c r="G274" s="36" t="str">
        <f>IF(N273="Ja","",IF(LEN('Local Access'!H274)=0,"",'Local Access'!H274))</f>
        <v/>
      </c>
      <c r="H274" s="174" t="str">
        <f t="shared" si="20"/>
        <v/>
      </c>
      <c r="I274" s="36" t="str">
        <f>IF(N273="Ja","",IF(LEN('Local Access'!G274)=0,"",'Local Access'!G274))</f>
        <v/>
      </c>
      <c r="J274" s="36" t="str">
        <f>IF(N273="Ja","",IF(LEN('Local Access'!I274)=0,"",'Local Access'!I274))</f>
        <v/>
      </c>
      <c r="K274" s="36" t="str">
        <f>IF(LEN('Local Access'!J274)=0,"",'Local Access'!J274)</f>
        <v/>
      </c>
      <c r="L274" s="36" t="str">
        <f>IF(LEN('Local Access'!K274)=0,"",'Local Access'!K274)</f>
        <v/>
      </c>
      <c r="M274" s="174" t="str">
        <f t="shared" si="21"/>
        <v/>
      </c>
      <c r="N274" s="36" t="str">
        <f>IF(LEN('Local Access'!L274)=0,"",'Local Access'!L274)</f>
        <v/>
      </c>
      <c r="O274" s="36" t="str">
        <f>IF(LEN('Local Access'!M274)=0,"",'Local Access'!M274)</f>
        <v/>
      </c>
      <c r="P274" s="35"/>
      <c r="Q274" s="35"/>
      <c r="R274" s="34"/>
      <c r="S274" s="33"/>
      <c r="T274" s="33"/>
      <c r="U274" s="32"/>
      <c r="V274" s="31"/>
      <c r="W274" s="31"/>
      <c r="X274" s="31"/>
      <c r="Y274" s="31"/>
      <c r="Z274" s="31"/>
      <c r="AA274" s="31"/>
      <c r="AB274" s="292">
        <f t="shared" si="22"/>
        <v>0</v>
      </c>
      <c r="AC274" s="292">
        <f t="shared" si="23"/>
        <v>0</v>
      </c>
      <c r="AD274" s="292">
        <f t="shared" si="24"/>
        <v>0</v>
      </c>
      <c r="AE274" s="30">
        <f>IF(G274="",0,IF(P274="On-Net maken (glasvezel)",$S274*PDC!$F$33+$T274*PDC!$F$34+PDC!$F$32+$U274,IF(P274="On-Net maken (radio)",PDC!$F$35+$U274,0)))</f>
        <v>0</v>
      </c>
      <c r="AF274" s="293">
        <f>IF(G274="",0,IF(P274="Inkoop bij 3e partij",0,IF(H274="Ja",Y274,VLOOKUP($G274,PDC!$B$10:$G$95,6,FALSE))))</f>
        <v>0</v>
      </c>
      <c r="AG274" s="30">
        <f>IF(G274="",0,IF(P274="Inkoop bij 3e partij",0,IF(H274="Ja", Z274,VLOOKUP($G274,PDC!$B$10:$G$95,5,FALSE))))</f>
        <v>0</v>
      </c>
      <c r="AH274" s="293">
        <f>IF(G274="",0,IF(P274="Inkoop bij 3e partij",V274*(1+PDC!$F$37)+IF(G274=0,0,IF(LEN(G274)=0,0,VLOOKUP($G274,PDC!$B$10:$J$77,7,FALSE))),0))</f>
        <v>0</v>
      </c>
      <c r="AI274" s="293">
        <f>IF(G274="",0,IF(P274="Inkoop bij 3e partij",W274*(1+PDC!$F$38),0))</f>
        <v>0</v>
      </c>
      <c r="AJ274" s="30">
        <f>IF(L274="",0,IF(M274="Ja",AA274,VLOOKUP($L274,PDC!$B$10:$G$95,5,FALSE)))</f>
        <v>0</v>
      </c>
    </row>
    <row r="275" spans="1:36" x14ac:dyDescent="0.2">
      <c r="A275" s="36" t="str">
        <f>IF(OR(LEN('Local Access'!A275)=0,'Local Access'!$L274="Ja"),"",'Local Access'!A275)</f>
        <v/>
      </c>
      <c r="B275" s="36" t="str">
        <f>IF(OR(LEN('Local Access'!B275)=0,'Local Access'!$L274="Ja"),"",'Local Access'!B275)</f>
        <v/>
      </c>
      <c r="C275" s="36" t="str">
        <f>IF(OR(LEN('Local Access'!C275)=0,'Local Access'!$L274="Ja"),"",'Local Access'!C275)</f>
        <v/>
      </c>
      <c r="D275" s="36" t="str">
        <f>IF(OR(LEN('Local Access'!D275)=0,'Local Access'!$L274="Ja"),"",'Local Access'!D275)</f>
        <v/>
      </c>
      <c r="E275" s="36" t="str">
        <f>IF(OR(LEN('Local Access'!E275)=0,'Local Access'!$L274="Ja"),"",'Local Access'!E275)</f>
        <v/>
      </c>
      <c r="F275" s="36" t="str">
        <f>IF(OR(LEN('Local Access'!F275)=0,'Local Access'!$L274="Ja"),"",'Local Access'!F275)</f>
        <v/>
      </c>
      <c r="G275" s="36" t="str">
        <f>IF(N274="Ja","",IF(LEN('Local Access'!H275)=0,"",'Local Access'!H275))</f>
        <v/>
      </c>
      <c r="H275" s="174" t="str">
        <f t="shared" si="20"/>
        <v/>
      </c>
      <c r="I275" s="36" t="str">
        <f>IF(N274="Ja","",IF(LEN('Local Access'!G275)=0,"",'Local Access'!G275))</f>
        <v/>
      </c>
      <c r="J275" s="36" t="str">
        <f>IF(N274="Ja","",IF(LEN('Local Access'!I275)=0,"",'Local Access'!I275))</f>
        <v/>
      </c>
      <c r="K275" s="36" t="str">
        <f>IF(LEN('Local Access'!J275)=0,"",'Local Access'!J275)</f>
        <v/>
      </c>
      <c r="L275" s="36" t="str">
        <f>IF(LEN('Local Access'!K275)=0,"",'Local Access'!K275)</f>
        <v/>
      </c>
      <c r="M275" s="174" t="str">
        <f t="shared" si="21"/>
        <v/>
      </c>
      <c r="N275" s="36" t="str">
        <f>IF(LEN('Local Access'!L275)=0,"",'Local Access'!L275)</f>
        <v/>
      </c>
      <c r="O275" s="36" t="str">
        <f>IF(LEN('Local Access'!M275)=0,"",'Local Access'!M275)</f>
        <v/>
      </c>
      <c r="P275" s="35"/>
      <c r="Q275" s="35"/>
      <c r="R275" s="34"/>
      <c r="S275" s="33"/>
      <c r="T275" s="33"/>
      <c r="U275" s="32"/>
      <c r="V275" s="31"/>
      <c r="W275" s="31"/>
      <c r="X275" s="31"/>
      <c r="Y275" s="31"/>
      <c r="Z275" s="31"/>
      <c r="AA275" s="31"/>
      <c r="AB275" s="292">
        <f t="shared" si="22"/>
        <v>0</v>
      </c>
      <c r="AC275" s="292">
        <f t="shared" si="23"/>
        <v>0</v>
      </c>
      <c r="AD275" s="292">
        <f t="shared" si="24"/>
        <v>0</v>
      </c>
      <c r="AE275" s="30">
        <f>IF(G275="",0,IF(P275="On-Net maken (glasvezel)",$S275*PDC!$F$33+$T275*PDC!$F$34+PDC!$F$32+$U275,IF(P275="On-Net maken (radio)",PDC!$F$35+$U275,0)))</f>
        <v>0</v>
      </c>
      <c r="AF275" s="293">
        <f>IF(G275="",0,IF(P275="Inkoop bij 3e partij",0,IF(H275="Ja",Y275,VLOOKUP($G275,PDC!$B$10:$G$95,6,FALSE))))</f>
        <v>0</v>
      </c>
      <c r="AG275" s="30">
        <f>IF(G275="",0,IF(P275="Inkoop bij 3e partij",0,IF(H275="Ja", Z275,VLOOKUP($G275,PDC!$B$10:$G$95,5,FALSE))))</f>
        <v>0</v>
      </c>
      <c r="AH275" s="293">
        <f>IF(G275="",0,IF(P275="Inkoop bij 3e partij",V275*(1+PDC!$F$37)+IF(G275=0,0,IF(LEN(G275)=0,0,VLOOKUP($G275,PDC!$B$10:$J$77,7,FALSE))),0))</f>
        <v>0</v>
      </c>
      <c r="AI275" s="293">
        <f>IF(G275="",0,IF(P275="Inkoop bij 3e partij",W275*(1+PDC!$F$38),0))</f>
        <v>0</v>
      </c>
      <c r="AJ275" s="30">
        <f>IF(L275="",0,IF(M275="Ja",AA275,VLOOKUP($L275,PDC!$B$10:$G$95,5,FALSE)))</f>
        <v>0</v>
      </c>
    </row>
    <row r="276" spans="1:36" x14ac:dyDescent="0.2">
      <c r="A276" s="36" t="str">
        <f>IF(OR(LEN('Local Access'!A276)=0,'Local Access'!$L275="Ja"),"",'Local Access'!A276)</f>
        <v/>
      </c>
      <c r="B276" s="36" t="str">
        <f>IF(OR(LEN('Local Access'!B276)=0,'Local Access'!$L275="Ja"),"",'Local Access'!B276)</f>
        <v/>
      </c>
      <c r="C276" s="36" t="str">
        <f>IF(OR(LEN('Local Access'!C276)=0,'Local Access'!$L275="Ja"),"",'Local Access'!C276)</f>
        <v/>
      </c>
      <c r="D276" s="36" t="str">
        <f>IF(OR(LEN('Local Access'!D276)=0,'Local Access'!$L275="Ja"),"",'Local Access'!D276)</f>
        <v/>
      </c>
      <c r="E276" s="36" t="str">
        <f>IF(OR(LEN('Local Access'!E276)=0,'Local Access'!$L275="Ja"),"",'Local Access'!E276)</f>
        <v/>
      </c>
      <c r="F276" s="36" t="str">
        <f>IF(OR(LEN('Local Access'!F276)=0,'Local Access'!$L275="Ja"),"",'Local Access'!F276)</f>
        <v/>
      </c>
      <c r="G276" s="36" t="str">
        <f>IF(N275="Ja","",IF(LEN('Local Access'!H276)=0,"",'Local Access'!H276))</f>
        <v/>
      </c>
      <c r="H276" s="174" t="str">
        <f t="shared" si="20"/>
        <v/>
      </c>
      <c r="I276" s="36" t="str">
        <f>IF(N275="Ja","",IF(LEN('Local Access'!G276)=0,"",'Local Access'!G276))</f>
        <v/>
      </c>
      <c r="J276" s="36" t="str">
        <f>IF(N275="Ja","",IF(LEN('Local Access'!I276)=0,"",'Local Access'!I276))</f>
        <v/>
      </c>
      <c r="K276" s="36" t="str">
        <f>IF(LEN('Local Access'!J276)=0,"",'Local Access'!J276)</f>
        <v/>
      </c>
      <c r="L276" s="36" t="str">
        <f>IF(LEN('Local Access'!K276)=0,"",'Local Access'!K276)</f>
        <v/>
      </c>
      <c r="M276" s="174" t="str">
        <f t="shared" si="21"/>
        <v/>
      </c>
      <c r="N276" s="36" t="str">
        <f>IF(LEN('Local Access'!L276)=0,"",'Local Access'!L276)</f>
        <v/>
      </c>
      <c r="O276" s="36" t="str">
        <f>IF(LEN('Local Access'!M276)=0,"",'Local Access'!M276)</f>
        <v/>
      </c>
      <c r="P276" s="35"/>
      <c r="Q276" s="35"/>
      <c r="R276" s="34"/>
      <c r="S276" s="33"/>
      <c r="T276" s="33"/>
      <c r="U276" s="32"/>
      <c r="V276" s="31"/>
      <c r="W276" s="31"/>
      <c r="X276" s="31"/>
      <c r="Y276" s="31"/>
      <c r="Z276" s="31"/>
      <c r="AA276" s="31"/>
      <c r="AB276" s="292">
        <f t="shared" si="22"/>
        <v>0</v>
      </c>
      <c r="AC276" s="292">
        <f t="shared" si="23"/>
        <v>0</v>
      </c>
      <c r="AD276" s="292">
        <f t="shared" si="24"/>
        <v>0</v>
      </c>
      <c r="AE276" s="30">
        <f>IF(G276="",0,IF(P276="On-Net maken (glasvezel)",$S276*PDC!$F$33+$T276*PDC!$F$34+PDC!$F$32+$U276,IF(P276="On-Net maken (radio)",PDC!$F$35+$U276,0)))</f>
        <v>0</v>
      </c>
      <c r="AF276" s="293">
        <f>IF(G276="",0,IF(P276="Inkoop bij 3e partij",0,IF(H276="Ja",Y276,VLOOKUP($G276,PDC!$B$10:$G$95,6,FALSE))))</f>
        <v>0</v>
      </c>
      <c r="AG276" s="30">
        <f>IF(G276="",0,IF(P276="Inkoop bij 3e partij",0,IF(H276="Ja", Z276,VLOOKUP($G276,PDC!$B$10:$G$95,5,FALSE))))</f>
        <v>0</v>
      </c>
      <c r="AH276" s="293">
        <f>IF(G276="",0,IF(P276="Inkoop bij 3e partij",V276*(1+PDC!$F$37)+IF(G276=0,0,IF(LEN(G276)=0,0,VLOOKUP($G276,PDC!$B$10:$J$77,7,FALSE))),0))</f>
        <v>0</v>
      </c>
      <c r="AI276" s="293">
        <f>IF(G276="",0,IF(P276="Inkoop bij 3e partij",W276*(1+PDC!$F$38),0))</f>
        <v>0</v>
      </c>
      <c r="AJ276" s="30">
        <f>IF(L276="",0,IF(M276="Ja",AA276,VLOOKUP($L276,PDC!$B$10:$G$95,5,FALSE)))</f>
        <v>0</v>
      </c>
    </row>
    <row r="277" spans="1:36" x14ac:dyDescent="0.2">
      <c r="A277" s="36" t="str">
        <f>IF(OR(LEN('Local Access'!A277)=0,'Local Access'!$L276="Ja"),"",'Local Access'!A277)</f>
        <v/>
      </c>
      <c r="B277" s="36" t="str">
        <f>IF(OR(LEN('Local Access'!B277)=0,'Local Access'!$L276="Ja"),"",'Local Access'!B277)</f>
        <v/>
      </c>
      <c r="C277" s="36" t="str">
        <f>IF(OR(LEN('Local Access'!C277)=0,'Local Access'!$L276="Ja"),"",'Local Access'!C277)</f>
        <v/>
      </c>
      <c r="D277" s="36" t="str">
        <f>IF(OR(LEN('Local Access'!D277)=0,'Local Access'!$L276="Ja"),"",'Local Access'!D277)</f>
        <v/>
      </c>
      <c r="E277" s="36" t="str">
        <f>IF(OR(LEN('Local Access'!E277)=0,'Local Access'!$L276="Ja"),"",'Local Access'!E277)</f>
        <v/>
      </c>
      <c r="F277" s="36" t="str">
        <f>IF(OR(LEN('Local Access'!F277)=0,'Local Access'!$L276="Ja"),"",'Local Access'!F277)</f>
        <v/>
      </c>
      <c r="G277" s="36" t="str">
        <f>IF(N276="Ja","",IF(LEN('Local Access'!H277)=0,"",'Local Access'!H277))</f>
        <v/>
      </c>
      <c r="H277" s="174" t="str">
        <f t="shared" si="20"/>
        <v/>
      </c>
      <c r="I277" s="36" t="str">
        <f>IF(N276="Ja","",IF(LEN('Local Access'!G277)=0,"",'Local Access'!G277))</f>
        <v/>
      </c>
      <c r="J277" s="36" t="str">
        <f>IF(N276="Ja","",IF(LEN('Local Access'!I277)=0,"",'Local Access'!I277))</f>
        <v/>
      </c>
      <c r="K277" s="36" t="str">
        <f>IF(LEN('Local Access'!J277)=0,"",'Local Access'!J277)</f>
        <v/>
      </c>
      <c r="L277" s="36" t="str">
        <f>IF(LEN('Local Access'!K277)=0,"",'Local Access'!K277)</f>
        <v/>
      </c>
      <c r="M277" s="174" t="str">
        <f t="shared" si="21"/>
        <v/>
      </c>
      <c r="N277" s="36" t="str">
        <f>IF(LEN('Local Access'!L277)=0,"",'Local Access'!L277)</f>
        <v/>
      </c>
      <c r="O277" s="36" t="str">
        <f>IF(LEN('Local Access'!M277)=0,"",'Local Access'!M277)</f>
        <v/>
      </c>
      <c r="P277" s="35"/>
      <c r="Q277" s="35"/>
      <c r="R277" s="34"/>
      <c r="S277" s="33"/>
      <c r="T277" s="33"/>
      <c r="U277" s="32"/>
      <c r="V277" s="31"/>
      <c r="W277" s="31"/>
      <c r="X277" s="31"/>
      <c r="Y277" s="31"/>
      <c r="Z277" s="31"/>
      <c r="AA277" s="31"/>
      <c r="AB277" s="292">
        <f t="shared" si="22"/>
        <v>0</v>
      </c>
      <c r="AC277" s="292">
        <f t="shared" si="23"/>
        <v>0</v>
      </c>
      <c r="AD277" s="292">
        <f t="shared" si="24"/>
        <v>0</v>
      </c>
      <c r="AE277" s="30">
        <f>IF(G277="",0,IF(P277="On-Net maken (glasvezel)",$S277*PDC!$F$33+$T277*PDC!$F$34+PDC!$F$32+$U277,IF(P277="On-Net maken (radio)",PDC!$F$35+$U277,0)))</f>
        <v>0</v>
      </c>
      <c r="AF277" s="293">
        <f>IF(G277="",0,IF(P277="Inkoop bij 3e partij",0,IF(H277="Ja",Y277,VLOOKUP($G277,PDC!$B$10:$G$95,6,FALSE))))</f>
        <v>0</v>
      </c>
      <c r="AG277" s="30">
        <f>IF(G277="",0,IF(P277="Inkoop bij 3e partij",0,IF(H277="Ja", Z277,VLOOKUP($G277,PDC!$B$10:$G$95,5,FALSE))))</f>
        <v>0</v>
      </c>
      <c r="AH277" s="293">
        <f>IF(G277="",0,IF(P277="Inkoop bij 3e partij",V277*(1+PDC!$F$37)+IF(G277=0,0,IF(LEN(G277)=0,0,VLOOKUP($G277,PDC!$B$10:$J$77,7,FALSE))),0))</f>
        <v>0</v>
      </c>
      <c r="AI277" s="293">
        <f>IF(G277="",0,IF(P277="Inkoop bij 3e partij",W277*(1+PDC!$F$38),0))</f>
        <v>0</v>
      </c>
      <c r="AJ277" s="30">
        <f>IF(L277="",0,IF(M277="Ja",AA277,VLOOKUP($L277,PDC!$B$10:$G$95,5,FALSE)))</f>
        <v>0</v>
      </c>
    </row>
    <row r="278" spans="1:36" x14ac:dyDescent="0.2">
      <c r="A278" s="36" t="str">
        <f>IF(OR(LEN('Local Access'!A278)=0,'Local Access'!$L277="Ja"),"",'Local Access'!A278)</f>
        <v/>
      </c>
      <c r="B278" s="36" t="str">
        <f>IF(OR(LEN('Local Access'!B278)=0,'Local Access'!$L277="Ja"),"",'Local Access'!B278)</f>
        <v/>
      </c>
      <c r="C278" s="36" t="str">
        <f>IF(OR(LEN('Local Access'!C278)=0,'Local Access'!$L277="Ja"),"",'Local Access'!C278)</f>
        <v/>
      </c>
      <c r="D278" s="36" t="str">
        <f>IF(OR(LEN('Local Access'!D278)=0,'Local Access'!$L277="Ja"),"",'Local Access'!D278)</f>
        <v/>
      </c>
      <c r="E278" s="36" t="str">
        <f>IF(OR(LEN('Local Access'!E278)=0,'Local Access'!$L277="Ja"),"",'Local Access'!E278)</f>
        <v/>
      </c>
      <c r="F278" s="36" t="str">
        <f>IF(OR(LEN('Local Access'!F278)=0,'Local Access'!$L277="Ja"),"",'Local Access'!F278)</f>
        <v/>
      </c>
      <c r="G278" s="36" t="str">
        <f>IF(N277="Ja","",IF(LEN('Local Access'!H278)=0,"",'Local Access'!H278))</f>
        <v/>
      </c>
      <c r="H278" s="174" t="str">
        <f t="shared" si="20"/>
        <v/>
      </c>
      <c r="I278" s="36" t="str">
        <f>IF(N277="Ja","",IF(LEN('Local Access'!G278)=0,"",'Local Access'!G278))</f>
        <v/>
      </c>
      <c r="J278" s="36" t="str">
        <f>IF(N277="Ja","",IF(LEN('Local Access'!I278)=0,"",'Local Access'!I278))</f>
        <v/>
      </c>
      <c r="K278" s="36" t="str">
        <f>IF(LEN('Local Access'!J278)=0,"",'Local Access'!J278)</f>
        <v/>
      </c>
      <c r="L278" s="36" t="str">
        <f>IF(LEN('Local Access'!K278)=0,"",'Local Access'!K278)</f>
        <v/>
      </c>
      <c r="M278" s="174" t="str">
        <f t="shared" si="21"/>
        <v/>
      </c>
      <c r="N278" s="36" t="str">
        <f>IF(LEN('Local Access'!L278)=0,"",'Local Access'!L278)</f>
        <v/>
      </c>
      <c r="O278" s="36" t="str">
        <f>IF(LEN('Local Access'!M278)=0,"",'Local Access'!M278)</f>
        <v/>
      </c>
      <c r="P278" s="35"/>
      <c r="Q278" s="35"/>
      <c r="R278" s="34"/>
      <c r="S278" s="33"/>
      <c r="T278" s="33"/>
      <c r="U278" s="32"/>
      <c r="V278" s="31"/>
      <c r="W278" s="31"/>
      <c r="X278" s="31"/>
      <c r="Y278" s="31"/>
      <c r="Z278" s="31"/>
      <c r="AA278" s="31"/>
      <c r="AB278" s="292">
        <f t="shared" si="22"/>
        <v>0</v>
      </c>
      <c r="AC278" s="292">
        <f t="shared" si="23"/>
        <v>0</v>
      </c>
      <c r="AD278" s="292">
        <f t="shared" si="24"/>
        <v>0</v>
      </c>
      <c r="AE278" s="30">
        <f>IF(G278="",0,IF(P278="On-Net maken (glasvezel)",$S278*PDC!$F$33+$T278*PDC!$F$34+PDC!$F$32+$U278,IF(P278="On-Net maken (radio)",PDC!$F$35+$U278,0)))</f>
        <v>0</v>
      </c>
      <c r="AF278" s="293">
        <f>IF(G278="",0,IF(P278="Inkoop bij 3e partij",0,IF(H278="Ja",Y278,VLOOKUP($G278,PDC!$B$10:$G$95,6,FALSE))))</f>
        <v>0</v>
      </c>
      <c r="AG278" s="30">
        <f>IF(G278="",0,IF(P278="Inkoop bij 3e partij",0,IF(H278="Ja", Z278,VLOOKUP($G278,PDC!$B$10:$G$95,5,FALSE))))</f>
        <v>0</v>
      </c>
      <c r="AH278" s="293">
        <f>IF(G278="",0,IF(P278="Inkoop bij 3e partij",V278*(1+PDC!$F$37)+IF(G278=0,0,IF(LEN(G278)=0,0,VLOOKUP($G278,PDC!$B$10:$J$77,7,FALSE))),0))</f>
        <v>0</v>
      </c>
      <c r="AI278" s="293">
        <f>IF(G278="",0,IF(P278="Inkoop bij 3e partij",W278*(1+PDC!$F$38),0))</f>
        <v>0</v>
      </c>
      <c r="AJ278" s="30">
        <f>IF(L278="",0,IF(M278="Ja",AA278,VLOOKUP($L278,PDC!$B$10:$G$95,5,FALSE)))</f>
        <v>0</v>
      </c>
    </row>
    <row r="279" spans="1:36" x14ac:dyDescent="0.2">
      <c r="A279" s="36" t="str">
        <f>IF(OR(LEN('Local Access'!A279)=0,'Local Access'!$L278="Ja"),"",'Local Access'!A279)</f>
        <v/>
      </c>
      <c r="B279" s="36" t="str">
        <f>IF(OR(LEN('Local Access'!B279)=0,'Local Access'!$L278="Ja"),"",'Local Access'!B279)</f>
        <v/>
      </c>
      <c r="C279" s="36" t="str">
        <f>IF(OR(LEN('Local Access'!C279)=0,'Local Access'!$L278="Ja"),"",'Local Access'!C279)</f>
        <v/>
      </c>
      <c r="D279" s="36" t="str">
        <f>IF(OR(LEN('Local Access'!D279)=0,'Local Access'!$L278="Ja"),"",'Local Access'!D279)</f>
        <v/>
      </c>
      <c r="E279" s="36" t="str">
        <f>IF(OR(LEN('Local Access'!E279)=0,'Local Access'!$L278="Ja"),"",'Local Access'!E279)</f>
        <v/>
      </c>
      <c r="F279" s="36" t="str">
        <f>IF(OR(LEN('Local Access'!F279)=0,'Local Access'!$L278="Ja"),"",'Local Access'!F279)</f>
        <v/>
      </c>
      <c r="G279" s="36" t="str">
        <f>IF(N278="Ja","",IF(LEN('Local Access'!H279)=0,"",'Local Access'!H279))</f>
        <v/>
      </c>
      <c r="H279" s="174" t="str">
        <f t="shared" si="20"/>
        <v/>
      </c>
      <c r="I279" s="36" t="str">
        <f>IF(N278="Ja","",IF(LEN('Local Access'!G279)=0,"",'Local Access'!G279))</f>
        <v/>
      </c>
      <c r="J279" s="36" t="str">
        <f>IF(N278="Ja","",IF(LEN('Local Access'!I279)=0,"",'Local Access'!I279))</f>
        <v/>
      </c>
      <c r="K279" s="36" t="str">
        <f>IF(LEN('Local Access'!J279)=0,"",'Local Access'!J279)</f>
        <v/>
      </c>
      <c r="L279" s="36" t="str">
        <f>IF(LEN('Local Access'!K279)=0,"",'Local Access'!K279)</f>
        <v/>
      </c>
      <c r="M279" s="174" t="str">
        <f t="shared" si="21"/>
        <v/>
      </c>
      <c r="N279" s="36" t="str">
        <f>IF(LEN('Local Access'!L279)=0,"",'Local Access'!L279)</f>
        <v/>
      </c>
      <c r="O279" s="36" t="str">
        <f>IF(LEN('Local Access'!M279)=0,"",'Local Access'!M279)</f>
        <v/>
      </c>
      <c r="P279" s="35"/>
      <c r="Q279" s="35"/>
      <c r="R279" s="34"/>
      <c r="S279" s="33"/>
      <c r="T279" s="33"/>
      <c r="U279" s="32"/>
      <c r="V279" s="31"/>
      <c r="W279" s="31"/>
      <c r="X279" s="31"/>
      <c r="Y279" s="31"/>
      <c r="Z279" s="31"/>
      <c r="AA279" s="31"/>
      <c r="AB279" s="292">
        <f t="shared" si="22"/>
        <v>0</v>
      </c>
      <c r="AC279" s="292">
        <f t="shared" si="23"/>
        <v>0</v>
      </c>
      <c r="AD279" s="292">
        <f t="shared" si="24"/>
        <v>0</v>
      </c>
      <c r="AE279" s="30">
        <f>IF(G279="",0,IF(P279="On-Net maken (glasvezel)",$S279*PDC!$F$33+$T279*PDC!$F$34+PDC!$F$32+$U279,IF(P279="On-Net maken (radio)",PDC!$F$35+$U279,0)))</f>
        <v>0</v>
      </c>
      <c r="AF279" s="293">
        <f>IF(G279="",0,IF(P279="Inkoop bij 3e partij",0,IF(H279="Ja",Y279,VLOOKUP($G279,PDC!$B$10:$G$95,6,FALSE))))</f>
        <v>0</v>
      </c>
      <c r="AG279" s="30">
        <f>IF(G279="",0,IF(P279="Inkoop bij 3e partij",0,IF(H279="Ja", Z279,VLOOKUP($G279,PDC!$B$10:$G$95,5,FALSE))))</f>
        <v>0</v>
      </c>
      <c r="AH279" s="293">
        <f>IF(G279="",0,IF(P279="Inkoop bij 3e partij",V279*(1+PDC!$F$37)+IF(G279=0,0,IF(LEN(G279)=0,0,VLOOKUP($G279,PDC!$B$10:$J$77,7,FALSE))),0))</f>
        <v>0</v>
      </c>
      <c r="AI279" s="293">
        <f>IF(G279="",0,IF(P279="Inkoop bij 3e partij",W279*(1+PDC!$F$38),0))</f>
        <v>0</v>
      </c>
      <c r="AJ279" s="30">
        <f>IF(L279="",0,IF(M279="Ja",AA279,VLOOKUP($L279,PDC!$B$10:$G$95,5,FALSE)))</f>
        <v>0</v>
      </c>
    </row>
    <row r="280" spans="1:36" x14ac:dyDescent="0.2">
      <c r="A280" s="36" t="str">
        <f>IF(OR(LEN('Local Access'!A280)=0,'Local Access'!$L279="Ja"),"",'Local Access'!A280)</f>
        <v/>
      </c>
      <c r="B280" s="36" t="str">
        <f>IF(OR(LEN('Local Access'!B280)=0,'Local Access'!$L279="Ja"),"",'Local Access'!B280)</f>
        <v/>
      </c>
      <c r="C280" s="36" t="str">
        <f>IF(OR(LEN('Local Access'!C280)=0,'Local Access'!$L279="Ja"),"",'Local Access'!C280)</f>
        <v/>
      </c>
      <c r="D280" s="36" t="str">
        <f>IF(OR(LEN('Local Access'!D280)=0,'Local Access'!$L279="Ja"),"",'Local Access'!D280)</f>
        <v/>
      </c>
      <c r="E280" s="36" t="str">
        <f>IF(OR(LEN('Local Access'!E280)=0,'Local Access'!$L279="Ja"),"",'Local Access'!E280)</f>
        <v/>
      </c>
      <c r="F280" s="36" t="str">
        <f>IF(OR(LEN('Local Access'!F280)=0,'Local Access'!$L279="Ja"),"",'Local Access'!F280)</f>
        <v/>
      </c>
      <c r="G280" s="36" t="str">
        <f>IF(N279="Ja","",IF(LEN('Local Access'!H280)=0,"",'Local Access'!H280))</f>
        <v/>
      </c>
      <c r="H280" s="174" t="str">
        <f t="shared" si="20"/>
        <v/>
      </c>
      <c r="I280" s="36" t="str">
        <f>IF(N279="Ja","",IF(LEN('Local Access'!G280)=0,"",'Local Access'!G280))</f>
        <v/>
      </c>
      <c r="J280" s="36" t="str">
        <f>IF(N279="Ja","",IF(LEN('Local Access'!I280)=0,"",'Local Access'!I280))</f>
        <v/>
      </c>
      <c r="K280" s="36" t="str">
        <f>IF(LEN('Local Access'!J280)=0,"",'Local Access'!J280)</f>
        <v/>
      </c>
      <c r="L280" s="36" t="str">
        <f>IF(LEN('Local Access'!K280)=0,"",'Local Access'!K280)</f>
        <v/>
      </c>
      <c r="M280" s="174" t="str">
        <f t="shared" si="21"/>
        <v/>
      </c>
      <c r="N280" s="36" t="str">
        <f>IF(LEN('Local Access'!L280)=0,"",'Local Access'!L280)</f>
        <v/>
      </c>
      <c r="O280" s="36" t="str">
        <f>IF(LEN('Local Access'!M280)=0,"",'Local Access'!M280)</f>
        <v/>
      </c>
      <c r="P280" s="35"/>
      <c r="Q280" s="35"/>
      <c r="R280" s="34"/>
      <c r="S280" s="33"/>
      <c r="T280" s="33"/>
      <c r="U280" s="32"/>
      <c r="V280" s="31"/>
      <c r="W280" s="31"/>
      <c r="X280" s="31"/>
      <c r="Y280" s="31"/>
      <c r="Z280" s="31"/>
      <c r="AA280" s="31"/>
      <c r="AB280" s="292">
        <f t="shared" si="22"/>
        <v>0</v>
      </c>
      <c r="AC280" s="292">
        <f t="shared" si="23"/>
        <v>0</v>
      </c>
      <c r="AD280" s="292">
        <f t="shared" si="24"/>
        <v>0</v>
      </c>
      <c r="AE280" s="30">
        <f>IF(G280="",0,IF(P280="On-Net maken (glasvezel)",$S280*PDC!$F$33+$T280*PDC!$F$34+PDC!$F$32+$U280,IF(P280="On-Net maken (radio)",PDC!$F$35+$U280,0)))</f>
        <v>0</v>
      </c>
      <c r="AF280" s="293">
        <f>IF(G280="",0,IF(P280="Inkoop bij 3e partij",0,IF(H280="Ja",Y280,VLOOKUP($G280,PDC!$B$10:$G$95,6,FALSE))))</f>
        <v>0</v>
      </c>
      <c r="AG280" s="30">
        <f>IF(G280="",0,IF(P280="Inkoop bij 3e partij",0,IF(H280="Ja", Z280,VLOOKUP($G280,PDC!$B$10:$G$95,5,FALSE))))</f>
        <v>0</v>
      </c>
      <c r="AH280" s="293">
        <f>IF(G280="",0,IF(P280="Inkoop bij 3e partij",V280*(1+PDC!$F$37)+IF(G280=0,0,IF(LEN(G280)=0,0,VLOOKUP($G280,PDC!$B$10:$J$77,7,FALSE))),0))</f>
        <v>0</v>
      </c>
      <c r="AI280" s="293">
        <f>IF(G280="",0,IF(P280="Inkoop bij 3e partij",W280*(1+PDC!$F$38),0))</f>
        <v>0</v>
      </c>
      <c r="AJ280" s="30">
        <f>IF(L280="",0,IF(M280="Ja",AA280,VLOOKUP($L280,PDC!$B$10:$G$95,5,FALSE)))</f>
        <v>0</v>
      </c>
    </row>
    <row r="281" spans="1:36" x14ac:dyDescent="0.2">
      <c r="A281" s="36" t="str">
        <f>IF(OR(LEN('Local Access'!A281)=0,'Local Access'!$L280="Ja"),"",'Local Access'!A281)</f>
        <v/>
      </c>
      <c r="B281" s="36" t="str">
        <f>IF(OR(LEN('Local Access'!B281)=0,'Local Access'!$L280="Ja"),"",'Local Access'!B281)</f>
        <v/>
      </c>
      <c r="C281" s="36" t="str">
        <f>IF(OR(LEN('Local Access'!C281)=0,'Local Access'!$L280="Ja"),"",'Local Access'!C281)</f>
        <v/>
      </c>
      <c r="D281" s="36" t="str">
        <f>IF(OR(LEN('Local Access'!D281)=0,'Local Access'!$L280="Ja"),"",'Local Access'!D281)</f>
        <v/>
      </c>
      <c r="E281" s="36" t="str">
        <f>IF(OR(LEN('Local Access'!E281)=0,'Local Access'!$L280="Ja"),"",'Local Access'!E281)</f>
        <v/>
      </c>
      <c r="F281" s="36" t="str">
        <f>IF(OR(LEN('Local Access'!F281)=0,'Local Access'!$L280="Ja"),"",'Local Access'!F281)</f>
        <v/>
      </c>
      <c r="G281" s="36" t="str">
        <f>IF(N280="Ja","",IF(LEN('Local Access'!H281)=0,"",'Local Access'!H281))</f>
        <v/>
      </c>
      <c r="H281" s="174" t="str">
        <f t="shared" si="20"/>
        <v/>
      </c>
      <c r="I281" s="36" t="str">
        <f>IF(N280="Ja","",IF(LEN('Local Access'!G281)=0,"",'Local Access'!G281))</f>
        <v/>
      </c>
      <c r="J281" s="36" t="str">
        <f>IF(N280="Ja","",IF(LEN('Local Access'!I281)=0,"",'Local Access'!I281))</f>
        <v/>
      </c>
      <c r="K281" s="36" t="str">
        <f>IF(LEN('Local Access'!J281)=0,"",'Local Access'!J281)</f>
        <v/>
      </c>
      <c r="L281" s="36" t="str">
        <f>IF(LEN('Local Access'!K281)=0,"",'Local Access'!K281)</f>
        <v/>
      </c>
      <c r="M281" s="174" t="str">
        <f t="shared" si="21"/>
        <v/>
      </c>
      <c r="N281" s="36" t="str">
        <f>IF(LEN('Local Access'!L281)=0,"",'Local Access'!L281)</f>
        <v/>
      </c>
      <c r="O281" s="36" t="str">
        <f>IF(LEN('Local Access'!M281)=0,"",'Local Access'!M281)</f>
        <v/>
      </c>
      <c r="P281" s="35"/>
      <c r="Q281" s="35"/>
      <c r="R281" s="34"/>
      <c r="S281" s="33"/>
      <c r="T281" s="33"/>
      <c r="U281" s="32"/>
      <c r="V281" s="31"/>
      <c r="W281" s="31"/>
      <c r="X281" s="31"/>
      <c r="Y281" s="31"/>
      <c r="Z281" s="31"/>
      <c r="AA281" s="31"/>
      <c r="AB281" s="292">
        <f t="shared" si="22"/>
        <v>0</v>
      </c>
      <c r="AC281" s="292">
        <f t="shared" si="23"/>
        <v>0</v>
      </c>
      <c r="AD281" s="292">
        <f t="shared" si="24"/>
        <v>0</v>
      </c>
      <c r="AE281" s="30">
        <f>IF(G281="",0,IF(P281="On-Net maken (glasvezel)",$S281*PDC!$F$33+$T281*PDC!$F$34+PDC!$F$32+$U281,IF(P281="On-Net maken (radio)",PDC!$F$35+$U281,0)))</f>
        <v>0</v>
      </c>
      <c r="AF281" s="293">
        <f>IF(G281="",0,IF(P281="Inkoop bij 3e partij",0,IF(H281="Ja",Y281,VLOOKUP($G281,PDC!$B$10:$G$95,6,FALSE))))</f>
        <v>0</v>
      </c>
      <c r="AG281" s="30">
        <f>IF(G281="",0,IF(P281="Inkoop bij 3e partij",0,IF(H281="Ja", Z281,VLOOKUP($G281,PDC!$B$10:$G$95,5,FALSE))))</f>
        <v>0</v>
      </c>
      <c r="AH281" s="293">
        <f>IF(G281="",0,IF(P281="Inkoop bij 3e partij",V281*(1+PDC!$F$37)+IF(G281=0,0,IF(LEN(G281)=0,0,VLOOKUP($G281,PDC!$B$10:$J$77,7,FALSE))),0))</f>
        <v>0</v>
      </c>
      <c r="AI281" s="293">
        <f>IF(G281="",0,IF(P281="Inkoop bij 3e partij",W281*(1+PDC!$F$38),0))</f>
        <v>0</v>
      </c>
      <c r="AJ281" s="30">
        <f>IF(L281="",0,IF(M281="Ja",AA281,VLOOKUP($L281,PDC!$B$10:$G$95,5,FALSE)))</f>
        <v>0</v>
      </c>
    </row>
    <row r="282" spans="1:36" x14ac:dyDescent="0.2">
      <c r="A282" s="36" t="str">
        <f>IF(OR(LEN('Local Access'!A282)=0,'Local Access'!$L281="Ja"),"",'Local Access'!A282)</f>
        <v/>
      </c>
      <c r="B282" s="36" t="str">
        <f>IF(OR(LEN('Local Access'!B282)=0,'Local Access'!$L281="Ja"),"",'Local Access'!B282)</f>
        <v/>
      </c>
      <c r="C282" s="36" t="str">
        <f>IF(OR(LEN('Local Access'!C282)=0,'Local Access'!$L281="Ja"),"",'Local Access'!C282)</f>
        <v/>
      </c>
      <c r="D282" s="36" t="str">
        <f>IF(OR(LEN('Local Access'!D282)=0,'Local Access'!$L281="Ja"),"",'Local Access'!D282)</f>
        <v/>
      </c>
      <c r="E282" s="36" t="str">
        <f>IF(OR(LEN('Local Access'!E282)=0,'Local Access'!$L281="Ja"),"",'Local Access'!E282)</f>
        <v/>
      </c>
      <c r="F282" s="36" t="str">
        <f>IF(OR(LEN('Local Access'!F282)=0,'Local Access'!$L281="Ja"),"",'Local Access'!F282)</f>
        <v/>
      </c>
      <c r="G282" s="36" t="str">
        <f>IF(N281="Ja","",IF(LEN('Local Access'!H282)=0,"",'Local Access'!H282))</f>
        <v/>
      </c>
      <c r="H282" s="174" t="str">
        <f t="shared" si="20"/>
        <v/>
      </c>
      <c r="I282" s="36" t="str">
        <f>IF(N281="Ja","",IF(LEN('Local Access'!G282)=0,"",'Local Access'!G282))</f>
        <v/>
      </c>
      <c r="J282" s="36" t="str">
        <f>IF(N281="Ja","",IF(LEN('Local Access'!I282)=0,"",'Local Access'!I282))</f>
        <v/>
      </c>
      <c r="K282" s="36" t="str">
        <f>IF(LEN('Local Access'!J282)=0,"",'Local Access'!J282)</f>
        <v/>
      </c>
      <c r="L282" s="36" t="str">
        <f>IF(LEN('Local Access'!K282)=0,"",'Local Access'!K282)</f>
        <v/>
      </c>
      <c r="M282" s="174" t="str">
        <f t="shared" si="21"/>
        <v/>
      </c>
      <c r="N282" s="36" t="str">
        <f>IF(LEN('Local Access'!L282)=0,"",'Local Access'!L282)</f>
        <v/>
      </c>
      <c r="O282" s="36" t="str">
        <f>IF(LEN('Local Access'!M282)=0,"",'Local Access'!M282)</f>
        <v/>
      </c>
      <c r="P282" s="35"/>
      <c r="Q282" s="35"/>
      <c r="R282" s="34"/>
      <c r="S282" s="33"/>
      <c r="T282" s="33"/>
      <c r="U282" s="32"/>
      <c r="V282" s="31"/>
      <c r="W282" s="31"/>
      <c r="X282" s="31"/>
      <c r="Y282" s="31"/>
      <c r="Z282" s="31"/>
      <c r="AA282" s="31"/>
      <c r="AB282" s="292">
        <f t="shared" si="22"/>
        <v>0</v>
      </c>
      <c r="AC282" s="292">
        <f t="shared" si="23"/>
        <v>0</v>
      </c>
      <c r="AD282" s="292">
        <f t="shared" si="24"/>
        <v>0</v>
      </c>
      <c r="AE282" s="30">
        <f>IF(G282="",0,IF(P282="On-Net maken (glasvezel)",$S282*PDC!$F$33+$T282*PDC!$F$34+PDC!$F$32+$U282,IF(P282="On-Net maken (radio)",PDC!$F$35+$U282,0)))</f>
        <v>0</v>
      </c>
      <c r="AF282" s="293">
        <f>IF(G282="",0,IF(P282="Inkoop bij 3e partij",0,IF(H282="Ja",Y282,VLOOKUP($G282,PDC!$B$10:$G$95,6,FALSE))))</f>
        <v>0</v>
      </c>
      <c r="AG282" s="30">
        <f>IF(G282="",0,IF(P282="Inkoop bij 3e partij",0,IF(H282="Ja", Z282,VLOOKUP($G282,PDC!$B$10:$G$95,5,FALSE))))</f>
        <v>0</v>
      </c>
      <c r="AH282" s="293">
        <f>IF(G282="",0,IF(P282="Inkoop bij 3e partij",V282*(1+PDC!$F$37)+IF(G282=0,0,IF(LEN(G282)=0,0,VLOOKUP($G282,PDC!$B$10:$J$77,7,FALSE))),0))</f>
        <v>0</v>
      </c>
      <c r="AI282" s="293">
        <f>IF(G282="",0,IF(P282="Inkoop bij 3e partij",W282*(1+PDC!$F$38),0))</f>
        <v>0</v>
      </c>
      <c r="AJ282" s="30">
        <f>IF(L282="",0,IF(M282="Ja",AA282,VLOOKUP($L282,PDC!$B$10:$G$95,5,FALSE)))</f>
        <v>0</v>
      </c>
    </row>
    <row r="283" spans="1:36" x14ac:dyDescent="0.2">
      <c r="A283" s="36" t="str">
        <f>IF(OR(LEN('Local Access'!A283)=0,'Local Access'!$L282="Ja"),"",'Local Access'!A283)</f>
        <v/>
      </c>
      <c r="B283" s="36" t="str">
        <f>IF(OR(LEN('Local Access'!B283)=0,'Local Access'!$L282="Ja"),"",'Local Access'!B283)</f>
        <v/>
      </c>
      <c r="C283" s="36" t="str">
        <f>IF(OR(LEN('Local Access'!C283)=0,'Local Access'!$L282="Ja"),"",'Local Access'!C283)</f>
        <v/>
      </c>
      <c r="D283" s="36" t="str">
        <f>IF(OR(LEN('Local Access'!D283)=0,'Local Access'!$L282="Ja"),"",'Local Access'!D283)</f>
        <v/>
      </c>
      <c r="E283" s="36" t="str">
        <f>IF(OR(LEN('Local Access'!E283)=0,'Local Access'!$L282="Ja"),"",'Local Access'!E283)</f>
        <v/>
      </c>
      <c r="F283" s="36" t="str">
        <f>IF(OR(LEN('Local Access'!F283)=0,'Local Access'!$L282="Ja"),"",'Local Access'!F283)</f>
        <v/>
      </c>
      <c r="G283" s="36" t="str">
        <f>IF(N282="Ja","",IF(LEN('Local Access'!H283)=0,"",'Local Access'!H283))</f>
        <v/>
      </c>
      <c r="H283" s="174" t="str">
        <f t="shared" si="20"/>
        <v/>
      </c>
      <c r="I283" s="36" t="str">
        <f>IF(N282="Ja","",IF(LEN('Local Access'!G283)=0,"",'Local Access'!G283))</f>
        <v/>
      </c>
      <c r="J283" s="36" t="str">
        <f>IF(N282="Ja","",IF(LEN('Local Access'!I283)=0,"",'Local Access'!I283))</f>
        <v/>
      </c>
      <c r="K283" s="36" t="str">
        <f>IF(LEN('Local Access'!J283)=0,"",'Local Access'!J283)</f>
        <v/>
      </c>
      <c r="L283" s="36" t="str">
        <f>IF(LEN('Local Access'!K283)=0,"",'Local Access'!K283)</f>
        <v/>
      </c>
      <c r="M283" s="174" t="str">
        <f t="shared" si="21"/>
        <v/>
      </c>
      <c r="N283" s="36" t="str">
        <f>IF(LEN('Local Access'!L283)=0,"",'Local Access'!L283)</f>
        <v/>
      </c>
      <c r="O283" s="36" t="str">
        <f>IF(LEN('Local Access'!M283)=0,"",'Local Access'!M283)</f>
        <v/>
      </c>
      <c r="P283" s="35"/>
      <c r="Q283" s="35"/>
      <c r="R283" s="34"/>
      <c r="S283" s="33"/>
      <c r="T283" s="33"/>
      <c r="U283" s="32"/>
      <c r="V283" s="31"/>
      <c r="W283" s="31"/>
      <c r="X283" s="31"/>
      <c r="Y283" s="31"/>
      <c r="Z283" s="31"/>
      <c r="AA283" s="31"/>
      <c r="AB283" s="292">
        <f t="shared" si="22"/>
        <v>0</v>
      </c>
      <c r="AC283" s="292">
        <f t="shared" si="23"/>
        <v>0</v>
      </c>
      <c r="AD283" s="292">
        <f t="shared" si="24"/>
        <v>0</v>
      </c>
      <c r="AE283" s="30">
        <f>IF(G283="",0,IF(P283="On-Net maken (glasvezel)",$S283*PDC!$F$33+$T283*PDC!$F$34+PDC!$F$32+$U283,IF(P283="On-Net maken (radio)",PDC!$F$35+$U283,0)))</f>
        <v>0</v>
      </c>
      <c r="AF283" s="293">
        <f>IF(G283="",0,IF(P283="Inkoop bij 3e partij",0,IF(H283="Ja",Y283,VLOOKUP($G283,PDC!$B$10:$G$95,6,FALSE))))</f>
        <v>0</v>
      </c>
      <c r="AG283" s="30">
        <f>IF(G283="",0,IF(P283="Inkoop bij 3e partij",0,IF(H283="Ja", Z283,VLOOKUP($G283,PDC!$B$10:$G$95,5,FALSE))))</f>
        <v>0</v>
      </c>
      <c r="AH283" s="293">
        <f>IF(G283="",0,IF(P283="Inkoop bij 3e partij",V283*(1+PDC!$F$37)+IF(G283=0,0,IF(LEN(G283)=0,0,VLOOKUP($G283,PDC!$B$10:$J$77,7,FALSE))),0))</f>
        <v>0</v>
      </c>
      <c r="AI283" s="293">
        <f>IF(G283="",0,IF(P283="Inkoop bij 3e partij",W283*(1+PDC!$F$38),0))</f>
        <v>0</v>
      </c>
      <c r="AJ283" s="30">
        <f>IF(L283="",0,IF(M283="Ja",AA283,VLOOKUP($L283,PDC!$B$10:$G$95,5,FALSE)))</f>
        <v>0</v>
      </c>
    </row>
    <row r="284" spans="1:36" x14ac:dyDescent="0.2">
      <c r="A284" s="36" t="str">
        <f>IF(OR(LEN('Local Access'!A284)=0,'Local Access'!$L283="Ja"),"",'Local Access'!A284)</f>
        <v/>
      </c>
      <c r="B284" s="36" t="str">
        <f>IF(OR(LEN('Local Access'!B284)=0,'Local Access'!$L283="Ja"),"",'Local Access'!B284)</f>
        <v/>
      </c>
      <c r="C284" s="36" t="str">
        <f>IF(OR(LEN('Local Access'!C284)=0,'Local Access'!$L283="Ja"),"",'Local Access'!C284)</f>
        <v/>
      </c>
      <c r="D284" s="36" t="str">
        <f>IF(OR(LEN('Local Access'!D284)=0,'Local Access'!$L283="Ja"),"",'Local Access'!D284)</f>
        <v/>
      </c>
      <c r="E284" s="36" t="str">
        <f>IF(OR(LEN('Local Access'!E284)=0,'Local Access'!$L283="Ja"),"",'Local Access'!E284)</f>
        <v/>
      </c>
      <c r="F284" s="36" t="str">
        <f>IF(OR(LEN('Local Access'!F284)=0,'Local Access'!$L283="Ja"),"",'Local Access'!F284)</f>
        <v/>
      </c>
      <c r="G284" s="36" t="str">
        <f>IF(N283="Ja","",IF(LEN('Local Access'!H284)=0,"",'Local Access'!H284))</f>
        <v/>
      </c>
      <c r="H284" s="174" t="str">
        <f t="shared" si="20"/>
        <v/>
      </c>
      <c r="I284" s="36" t="str">
        <f>IF(N283="Ja","",IF(LEN('Local Access'!G284)=0,"",'Local Access'!G284))</f>
        <v/>
      </c>
      <c r="J284" s="36" t="str">
        <f>IF(N283="Ja","",IF(LEN('Local Access'!I284)=0,"",'Local Access'!I284))</f>
        <v/>
      </c>
      <c r="K284" s="36" t="str">
        <f>IF(LEN('Local Access'!J284)=0,"",'Local Access'!J284)</f>
        <v/>
      </c>
      <c r="L284" s="36" t="str">
        <f>IF(LEN('Local Access'!K284)=0,"",'Local Access'!K284)</f>
        <v/>
      </c>
      <c r="M284" s="174" t="str">
        <f t="shared" si="21"/>
        <v/>
      </c>
      <c r="N284" s="36" t="str">
        <f>IF(LEN('Local Access'!L284)=0,"",'Local Access'!L284)</f>
        <v/>
      </c>
      <c r="O284" s="36" t="str">
        <f>IF(LEN('Local Access'!M284)=0,"",'Local Access'!M284)</f>
        <v/>
      </c>
      <c r="P284" s="35"/>
      <c r="Q284" s="35"/>
      <c r="R284" s="34"/>
      <c r="S284" s="33"/>
      <c r="T284" s="33"/>
      <c r="U284" s="32"/>
      <c r="V284" s="31"/>
      <c r="W284" s="31"/>
      <c r="X284" s="31"/>
      <c r="Y284" s="31"/>
      <c r="Z284" s="31"/>
      <c r="AA284" s="31"/>
      <c r="AB284" s="292">
        <f t="shared" si="22"/>
        <v>0</v>
      </c>
      <c r="AC284" s="292">
        <f t="shared" si="23"/>
        <v>0</v>
      </c>
      <c r="AD284" s="292">
        <f t="shared" si="24"/>
        <v>0</v>
      </c>
      <c r="AE284" s="30">
        <f>IF(G284="",0,IF(P284="On-Net maken (glasvezel)",$S284*PDC!$F$33+$T284*PDC!$F$34+PDC!$F$32+$U284,IF(P284="On-Net maken (radio)",PDC!$F$35+$U284,0)))</f>
        <v>0</v>
      </c>
      <c r="AF284" s="293">
        <f>IF(G284="",0,IF(P284="Inkoop bij 3e partij",0,IF(H284="Ja",Y284,VLOOKUP($G284,PDC!$B$10:$G$95,6,FALSE))))</f>
        <v>0</v>
      </c>
      <c r="AG284" s="30">
        <f>IF(G284="",0,IF(P284="Inkoop bij 3e partij",0,IF(H284="Ja", Z284,VLOOKUP($G284,PDC!$B$10:$G$95,5,FALSE))))</f>
        <v>0</v>
      </c>
      <c r="AH284" s="293">
        <f>IF(G284="",0,IF(P284="Inkoop bij 3e partij",V284*(1+PDC!$F$37)+IF(G284=0,0,IF(LEN(G284)=0,0,VLOOKUP($G284,PDC!$B$10:$J$77,7,FALSE))),0))</f>
        <v>0</v>
      </c>
      <c r="AI284" s="293">
        <f>IF(G284="",0,IF(P284="Inkoop bij 3e partij",W284*(1+PDC!$F$38),0))</f>
        <v>0</v>
      </c>
      <c r="AJ284" s="30">
        <f>IF(L284="",0,IF(M284="Ja",AA284,VLOOKUP($L284,PDC!$B$10:$G$95,5,FALSE)))</f>
        <v>0</v>
      </c>
    </row>
    <row r="285" spans="1:36" x14ac:dyDescent="0.2">
      <c r="A285" s="36" t="str">
        <f>IF(OR(LEN('Local Access'!A285)=0,'Local Access'!$L284="Ja"),"",'Local Access'!A285)</f>
        <v/>
      </c>
      <c r="B285" s="36" t="str">
        <f>IF(OR(LEN('Local Access'!B285)=0,'Local Access'!$L284="Ja"),"",'Local Access'!B285)</f>
        <v/>
      </c>
      <c r="C285" s="36" t="str">
        <f>IF(OR(LEN('Local Access'!C285)=0,'Local Access'!$L284="Ja"),"",'Local Access'!C285)</f>
        <v/>
      </c>
      <c r="D285" s="36" t="str">
        <f>IF(OR(LEN('Local Access'!D285)=0,'Local Access'!$L284="Ja"),"",'Local Access'!D285)</f>
        <v/>
      </c>
      <c r="E285" s="36" t="str">
        <f>IF(OR(LEN('Local Access'!E285)=0,'Local Access'!$L284="Ja"),"",'Local Access'!E285)</f>
        <v/>
      </c>
      <c r="F285" s="36" t="str">
        <f>IF(OR(LEN('Local Access'!F285)=0,'Local Access'!$L284="Ja"),"",'Local Access'!F285)</f>
        <v/>
      </c>
      <c r="G285" s="36" t="str">
        <f>IF(N284="Ja","",IF(LEN('Local Access'!H285)=0,"",'Local Access'!H285))</f>
        <v/>
      </c>
      <c r="H285" s="174" t="str">
        <f t="shared" si="20"/>
        <v/>
      </c>
      <c r="I285" s="36" t="str">
        <f>IF(N284="Ja","",IF(LEN('Local Access'!G285)=0,"",'Local Access'!G285))</f>
        <v/>
      </c>
      <c r="J285" s="36" t="str">
        <f>IF(N284="Ja","",IF(LEN('Local Access'!I285)=0,"",'Local Access'!I285))</f>
        <v/>
      </c>
      <c r="K285" s="36" t="str">
        <f>IF(LEN('Local Access'!J285)=0,"",'Local Access'!J285)</f>
        <v/>
      </c>
      <c r="L285" s="36" t="str">
        <f>IF(LEN('Local Access'!K285)=0,"",'Local Access'!K285)</f>
        <v/>
      </c>
      <c r="M285" s="174" t="str">
        <f t="shared" si="21"/>
        <v/>
      </c>
      <c r="N285" s="36" t="str">
        <f>IF(LEN('Local Access'!L285)=0,"",'Local Access'!L285)</f>
        <v/>
      </c>
      <c r="O285" s="36" t="str">
        <f>IF(LEN('Local Access'!M285)=0,"",'Local Access'!M285)</f>
        <v/>
      </c>
      <c r="P285" s="35"/>
      <c r="Q285" s="35"/>
      <c r="R285" s="34"/>
      <c r="S285" s="33"/>
      <c r="T285" s="33"/>
      <c r="U285" s="32"/>
      <c r="V285" s="31"/>
      <c r="W285" s="31"/>
      <c r="X285" s="31"/>
      <c r="Y285" s="31"/>
      <c r="Z285" s="31"/>
      <c r="AA285" s="31"/>
      <c r="AB285" s="292">
        <f t="shared" si="22"/>
        <v>0</v>
      </c>
      <c r="AC285" s="292">
        <f t="shared" si="23"/>
        <v>0</v>
      </c>
      <c r="AD285" s="292">
        <f t="shared" si="24"/>
        <v>0</v>
      </c>
      <c r="AE285" s="30">
        <f>IF(G285="",0,IF(P285="On-Net maken (glasvezel)",$S285*PDC!$F$33+$T285*PDC!$F$34+PDC!$F$32+$U285,IF(P285="On-Net maken (radio)",PDC!$F$35+$U285,0)))</f>
        <v>0</v>
      </c>
      <c r="AF285" s="293">
        <f>IF(G285="",0,IF(P285="Inkoop bij 3e partij",0,IF(H285="Ja",Y285,VLOOKUP($G285,PDC!$B$10:$G$95,6,FALSE))))</f>
        <v>0</v>
      </c>
      <c r="AG285" s="30">
        <f>IF(G285="",0,IF(P285="Inkoop bij 3e partij",0,IF(H285="Ja", Z285,VLOOKUP($G285,PDC!$B$10:$G$95,5,FALSE))))</f>
        <v>0</v>
      </c>
      <c r="AH285" s="293">
        <f>IF(G285="",0,IF(P285="Inkoop bij 3e partij",V285*(1+PDC!$F$37)+IF(G285=0,0,IF(LEN(G285)=0,0,VLOOKUP($G285,PDC!$B$10:$J$77,7,FALSE))),0))</f>
        <v>0</v>
      </c>
      <c r="AI285" s="293">
        <f>IF(G285="",0,IF(P285="Inkoop bij 3e partij",W285*(1+PDC!$F$38),0))</f>
        <v>0</v>
      </c>
      <c r="AJ285" s="30">
        <f>IF(L285="",0,IF(M285="Ja",AA285,VLOOKUP($L285,PDC!$B$10:$G$95,5,FALSE)))</f>
        <v>0</v>
      </c>
    </row>
    <row r="286" spans="1:36" x14ac:dyDescent="0.2">
      <c r="A286" s="36" t="str">
        <f>IF(OR(LEN('Local Access'!A286)=0,'Local Access'!$L285="Ja"),"",'Local Access'!A286)</f>
        <v/>
      </c>
      <c r="B286" s="36" t="str">
        <f>IF(OR(LEN('Local Access'!B286)=0,'Local Access'!$L285="Ja"),"",'Local Access'!B286)</f>
        <v/>
      </c>
      <c r="C286" s="36" t="str">
        <f>IF(OR(LEN('Local Access'!C286)=0,'Local Access'!$L285="Ja"),"",'Local Access'!C286)</f>
        <v/>
      </c>
      <c r="D286" s="36" t="str">
        <f>IF(OR(LEN('Local Access'!D286)=0,'Local Access'!$L285="Ja"),"",'Local Access'!D286)</f>
        <v/>
      </c>
      <c r="E286" s="36" t="str">
        <f>IF(OR(LEN('Local Access'!E286)=0,'Local Access'!$L285="Ja"),"",'Local Access'!E286)</f>
        <v/>
      </c>
      <c r="F286" s="36" t="str">
        <f>IF(OR(LEN('Local Access'!F286)=0,'Local Access'!$L285="Ja"),"",'Local Access'!F286)</f>
        <v/>
      </c>
      <c r="G286" s="36" t="str">
        <f>IF(N285="Ja","",IF(LEN('Local Access'!H286)=0,"",'Local Access'!H286))</f>
        <v/>
      </c>
      <c r="H286" s="174" t="str">
        <f t="shared" si="20"/>
        <v/>
      </c>
      <c r="I286" s="36" t="str">
        <f>IF(N285="Ja","",IF(LEN('Local Access'!G286)=0,"",'Local Access'!G286))</f>
        <v/>
      </c>
      <c r="J286" s="36" t="str">
        <f>IF(N285="Ja","",IF(LEN('Local Access'!I286)=0,"",'Local Access'!I286))</f>
        <v/>
      </c>
      <c r="K286" s="36" t="str">
        <f>IF(LEN('Local Access'!J286)=0,"",'Local Access'!J286)</f>
        <v/>
      </c>
      <c r="L286" s="36" t="str">
        <f>IF(LEN('Local Access'!K286)=0,"",'Local Access'!K286)</f>
        <v/>
      </c>
      <c r="M286" s="174" t="str">
        <f t="shared" si="21"/>
        <v/>
      </c>
      <c r="N286" s="36" t="str">
        <f>IF(LEN('Local Access'!L286)=0,"",'Local Access'!L286)</f>
        <v/>
      </c>
      <c r="O286" s="36" t="str">
        <f>IF(LEN('Local Access'!M286)=0,"",'Local Access'!M286)</f>
        <v/>
      </c>
      <c r="P286" s="35"/>
      <c r="Q286" s="35"/>
      <c r="R286" s="34"/>
      <c r="S286" s="33"/>
      <c r="T286" s="33"/>
      <c r="U286" s="32"/>
      <c r="V286" s="31"/>
      <c r="W286" s="31"/>
      <c r="X286" s="31"/>
      <c r="Y286" s="31"/>
      <c r="Z286" s="31"/>
      <c r="AA286" s="31"/>
      <c r="AB286" s="292">
        <f t="shared" si="22"/>
        <v>0</v>
      </c>
      <c r="AC286" s="292">
        <f t="shared" si="23"/>
        <v>0</v>
      </c>
      <c r="AD286" s="292">
        <f t="shared" si="24"/>
        <v>0</v>
      </c>
      <c r="AE286" s="30">
        <f>IF(G286="",0,IF(P286="On-Net maken (glasvezel)",$S286*PDC!$F$33+$T286*PDC!$F$34+PDC!$F$32+$U286,IF(P286="On-Net maken (radio)",PDC!$F$35+$U286,0)))</f>
        <v>0</v>
      </c>
      <c r="AF286" s="293">
        <f>IF(G286="",0,IF(P286="Inkoop bij 3e partij",0,IF(H286="Ja",Y286,VLOOKUP($G286,PDC!$B$10:$G$95,6,FALSE))))</f>
        <v>0</v>
      </c>
      <c r="AG286" s="30">
        <f>IF(G286="",0,IF(P286="Inkoop bij 3e partij",0,IF(H286="Ja", Z286,VLOOKUP($G286,PDC!$B$10:$G$95,5,FALSE))))</f>
        <v>0</v>
      </c>
      <c r="AH286" s="293">
        <f>IF(G286="",0,IF(P286="Inkoop bij 3e partij",V286*(1+PDC!$F$37)+IF(G286=0,0,IF(LEN(G286)=0,0,VLOOKUP($G286,PDC!$B$10:$J$77,7,FALSE))),0))</f>
        <v>0</v>
      </c>
      <c r="AI286" s="293">
        <f>IF(G286="",0,IF(P286="Inkoop bij 3e partij",W286*(1+PDC!$F$38),0))</f>
        <v>0</v>
      </c>
      <c r="AJ286" s="30">
        <f>IF(L286="",0,IF(M286="Ja",AA286,VLOOKUP($L286,PDC!$B$10:$G$95,5,FALSE)))</f>
        <v>0</v>
      </c>
    </row>
    <row r="287" spans="1:36" x14ac:dyDescent="0.2">
      <c r="A287" s="36" t="str">
        <f>IF(OR(LEN('Local Access'!A287)=0,'Local Access'!$L286="Ja"),"",'Local Access'!A287)</f>
        <v/>
      </c>
      <c r="B287" s="36" t="str">
        <f>IF(OR(LEN('Local Access'!B287)=0,'Local Access'!$L286="Ja"),"",'Local Access'!B287)</f>
        <v/>
      </c>
      <c r="C287" s="36" t="str">
        <f>IF(OR(LEN('Local Access'!C287)=0,'Local Access'!$L286="Ja"),"",'Local Access'!C287)</f>
        <v/>
      </c>
      <c r="D287" s="36" t="str">
        <f>IF(OR(LEN('Local Access'!D287)=0,'Local Access'!$L286="Ja"),"",'Local Access'!D287)</f>
        <v/>
      </c>
      <c r="E287" s="36" t="str">
        <f>IF(OR(LEN('Local Access'!E287)=0,'Local Access'!$L286="Ja"),"",'Local Access'!E287)</f>
        <v/>
      </c>
      <c r="F287" s="36" t="str">
        <f>IF(OR(LEN('Local Access'!F287)=0,'Local Access'!$L286="Ja"),"",'Local Access'!F287)</f>
        <v/>
      </c>
      <c r="G287" s="36" t="str">
        <f>IF(N286="Ja","",IF(LEN('Local Access'!H287)=0,"",'Local Access'!H287))</f>
        <v/>
      </c>
      <c r="H287" s="174" t="str">
        <f t="shared" si="20"/>
        <v/>
      </c>
      <c r="I287" s="36" t="str">
        <f>IF(N286="Ja","",IF(LEN('Local Access'!G287)=0,"",'Local Access'!G287))</f>
        <v/>
      </c>
      <c r="J287" s="36" t="str">
        <f>IF(N286="Ja","",IF(LEN('Local Access'!I287)=0,"",'Local Access'!I287))</f>
        <v/>
      </c>
      <c r="K287" s="36" t="str">
        <f>IF(LEN('Local Access'!J287)=0,"",'Local Access'!J287)</f>
        <v/>
      </c>
      <c r="L287" s="36" t="str">
        <f>IF(LEN('Local Access'!K287)=0,"",'Local Access'!K287)</f>
        <v/>
      </c>
      <c r="M287" s="174" t="str">
        <f t="shared" si="21"/>
        <v/>
      </c>
      <c r="N287" s="36" t="str">
        <f>IF(LEN('Local Access'!L287)=0,"",'Local Access'!L287)</f>
        <v/>
      </c>
      <c r="O287" s="36" t="str">
        <f>IF(LEN('Local Access'!M287)=0,"",'Local Access'!M287)</f>
        <v/>
      </c>
      <c r="P287" s="35"/>
      <c r="Q287" s="35"/>
      <c r="R287" s="34"/>
      <c r="S287" s="33"/>
      <c r="T287" s="33"/>
      <c r="U287" s="32"/>
      <c r="V287" s="31"/>
      <c r="W287" s="31"/>
      <c r="X287" s="31"/>
      <c r="Y287" s="31"/>
      <c r="Z287" s="31"/>
      <c r="AA287" s="31"/>
      <c r="AB287" s="292">
        <f t="shared" si="22"/>
        <v>0</v>
      </c>
      <c r="AC287" s="292">
        <f t="shared" si="23"/>
        <v>0</v>
      </c>
      <c r="AD287" s="292">
        <f t="shared" si="24"/>
        <v>0</v>
      </c>
      <c r="AE287" s="30">
        <f>IF(G287="",0,IF(P287="On-Net maken (glasvezel)",$S287*PDC!$F$33+$T287*PDC!$F$34+PDC!$F$32+$U287,IF(P287="On-Net maken (radio)",PDC!$F$35+$U287,0)))</f>
        <v>0</v>
      </c>
      <c r="AF287" s="293">
        <f>IF(G287="",0,IF(P287="Inkoop bij 3e partij",0,IF(H287="Ja",Y287,VLOOKUP($G287,PDC!$B$10:$G$95,6,FALSE))))</f>
        <v>0</v>
      </c>
      <c r="AG287" s="30">
        <f>IF(G287="",0,IF(P287="Inkoop bij 3e partij",0,IF(H287="Ja", Z287,VLOOKUP($G287,PDC!$B$10:$G$95,5,FALSE))))</f>
        <v>0</v>
      </c>
      <c r="AH287" s="293">
        <f>IF(G287="",0,IF(P287="Inkoop bij 3e partij",V287*(1+PDC!$F$37)+IF(G287=0,0,IF(LEN(G287)=0,0,VLOOKUP($G287,PDC!$B$10:$J$77,7,FALSE))),0))</f>
        <v>0</v>
      </c>
      <c r="AI287" s="293">
        <f>IF(G287="",0,IF(P287="Inkoop bij 3e partij",W287*(1+PDC!$F$38),0))</f>
        <v>0</v>
      </c>
      <c r="AJ287" s="30">
        <f>IF(L287="",0,IF(M287="Ja",AA287,VLOOKUP($L287,PDC!$B$10:$G$95,5,FALSE)))</f>
        <v>0</v>
      </c>
    </row>
    <row r="288" spans="1:36" x14ac:dyDescent="0.2">
      <c r="A288" s="36" t="str">
        <f>IF(OR(LEN('Local Access'!A288)=0,'Local Access'!$L287="Ja"),"",'Local Access'!A288)</f>
        <v/>
      </c>
      <c r="B288" s="36" t="str">
        <f>IF(OR(LEN('Local Access'!B288)=0,'Local Access'!$L287="Ja"),"",'Local Access'!B288)</f>
        <v/>
      </c>
      <c r="C288" s="36" t="str">
        <f>IF(OR(LEN('Local Access'!C288)=0,'Local Access'!$L287="Ja"),"",'Local Access'!C288)</f>
        <v/>
      </c>
      <c r="D288" s="36" t="str">
        <f>IF(OR(LEN('Local Access'!D288)=0,'Local Access'!$L287="Ja"),"",'Local Access'!D288)</f>
        <v/>
      </c>
      <c r="E288" s="36" t="str">
        <f>IF(OR(LEN('Local Access'!E288)=0,'Local Access'!$L287="Ja"),"",'Local Access'!E288)</f>
        <v/>
      </c>
      <c r="F288" s="36" t="str">
        <f>IF(OR(LEN('Local Access'!F288)=0,'Local Access'!$L287="Ja"),"",'Local Access'!F288)</f>
        <v/>
      </c>
      <c r="G288" s="36" t="str">
        <f>IF(N287="Ja","",IF(LEN('Local Access'!H288)=0,"",'Local Access'!H288))</f>
        <v/>
      </c>
      <c r="H288" s="174" t="str">
        <f t="shared" si="20"/>
        <v/>
      </c>
      <c r="I288" s="36" t="str">
        <f>IF(N287="Ja","",IF(LEN('Local Access'!G288)=0,"",'Local Access'!G288))</f>
        <v/>
      </c>
      <c r="J288" s="36" t="str">
        <f>IF(N287="Ja","",IF(LEN('Local Access'!I288)=0,"",'Local Access'!I288))</f>
        <v/>
      </c>
      <c r="K288" s="36" t="str">
        <f>IF(LEN('Local Access'!J288)=0,"",'Local Access'!J288)</f>
        <v/>
      </c>
      <c r="L288" s="36" t="str">
        <f>IF(LEN('Local Access'!K288)=0,"",'Local Access'!K288)</f>
        <v/>
      </c>
      <c r="M288" s="174" t="str">
        <f t="shared" si="21"/>
        <v/>
      </c>
      <c r="N288" s="36" t="str">
        <f>IF(LEN('Local Access'!L288)=0,"",'Local Access'!L288)</f>
        <v/>
      </c>
      <c r="O288" s="36" t="str">
        <f>IF(LEN('Local Access'!M288)=0,"",'Local Access'!M288)</f>
        <v/>
      </c>
      <c r="P288" s="35"/>
      <c r="Q288" s="35"/>
      <c r="R288" s="34"/>
      <c r="S288" s="33"/>
      <c r="T288" s="33"/>
      <c r="U288" s="32"/>
      <c r="V288" s="31"/>
      <c r="W288" s="31"/>
      <c r="X288" s="31"/>
      <c r="Y288" s="31"/>
      <c r="Z288" s="31"/>
      <c r="AA288" s="31"/>
      <c r="AB288" s="292">
        <f t="shared" si="22"/>
        <v>0</v>
      </c>
      <c r="AC288" s="292">
        <f t="shared" si="23"/>
        <v>0</v>
      </c>
      <c r="AD288" s="292">
        <f t="shared" si="24"/>
        <v>0</v>
      </c>
      <c r="AE288" s="30">
        <f>IF(G288="",0,IF(P288="On-Net maken (glasvezel)",$S288*PDC!$F$33+$T288*PDC!$F$34+PDC!$F$32+$U288,IF(P288="On-Net maken (radio)",PDC!$F$35+$U288,0)))</f>
        <v>0</v>
      </c>
      <c r="AF288" s="293">
        <f>IF(G288="",0,IF(P288="Inkoop bij 3e partij",0,IF(H288="Ja",Y288,VLOOKUP($G288,PDC!$B$10:$G$95,6,FALSE))))</f>
        <v>0</v>
      </c>
      <c r="AG288" s="30">
        <f>IF(G288="",0,IF(P288="Inkoop bij 3e partij",0,IF(H288="Ja", Z288,VLOOKUP($G288,PDC!$B$10:$G$95,5,FALSE))))</f>
        <v>0</v>
      </c>
      <c r="AH288" s="293">
        <f>IF(G288="",0,IF(P288="Inkoop bij 3e partij",V288*(1+PDC!$F$37)+IF(G288=0,0,IF(LEN(G288)=0,0,VLOOKUP($G288,PDC!$B$10:$J$77,7,FALSE))),0))</f>
        <v>0</v>
      </c>
      <c r="AI288" s="293">
        <f>IF(G288="",0,IF(P288="Inkoop bij 3e partij",W288*(1+PDC!$F$38),0))</f>
        <v>0</v>
      </c>
      <c r="AJ288" s="30">
        <f>IF(L288="",0,IF(M288="Ja",AA288,VLOOKUP($L288,PDC!$B$10:$G$95,5,FALSE)))</f>
        <v>0</v>
      </c>
    </row>
    <row r="289" spans="1:36" x14ac:dyDescent="0.2">
      <c r="A289" s="36" t="str">
        <f>IF(OR(LEN('Local Access'!A289)=0,'Local Access'!$L288="Ja"),"",'Local Access'!A289)</f>
        <v/>
      </c>
      <c r="B289" s="36" t="str">
        <f>IF(OR(LEN('Local Access'!B289)=0,'Local Access'!$L288="Ja"),"",'Local Access'!B289)</f>
        <v/>
      </c>
      <c r="C289" s="36" t="str">
        <f>IF(OR(LEN('Local Access'!C289)=0,'Local Access'!$L288="Ja"),"",'Local Access'!C289)</f>
        <v/>
      </c>
      <c r="D289" s="36" t="str">
        <f>IF(OR(LEN('Local Access'!D289)=0,'Local Access'!$L288="Ja"),"",'Local Access'!D289)</f>
        <v/>
      </c>
      <c r="E289" s="36" t="str">
        <f>IF(OR(LEN('Local Access'!E289)=0,'Local Access'!$L288="Ja"),"",'Local Access'!E289)</f>
        <v/>
      </c>
      <c r="F289" s="36" t="str">
        <f>IF(OR(LEN('Local Access'!F289)=0,'Local Access'!$L288="Ja"),"",'Local Access'!F289)</f>
        <v/>
      </c>
      <c r="G289" s="36" t="str">
        <f>IF(N288="Ja","",IF(LEN('Local Access'!H289)=0,"",'Local Access'!H289))</f>
        <v/>
      </c>
      <c r="H289" s="174" t="str">
        <f t="shared" si="20"/>
        <v/>
      </c>
      <c r="I289" s="36" t="str">
        <f>IF(N288="Ja","",IF(LEN('Local Access'!G289)=0,"",'Local Access'!G289))</f>
        <v/>
      </c>
      <c r="J289" s="36" t="str">
        <f>IF(N288="Ja","",IF(LEN('Local Access'!I289)=0,"",'Local Access'!I289))</f>
        <v/>
      </c>
      <c r="K289" s="36" t="str">
        <f>IF(LEN('Local Access'!J289)=0,"",'Local Access'!J289)</f>
        <v/>
      </c>
      <c r="L289" s="36" t="str">
        <f>IF(LEN('Local Access'!K289)=0,"",'Local Access'!K289)</f>
        <v/>
      </c>
      <c r="M289" s="174" t="str">
        <f t="shared" si="21"/>
        <v/>
      </c>
      <c r="N289" s="36" t="str">
        <f>IF(LEN('Local Access'!L289)=0,"",'Local Access'!L289)</f>
        <v/>
      </c>
      <c r="O289" s="36" t="str">
        <f>IF(LEN('Local Access'!M289)=0,"",'Local Access'!M289)</f>
        <v/>
      </c>
      <c r="P289" s="35"/>
      <c r="Q289" s="35"/>
      <c r="R289" s="34"/>
      <c r="S289" s="33"/>
      <c r="T289" s="33"/>
      <c r="U289" s="32"/>
      <c r="V289" s="31"/>
      <c r="W289" s="31"/>
      <c r="X289" s="31"/>
      <c r="Y289" s="31"/>
      <c r="Z289" s="31"/>
      <c r="AA289" s="31"/>
      <c r="AB289" s="292">
        <f t="shared" si="22"/>
        <v>0</v>
      </c>
      <c r="AC289" s="292">
        <f t="shared" si="23"/>
        <v>0</v>
      </c>
      <c r="AD289" s="292">
        <f t="shared" si="24"/>
        <v>0</v>
      </c>
      <c r="AE289" s="30">
        <f>IF(G289="",0,IF(P289="On-Net maken (glasvezel)",$S289*PDC!$F$33+$T289*PDC!$F$34+PDC!$F$32+$U289,IF(P289="On-Net maken (radio)",PDC!$F$35+$U289,0)))</f>
        <v>0</v>
      </c>
      <c r="AF289" s="293">
        <f>IF(G289="",0,IF(P289="Inkoop bij 3e partij",0,IF(H289="Ja",Y289,VLOOKUP($G289,PDC!$B$10:$G$95,6,FALSE))))</f>
        <v>0</v>
      </c>
      <c r="AG289" s="30">
        <f>IF(G289="",0,IF(P289="Inkoop bij 3e partij",0,IF(H289="Ja", Z289,VLOOKUP($G289,PDC!$B$10:$G$95,5,FALSE))))</f>
        <v>0</v>
      </c>
      <c r="AH289" s="293">
        <f>IF(G289="",0,IF(P289="Inkoop bij 3e partij",V289*(1+PDC!$F$37)+IF(G289=0,0,IF(LEN(G289)=0,0,VLOOKUP($G289,PDC!$B$10:$J$77,7,FALSE))),0))</f>
        <v>0</v>
      </c>
      <c r="AI289" s="293">
        <f>IF(G289="",0,IF(P289="Inkoop bij 3e partij",W289*(1+PDC!$F$38),0))</f>
        <v>0</v>
      </c>
      <c r="AJ289" s="30">
        <f>IF(L289="",0,IF(M289="Ja",AA289,VLOOKUP($L289,PDC!$B$10:$G$95,5,FALSE)))</f>
        <v>0</v>
      </c>
    </row>
    <row r="290" spans="1:36" x14ac:dyDescent="0.2">
      <c r="A290" s="36" t="str">
        <f>IF(OR(LEN('Local Access'!A290)=0,'Local Access'!$L289="Ja"),"",'Local Access'!A290)</f>
        <v/>
      </c>
      <c r="B290" s="36" t="str">
        <f>IF(OR(LEN('Local Access'!B290)=0,'Local Access'!$L289="Ja"),"",'Local Access'!B290)</f>
        <v/>
      </c>
      <c r="C290" s="36" t="str">
        <f>IF(OR(LEN('Local Access'!C290)=0,'Local Access'!$L289="Ja"),"",'Local Access'!C290)</f>
        <v/>
      </c>
      <c r="D290" s="36" t="str">
        <f>IF(OR(LEN('Local Access'!D290)=0,'Local Access'!$L289="Ja"),"",'Local Access'!D290)</f>
        <v/>
      </c>
      <c r="E290" s="36" t="str">
        <f>IF(OR(LEN('Local Access'!E290)=0,'Local Access'!$L289="Ja"),"",'Local Access'!E290)</f>
        <v/>
      </c>
      <c r="F290" s="36" t="str">
        <f>IF(OR(LEN('Local Access'!F290)=0,'Local Access'!$L289="Ja"),"",'Local Access'!F290)</f>
        <v/>
      </c>
      <c r="G290" s="36" t="str">
        <f>IF(N289="Ja","",IF(LEN('Local Access'!H290)=0,"",'Local Access'!H290))</f>
        <v/>
      </c>
      <c r="H290" s="174" t="str">
        <f t="shared" si="20"/>
        <v/>
      </c>
      <c r="I290" s="36" t="str">
        <f>IF(N289="Ja","",IF(LEN('Local Access'!G290)=0,"",'Local Access'!G290))</f>
        <v/>
      </c>
      <c r="J290" s="36" t="str">
        <f>IF(N289="Ja","",IF(LEN('Local Access'!I290)=0,"",'Local Access'!I290))</f>
        <v/>
      </c>
      <c r="K290" s="36" t="str">
        <f>IF(LEN('Local Access'!J290)=0,"",'Local Access'!J290)</f>
        <v/>
      </c>
      <c r="L290" s="36" t="str">
        <f>IF(LEN('Local Access'!K290)=0,"",'Local Access'!K290)</f>
        <v/>
      </c>
      <c r="M290" s="174" t="str">
        <f t="shared" si="21"/>
        <v/>
      </c>
      <c r="N290" s="36" t="str">
        <f>IF(LEN('Local Access'!L290)=0,"",'Local Access'!L290)</f>
        <v/>
      </c>
      <c r="O290" s="36" t="str">
        <f>IF(LEN('Local Access'!M290)=0,"",'Local Access'!M290)</f>
        <v/>
      </c>
      <c r="P290" s="35"/>
      <c r="Q290" s="35"/>
      <c r="R290" s="34"/>
      <c r="S290" s="33"/>
      <c r="T290" s="33"/>
      <c r="U290" s="32"/>
      <c r="V290" s="31"/>
      <c r="W290" s="31"/>
      <c r="X290" s="31"/>
      <c r="Y290" s="31"/>
      <c r="Z290" s="31"/>
      <c r="AA290" s="31"/>
      <c r="AB290" s="292">
        <f t="shared" si="22"/>
        <v>0</v>
      </c>
      <c r="AC290" s="292">
        <f t="shared" si="23"/>
        <v>0</v>
      </c>
      <c r="AD290" s="292">
        <f t="shared" si="24"/>
        <v>0</v>
      </c>
      <c r="AE290" s="30">
        <f>IF(G290="",0,IF(P290="On-Net maken (glasvezel)",$S290*PDC!$F$33+$T290*PDC!$F$34+PDC!$F$32+$U290,IF(P290="On-Net maken (radio)",PDC!$F$35+$U290,0)))</f>
        <v>0</v>
      </c>
      <c r="AF290" s="293">
        <f>IF(G290="",0,IF(P290="Inkoop bij 3e partij",0,IF(H290="Ja",Y290,VLOOKUP($G290,PDC!$B$10:$G$95,6,FALSE))))</f>
        <v>0</v>
      </c>
      <c r="AG290" s="30">
        <f>IF(G290="",0,IF(P290="Inkoop bij 3e partij",0,IF(H290="Ja", Z290,VLOOKUP($G290,PDC!$B$10:$G$95,5,FALSE))))</f>
        <v>0</v>
      </c>
      <c r="AH290" s="293">
        <f>IF(G290="",0,IF(P290="Inkoop bij 3e partij",V290*(1+PDC!$F$37)+IF(G290=0,0,IF(LEN(G290)=0,0,VLOOKUP($G290,PDC!$B$10:$J$77,7,FALSE))),0))</f>
        <v>0</v>
      </c>
      <c r="AI290" s="293">
        <f>IF(G290="",0,IF(P290="Inkoop bij 3e partij",W290*(1+PDC!$F$38),0))</f>
        <v>0</v>
      </c>
      <c r="AJ290" s="30">
        <f>IF(L290="",0,IF(M290="Ja",AA290,VLOOKUP($L290,PDC!$B$10:$G$95,5,FALSE)))</f>
        <v>0</v>
      </c>
    </row>
    <row r="291" spans="1:36" x14ac:dyDescent="0.2">
      <c r="A291" s="36" t="str">
        <f>IF(OR(LEN('Local Access'!A291)=0,'Local Access'!$L290="Ja"),"",'Local Access'!A291)</f>
        <v/>
      </c>
      <c r="B291" s="36" t="str">
        <f>IF(OR(LEN('Local Access'!B291)=0,'Local Access'!$L290="Ja"),"",'Local Access'!B291)</f>
        <v/>
      </c>
      <c r="C291" s="36" t="str">
        <f>IF(OR(LEN('Local Access'!C291)=0,'Local Access'!$L290="Ja"),"",'Local Access'!C291)</f>
        <v/>
      </c>
      <c r="D291" s="36" t="str">
        <f>IF(OR(LEN('Local Access'!D291)=0,'Local Access'!$L290="Ja"),"",'Local Access'!D291)</f>
        <v/>
      </c>
      <c r="E291" s="36" t="str">
        <f>IF(OR(LEN('Local Access'!E291)=0,'Local Access'!$L290="Ja"),"",'Local Access'!E291)</f>
        <v/>
      </c>
      <c r="F291" s="36" t="str">
        <f>IF(OR(LEN('Local Access'!F291)=0,'Local Access'!$L290="Ja"),"",'Local Access'!F291)</f>
        <v/>
      </c>
      <c r="G291" s="36" t="str">
        <f>IF(N290="Ja","",IF(LEN('Local Access'!H291)=0,"",'Local Access'!H291))</f>
        <v/>
      </c>
      <c r="H291" s="174" t="str">
        <f t="shared" si="20"/>
        <v/>
      </c>
      <c r="I291" s="36" t="str">
        <f>IF(N290="Ja","",IF(LEN('Local Access'!G291)=0,"",'Local Access'!G291))</f>
        <v/>
      </c>
      <c r="J291" s="36" t="str">
        <f>IF(N290="Ja","",IF(LEN('Local Access'!I291)=0,"",'Local Access'!I291))</f>
        <v/>
      </c>
      <c r="K291" s="36" t="str">
        <f>IF(LEN('Local Access'!J291)=0,"",'Local Access'!J291)</f>
        <v/>
      </c>
      <c r="L291" s="36" t="str">
        <f>IF(LEN('Local Access'!K291)=0,"",'Local Access'!K291)</f>
        <v/>
      </c>
      <c r="M291" s="174" t="str">
        <f t="shared" si="21"/>
        <v/>
      </c>
      <c r="N291" s="36" t="str">
        <f>IF(LEN('Local Access'!L291)=0,"",'Local Access'!L291)</f>
        <v/>
      </c>
      <c r="O291" s="36" t="str">
        <f>IF(LEN('Local Access'!M291)=0,"",'Local Access'!M291)</f>
        <v/>
      </c>
      <c r="P291" s="35"/>
      <c r="Q291" s="35"/>
      <c r="R291" s="34"/>
      <c r="S291" s="33"/>
      <c r="T291" s="33"/>
      <c r="U291" s="32"/>
      <c r="V291" s="31"/>
      <c r="W291" s="31"/>
      <c r="X291" s="31"/>
      <c r="Y291" s="31"/>
      <c r="Z291" s="31"/>
      <c r="AA291" s="31"/>
      <c r="AB291" s="292">
        <f t="shared" si="22"/>
        <v>0</v>
      </c>
      <c r="AC291" s="292">
        <f t="shared" si="23"/>
        <v>0</v>
      </c>
      <c r="AD291" s="292">
        <f t="shared" si="24"/>
        <v>0</v>
      </c>
      <c r="AE291" s="30">
        <f>IF(G291="",0,IF(P291="On-Net maken (glasvezel)",$S291*PDC!$F$33+$T291*PDC!$F$34+PDC!$F$32+$U291,IF(P291="On-Net maken (radio)",PDC!$F$35+$U291,0)))</f>
        <v>0</v>
      </c>
      <c r="AF291" s="293">
        <f>IF(G291="",0,IF(P291="Inkoop bij 3e partij",0,IF(H291="Ja",Y291,VLOOKUP($G291,PDC!$B$10:$G$95,6,FALSE))))</f>
        <v>0</v>
      </c>
      <c r="AG291" s="30">
        <f>IF(G291="",0,IF(P291="Inkoop bij 3e partij",0,IF(H291="Ja", Z291,VLOOKUP($G291,PDC!$B$10:$G$95,5,FALSE))))</f>
        <v>0</v>
      </c>
      <c r="AH291" s="293">
        <f>IF(G291="",0,IF(P291="Inkoop bij 3e partij",V291*(1+PDC!$F$37)+IF(G291=0,0,IF(LEN(G291)=0,0,VLOOKUP($G291,PDC!$B$10:$J$77,7,FALSE))),0))</f>
        <v>0</v>
      </c>
      <c r="AI291" s="293">
        <f>IF(G291="",0,IF(P291="Inkoop bij 3e partij",W291*(1+PDC!$F$38),0))</f>
        <v>0</v>
      </c>
      <c r="AJ291" s="30">
        <f>IF(L291="",0,IF(M291="Ja",AA291,VLOOKUP($L291,PDC!$B$10:$G$95,5,FALSE)))</f>
        <v>0</v>
      </c>
    </row>
    <row r="292" spans="1:36" x14ac:dyDescent="0.2">
      <c r="A292" s="36" t="str">
        <f>IF(OR(LEN('Local Access'!A292)=0,'Local Access'!$L291="Ja"),"",'Local Access'!A292)</f>
        <v/>
      </c>
      <c r="B292" s="36" t="str">
        <f>IF(OR(LEN('Local Access'!B292)=0,'Local Access'!$L291="Ja"),"",'Local Access'!B292)</f>
        <v/>
      </c>
      <c r="C292" s="36" t="str">
        <f>IF(OR(LEN('Local Access'!C292)=0,'Local Access'!$L291="Ja"),"",'Local Access'!C292)</f>
        <v/>
      </c>
      <c r="D292" s="36" t="str">
        <f>IF(OR(LEN('Local Access'!D292)=0,'Local Access'!$L291="Ja"),"",'Local Access'!D292)</f>
        <v/>
      </c>
      <c r="E292" s="36" t="str">
        <f>IF(OR(LEN('Local Access'!E292)=0,'Local Access'!$L291="Ja"),"",'Local Access'!E292)</f>
        <v/>
      </c>
      <c r="F292" s="36" t="str">
        <f>IF(OR(LEN('Local Access'!F292)=0,'Local Access'!$L291="Ja"),"",'Local Access'!F292)</f>
        <v/>
      </c>
      <c r="G292" s="36" t="str">
        <f>IF(N291="Ja","",IF(LEN('Local Access'!H292)=0,"",'Local Access'!H292))</f>
        <v/>
      </c>
      <c r="H292" s="174" t="str">
        <f t="shared" si="20"/>
        <v/>
      </c>
      <c r="I292" s="36" t="str">
        <f>IF(N291="Ja","",IF(LEN('Local Access'!G292)=0,"",'Local Access'!G292))</f>
        <v/>
      </c>
      <c r="J292" s="36" t="str">
        <f>IF(N291="Ja","",IF(LEN('Local Access'!I292)=0,"",'Local Access'!I292))</f>
        <v/>
      </c>
      <c r="K292" s="36" t="str">
        <f>IF(LEN('Local Access'!J292)=0,"",'Local Access'!J292)</f>
        <v/>
      </c>
      <c r="L292" s="36" t="str">
        <f>IF(LEN('Local Access'!K292)=0,"",'Local Access'!K292)</f>
        <v/>
      </c>
      <c r="M292" s="174" t="str">
        <f t="shared" si="21"/>
        <v/>
      </c>
      <c r="N292" s="36" t="str">
        <f>IF(LEN('Local Access'!L292)=0,"",'Local Access'!L292)</f>
        <v/>
      </c>
      <c r="O292" s="36" t="str">
        <f>IF(LEN('Local Access'!M292)=0,"",'Local Access'!M292)</f>
        <v/>
      </c>
      <c r="P292" s="35"/>
      <c r="Q292" s="35"/>
      <c r="R292" s="34"/>
      <c r="S292" s="33"/>
      <c r="T292" s="33"/>
      <c r="U292" s="32"/>
      <c r="V292" s="31"/>
      <c r="W292" s="31"/>
      <c r="X292" s="31"/>
      <c r="Y292" s="31"/>
      <c r="Z292" s="31"/>
      <c r="AA292" s="31"/>
      <c r="AB292" s="292">
        <f t="shared" si="22"/>
        <v>0</v>
      </c>
      <c r="AC292" s="292">
        <f t="shared" si="23"/>
        <v>0</v>
      </c>
      <c r="AD292" s="292">
        <f t="shared" si="24"/>
        <v>0</v>
      </c>
      <c r="AE292" s="30">
        <f>IF(G292="",0,IF(P292="On-Net maken (glasvezel)",$S292*PDC!$F$33+$T292*PDC!$F$34+PDC!$F$32+$U292,IF(P292="On-Net maken (radio)",PDC!$F$35+$U292,0)))</f>
        <v>0</v>
      </c>
      <c r="AF292" s="293">
        <f>IF(G292="",0,IF(P292="Inkoop bij 3e partij",0,IF(H292="Ja",Y292,VLOOKUP($G292,PDC!$B$10:$G$95,6,FALSE))))</f>
        <v>0</v>
      </c>
      <c r="AG292" s="30">
        <f>IF(G292="",0,IF(P292="Inkoop bij 3e partij",0,IF(H292="Ja", Z292,VLOOKUP($G292,PDC!$B$10:$G$95,5,FALSE))))</f>
        <v>0</v>
      </c>
      <c r="AH292" s="293">
        <f>IF(G292="",0,IF(P292="Inkoop bij 3e partij",V292*(1+PDC!$F$37)+IF(G292=0,0,IF(LEN(G292)=0,0,VLOOKUP($G292,PDC!$B$10:$J$77,7,FALSE))),0))</f>
        <v>0</v>
      </c>
      <c r="AI292" s="293">
        <f>IF(G292="",0,IF(P292="Inkoop bij 3e partij",W292*(1+PDC!$F$38),0))</f>
        <v>0</v>
      </c>
      <c r="AJ292" s="30">
        <f>IF(L292="",0,IF(M292="Ja",AA292,VLOOKUP($L292,PDC!$B$10:$G$95,5,FALSE)))</f>
        <v>0</v>
      </c>
    </row>
    <row r="293" spans="1:36" x14ac:dyDescent="0.2">
      <c r="A293" s="36" t="str">
        <f>IF(OR(LEN('Local Access'!A293)=0,'Local Access'!$L292="Ja"),"",'Local Access'!A293)</f>
        <v/>
      </c>
      <c r="B293" s="36" t="str">
        <f>IF(OR(LEN('Local Access'!B293)=0,'Local Access'!$L292="Ja"),"",'Local Access'!B293)</f>
        <v/>
      </c>
      <c r="C293" s="36" t="str">
        <f>IF(OR(LEN('Local Access'!C293)=0,'Local Access'!$L292="Ja"),"",'Local Access'!C293)</f>
        <v/>
      </c>
      <c r="D293" s="36" t="str">
        <f>IF(OR(LEN('Local Access'!D293)=0,'Local Access'!$L292="Ja"),"",'Local Access'!D293)</f>
        <v/>
      </c>
      <c r="E293" s="36" t="str">
        <f>IF(OR(LEN('Local Access'!E293)=0,'Local Access'!$L292="Ja"),"",'Local Access'!E293)</f>
        <v/>
      </c>
      <c r="F293" s="36" t="str">
        <f>IF(OR(LEN('Local Access'!F293)=0,'Local Access'!$L292="Ja"),"",'Local Access'!F293)</f>
        <v/>
      </c>
      <c r="G293" s="36" t="str">
        <f>IF(N292="Ja","",IF(LEN('Local Access'!H293)=0,"",'Local Access'!H293))</f>
        <v/>
      </c>
      <c r="H293" s="174" t="str">
        <f t="shared" si="20"/>
        <v/>
      </c>
      <c r="I293" s="36" t="str">
        <f>IF(N292="Ja","",IF(LEN('Local Access'!G293)=0,"",'Local Access'!G293))</f>
        <v/>
      </c>
      <c r="J293" s="36" t="str">
        <f>IF(N292="Ja","",IF(LEN('Local Access'!I293)=0,"",'Local Access'!I293))</f>
        <v/>
      </c>
      <c r="K293" s="36" t="str">
        <f>IF(LEN('Local Access'!J293)=0,"",'Local Access'!J293)</f>
        <v/>
      </c>
      <c r="L293" s="36" t="str">
        <f>IF(LEN('Local Access'!K293)=0,"",'Local Access'!K293)</f>
        <v/>
      </c>
      <c r="M293" s="174" t="str">
        <f t="shared" si="21"/>
        <v/>
      </c>
      <c r="N293" s="36" t="str">
        <f>IF(LEN('Local Access'!L293)=0,"",'Local Access'!L293)</f>
        <v/>
      </c>
      <c r="O293" s="36" t="str">
        <f>IF(LEN('Local Access'!M293)=0,"",'Local Access'!M293)</f>
        <v/>
      </c>
      <c r="P293" s="35"/>
      <c r="Q293" s="35"/>
      <c r="R293" s="34"/>
      <c r="S293" s="33"/>
      <c r="T293" s="33"/>
      <c r="U293" s="32"/>
      <c r="V293" s="31"/>
      <c r="W293" s="31"/>
      <c r="X293" s="31"/>
      <c r="Y293" s="31"/>
      <c r="Z293" s="31"/>
      <c r="AA293" s="31"/>
      <c r="AB293" s="292">
        <f t="shared" si="22"/>
        <v>0</v>
      </c>
      <c r="AC293" s="292">
        <f t="shared" si="23"/>
        <v>0</v>
      </c>
      <c r="AD293" s="292">
        <f t="shared" si="24"/>
        <v>0</v>
      </c>
      <c r="AE293" s="30">
        <f>IF(G293="",0,IF(P293="On-Net maken (glasvezel)",$S293*PDC!$F$33+$T293*PDC!$F$34+PDC!$F$32+$U293,IF(P293="On-Net maken (radio)",PDC!$F$35+$U293,0)))</f>
        <v>0</v>
      </c>
      <c r="AF293" s="293">
        <f>IF(G293="",0,IF(P293="Inkoop bij 3e partij",0,IF(H293="Ja",Y293,VLOOKUP($G293,PDC!$B$10:$G$95,6,FALSE))))</f>
        <v>0</v>
      </c>
      <c r="AG293" s="30">
        <f>IF(G293="",0,IF(P293="Inkoop bij 3e partij",0,IF(H293="Ja", Z293,VLOOKUP($G293,PDC!$B$10:$G$95,5,FALSE))))</f>
        <v>0</v>
      </c>
      <c r="AH293" s="293">
        <f>IF(G293="",0,IF(P293="Inkoop bij 3e partij",V293*(1+PDC!$F$37)+IF(G293=0,0,IF(LEN(G293)=0,0,VLOOKUP($G293,PDC!$B$10:$J$77,7,FALSE))),0))</f>
        <v>0</v>
      </c>
      <c r="AI293" s="293">
        <f>IF(G293="",0,IF(P293="Inkoop bij 3e partij",W293*(1+PDC!$F$38),0))</f>
        <v>0</v>
      </c>
      <c r="AJ293" s="30">
        <f>IF(L293="",0,IF(M293="Ja",AA293,VLOOKUP($L293,PDC!$B$10:$G$95,5,FALSE)))</f>
        <v>0</v>
      </c>
    </row>
    <row r="294" spans="1:36" x14ac:dyDescent="0.2">
      <c r="A294" s="36" t="str">
        <f>IF(OR(LEN('Local Access'!A294)=0,'Local Access'!$L293="Ja"),"",'Local Access'!A294)</f>
        <v/>
      </c>
      <c r="B294" s="36" t="str">
        <f>IF(OR(LEN('Local Access'!B294)=0,'Local Access'!$L293="Ja"),"",'Local Access'!B294)</f>
        <v/>
      </c>
      <c r="C294" s="36" t="str">
        <f>IF(OR(LEN('Local Access'!C294)=0,'Local Access'!$L293="Ja"),"",'Local Access'!C294)</f>
        <v/>
      </c>
      <c r="D294" s="36" t="str">
        <f>IF(OR(LEN('Local Access'!D294)=0,'Local Access'!$L293="Ja"),"",'Local Access'!D294)</f>
        <v/>
      </c>
      <c r="E294" s="36" t="str">
        <f>IF(OR(LEN('Local Access'!E294)=0,'Local Access'!$L293="Ja"),"",'Local Access'!E294)</f>
        <v/>
      </c>
      <c r="F294" s="36" t="str">
        <f>IF(OR(LEN('Local Access'!F294)=0,'Local Access'!$L293="Ja"),"",'Local Access'!F294)</f>
        <v/>
      </c>
      <c r="G294" s="36" t="str">
        <f>IF(N293="Ja","",IF(LEN('Local Access'!H294)=0,"",'Local Access'!H294))</f>
        <v/>
      </c>
      <c r="H294" s="174" t="str">
        <f t="shared" si="20"/>
        <v/>
      </c>
      <c r="I294" s="36" t="str">
        <f>IF(N293="Ja","",IF(LEN('Local Access'!G294)=0,"",'Local Access'!G294))</f>
        <v/>
      </c>
      <c r="J294" s="36" t="str">
        <f>IF(N293="Ja","",IF(LEN('Local Access'!I294)=0,"",'Local Access'!I294))</f>
        <v/>
      </c>
      <c r="K294" s="36" t="str">
        <f>IF(LEN('Local Access'!J294)=0,"",'Local Access'!J294)</f>
        <v/>
      </c>
      <c r="L294" s="36" t="str">
        <f>IF(LEN('Local Access'!K294)=0,"",'Local Access'!K294)</f>
        <v/>
      </c>
      <c r="M294" s="174" t="str">
        <f t="shared" si="21"/>
        <v/>
      </c>
      <c r="N294" s="36" t="str">
        <f>IF(LEN('Local Access'!L294)=0,"",'Local Access'!L294)</f>
        <v/>
      </c>
      <c r="O294" s="36" t="str">
        <f>IF(LEN('Local Access'!M294)=0,"",'Local Access'!M294)</f>
        <v/>
      </c>
      <c r="P294" s="35"/>
      <c r="Q294" s="35"/>
      <c r="R294" s="34"/>
      <c r="S294" s="33"/>
      <c r="T294" s="33"/>
      <c r="U294" s="32"/>
      <c r="V294" s="31"/>
      <c r="W294" s="31"/>
      <c r="X294" s="31"/>
      <c r="Y294" s="31"/>
      <c r="Z294" s="31"/>
      <c r="AA294" s="31"/>
      <c r="AB294" s="292">
        <f t="shared" si="22"/>
        <v>0</v>
      </c>
      <c r="AC294" s="292">
        <f t="shared" si="23"/>
        <v>0</v>
      </c>
      <c r="AD294" s="292">
        <f t="shared" si="24"/>
        <v>0</v>
      </c>
      <c r="AE294" s="30">
        <f>IF(G294="",0,IF(P294="On-Net maken (glasvezel)",$S294*PDC!$F$33+$T294*PDC!$F$34+PDC!$F$32+$U294,IF(P294="On-Net maken (radio)",PDC!$F$35+$U294,0)))</f>
        <v>0</v>
      </c>
      <c r="AF294" s="293">
        <f>IF(G294="",0,IF(P294="Inkoop bij 3e partij",0,IF(H294="Ja",Y294,VLOOKUP($G294,PDC!$B$10:$G$95,6,FALSE))))</f>
        <v>0</v>
      </c>
      <c r="AG294" s="30">
        <f>IF(G294="",0,IF(P294="Inkoop bij 3e partij",0,IF(H294="Ja", Z294,VLOOKUP($G294,PDC!$B$10:$G$95,5,FALSE))))</f>
        <v>0</v>
      </c>
      <c r="AH294" s="293">
        <f>IF(G294="",0,IF(P294="Inkoop bij 3e partij",V294*(1+PDC!$F$37)+IF(G294=0,0,IF(LEN(G294)=0,0,VLOOKUP($G294,PDC!$B$10:$J$77,7,FALSE))),0))</f>
        <v>0</v>
      </c>
      <c r="AI294" s="293">
        <f>IF(G294="",0,IF(P294="Inkoop bij 3e partij",W294*(1+PDC!$F$38),0))</f>
        <v>0</v>
      </c>
      <c r="AJ294" s="30">
        <f>IF(L294="",0,IF(M294="Ja",AA294,VLOOKUP($L294,PDC!$B$10:$G$95,5,FALSE)))</f>
        <v>0</v>
      </c>
    </row>
    <row r="295" spans="1:36" x14ac:dyDescent="0.2">
      <c r="A295" s="36" t="str">
        <f>IF(OR(LEN('Local Access'!A295)=0,'Local Access'!$L294="Ja"),"",'Local Access'!A295)</f>
        <v/>
      </c>
      <c r="B295" s="36" t="str">
        <f>IF(OR(LEN('Local Access'!B295)=0,'Local Access'!$L294="Ja"),"",'Local Access'!B295)</f>
        <v/>
      </c>
      <c r="C295" s="36" t="str">
        <f>IF(OR(LEN('Local Access'!C295)=0,'Local Access'!$L294="Ja"),"",'Local Access'!C295)</f>
        <v/>
      </c>
      <c r="D295" s="36" t="str">
        <f>IF(OR(LEN('Local Access'!D295)=0,'Local Access'!$L294="Ja"),"",'Local Access'!D295)</f>
        <v/>
      </c>
      <c r="E295" s="36" t="str">
        <f>IF(OR(LEN('Local Access'!E295)=0,'Local Access'!$L294="Ja"),"",'Local Access'!E295)</f>
        <v/>
      </c>
      <c r="F295" s="36" t="str">
        <f>IF(OR(LEN('Local Access'!F295)=0,'Local Access'!$L294="Ja"),"",'Local Access'!F295)</f>
        <v/>
      </c>
      <c r="G295" s="36" t="str">
        <f>IF(N294="Ja","",IF(LEN('Local Access'!H295)=0,"",'Local Access'!H295))</f>
        <v/>
      </c>
      <c r="H295" s="174" t="str">
        <f t="shared" si="20"/>
        <v/>
      </c>
      <c r="I295" s="36" t="str">
        <f>IF(N294="Ja","",IF(LEN('Local Access'!G295)=0,"",'Local Access'!G295))</f>
        <v/>
      </c>
      <c r="J295" s="36" t="str">
        <f>IF(N294="Ja","",IF(LEN('Local Access'!I295)=0,"",'Local Access'!I295))</f>
        <v/>
      </c>
      <c r="K295" s="36" t="str">
        <f>IF(LEN('Local Access'!J295)=0,"",'Local Access'!J295)</f>
        <v/>
      </c>
      <c r="L295" s="36" t="str">
        <f>IF(LEN('Local Access'!K295)=0,"",'Local Access'!K295)</f>
        <v/>
      </c>
      <c r="M295" s="174" t="str">
        <f t="shared" si="21"/>
        <v/>
      </c>
      <c r="N295" s="36" t="str">
        <f>IF(LEN('Local Access'!L295)=0,"",'Local Access'!L295)</f>
        <v/>
      </c>
      <c r="O295" s="36" t="str">
        <f>IF(LEN('Local Access'!M295)=0,"",'Local Access'!M295)</f>
        <v/>
      </c>
      <c r="P295" s="35"/>
      <c r="Q295" s="35"/>
      <c r="R295" s="34"/>
      <c r="S295" s="33"/>
      <c r="T295" s="33"/>
      <c r="U295" s="32"/>
      <c r="V295" s="31"/>
      <c r="W295" s="31"/>
      <c r="X295" s="31"/>
      <c r="Y295" s="31"/>
      <c r="Z295" s="31"/>
      <c r="AA295" s="31"/>
      <c r="AB295" s="292">
        <f t="shared" si="22"/>
        <v>0</v>
      </c>
      <c r="AC295" s="292">
        <f t="shared" si="23"/>
        <v>0</v>
      </c>
      <c r="AD295" s="292">
        <f t="shared" si="24"/>
        <v>0</v>
      </c>
      <c r="AE295" s="30">
        <f>IF(G295="",0,IF(P295="On-Net maken (glasvezel)",$S295*PDC!$F$33+$T295*PDC!$F$34+PDC!$F$32+$U295,IF(P295="On-Net maken (radio)",PDC!$F$35+$U295,0)))</f>
        <v>0</v>
      </c>
      <c r="AF295" s="293">
        <f>IF(G295="",0,IF(P295="Inkoop bij 3e partij",0,IF(H295="Ja",Y295,VLOOKUP($G295,PDC!$B$10:$G$95,6,FALSE))))</f>
        <v>0</v>
      </c>
      <c r="AG295" s="30">
        <f>IF(G295="",0,IF(P295="Inkoop bij 3e partij",0,IF(H295="Ja", Z295,VLOOKUP($G295,PDC!$B$10:$G$95,5,FALSE))))</f>
        <v>0</v>
      </c>
      <c r="AH295" s="293">
        <f>IF(G295="",0,IF(P295="Inkoop bij 3e partij",V295*(1+PDC!$F$37)+IF(G295=0,0,IF(LEN(G295)=0,0,VLOOKUP($G295,PDC!$B$10:$J$77,7,FALSE))),0))</f>
        <v>0</v>
      </c>
      <c r="AI295" s="293">
        <f>IF(G295="",0,IF(P295="Inkoop bij 3e partij",W295*(1+PDC!$F$38),0))</f>
        <v>0</v>
      </c>
      <c r="AJ295" s="30">
        <f>IF(L295="",0,IF(M295="Ja",AA295,VLOOKUP($L295,PDC!$B$10:$G$95,5,FALSE)))</f>
        <v>0</v>
      </c>
    </row>
    <row r="296" spans="1:36" x14ac:dyDescent="0.2">
      <c r="A296" s="36" t="str">
        <f>IF(OR(LEN('Local Access'!A296)=0,'Local Access'!$L295="Ja"),"",'Local Access'!A296)</f>
        <v/>
      </c>
      <c r="B296" s="36" t="str">
        <f>IF(OR(LEN('Local Access'!B296)=0,'Local Access'!$L295="Ja"),"",'Local Access'!B296)</f>
        <v/>
      </c>
      <c r="C296" s="36" t="str">
        <f>IF(OR(LEN('Local Access'!C296)=0,'Local Access'!$L295="Ja"),"",'Local Access'!C296)</f>
        <v/>
      </c>
      <c r="D296" s="36" t="str">
        <f>IF(OR(LEN('Local Access'!D296)=0,'Local Access'!$L295="Ja"),"",'Local Access'!D296)</f>
        <v/>
      </c>
      <c r="E296" s="36" t="str">
        <f>IF(OR(LEN('Local Access'!E296)=0,'Local Access'!$L295="Ja"),"",'Local Access'!E296)</f>
        <v/>
      </c>
      <c r="F296" s="36" t="str">
        <f>IF(OR(LEN('Local Access'!F296)=0,'Local Access'!$L295="Ja"),"",'Local Access'!F296)</f>
        <v/>
      </c>
      <c r="G296" s="36" t="str">
        <f>IF(N295="Ja","",IF(LEN('Local Access'!H296)=0,"",'Local Access'!H296))</f>
        <v/>
      </c>
      <c r="H296" s="174" t="str">
        <f t="shared" si="20"/>
        <v/>
      </c>
      <c r="I296" s="36" t="str">
        <f>IF(N295="Ja","",IF(LEN('Local Access'!G296)=0,"",'Local Access'!G296))</f>
        <v/>
      </c>
      <c r="J296" s="36" t="str">
        <f>IF(N295="Ja","",IF(LEN('Local Access'!I296)=0,"",'Local Access'!I296))</f>
        <v/>
      </c>
      <c r="K296" s="36" t="str">
        <f>IF(LEN('Local Access'!J296)=0,"",'Local Access'!J296)</f>
        <v/>
      </c>
      <c r="L296" s="36" t="str">
        <f>IF(LEN('Local Access'!K296)=0,"",'Local Access'!K296)</f>
        <v/>
      </c>
      <c r="M296" s="174" t="str">
        <f t="shared" si="21"/>
        <v/>
      </c>
      <c r="N296" s="36" t="str">
        <f>IF(LEN('Local Access'!L296)=0,"",'Local Access'!L296)</f>
        <v/>
      </c>
      <c r="O296" s="36" t="str">
        <f>IF(LEN('Local Access'!M296)=0,"",'Local Access'!M296)</f>
        <v/>
      </c>
      <c r="P296" s="35"/>
      <c r="Q296" s="35"/>
      <c r="R296" s="34"/>
      <c r="S296" s="33"/>
      <c r="T296" s="33"/>
      <c r="U296" s="32"/>
      <c r="V296" s="31"/>
      <c r="W296" s="31"/>
      <c r="X296" s="31"/>
      <c r="Y296" s="31"/>
      <c r="Z296" s="31"/>
      <c r="AA296" s="31"/>
      <c r="AB296" s="292">
        <f t="shared" si="22"/>
        <v>0</v>
      </c>
      <c r="AC296" s="292">
        <f t="shared" si="23"/>
        <v>0</v>
      </c>
      <c r="AD296" s="292">
        <f t="shared" si="24"/>
        <v>0</v>
      </c>
      <c r="AE296" s="30">
        <f>IF(G296="",0,IF(P296="On-Net maken (glasvezel)",$S296*PDC!$F$33+$T296*PDC!$F$34+PDC!$F$32+$U296,IF(P296="On-Net maken (radio)",PDC!$F$35+$U296,0)))</f>
        <v>0</v>
      </c>
      <c r="AF296" s="293">
        <f>IF(G296="",0,IF(P296="Inkoop bij 3e partij",0,IF(H296="Ja",Y296,VLOOKUP($G296,PDC!$B$10:$G$95,6,FALSE))))</f>
        <v>0</v>
      </c>
      <c r="AG296" s="30">
        <f>IF(G296="",0,IF(P296="Inkoop bij 3e partij",0,IF(H296="Ja", Z296,VLOOKUP($G296,PDC!$B$10:$G$95,5,FALSE))))</f>
        <v>0</v>
      </c>
      <c r="AH296" s="293">
        <f>IF(G296="",0,IF(P296="Inkoop bij 3e partij",V296*(1+PDC!$F$37)+IF(G296=0,0,IF(LEN(G296)=0,0,VLOOKUP($G296,PDC!$B$10:$J$77,7,FALSE))),0))</f>
        <v>0</v>
      </c>
      <c r="AI296" s="293">
        <f>IF(G296="",0,IF(P296="Inkoop bij 3e partij",W296*(1+PDC!$F$38),0))</f>
        <v>0</v>
      </c>
      <c r="AJ296" s="30">
        <f>IF(L296="",0,IF(M296="Ja",AA296,VLOOKUP($L296,PDC!$B$10:$G$95,5,FALSE)))</f>
        <v>0</v>
      </c>
    </row>
    <row r="297" spans="1:36" x14ac:dyDescent="0.2">
      <c r="A297" s="36" t="str">
        <f>IF(OR(LEN('Local Access'!A297)=0,'Local Access'!$L296="Ja"),"",'Local Access'!A297)</f>
        <v/>
      </c>
      <c r="B297" s="36" t="str">
        <f>IF(OR(LEN('Local Access'!B297)=0,'Local Access'!$L296="Ja"),"",'Local Access'!B297)</f>
        <v/>
      </c>
      <c r="C297" s="36" t="str">
        <f>IF(OR(LEN('Local Access'!C297)=0,'Local Access'!$L296="Ja"),"",'Local Access'!C297)</f>
        <v/>
      </c>
      <c r="D297" s="36" t="str">
        <f>IF(OR(LEN('Local Access'!D297)=0,'Local Access'!$L296="Ja"),"",'Local Access'!D297)</f>
        <v/>
      </c>
      <c r="E297" s="36" t="str">
        <f>IF(OR(LEN('Local Access'!E297)=0,'Local Access'!$L296="Ja"),"",'Local Access'!E297)</f>
        <v/>
      </c>
      <c r="F297" s="36" t="str">
        <f>IF(OR(LEN('Local Access'!F297)=0,'Local Access'!$L296="Ja"),"",'Local Access'!F297)</f>
        <v/>
      </c>
      <c r="G297" s="36" t="str">
        <f>IF(N296="Ja","",IF(LEN('Local Access'!H297)=0,"",'Local Access'!H297))</f>
        <v/>
      </c>
      <c r="H297" s="174" t="str">
        <f t="shared" si="20"/>
        <v/>
      </c>
      <c r="I297" s="36" t="str">
        <f>IF(N296="Ja","",IF(LEN('Local Access'!G297)=0,"",'Local Access'!G297))</f>
        <v/>
      </c>
      <c r="J297" s="36" t="str">
        <f>IF(N296="Ja","",IF(LEN('Local Access'!I297)=0,"",'Local Access'!I297))</f>
        <v/>
      </c>
      <c r="K297" s="36" t="str">
        <f>IF(LEN('Local Access'!J297)=0,"",'Local Access'!J297)</f>
        <v/>
      </c>
      <c r="L297" s="36" t="str">
        <f>IF(LEN('Local Access'!K297)=0,"",'Local Access'!K297)</f>
        <v/>
      </c>
      <c r="M297" s="174" t="str">
        <f t="shared" si="21"/>
        <v/>
      </c>
      <c r="N297" s="36" t="str">
        <f>IF(LEN('Local Access'!L297)=0,"",'Local Access'!L297)</f>
        <v/>
      </c>
      <c r="O297" s="36" t="str">
        <f>IF(LEN('Local Access'!M297)=0,"",'Local Access'!M297)</f>
        <v/>
      </c>
      <c r="P297" s="35"/>
      <c r="Q297" s="35"/>
      <c r="R297" s="34"/>
      <c r="S297" s="33"/>
      <c r="T297" s="33"/>
      <c r="U297" s="32"/>
      <c r="V297" s="31"/>
      <c r="W297" s="31"/>
      <c r="X297" s="31"/>
      <c r="Y297" s="31"/>
      <c r="Z297" s="31"/>
      <c r="AA297" s="31"/>
      <c r="AB297" s="292">
        <f t="shared" si="22"/>
        <v>0</v>
      </c>
      <c r="AC297" s="292">
        <f t="shared" si="23"/>
        <v>0</v>
      </c>
      <c r="AD297" s="292">
        <f t="shared" si="24"/>
        <v>0</v>
      </c>
      <c r="AE297" s="30">
        <f>IF(G297="",0,IF(P297="On-Net maken (glasvezel)",$S297*PDC!$F$33+$T297*PDC!$F$34+PDC!$F$32+$U297,IF(P297="On-Net maken (radio)",PDC!$F$35+$U297,0)))</f>
        <v>0</v>
      </c>
      <c r="AF297" s="293">
        <f>IF(G297="",0,IF(P297="Inkoop bij 3e partij",0,IF(H297="Ja",Y297,VLOOKUP($G297,PDC!$B$10:$G$95,6,FALSE))))</f>
        <v>0</v>
      </c>
      <c r="AG297" s="30">
        <f>IF(G297="",0,IF(P297="Inkoop bij 3e partij",0,IF(H297="Ja", Z297,VLOOKUP($G297,PDC!$B$10:$G$95,5,FALSE))))</f>
        <v>0</v>
      </c>
      <c r="AH297" s="293">
        <f>IF(G297="",0,IF(P297="Inkoop bij 3e partij",V297*(1+PDC!$F$37)+IF(G297=0,0,IF(LEN(G297)=0,0,VLOOKUP($G297,PDC!$B$10:$J$77,7,FALSE))),0))</f>
        <v>0</v>
      </c>
      <c r="AI297" s="293">
        <f>IF(G297="",0,IF(P297="Inkoop bij 3e partij",W297*(1+PDC!$F$38),0))</f>
        <v>0</v>
      </c>
      <c r="AJ297" s="30">
        <f>IF(L297="",0,IF(M297="Ja",AA297,VLOOKUP($L297,PDC!$B$10:$G$95,5,FALSE)))</f>
        <v>0</v>
      </c>
    </row>
    <row r="298" spans="1:36" x14ac:dyDescent="0.2">
      <c r="A298" s="36" t="str">
        <f>IF(OR(LEN('Local Access'!A298)=0,'Local Access'!$L297="Ja"),"",'Local Access'!A298)</f>
        <v/>
      </c>
      <c r="B298" s="36" t="str">
        <f>IF(OR(LEN('Local Access'!B298)=0,'Local Access'!$L297="Ja"),"",'Local Access'!B298)</f>
        <v/>
      </c>
      <c r="C298" s="36" t="str">
        <f>IF(OR(LEN('Local Access'!C298)=0,'Local Access'!$L297="Ja"),"",'Local Access'!C298)</f>
        <v/>
      </c>
      <c r="D298" s="36" t="str">
        <f>IF(OR(LEN('Local Access'!D298)=0,'Local Access'!$L297="Ja"),"",'Local Access'!D298)</f>
        <v/>
      </c>
      <c r="E298" s="36" t="str">
        <f>IF(OR(LEN('Local Access'!E298)=0,'Local Access'!$L297="Ja"),"",'Local Access'!E298)</f>
        <v/>
      </c>
      <c r="F298" s="36" t="str">
        <f>IF(OR(LEN('Local Access'!F298)=0,'Local Access'!$L297="Ja"),"",'Local Access'!F298)</f>
        <v/>
      </c>
      <c r="G298" s="36" t="str">
        <f>IF(N297="Ja","",IF(LEN('Local Access'!H298)=0,"",'Local Access'!H298))</f>
        <v/>
      </c>
      <c r="H298" s="174" t="str">
        <f t="shared" si="20"/>
        <v/>
      </c>
      <c r="I298" s="36" t="str">
        <f>IF(N297="Ja","",IF(LEN('Local Access'!G298)=0,"",'Local Access'!G298))</f>
        <v/>
      </c>
      <c r="J298" s="36" t="str">
        <f>IF(N297="Ja","",IF(LEN('Local Access'!I298)=0,"",'Local Access'!I298))</f>
        <v/>
      </c>
      <c r="K298" s="36" t="str">
        <f>IF(LEN('Local Access'!J298)=0,"",'Local Access'!J298)</f>
        <v/>
      </c>
      <c r="L298" s="36" t="str">
        <f>IF(LEN('Local Access'!K298)=0,"",'Local Access'!K298)</f>
        <v/>
      </c>
      <c r="M298" s="174" t="str">
        <f t="shared" si="21"/>
        <v/>
      </c>
      <c r="N298" s="36" t="str">
        <f>IF(LEN('Local Access'!L298)=0,"",'Local Access'!L298)</f>
        <v/>
      </c>
      <c r="O298" s="36" t="str">
        <f>IF(LEN('Local Access'!M298)=0,"",'Local Access'!M298)</f>
        <v/>
      </c>
      <c r="P298" s="35"/>
      <c r="Q298" s="35"/>
      <c r="R298" s="34"/>
      <c r="S298" s="33"/>
      <c r="T298" s="33"/>
      <c r="U298" s="32"/>
      <c r="V298" s="31"/>
      <c r="W298" s="31"/>
      <c r="X298" s="31"/>
      <c r="Y298" s="31"/>
      <c r="Z298" s="31"/>
      <c r="AA298" s="31"/>
      <c r="AB298" s="292">
        <f t="shared" si="22"/>
        <v>0</v>
      </c>
      <c r="AC298" s="292">
        <f t="shared" si="23"/>
        <v>0</v>
      </c>
      <c r="AD298" s="292">
        <f t="shared" si="24"/>
        <v>0</v>
      </c>
      <c r="AE298" s="30">
        <f>IF(G298="",0,IF(P298="On-Net maken (glasvezel)",$S298*PDC!$F$33+$T298*PDC!$F$34+PDC!$F$32+$U298,IF(P298="On-Net maken (radio)",PDC!$F$35+$U298,0)))</f>
        <v>0</v>
      </c>
      <c r="AF298" s="293">
        <f>IF(G298="",0,IF(P298="Inkoop bij 3e partij",0,IF(H298="Ja",Y298,VLOOKUP($G298,PDC!$B$10:$G$95,6,FALSE))))</f>
        <v>0</v>
      </c>
      <c r="AG298" s="30">
        <f>IF(G298="",0,IF(P298="Inkoop bij 3e partij",0,IF(H298="Ja", Z298,VLOOKUP($G298,PDC!$B$10:$G$95,5,FALSE))))</f>
        <v>0</v>
      </c>
      <c r="AH298" s="293">
        <f>IF(G298="",0,IF(P298="Inkoop bij 3e partij",V298*(1+PDC!$F$37)+IF(G298=0,0,IF(LEN(G298)=0,0,VLOOKUP($G298,PDC!$B$10:$J$77,7,FALSE))),0))</f>
        <v>0</v>
      </c>
      <c r="AI298" s="293">
        <f>IF(G298="",0,IF(P298="Inkoop bij 3e partij",W298*(1+PDC!$F$38),0))</f>
        <v>0</v>
      </c>
      <c r="AJ298" s="30">
        <f>IF(L298="",0,IF(M298="Ja",AA298,VLOOKUP($L298,PDC!$B$10:$G$95,5,FALSE)))</f>
        <v>0</v>
      </c>
    </row>
    <row r="299" spans="1:36" x14ac:dyDescent="0.2">
      <c r="A299" s="36" t="str">
        <f>IF(OR(LEN('Local Access'!A299)=0,'Local Access'!$L298="Ja"),"",'Local Access'!A299)</f>
        <v/>
      </c>
      <c r="B299" s="36" t="str">
        <f>IF(OR(LEN('Local Access'!B299)=0,'Local Access'!$L298="Ja"),"",'Local Access'!B299)</f>
        <v/>
      </c>
      <c r="C299" s="36" t="str">
        <f>IF(OR(LEN('Local Access'!C299)=0,'Local Access'!$L298="Ja"),"",'Local Access'!C299)</f>
        <v/>
      </c>
      <c r="D299" s="36" t="str">
        <f>IF(OR(LEN('Local Access'!D299)=0,'Local Access'!$L298="Ja"),"",'Local Access'!D299)</f>
        <v/>
      </c>
      <c r="E299" s="36" t="str">
        <f>IF(OR(LEN('Local Access'!E299)=0,'Local Access'!$L298="Ja"),"",'Local Access'!E299)</f>
        <v/>
      </c>
      <c r="F299" s="36" t="str">
        <f>IF(OR(LEN('Local Access'!F299)=0,'Local Access'!$L298="Ja"),"",'Local Access'!F299)</f>
        <v/>
      </c>
      <c r="G299" s="36" t="str">
        <f>IF(N298="Ja","",IF(LEN('Local Access'!H299)=0,"",'Local Access'!H299))</f>
        <v/>
      </c>
      <c r="H299" s="174" t="str">
        <f t="shared" si="20"/>
        <v/>
      </c>
      <c r="I299" s="36" t="str">
        <f>IF(N298="Ja","",IF(LEN('Local Access'!G299)=0,"",'Local Access'!G299))</f>
        <v/>
      </c>
      <c r="J299" s="36" t="str">
        <f>IF(N298="Ja","",IF(LEN('Local Access'!I299)=0,"",'Local Access'!I299))</f>
        <v/>
      </c>
      <c r="K299" s="36" t="str">
        <f>IF(LEN('Local Access'!J299)=0,"",'Local Access'!J299)</f>
        <v/>
      </c>
      <c r="L299" s="36" t="str">
        <f>IF(LEN('Local Access'!K299)=0,"",'Local Access'!K299)</f>
        <v/>
      </c>
      <c r="M299" s="174" t="str">
        <f t="shared" si="21"/>
        <v/>
      </c>
      <c r="N299" s="36" t="str">
        <f>IF(LEN('Local Access'!L299)=0,"",'Local Access'!L299)</f>
        <v/>
      </c>
      <c r="O299" s="36" t="str">
        <f>IF(LEN('Local Access'!M299)=0,"",'Local Access'!M299)</f>
        <v/>
      </c>
      <c r="P299" s="35"/>
      <c r="Q299" s="35"/>
      <c r="R299" s="34"/>
      <c r="S299" s="33"/>
      <c r="T299" s="33"/>
      <c r="U299" s="32"/>
      <c r="V299" s="31"/>
      <c r="W299" s="31"/>
      <c r="X299" s="31"/>
      <c r="Y299" s="31"/>
      <c r="Z299" s="31"/>
      <c r="AA299" s="31"/>
      <c r="AB299" s="292">
        <f t="shared" si="22"/>
        <v>0</v>
      </c>
      <c r="AC299" s="292">
        <f t="shared" si="23"/>
        <v>0</v>
      </c>
      <c r="AD299" s="292">
        <f t="shared" si="24"/>
        <v>0</v>
      </c>
      <c r="AE299" s="30">
        <f>IF(G299="",0,IF(P299="On-Net maken (glasvezel)",$S299*PDC!$F$33+$T299*PDC!$F$34+PDC!$F$32+$U299,IF(P299="On-Net maken (radio)",PDC!$F$35+$U299,0)))</f>
        <v>0</v>
      </c>
      <c r="AF299" s="293">
        <f>IF(G299="",0,IF(P299="Inkoop bij 3e partij",0,IF(H299="Ja",Y299,VLOOKUP($G299,PDC!$B$10:$G$95,6,FALSE))))</f>
        <v>0</v>
      </c>
      <c r="AG299" s="30">
        <f>IF(G299="",0,IF(P299="Inkoop bij 3e partij",0,IF(H299="Ja", Z299,VLOOKUP($G299,PDC!$B$10:$G$95,5,FALSE))))</f>
        <v>0</v>
      </c>
      <c r="AH299" s="293">
        <f>IF(G299="",0,IF(P299="Inkoop bij 3e partij",V299*(1+PDC!$F$37)+IF(G299=0,0,IF(LEN(G299)=0,0,VLOOKUP($G299,PDC!$B$10:$J$77,7,FALSE))),0))</f>
        <v>0</v>
      </c>
      <c r="AI299" s="293">
        <f>IF(G299="",0,IF(P299="Inkoop bij 3e partij",W299*(1+PDC!$F$38),0))</f>
        <v>0</v>
      </c>
      <c r="AJ299" s="30">
        <f>IF(L299="",0,IF(M299="Ja",AA299,VLOOKUP($L299,PDC!$B$10:$G$95,5,FALSE)))</f>
        <v>0</v>
      </c>
    </row>
    <row r="300" spans="1:36" x14ac:dyDescent="0.2">
      <c r="A300" s="36" t="str">
        <f>IF(OR(LEN('Local Access'!A300)=0,'Local Access'!$L299="Ja"),"",'Local Access'!A300)</f>
        <v/>
      </c>
      <c r="B300" s="36" t="str">
        <f>IF(OR(LEN('Local Access'!B300)=0,'Local Access'!$L299="Ja"),"",'Local Access'!B300)</f>
        <v/>
      </c>
      <c r="C300" s="36" t="str">
        <f>IF(OR(LEN('Local Access'!C300)=0,'Local Access'!$L299="Ja"),"",'Local Access'!C300)</f>
        <v/>
      </c>
      <c r="D300" s="36" t="str">
        <f>IF(OR(LEN('Local Access'!D300)=0,'Local Access'!$L299="Ja"),"",'Local Access'!D300)</f>
        <v/>
      </c>
      <c r="E300" s="36" t="str">
        <f>IF(OR(LEN('Local Access'!E300)=0,'Local Access'!$L299="Ja"),"",'Local Access'!E300)</f>
        <v/>
      </c>
      <c r="F300" s="36" t="str">
        <f>IF(OR(LEN('Local Access'!F300)=0,'Local Access'!$L299="Ja"),"",'Local Access'!F300)</f>
        <v/>
      </c>
      <c r="G300" s="36" t="str">
        <f>IF(N299="Ja","",IF(LEN('Local Access'!H300)=0,"",'Local Access'!H300))</f>
        <v/>
      </c>
      <c r="H300" s="174" t="str">
        <f t="shared" si="20"/>
        <v/>
      </c>
      <c r="I300" s="36" t="str">
        <f>IF(N299="Ja","",IF(LEN('Local Access'!G300)=0,"",'Local Access'!G300))</f>
        <v/>
      </c>
      <c r="J300" s="36" t="str">
        <f>IF(N299="Ja","",IF(LEN('Local Access'!I300)=0,"",'Local Access'!I300))</f>
        <v/>
      </c>
      <c r="K300" s="36" t="str">
        <f>IF(LEN('Local Access'!J300)=0,"",'Local Access'!J300)</f>
        <v/>
      </c>
      <c r="L300" s="36" t="str">
        <f>IF(LEN('Local Access'!K300)=0,"",'Local Access'!K300)</f>
        <v/>
      </c>
      <c r="M300" s="174" t="str">
        <f t="shared" si="21"/>
        <v/>
      </c>
      <c r="N300" s="36" t="str">
        <f>IF(LEN('Local Access'!L300)=0,"",'Local Access'!L300)</f>
        <v/>
      </c>
      <c r="O300" s="36" t="str">
        <f>IF(LEN('Local Access'!M300)=0,"",'Local Access'!M300)</f>
        <v/>
      </c>
      <c r="P300" s="35"/>
      <c r="Q300" s="35"/>
      <c r="R300" s="34"/>
      <c r="S300" s="33"/>
      <c r="T300" s="33"/>
      <c r="U300" s="32"/>
      <c r="V300" s="31"/>
      <c r="W300" s="31"/>
      <c r="X300" s="31"/>
      <c r="Y300" s="31"/>
      <c r="Z300" s="31"/>
      <c r="AA300" s="31"/>
      <c r="AB300" s="292">
        <f t="shared" si="22"/>
        <v>0</v>
      </c>
      <c r="AC300" s="292">
        <f t="shared" si="23"/>
        <v>0</v>
      </c>
      <c r="AD300" s="292">
        <f t="shared" si="24"/>
        <v>0</v>
      </c>
      <c r="AE300" s="30">
        <f>IF(G300="",0,IF(P300="On-Net maken (glasvezel)",$S300*PDC!$F$33+$T300*PDC!$F$34+PDC!$F$32+$U300,IF(P300="On-Net maken (radio)",PDC!$F$35+$U300,0)))</f>
        <v>0</v>
      </c>
      <c r="AF300" s="293">
        <f>IF(G300="",0,IF(P300="Inkoop bij 3e partij",0,IF(H300="Ja",Y300,VLOOKUP($G300,PDC!$B$10:$G$95,6,FALSE))))</f>
        <v>0</v>
      </c>
      <c r="AG300" s="30">
        <f>IF(G300="",0,IF(P300="Inkoop bij 3e partij",0,IF(H300="Ja", Z300,VLOOKUP($G300,PDC!$B$10:$G$95,5,FALSE))))</f>
        <v>0</v>
      </c>
      <c r="AH300" s="293">
        <f>IF(G300="",0,IF(P300="Inkoop bij 3e partij",V300*(1+PDC!$F$37)+IF(G300=0,0,IF(LEN(G300)=0,0,VLOOKUP($G300,PDC!$B$10:$J$77,7,FALSE))),0))</f>
        <v>0</v>
      </c>
      <c r="AI300" s="293">
        <f>IF(G300="",0,IF(P300="Inkoop bij 3e partij",W300*(1+PDC!$F$38),0))</f>
        <v>0</v>
      </c>
      <c r="AJ300" s="30">
        <f>IF(L300="",0,IF(M300="Ja",AA300,VLOOKUP($L300,PDC!$B$10:$G$95,5,FALSE)))</f>
        <v>0</v>
      </c>
    </row>
    <row r="301" spans="1:36" x14ac:dyDescent="0.2">
      <c r="A301" s="36" t="str">
        <f>IF(OR(LEN('Local Access'!A301)=0,'Local Access'!$L300="Ja"),"",'Local Access'!A301)</f>
        <v/>
      </c>
      <c r="B301" s="36" t="str">
        <f>IF(OR(LEN('Local Access'!B301)=0,'Local Access'!$L300="Ja"),"",'Local Access'!B301)</f>
        <v/>
      </c>
      <c r="C301" s="36" t="str">
        <f>IF(OR(LEN('Local Access'!C301)=0,'Local Access'!$L300="Ja"),"",'Local Access'!C301)</f>
        <v/>
      </c>
      <c r="D301" s="36" t="str">
        <f>IF(OR(LEN('Local Access'!D301)=0,'Local Access'!$L300="Ja"),"",'Local Access'!D301)</f>
        <v/>
      </c>
      <c r="E301" s="36" t="str">
        <f>IF(OR(LEN('Local Access'!E301)=0,'Local Access'!$L300="Ja"),"",'Local Access'!E301)</f>
        <v/>
      </c>
      <c r="F301" s="36" t="str">
        <f>IF(OR(LEN('Local Access'!F301)=0,'Local Access'!$L300="Ja"),"",'Local Access'!F301)</f>
        <v/>
      </c>
      <c r="G301" s="36" t="str">
        <f>IF(N300="Ja","",IF(LEN('Local Access'!H301)=0,"",'Local Access'!H301))</f>
        <v/>
      </c>
      <c r="H301" s="174" t="str">
        <f t="shared" si="20"/>
        <v/>
      </c>
      <c r="I301" s="36" t="str">
        <f>IF(N300="Ja","",IF(LEN('Local Access'!G301)=0,"",'Local Access'!G301))</f>
        <v/>
      </c>
      <c r="J301" s="36" t="str">
        <f>IF(N300="Ja","",IF(LEN('Local Access'!I301)=0,"",'Local Access'!I301))</f>
        <v/>
      </c>
      <c r="K301" s="36" t="str">
        <f>IF(LEN('Local Access'!J301)=0,"",'Local Access'!J301)</f>
        <v/>
      </c>
      <c r="L301" s="36" t="str">
        <f>IF(LEN('Local Access'!K301)=0,"",'Local Access'!K301)</f>
        <v/>
      </c>
      <c r="M301" s="174" t="str">
        <f t="shared" si="21"/>
        <v/>
      </c>
      <c r="N301" s="36" t="str">
        <f>IF(LEN('Local Access'!L301)=0,"",'Local Access'!L301)</f>
        <v/>
      </c>
      <c r="O301" s="36" t="str">
        <f>IF(LEN('Local Access'!M301)=0,"",'Local Access'!M301)</f>
        <v/>
      </c>
      <c r="P301" s="35"/>
      <c r="Q301" s="35"/>
      <c r="R301" s="34"/>
      <c r="S301" s="33"/>
      <c r="T301" s="33"/>
      <c r="U301" s="32"/>
      <c r="V301" s="31"/>
      <c r="W301" s="31"/>
      <c r="X301" s="31"/>
      <c r="Y301" s="31"/>
      <c r="Z301" s="31"/>
      <c r="AA301" s="31"/>
      <c r="AB301" s="292">
        <f t="shared" si="22"/>
        <v>0</v>
      </c>
      <c r="AC301" s="292">
        <f t="shared" si="23"/>
        <v>0</v>
      </c>
      <c r="AD301" s="292">
        <f t="shared" si="24"/>
        <v>0</v>
      </c>
      <c r="AE301" s="30">
        <f>IF(G301="",0,IF(P301="On-Net maken (glasvezel)",$S301*PDC!$F$33+$T301*PDC!$F$34+PDC!$F$32+$U301,IF(P301="On-Net maken (radio)",PDC!$F$35+$U301,0)))</f>
        <v>0</v>
      </c>
      <c r="AF301" s="293">
        <f>IF(G301="",0,IF(P301="Inkoop bij 3e partij",0,IF(H301="Ja",Y301,VLOOKUP($G301,PDC!$B$10:$G$95,6,FALSE))))</f>
        <v>0</v>
      </c>
      <c r="AG301" s="30">
        <f>IF(G301="",0,IF(P301="Inkoop bij 3e partij",0,IF(H301="Ja", Z301,VLOOKUP($G301,PDC!$B$10:$G$95,5,FALSE))))</f>
        <v>0</v>
      </c>
      <c r="AH301" s="293">
        <f>IF(G301="",0,IF(P301="Inkoop bij 3e partij",V301*(1+PDC!$F$37)+IF(G301=0,0,IF(LEN(G301)=0,0,VLOOKUP($G301,PDC!$B$10:$J$77,7,FALSE))),0))</f>
        <v>0</v>
      </c>
      <c r="AI301" s="293">
        <f>IF(G301="",0,IF(P301="Inkoop bij 3e partij",W301*(1+PDC!$F$38),0))</f>
        <v>0</v>
      </c>
      <c r="AJ301" s="30">
        <f>IF(L301="",0,IF(M301="Ja",AA301,VLOOKUP($L301,PDC!$B$10:$G$95,5,FALSE)))</f>
        <v>0</v>
      </c>
    </row>
    <row r="302" spans="1:36" x14ac:dyDescent="0.2">
      <c r="A302" s="36" t="str">
        <f>IF(OR(LEN('Local Access'!A302)=0,'Local Access'!$L301="Ja"),"",'Local Access'!A302)</f>
        <v/>
      </c>
      <c r="B302" s="36" t="str">
        <f>IF(OR(LEN('Local Access'!B302)=0,'Local Access'!$L301="Ja"),"",'Local Access'!B302)</f>
        <v/>
      </c>
      <c r="C302" s="36" t="str">
        <f>IF(OR(LEN('Local Access'!C302)=0,'Local Access'!$L301="Ja"),"",'Local Access'!C302)</f>
        <v/>
      </c>
      <c r="D302" s="36" t="str">
        <f>IF(OR(LEN('Local Access'!D302)=0,'Local Access'!$L301="Ja"),"",'Local Access'!D302)</f>
        <v/>
      </c>
      <c r="E302" s="36" t="str">
        <f>IF(OR(LEN('Local Access'!E302)=0,'Local Access'!$L301="Ja"),"",'Local Access'!E302)</f>
        <v/>
      </c>
      <c r="F302" s="36" t="str">
        <f>IF(OR(LEN('Local Access'!F302)=0,'Local Access'!$L301="Ja"),"",'Local Access'!F302)</f>
        <v/>
      </c>
      <c r="G302" s="36" t="str">
        <f>IF(N301="Ja","",IF(LEN('Local Access'!H302)=0,"",'Local Access'!H302))</f>
        <v/>
      </c>
      <c r="H302" s="174" t="str">
        <f t="shared" si="20"/>
        <v/>
      </c>
      <c r="I302" s="36" t="str">
        <f>IF(N301="Ja","",IF(LEN('Local Access'!G302)=0,"",'Local Access'!G302))</f>
        <v/>
      </c>
      <c r="J302" s="36" t="str">
        <f>IF(N301="Ja","",IF(LEN('Local Access'!I302)=0,"",'Local Access'!I302))</f>
        <v/>
      </c>
      <c r="K302" s="36" t="str">
        <f>IF(LEN('Local Access'!J302)=0,"",'Local Access'!J302)</f>
        <v/>
      </c>
      <c r="L302" s="36" t="str">
        <f>IF(LEN('Local Access'!K302)=0,"",'Local Access'!K302)</f>
        <v/>
      </c>
      <c r="M302" s="174" t="str">
        <f t="shared" si="21"/>
        <v/>
      </c>
      <c r="N302" s="36" t="str">
        <f>IF(LEN('Local Access'!L302)=0,"",'Local Access'!L302)</f>
        <v/>
      </c>
      <c r="O302" s="36" t="str">
        <f>IF(LEN('Local Access'!M302)=0,"",'Local Access'!M302)</f>
        <v/>
      </c>
      <c r="P302" s="35"/>
      <c r="Q302" s="35"/>
      <c r="R302" s="34"/>
      <c r="S302" s="33"/>
      <c r="T302" s="33"/>
      <c r="U302" s="32"/>
      <c r="V302" s="31"/>
      <c r="W302" s="31"/>
      <c r="X302" s="31"/>
      <c r="Y302" s="31"/>
      <c r="Z302" s="31"/>
      <c r="AA302" s="31"/>
      <c r="AB302" s="292">
        <f t="shared" si="22"/>
        <v>0</v>
      </c>
      <c r="AC302" s="292">
        <f t="shared" si="23"/>
        <v>0</v>
      </c>
      <c r="AD302" s="292">
        <f t="shared" si="24"/>
        <v>0</v>
      </c>
      <c r="AE302" s="30">
        <f>IF(G302="",0,IF(P302="On-Net maken (glasvezel)",$S302*PDC!$F$33+$T302*PDC!$F$34+PDC!$F$32+$U302,IF(P302="On-Net maken (radio)",PDC!$F$35+$U302,0)))</f>
        <v>0</v>
      </c>
      <c r="AF302" s="293">
        <f>IF(G302="",0,IF(P302="Inkoop bij 3e partij",0,IF(H302="Ja",Y302,VLOOKUP($G302,PDC!$B$10:$G$95,6,FALSE))))</f>
        <v>0</v>
      </c>
      <c r="AG302" s="30">
        <f>IF(G302="",0,IF(P302="Inkoop bij 3e partij",0,IF(H302="Ja", Z302,VLOOKUP($G302,PDC!$B$10:$G$95,5,FALSE))))</f>
        <v>0</v>
      </c>
      <c r="AH302" s="293">
        <f>IF(G302="",0,IF(P302="Inkoop bij 3e partij",V302*(1+PDC!$F$37)+IF(G302=0,0,IF(LEN(G302)=0,0,VLOOKUP($G302,PDC!$B$10:$J$77,7,FALSE))),0))</f>
        <v>0</v>
      </c>
      <c r="AI302" s="293">
        <f>IF(G302="",0,IF(P302="Inkoop bij 3e partij",W302*(1+PDC!$F$38),0))</f>
        <v>0</v>
      </c>
      <c r="AJ302" s="30">
        <f>IF(L302="",0,IF(M302="Ja",AA302,VLOOKUP($L302,PDC!$B$10:$G$95,5,FALSE)))</f>
        <v>0</v>
      </c>
    </row>
    <row r="303" spans="1:36" x14ac:dyDescent="0.2">
      <c r="A303" s="36" t="str">
        <f>IF(OR(LEN('Local Access'!A303)=0,'Local Access'!$L302="Ja"),"",'Local Access'!A303)</f>
        <v/>
      </c>
      <c r="B303" s="36" t="str">
        <f>IF(OR(LEN('Local Access'!B303)=0,'Local Access'!$L302="Ja"),"",'Local Access'!B303)</f>
        <v/>
      </c>
      <c r="C303" s="36" t="str">
        <f>IF(OR(LEN('Local Access'!C303)=0,'Local Access'!$L302="Ja"),"",'Local Access'!C303)</f>
        <v/>
      </c>
      <c r="D303" s="36" t="str">
        <f>IF(OR(LEN('Local Access'!D303)=0,'Local Access'!$L302="Ja"),"",'Local Access'!D303)</f>
        <v/>
      </c>
      <c r="E303" s="36" t="str">
        <f>IF(OR(LEN('Local Access'!E303)=0,'Local Access'!$L302="Ja"),"",'Local Access'!E303)</f>
        <v/>
      </c>
      <c r="F303" s="36" t="str">
        <f>IF(OR(LEN('Local Access'!F303)=0,'Local Access'!$L302="Ja"),"",'Local Access'!F303)</f>
        <v/>
      </c>
      <c r="G303" s="36" t="str">
        <f>IF(N302="Ja","",IF(LEN('Local Access'!H303)=0,"",'Local Access'!H303))</f>
        <v/>
      </c>
      <c r="H303" s="174" t="str">
        <f t="shared" si="20"/>
        <v/>
      </c>
      <c r="I303" s="36" t="str">
        <f>IF(N302="Ja","",IF(LEN('Local Access'!G303)=0,"",'Local Access'!G303))</f>
        <v/>
      </c>
      <c r="J303" s="36" t="str">
        <f>IF(N302="Ja","",IF(LEN('Local Access'!I303)=0,"",'Local Access'!I303))</f>
        <v/>
      </c>
      <c r="K303" s="36" t="str">
        <f>IF(LEN('Local Access'!J303)=0,"",'Local Access'!J303)</f>
        <v/>
      </c>
      <c r="L303" s="36" t="str">
        <f>IF(LEN('Local Access'!K303)=0,"",'Local Access'!K303)</f>
        <v/>
      </c>
      <c r="M303" s="174" t="str">
        <f t="shared" si="21"/>
        <v/>
      </c>
      <c r="N303" s="36" t="str">
        <f>IF(LEN('Local Access'!L303)=0,"",'Local Access'!L303)</f>
        <v/>
      </c>
      <c r="O303" s="36" t="str">
        <f>IF(LEN('Local Access'!M303)=0,"",'Local Access'!M303)</f>
        <v/>
      </c>
      <c r="P303" s="35"/>
      <c r="Q303" s="35"/>
      <c r="R303" s="34"/>
      <c r="S303" s="33"/>
      <c r="T303" s="33"/>
      <c r="U303" s="32"/>
      <c r="V303" s="31"/>
      <c r="W303" s="31"/>
      <c r="X303" s="31"/>
      <c r="Y303" s="31"/>
      <c r="Z303" s="31"/>
      <c r="AA303" s="31"/>
      <c r="AB303" s="292">
        <f t="shared" si="22"/>
        <v>0</v>
      </c>
      <c r="AC303" s="292">
        <f t="shared" si="23"/>
        <v>0</v>
      </c>
      <c r="AD303" s="292">
        <f t="shared" si="24"/>
        <v>0</v>
      </c>
      <c r="AE303" s="30">
        <f>IF(G303="",0,IF(P303="On-Net maken (glasvezel)",$S303*PDC!$F$33+$T303*PDC!$F$34+PDC!$F$32+$U303,IF(P303="On-Net maken (radio)",PDC!$F$35+$U303,0)))</f>
        <v>0</v>
      </c>
      <c r="AF303" s="293">
        <f>IF(G303="",0,IF(P303="Inkoop bij 3e partij",0,IF(H303="Ja",Y303,VLOOKUP($G303,PDC!$B$10:$G$95,6,FALSE))))</f>
        <v>0</v>
      </c>
      <c r="AG303" s="30">
        <f>IF(G303="",0,IF(P303="Inkoop bij 3e partij",0,IF(H303="Ja", Z303,VLOOKUP($G303,PDC!$B$10:$G$95,5,FALSE))))</f>
        <v>0</v>
      </c>
      <c r="AH303" s="293">
        <f>IF(G303="",0,IF(P303="Inkoop bij 3e partij",V303*(1+PDC!$F$37)+IF(G303=0,0,IF(LEN(G303)=0,0,VLOOKUP($G303,PDC!$B$10:$J$77,7,FALSE))),0))</f>
        <v>0</v>
      </c>
      <c r="AI303" s="293">
        <f>IF(G303="",0,IF(P303="Inkoop bij 3e partij",W303*(1+PDC!$F$38),0))</f>
        <v>0</v>
      </c>
      <c r="AJ303" s="30">
        <f>IF(L303="",0,IF(M303="Ja",AA303,VLOOKUP($L303,PDC!$B$10:$G$95,5,FALSE)))</f>
        <v>0</v>
      </c>
    </row>
    <row r="304" spans="1:36" x14ac:dyDescent="0.2">
      <c r="A304" s="36" t="str">
        <f>IF(OR(LEN('Local Access'!A304)=0,'Local Access'!$L303="Ja"),"",'Local Access'!A304)</f>
        <v/>
      </c>
      <c r="B304" s="36" t="str">
        <f>IF(OR(LEN('Local Access'!B304)=0,'Local Access'!$L303="Ja"),"",'Local Access'!B304)</f>
        <v/>
      </c>
      <c r="C304" s="36" t="str">
        <f>IF(OR(LEN('Local Access'!C304)=0,'Local Access'!$L303="Ja"),"",'Local Access'!C304)</f>
        <v/>
      </c>
      <c r="D304" s="36" t="str">
        <f>IF(OR(LEN('Local Access'!D304)=0,'Local Access'!$L303="Ja"),"",'Local Access'!D304)</f>
        <v/>
      </c>
      <c r="E304" s="36" t="str">
        <f>IF(OR(LEN('Local Access'!E304)=0,'Local Access'!$L303="Ja"),"",'Local Access'!E304)</f>
        <v/>
      </c>
      <c r="F304" s="36" t="str">
        <f>IF(OR(LEN('Local Access'!F304)=0,'Local Access'!$L303="Ja"),"",'Local Access'!F304)</f>
        <v/>
      </c>
      <c r="G304" s="36" t="str">
        <f>IF(N303="Ja","",IF(LEN('Local Access'!H304)=0,"",'Local Access'!H304))</f>
        <v/>
      </c>
      <c r="H304" s="174" t="str">
        <f t="shared" si="20"/>
        <v/>
      </c>
      <c r="I304" s="36" t="str">
        <f>IF(N303="Ja","",IF(LEN('Local Access'!G304)=0,"",'Local Access'!G304))</f>
        <v/>
      </c>
      <c r="J304" s="36" t="str">
        <f>IF(N303="Ja","",IF(LEN('Local Access'!I304)=0,"",'Local Access'!I304))</f>
        <v/>
      </c>
      <c r="K304" s="36" t="str">
        <f>IF(LEN('Local Access'!J304)=0,"",'Local Access'!J304)</f>
        <v/>
      </c>
      <c r="L304" s="36" t="str">
        <f>IF(LEN('Local Access'!K304)=0,"",'Local Access'!K304)</f>
        <v/>
      </c>
      <c r="M304" s="174" t="str">
        <f t="shared" si="21"/>
        <v/>
      </c>
      <c r="N304" s="36" t="str">
        <f>IF(LEN('Local Access'!L304)=0,"",'Local Access'!L304)</f>
        <v/>
      </c>
      <c r="O304" s="36" t="str">
        <f>IF(LEN('Local Access'!M304)=0,"",'Local Access'!M304)</f>
        <v/>
      </c>
      <c r="P304" s="35"/>
      <c r="Q304" s="35"/>
      <c r="R304" s="34"/>
      <c r="S304" s="33"/>
      <c r="T304" s="33"/>
      <c r="U304" s="32"/>
      <c r="V304" s="31"/>
      <c r="W304" s="31"/>
      <c r="X304" s="31"/>
      <c r="Y304" s="31"/>
      <c r="Z304" s="31"/>
      <c r="AA304" s="31"/>
      <c r="AB304" s="292">
        <f t="shared" si="22"/>
        <v>0</v>
      </c>
      <c r="AC304" s="292">
        <f t="shared" si="23"/>
        <v>0</v>
      </c>
      <c r="AD304" s="292">
        <f t="shared" si="24"/>
        <v>0</v>
      </c>
      <c r="AE304" s="30">
        <f>IF(G304="",0,IF(P304="On-Net maken (glasvezel)",$S304*PDC!$F$33+$T304*PDC!$F$34+PDC!$F$32+$U304,IF(P304="On-Net maken (radio)",PDC!$F$35+$U304,0)))</f>
        <v>0</v>
      </c>
      <c r="AF304" s="293">
        <f>IF(G304="",0,IF(P304="Inkoop bij 3e partij",0,IF(H304="Ja",Y304,VLOOKUP($G304,PDC!$B$10:$G$95,6,FALSE))))</f>
        <v>0</v>
      </c>
      <c r="AG304" s="30">
        <f>IF(G304="",0,IF(P304="Inkoop bij 3e partij",0,IF(H304="Ja", Z304,VLOOKUP($G304,PDC!$B$10:$G$95,5,FALSE))))</f>
        <v>0</v>
      </c>
      <c r="AH304" s="293">
        <f>IF(G304="",0,IF(P304="Inkoop bij 3e partij",V304*(1+PDC!$F$37)+IF(G304=0,0,IF(LEN(G304)=0,0,VLOOKUP($G304,PDC!$B$10:$J$77,7,FALSE))),0))</f>
        <v>0</v>
      </c>
      <c r="AI304" s="293">
        <f>IF(G304="",0,IF(P304="Inkoop bij 3e partij",W304*(1+PDC!$F$38),0))</f>
        <v>0</v>
      </c>
      <c r="AJ304" s="30">
        <f>IF(L304="",0,IF(M304="Ja",AA304,VLOOKUP($L304,PDC!$B$10:$G$95,5,FALSE)))</f>
        <v>0</v>
      </c>
    </row>
    <row r="305" spans="1:36" x14ac:dyDescent="0.2">
      <c r="A305" s="36" t="str">
        <f>IF(OR(LEN('Local Access'!A305)=0,'Local Access'!$L304="Ja"),"",'Local Access'!A305)</f>
        <v/>
      </c>
      <c r="B305" s="36" t="str">
        <f>IF(OR(LEN('Local Access'!B305)=0,'Local Access'!$L304="Ja"),"",'Local Access'!B305)</f>
        <v/>
      </c>
      <c r="C305" s="36" t="str">
        <f>IF(OR(LEN('Local Access'!C305)=0,'Local Access'!$L304="Ja"),"",'Local Access'!C305)</f>
        <v/>
      </c>
      <c r="D305" s="36" t="str">
        <f>IF(OR(LEN('Local Access'!D305)=0,'Local Access'!$L304="Ja"),"",'Local Access'!D305)</f>
        <v/>
      </c>
      <c r="E305" s="36" t="str">
        <f>IF(OR(LEN('Local Access'!E305)=0,'Local Access'!$L304="Ja"),"",'Local Access'!E305)</f>
        <v/>
      </c>
      <c r="F305" s="36" t="str">
        <f>IF(OR(LEN('Local Access'!F305)=0,'Local Access'!$L304="Ja"),"",'Local Access'!F305)</f>
        <v/>
      </c>
      <c r="G305" s="36" t="str">
        <f>IF(N304="Ja","",IF(LEN('Local Access'!H305)=0,"",'Local Access'!H305))</f>
        <v/>
      </c>
      <c r="H305" s="174" t="str">
        <f t="shared" si="20"/>
        <v/>
      </c>
      <c r="I305" s="36" t="str">
        <f>IF(N304="Ja","",IF(LEN('Local Access'!G305)=0,"",'Local Access'!G305))</f>
        <v/>
      </c>
      <c r="J305" s="36" t="str">
        <f>IF(N304="Ja","",IF(LEN('Local Access'!I305)=0,"",'Local Access'!I305))</f>
        <v/>
      </c>
      <c r="K305" s="36" t="str">
        <f>IF(LEN('Local Access'!J305)=0,"",'Local Access'!J305)</f>
        <v/>
      </c>
      <c r="L305" s="36" t="str">
        <f>IF(LEN('Local Access'!K305)=0,"",'Local Access'!K305)</f>
        <v/>
      </c>
      <c r="M305" s="174" t="str">
        <f t="shared" si="21"/>
        <v/>
      </c>
      <c r="N305" s="36" t="str">
        <f>IF(LEN('Local Access'!L305)=0,"",'Local Access'!L305)</f>
        <v/>
      </c>
      <c r="O305" s="36" t="str">
        <f>IF(LEN('Local Access'!M305)=0,"",'Local Access'!M305)</f>
        <v/>
      </c>
      <c r="P305" s="35"/>
      <c r="Q305" s="35"/>
      <c r="R305" s="34"/>
      <c r="S305" s="33"/>
      <c r="T305" s="33"/>
      <c r="U305" s="32"/>
      <c r="V305" s="31"/>
      <c r="W305" s="31"/>
      <c r="X305" s="31"/>
      <c r="Y305" s="31"/>
      <c r="Z305" s="31"/>
      <c r="AA305" s="31"/>
      <c r="AB305" s="292">
        <f t="shared" si="22"/>
        <v>0</v>
      </c>
      <c r="AC305" s="292">
        <f t="shared" si="23"/>
        <v>0</v>
      </c>
      <c r="AD305" s="292">
        <f t="shared" si="24"/>
        <v>0</v>
      </c>
      <c r="AE305" s="30">
        <f>IF(G305="",0,IF(P305="On-Net maken (glasvezel)",$S305*PDC!$F$33+$T305*PDC!$F$34+PDC!$F$32+$U305,IF(P305="On-Net maken (radio)",PDC!$F$35+$U305,0)))</f>
        <v>0</v>
      </c>
      <c r="AF305" s="293">
        <f>IF(G305="",0,IF(P305="Inkoop bij 3e partij",0,IF(H305="Ja",Y305,VLOOKUP($G305,PDC!$B$10:$G$95,6,FALSE))))</f>
        <v>0</v>
      </c>
      <c r="AG305" s="30">
        <f>IF(G305="",0,IF(P305="Inkoop bij 3e partij",0,IF(H305="Ja", Z305,VLOOKUP($G305,PDC!$B$10:$G$95,5,FALSE))))</f>
        <v>0</v>
      </c>
      <c r="AH305" s="293">
        <f>IF(G305="",0,IF(P305="Inkoop bij 3e partij",V305*(1+PDC!$F$37)+IF(G305=0,0,IF(LEN(G305)=0,0,VLOOKUP($G305,PDC!$B$10:$J$77,7,FALSE))),0))</f>
        <v>0</v>
      </c>
      <c r="AI305" s="293">
        <f>IF(G305="",0,IF(P305="Inkoop bij 3e partij",W305*(1+PDC!$F$38),0))</f>
        <v>0</v>
      </c>
      <c r="AJ305" s="30">
        <f>IF(L305="",0,IF(M305="Ja",AA305,VLOOKUP($L305,PDC!$B$10:$G$95,5,FALSE)))</f>
        <v>0</v>
      </c>
    </row>
    <row r="306" spans="1:36" x14ac:dyDescent="0.2">
      <c r="A306" s="36" t="str">
        <f>IF(OR(LEN('Local Access'!A306)=0,'Local Access'!$L305="Ja"),"",'Local Access'!A306)</f>
        <v/>
      </c>
      <c r="B306" s="36" t="str">
        <f>IF(OR(LEN('Local Access'!B306)=0,'Local Access'!$L305="Ja"),"",'Local Access'!B306)</f>
        <v/>
      </c>
      <c r="C306" s="36" t="str">
        <f>IF(OR(LEN('Local Access'!C306)=0,'Local Access'!$L305="Ja"),"",'Local Access'!C306)</f>
        <v/>
      </c>
      <c r="D306" s="36" t="str">
        <f>IF(OR(LEN('Local Access'!D306)=0,'Local Access'!$L305="Ja"),"",'Local Access'!D306)</f>
        <v/>
      </c>
      <c r="E306" s="36" t="str">
        <f>IF(OR(LEN('Local Access'!E306)=0,'Local Access'!$L305="Ja"),"",'Local Access'!E306)</f>
        <v/>
      </c>
      <c r="F306" s="36" t="str">
        <f>IF(OR(LEN('Local Access'!F306)=0,'Local Access'!$L305="Ja"),"",'Local Access'!F306)</f>
        <v/>
      </c>
      <c r="G306" s="36" t="str">
        <f>IF(N305="Ja","",IF(LEN('Local Access'!H306)=0,"",'Local Access'!H306))</f>
        <v/>
      </c>
      <c r="H306" s="174" t="str">
        <f t="shared" si="20"/>
        <v/>
      </c>
      <c r="I306" s="36" t="str">
        <f>IF(N305="Ja","",IF(LEN('Local Access'!G306)=0,"",'Local Access'!G306))</f>
        <v/>
      </c>
      <c r="J306" s="36" t="str">
        <f>IF(N305="Ja","",IF(LEN('Local Access'!I306)=0,"",'Local Access'!I306))</f>
        <v/>
      </c>
      <c r="K306" s="36" t="str">
        <f>IF(LEN('Local Access'!J306)=0,"",'Local Access'!J306)</f>
        <v/>
      </c>
      <c r="L306" s="36" t="str">
        <f>IF(LEN('Local Access'!K306)=0,"",'Local Access'!K306)</f>
        <v/>
      </c>
      <c r="M306" s="174" t="str">
        <f t="shared" si="21"/>
        <v/>
      </c>
      <c r="N306" s="36" t="str">
        <f>IF(LEN('Local Access'!L306)=0,"",'Local Access'!L306)</f>
        <v/>
      </c>
      <c r="O306" s="36" t="str">
        <f>IF(LEN('Local Access'!M306)=0,"",'Local Access'!M306)</f>
        <v/>
      </c>
      <c r="P306" s="35"/>
      <c r="Q306" s="35"/>
      <c r="R306" s="34"/>
      <c r="S306" s="33"/>
      <c r="T306" s="33"/>
      <c r="U306" s="32"/>
      <c r="V306" s="31"/>
      <c r="W306" s="31"/>
      <c r="X306" s="31"/>
      <c r="Y306" s="31"/>
      <c r="Z306" s="31"/>
      <c r="AA306" s="31"/>
      <c r="AB306" s="292">
        <f t="shared" si="22"/>
        <v>0</v>
      </c>
      <c r="AC306" s="292">
        <f t="shared" si="23"/>
        <v>0</v>
      </c>
      <c r="AD306" s="292">
        <f t="shared" si="24"/>
        <v>0</v>
      </c>
      <c r="AE306" s="30">
        <f>IF(G306="",0,IF(P306="On-Net maken (glasvezel)",$S306*PDC!$F$33+$T306*PDC!$F$34+PDC!$F$32+$U306,IF(P306="On-Net maken (radio)",PDC!$F$35+$U306,0)))</f>
        <v>0</v>
      </c>
      <c r="AF306" s="293">
        <f>IF(G306="",0,IF(P306="Inkoop bij 3e partij",0,IF(H306="Ja",Y306,VLOOKUP($G306,PDC!$B$10:$G$95,6,FALSE))))</f>
        <v>0</v>
      </c>
      <c r="AG306" s="30">
        <f>IF(G306="",0,IF(P306="Inkoop bij 3e partij",0,IF(H306="Ja", Z306,VLOOKUP($G306,PDC!$B$10:$G$95,5,FALSE))))</f>
        <v>0</v>
      </c>
      <c r="AH306" s="293">
        <f>IF(G306="",0,IF(P306="Inkoop bij 3e partij",V306*(1+PDC!$F$37)+IF(G306=0,0,IF(LEN(G306)=0,0,VLOOKUP($G306,PDC!$B$10:$J$77,7,FALSE))),0))</f>
        <v>0</v>
      </c>
      <c r="AI306" s="293">
        <f>IF(G306="",0,IF(P306="Inkoop bij 3e partij",W306*(1+PDC!$F$38),0))</f>
        <v>0</v>
      </c>
      <c r="AJ306" s="30">
        <f>IF(L306="",0,IF(M306="Ja",AA306,VLOOKUP($L306,PDC!$B$10:$G$95,5,FALSE)))</f>
        <v>0</v>
      </c>
    </row>
    <row r="307" spans="1:36" x14ac:dyDescent="0.2">
      <c r="A307" s="36" t="str">
        <f>IF(OR(LEN('Local Access'!A307)=0,'Local Access'!$L306="Ja"),"",'Local Access'!A307)</f>
        <v/>
      </c>
      <c r="B307" s="36" t="str">
        <f>IF(OR(LEN('Local Access'!B307)=0,'Local Access'!$L306="Ja"),"",'Local Access'!B307)</f>
        <v/>
      </c>
      <c r="C307" s="36" t="str">
        <f>IF(OR(LEN('Local Access'!C307)=0,'Local Access'!$L306="Ja"),"",'Local Access'!C307)</f>
        <v/>
      </c>
      <c r="D307" s="36" t="str">
        <f>IF(OR(LEN('Local Access'!D307)=0,'Local Access'!$L306="Ja"),"",'Local Access'!D307)</f>
        <v/>
      </c>
      <c r="E307" s="36" t="str">
        <f>IF(OR(LEN('Local Access'!E307)=0,'Local Access'!$L306="Ja"),"",'Local Access'!E307)</f>
        <v/>
      </c>
      <c r="F307" s="36" t="str">
        <f>IF(OR(LEN('Local Access'!F307)=0,'Local Access'!$L306="Ja"),"",'Local Access'!F307)</f>
        <v/>
      </c>
      <c r="G307" s="36" t="str">
        <f>IF(N306="Ja","",IF(LEN('Local Access'!H307)=0,"",'Local Access'!H307))</f>
        <v/>
      </c>
      <c r="H307" s="174" t="str">
        <f t="shared" si="20"/>
        <v/>
      </c>
      <c r="I307" s="36" t="str">
        <f>IF(N306="Ja","",IF(LEN('Local Access'!G307)=0,"",'Local Access'!G307))</f>
        <v/>
      </c>
      <c r="J307" s="36" t="str">
        <f>IF(N306="Ja","",IF(LEN('Local Access'!I307)=0,"",'Local Access'!I307))</f>
        <v/>
      </c>
      <c r="K307" s="36" t="str">
        <f>IF(LEN('Local Access'!J307)=0,"",'Local Access'!J307)</f>
        <v/>
      </c>
      <c r="L307" s="36" t="str">
        <f>IF(LEN('Local Access'!K307)=0,"",'Local Access'!K307)</f>
        <v/>
      </c>
      <c r="M307" s="174" t="str">
        <f t="shared" si="21"/>
        <v/>
      </c>
      <c r="N307" s="36" t="str">
        <f>IF(LEN('Local Access'!L307)=0,"",'Local Access'!L307)</f>
        <v/>
      </c>
      <c r="O307" s="36" t="str">
        <f>IF(LEN('Local Access'!M307)=0,"",'Local Access'!M307)</f>
        <v/>
      </c>
      <c r="P307" s="35"/>
      <c r="Q307" s="35"/>
      <c r="R307" s="34"/>
      <c r="S307" s="33"/>
      <c r="T307" s="33"/>
      <c r="U307" s="32"/>
      <c r="V307" s="31"/>
      <c r="W307" s="31"/>
      <c r="X307" s="31"/>
      <c r="Y307" s="31"/>
      <c r="Z307" s="31"/>
      <c r="AA307" s="31"/>
      <c r="AB307" s="292">
        <f t="shared" si="22"/>
        <v>0</v>
      </c>
      <c r="AC307" s="292">
        <f t="shared" si="23"/>
        <v>0</v>
      </c>
      <c r="AD307" s="292">
        <f t="shared" si="24"/>
        <v>0</v>
      </c>
      <c r="AE307" s="30">
        <f>IF(G307="",0,IF(P307="On-Net maken (glasvezel)",$S307*PDC!$F$33+$T307*PDC!$F$34+PDC!$F$32+$U307,IF(P307="On-Net maken (radio)",PDC!$F$35+$U307,0)))</f>
        <v>0</v>
      </c>
      <c r="AF307" s="293">
        <f>IF(G307="",0,IF(P307="Inkoop bij 3e partij",0,IF(H307="Ja",Y307,VLOOKUP($G307,PDC!$B$10:$G$95,6,FALSE))))</f>
        <v>0</v>
      </c>
      <c r="AG307" s="30">
        <f>IF(G307="",0,IF(P307="Inkoop bij 3e partij",0,IF(H307="Ja", Z307,VLOOKUP($G307,PDC!$B$10:$G$95,5,FALSE))))</f>
        <v>0</v>
      </c>
      <c r="AH307" s="293">
        <f>IF(G307="",0,IF(P307="Inkoop bij 3e partij",V307*(1+PDC!$F$37)+IF(G307=0,0,IF(LEN(G307)=0,0,VLOOKUP($G307,PDC!$B$10:$J$77,7,FALSE))),0))</f>
        <v>0</v>
      </c>
      <c r="AI307" s="293">
        <f>IF(G307="",0,IF(P307="Inkoop bij 3e partij",W307*(1+PDC!$F$38),0))</f>
        <v>0</v>
      </c>
      <c r="AJ307" s="30">
        <f>IF(L307="",0,IF(M307="Ja",AA307,VLOOKUP($L307,PDC!$B$10:$G$95,5,FALSE)))</f>
        <v>0</v>
      </c>
    </row>
    <row r="308" spans="1:36" x14ac:dyDescent="0.2">
      <c r="A308" s="36" t="str">
        <f>IF(OR(LEN('Local Access'!A308)=0,'Local Access'!$L307="Ja"),"",'Local Access'!A308)</f>
        <v/>
      </c>
      <c r="B308" s="36" t="str">
        <f>IF(OR(LEN('Local Access'!B308)=0,'Local Access'!$L307="Ja"),"",'Local Access'!B308)</f>
        <v/>
      </c>
      <c r="C308" s="36" t="str">
        <f>IF(OR(LEN('Local Access'!C308)=0,'Local Access'!$L307="Ja"),"",'Local Access'!C308)</f>
        <v/>
      </c>
      <c r="D308" s="36" t="str">
        <f>IF(OR(LEN('Local Access'!D308)=0,'Local Access'!$L307="Ja"),"",'Local Access'!D308)</f>
        <v/>
      </c>
      <c r="E308" s="36" t="str">
        <f>IF(OR(LEN('Local Access'!E308)=0,'Local Access'!$L307="Ja"),"",'Local Access'!E308)</f>
        <v/>
      </c>
      <c r="F308" s="36" t="str">
        <f>IF(OR(LEN('Local Access'!F308)=0,'Local Access'!$L307="Ja"),"",'Local Access'!F308)</f>
        <v/>
      </c>
      <c r="G308" s="36" t="str">
        <f>IF(N307="Ja","",IF(LEN('Local Access'!H308)=0,"",'Local Access'!H308))</f>
        <v/>
      </c>
      <c r="H308" s="174" t="str">
        <f t="shared" si="20"/>
        <v/>
      </c>
      <c r="I308" s="36" t="str">
        <f>IF(N307="Ja","",IF(LEN('Local Access'!G308)=0,"",'Local Access'!G308))</f>
        <v/>
      </c>
      <c r="J308" s="36" t="str">
        <f>IF(N307="Ja","",IF(LEN('Local Access'!I308)=0,"",'Local Access'!I308))</f>
        <v/>
      </c>
      <c r="K308" s="36" t="str">
        <f>IF(LEN('Local Access'!J308)=0,"",'Local Access'!J308)</f>
        <v/>
      </c>
      <c r="L308" s="36" t="str">
        <f>IF(LEN('Local Access'!K308)=0,"",'Local Access'!K308)</f>
        <v/>
      </c>
      <c r="M308" s="174" t="str">
        <f t="shared" si="21"/>
        <v/>
      </c>
      <c r="N308" s="36" t="str">
        <f>IF(LEN('Local Access'!L308)=0,"",'Local Access'!L308)</f>
        <v/>
      </c>
      <c r="O308" s="36" t="str">
        <f>IF(LEN('Local Access'!M308)=0,"",'Local Access'!M308)</f>
        <v/>
      </c>
      <c r="P308" s="35"/>
      <c r="Q308" s="35"/>
      <c r="R308" s="34"/>
      <c r="S308" s="33"/>
      <c r="T308" s="33"/>
      <c r="U308" s="32"/>
      <c r="V308" s="31"/>
      <c r="W308" s="31"/>
      <c r="X308" s="31"/>
      <c r="Y308" s="31"/>
      <c r="Z308" s="31"/>
      <c r="AA308" s="31"/>
      <c r="AB308" s="292">
        <f t="shared" si="22"/>
        <v>0</v>
      </c>
      <c r="AC308" s="292">
        <f t="shared" si="23"/>
        <v>0</v>
      </c>
      <c r="AD308" s="292">
        <f t="shared" si="24"/>
        <v>0</v>
      </c>
      <c r="AE308" s="30">
        <f>IF(G308="",0,IF(P308="On-Net maken (glasvezel)",$S308*PDC!$F$33+$T308*PDC!$F$34+PDC!$F$32+$U308,IF(P308="On-Net maken (radio)",PDC!$F$35+$U308,0)))</f>
        <v>0</v>
      </c>
      <c r="AF308" s="293">
        <f>IF(G308="",0,IF(P308="Inkoop bij 3e partij",0,IF(H308="Ja",Y308,VLOOKUP($G308,PDC!$B$10:$G$95,6,FALSE))))</f>
        <v>0</v>
      </c>
      <c r="AG308" s="30">
        <f>IF(G308="",0,IF(P308="Inkoop bij 3e partij",0,IF(H308="Ja", Z308,VLOOKUP($G308,PDC!$B$10:$G$95,5,FALSE))))</f>
        <v>0</v>
      </c>
      <c r="AH308" s="293">
        <f>IF(G308="",0,IF(P308="Inkoop bij 3e partij",V308*(1+PDC!$F$37)+IF(G308=0,0,IF(LEN(G308)=0,0,VLOOKUP($G308,PDC!$B$10:$J$77,7,FALSE))),0))</f>
        <v>0</v>
      </c>
      <c r="AI308" s="293">
        <f>IF(G308="",0,IF(P308="Inkoop bij 3e partij",W308*(1+PDC!$F$38),0))</f>
        <v>0</v>
      </c>
      <c r="AJ308" s="30">
        <f>IF(L308="",0,IF(M308="Ja",AA308,VLOOKUP($L308,PDC!$B$10:$G$95,5,FALSE)))</f>
        <v>0</v>
      </c>
    </row>
    <row r="309" spans="1:36" x14ac:dyDescent="0.2">
      <c r="A309" s="36" t="str">
        <f>IF(OR(LEN('Local Access'!A309)=0,'Local Access'!$L308="Ja"),"",'Local Access'!A309)</f>
        <v/>
      </c>
      <c r="B309" s="36" t="str">
        <f>IF(OR(LEN('Local Access'!B309)=0,'Local Access'!$L308="Ja"),"",'Local Access'!B309)</f>
        <v/>
      </c>
      <c r="C309" s="36" t="str">
        <f>IF(OR(LEN('Local Access'!C309)=0,'Local Access'!$L308="Ja"),"",'Local Access'!C309)</f>
        <v/>
      </c>
      <c r="D309" s="36" t="str">
        <f>IF(OR(LEN('Local Access'!D309)=0,'Local Access'!$L308="Ja"),"",'Local Access'!D309)</f>
        <v/>
      </c>
      <c r="E309" s="36" t="str">
        <f>IF(OR(LEN('Local Access'!E309)=0,'Local Access'!$L308="Ja"),"",'Local Access'!E309)</f>
        <v/>
      </c>
      <c r="F309" s="36" t="str">
        <f>IF(OR(LEN('Local Access'!F309)=0,'Local Access'!$L308="Ja"),"",'Local Access'!F309)</f>
        <v/>
      </c>
      <c r="G309" s="36" t="str">
        <f>IF(N308="Ja","",IF(LEN('Local Access'!H309)=0,"",'Local Access'!H309))</f>
        <v/>
      </c>
      <c r="H309" s="174" t="str">
        <f t="shared" si="20"/>
        <v/>
      </c>
      <c r="I309" s="36" t="str">
        <f>IF(N308="Ja","",IF(LEN('Local Access'!G309)=0,"",'Local Access'!G309))</f>
        <v/>
      </c>
      <c r="J309" s="36" t="str">
        <f>IF(N308="Ja","",IF(LEN('Local Access'!I309)=0,"",'Local Access'!I309))</f>
        <v/>
      </c>
      <c r="K309" s="36" t="str">
        <f>IF(LEN('Local Access'!J309)=0,"",'Local Access'!J309)</f>
        <v/>
      </c>
      <c r="L309" s="36" t="str">
        <f>IF(LEN('Local Access'!K309)=0,"",'Local Access'!K309)</f>
        <v/>
      </c>
      <c r="M309" s="174" t="str">
        <f t="shared" si="21"/>
        <v/>
      </c>
      <c r="N309" s="36" t="str">
        <f>IF(LEN('Local Access'!L309)=0,"",'Local Access'!L309)</f>
        <v/>
      </c>
      <c r="O309" s="36" t="str">
        <f>IF(LEN('Local Access'!M309)=0,"",'Local Access'!M309)</f>
        <v/>
      </c>
      <c r="P309" s="35"/>
      <c r="Q309" s="35"/>
      <c r="R309" s="34"/>
      <c r="S309" s="33"/>
      <c r="T309" s="33"/>
      <c r="U309" s="32"/>
      <c r="V309" s="31"/>
      <c r="W309" s="31"/>
      <c r="X309" s="31"/>
      <c r="Y309" s="31"/>
      <c r="Z309" s="31"/>
      <c r="AA309" s="31"/>
      <c r="AB309" s="292">
        <f t="shared" si="22"/>
        <v>0</v>
      </c>
      <c r="AC309" s="292">
        <f t="shared" si="23"/>
        <v>0</v>
      </c>
      <c r="AD309" s="292">
        <f t="shared" si="24"/>
        <v>0</v>
      </c>
      <c r="AE309" s="30">
        <f>IF(G309="",0,IF(P309="On-Net maken (glasvezel)",$S309*PDC!$F$33+$T309*PDC!$F$34+PDC!$F$32+$U309,IF(P309="On-Net maken (radio)",PDC!$F$35+$U309,0)))</f>
        <v>0</v>
      </c>
      <c r="AF309" s="293">
        <f>IF(G309="",0,IF(P309="Inkoop bij 3e partij",0,IF(H309="Ja",Y309,VLOOKUP($G309,PDC!$B$10:$G$95,6,FALSE))))</f>
        <v>0</v>
      </c>
      <c r="AG309" s="30">
        <f>IF(G309="",0,IF(P309="Inkoop bij 3e partij",0,IF(H309="Ja", Z309,VLOOKUP($G309,PDC!$B$10:$G$95,5,FALSE))))</f>
        <v>0</v>
      </c>
      <c r="AH309" s="293">
        <f>IF(G309="",0,IF(P309="Inkoop bij 3e partij",V309*(1+PDC!$F$37)+IF(G309=0,0,IF(LEN(G309)=0,0,VLOOKUP($G309,PDC!$B$10:$J$77,7,FALSE))),0))</f>
        <v>0</v>
      </c>
      <c r="AI309" s="293">
        <f>IF(G309="",0,IF(P309="Inkoop bij 3e partij",W309*(1+PDC!$F$38),0))</f>
        <v>0</v>
      </c>
      <c r="AJ309" s="30">
        <f>IF(L309="",0,IF(M309="Ja",AA309,VLOOKUP($L309,PDC!$B$10:$G$95,5,FALSE)))</f>
        <v>0</v>
      </c>
    </row>
    <row r="310" spans="1:36" x14ac:dyDescent="0.2">
      <c r="A310" s="36" t="str">
        <f>IF(OR(LEN('Local Access'!A310)=0,'Local Access'!$L309="Ja"),"",'Local Access'!A310)</f>
        <v/>
      </c>
      <c r="B310" s="36" t="str">
        <f>IF(OR(LEN('Local Access'!B310)=0,'Local Access'!$L309="Ja"),"",'Local Access'!B310)</f>
        <v/>
      </c>
      <c r="C310" s="36" t="str">
        <f>IF(OR(LEN('Local Access'!C310)=0,'Local Access'!$L309="Ja"),"",'Local Access'!C310)</f>
        <v/>
      </c>
      <c r="D310" s="36" t="str">
        <f>IF(OR(LEN('Local Access'!D310)=0,'Local Access'!$L309="Ja"),"",'Local Access'!D310)</f>
        <v/>
      </c>
      <c r="E310" s="36" t="str">
        <f>IF(OR(LEN('Local Access'!E310)=0,'Local Access'!$L309="Ja"),"",'Local Access'!E310)</f>
        <v/>
      </c>
      <c r="F310" s="36" t="str">
        <f>IF(OR(LEN('Local Access'!F310)=0,'Local Access'!$L309="Ja"),"",'Local Access'!F310)</f>
        <v/>
      </c>
      <c r="G310" s="36" t="str">
        <f>IF(N309="Ja","",IF(LEN('Local Access'!H310)=0,"",'Local Access'!H310))</f>
        <v/>
      </c>
      <c r="H310" s="174" t="str">
        <f t="shared" si="20"/>
        <v/>
      </c>
      <c r="I310" s="36" t="str">
        <f>IF(N309="Ja","",IF(LEN('Local Access'!G310)=0,"",'Local Access'!G310))</f>
        <v/>
      </c>
      <c r="J310" s="36" t="str">
        <f>IF(N309="Ja","",IF(LEN('Local Access'!I310)=0,"",'Local Access'!I310))</f>
        <v/>
      </c>
      <c r="K310" s="36" t="str">
        <f>IF(LEN('Local Access'!J310)=0,"",'Local Access'!J310)</f>
        <v/>
      </c>
      <c r="L310" s="36" t="str">
        <f>IF(LEN('Local Access'!K310)=0,"",'Local Access'!K310)</f>
        <v/>
      </c>
      <c r="M310" s="174" t="str">
        <f t="shared" si="21"/>
        <v/>
      </c>
      <c r="N310" s="36" t="str">
        <f>IF(LEN('Local Access'!L310)=0,"",'Local Access'!L310)</f>
        <v/>
      </c>
      <c r="O310" s="36" t="str">
        <f>IF(LEN('Local Access'!M310)=0,"",'Local Access'!M310)</f>
        <v/>
      </c>
      <c r="P310" s="35"/>
      <c r="Q310" s="35"/>
      <c r="R310" s="34"/>
      <c r="S310" s="33"/>
      <c r="T310" s="33"/>
      <c r="U310" s="32"/>
      <c r="V310" s="31"/>
      <c r="W310" s="31"/>
      <c r="X310" s="31"/>
      <c r="Y310" s="31"/>
      <c r="Z310" s="31"/>
      <c r="AA310" s="31"/>
      <c r="AB310" s="292">
        <f t="shared" si="22"/>
        <v>0</v>
      </c>
      <c r="AC310" s="292">
        <f t="shared" si="23"/>
        <v>0</v>
      </c>
      <c r="AD310" s="292">
        <f t="shared" si="24"/>
        <v>0</v>
      </c>
      <c r="AE310" s="30">
        <f>IF(G310="",0,IF(P310="On-Net maken (glasvezel)",$S310*PDC!$F$33+$T310*PDC!$F$34+PDC!$F$32+$U310,IF(P310="On-Net maken (radio)",PDC!$F$35+$U310,0)))</f>
        <v>0</v>
      </c>
      <c r="AF310" s="293">
        <f>IF(G310="",0,IF(P310="Inkoop bij 3e partij",0,IF(H310="Ja",Y310,VLOOKUP($G310,PDC!$B$10:$G$95,6,FALSE))))</f>
        <v>0</v>
      </c>
      <c r="AG310" s="30">
        <f>IF(G310="",0,IF(P310="Inkoop bij 3e partij",0,IF(H310="Ja", Z310,VLOOKUP($G310,PDC!$B$10:$G$95,5,FALSE))))</f>
        <v>0</v>
      </c>
      <c r="AH310" s="293">
        <f>IF(G310="",0,IF(P310="Inkoop bij 3e partij",V310*(1+PDC!$F$37)+IF(G310=0,0,IF(LEN(G310)=0,0,VLOOKUP($G310,PDC!$B$10:$J$77,7,FALSE))),0))</f>
        <v>0</v>
      </c>
      <c r="AI310" s="293">
        <f>IF(G310="",0,IF(P310="Inkoop bij 3e partij",W310*(1+PDC!$F$38),0))</f>
        <v>0</v>
      </c>
      <c r="AJ310" s="30">
        <f>IF(L310="",0,IF(M310="Ja",AA310,VLOOKUP($L310,PDC!$B$10:$G$95,5,FALSE)))</f>
        <v>0</v>
      </c>
    </row>
    <row r="311" spans="1:36" x14ac:dyDescent="0.2">
      <c r="A311" s="36" t="str">
        <f>IF(OR(LEN('Local Access'!A311)=0,'Local Access'!$L310="Ja"),"",'Local Access'!A311)</f>
        <v/>
      </c>
      <c r="B311" s="36" t="str">
        <f>IF(OR(LEN('Local Access'!B311)=0,'Local Access'!$L310="Ja"),"",'Local Access'!B311)</f>
        <v/>
      </c>
      <c r="C311" s="36" t="str">
        <f>IF(OR(LEN('Local Access'!C311)=0,'Local Access'!$L310="Ja"),"",'Local Access'!C311)</f>
        <v/>
      </c>
      <c r="D311" s="36" t="str">
        <f>IF(OR(LEN('Local Access'!D311)=0,'Local Access'!$L310="Ja"),"",'Local Access'!D311)</f>
        <v/>
      </c>
      <c r="E311" s="36" t="str">
        <f>IF(OR(LEN('Local Access'!E311)=0,'Local Access'!$L310="Ja"),"",'Local Access'!E311)</f>
        <v/>
      </c>
      <c r="F311" s="36" t="str">
        <f>IF(OR(LEN('Local Access'!F311)=0,'Local Access'!$L310="Ja"),"",'Local Access'!F311)</f>
        <v/>
      </c>
      <c r="G311" s="36" t="str">
        <f>IF(N310="Ja","",IF(LEN('Local Access'!H311)=0,"",'Local Access'!H311))</f>
        <v/>
      </c>
      <c r="H311" s="174" t="str">
        <f t="shared" si="20"/>
        <v/>
      </c>
      <c r="I311" s="36" t="str">
        <f>IF(N310="Ja","",IF(LEN('Local Access'!G311)=0,"",'Local Access'!G311))</f>
        <v/>
      </c>
      <c r="J311" s="36" t="str">
        <f>IF(N310="Ja","",IF(LEN('Local Access'!I311)=0,"",'Local Access'!I311))</f>
        <v/>
      </c>
      <c r="K311" s="36" t="str">
        <f>IF(LEN('Local Access'!J311)=0,"",'Local Access'!J311)</f>
        <v/>
      </c>
      <c r="L311" s="36" t="str">
        <f>IF(LEN('Local Access'!K311)=0,"",'Local Access'!K311)</f>
        <v/>
      </c>
      <c r="M311" s="174" t="str">
        <f t="shared" si="21"/>
        <v/>
      </c>
      <c r="N311" s="36" t="str">
        <f>IF(LEN('Local Access'!L311)=0,"",'Local Access'!L311)</f>
        <v/>
      </c>
      <c r="O311" s="36" t="str">
        <f>IF(LEN('Local Access'!M311)=0,"",'Local Access'!M311)</f>
        <v/>
      </c>
      <c r="P311" s="35"/>
      <c r="Q311" s="35"/>
      <c r="R311" s="34"/>
      <c r="S311" s="33"/>
      <c r="T311" s="33"/>
      <c r="U311" s="32"/>
      <c r="V311" s="31"/>
      <c r="W311" s="31"/>
      <c r="X311" s="31"/>
      <c r="Y311" s="31"/>
      <c r="Z311" s="31"/>
      <c r="AA311" s="31"/>
      <c r="AB311" s="292">
        <f t="shared" si="22"/>
        <v>0</v>
      </c>
      <c r="AC311" s="292">
        <f t="shared" si="23"/>
        <v>0</v>
      </c>
      <c r="AD311" s="292">
        <f t="shared" si="24"/>
        <v>0</v>
      </c>
      <c r="AE311" s="30">
        <f>IF(G311="",0,IF(P311="On-Net maken (glasvezel)",$S311*PDC!$F$33+$T311*PDC!$F$34+PDC!$F$32+$U311,IF(P311="On-Net maken (radio)",PDC!$F$35+$U311,0)))</f>
        <v>0</v>
      </c>
      <c r="AF311" s="293">
        <f>IF(G311="",0,IF(P311="Inkoop bij 3e partij",0,IF(H311="Ja",Y311,VLOOKUP($G311,PDC!$B$10:$G$95,6,FALSE))))</f>
        <v>0</v>
      </c>
      <c r="AG311" s="30">
        <f>IF(G311="",0,IF(P311="Inkoop bij 3e partij",0,IF(H311="Ja", Z311,VLOOKUP($G311,PDC!$B$10:$G$95,5,FALSE))))</f>
        <v>0</v>
      </c>
      <c r="AH311" s="293">
        <f>IF(G311="",0,IF(P311="Inkoop bij 3e partij",V311*(1+PDC!$F$37)+IF(G311=0,0,IF(LEN(G311)=0,0,VLOOKUP($G311,PDC!$B$10:$J$77,7,FALSE))),0))</f>
        <v>0</v>
      </c>
      <c r="AI311" s="293">
        <f>IF(G311="",0,IF(P311="Inkoop bij 3e partij",W311*(1+PDC!$F$38),0))</f>
        <v>0</v>
      </c>
      <c r="AJ311" s="30">
        <f>IF(L311="",0,IF(M311="Ja",AA311,VLOOKUP($L311,PDC!$B$10:$G$95,5,FALSE)))</f>
        <v>0</v>
      </c>
    </row>
    <row r="312" spans="1:36" x14ac:dyDescent="0.2">
      <c r="A312" s="36" t="str">
        <f>IF(OR(LEN('Local Access'!A312)=0,'Local Access'!$L311="Ja"),"",'Local Access'!A312)</f>
        <v/>
      </c>
      <c r="B312" s="36" t="str">
        <f>IF(OR(LEN('Local Access'!B312)=0,'Local Access'!$L311="Ja"),"",'Local Access'!B312)</f>
        <v/>
      </c>
      <c r="C312" s="36" t="str">
        <f>IF(OR(LEN('Local Access'!C312)=0,'Local Access'!$L311="Ja"),"",'Local Access'!C312)</f>
        <v/>
      </c>
      <c r="D312" s="36" t="str">
        <f>IF(OR(LEN('Local Access'!D312)=0,'Local Access'!$L311="Ja"),"",'Local Access'!D312)</f>
        <v/>
      </c>
      <c r="E312" s="36" t="str">
        <f>IF(OR(LEN('Local Access'!E312)=0,'Local Access'!$L311="Ja"),"",'Local Access'!E312)</f>
        <v/>
      </c>
      <c r="F312" s="36" t="str">
        <f>IF(OR(LEN('Local Access'!F312)=0,'Local Access'!$L311="Ja"),"",'Local Access'!F312)</f>
        <v/>
      </c>
      <c r="G312" s="36" t="str">
        <f>IF(N311="Ja","",IF(LEN('Local Access'!H312)=0,"",'Local Access'!H312))</f>
        <v/>
      </c>
      <c r="H312" s="174" t="str">
        <f t="shared" si="20"/>
        <v/>
      </c>
      <c r="I312" s="36" t="str">
        <f>IF(N311="Ja","",IF(LEN('Local Access'!G312)=0,"",'Local Access'!G312))</f>
        <v/>
      </c>
      <c r="J312" s="36" t="str">
        <f>IF(N311="Ja","",IF(LEN('Local Access'!I312)=0,"",'Local Access'!I312))</f>
        <v/>
      </c>
      <c r="K312" s="36" t="str">
        <f>IF(LEN('Local Access'!J312)=0,"",'Local Access'!J312)</f>
        <v/>
      </c>
      <c r="L312" s="36" t="str">
        <f>IF(LEN('Local Access'!K312)=0,"",'Local Access'!K312)</f>
        <v/>
      </c>
      <c r="M312" s="174" t="str">
        <f t="shared" si="21"/>
        <v/>
      </c>
      <c r="N312" s="36" t="str">
        <f>IF(LEN('Local Access'!L312)=0,"",'Local Access'!L312)</f>
        <v/>
      </c>
      <c r="O312" s="36" t="str">
        <f>IF(LEN('Local Access'!M312)=0,"",'Local Access'!M312)</f>
        <v/>
      </c>
      <c r="P312" s="35"/>
      <c r="Q312" s="35"/>
      <c r="R312" s="34"/>
      <c r="S312" s="33"/>
      <c r="T312" s="33"/>
      <c r="U312" s="32"/>
      <c r="V312" s="31"/>
      <c r="W312" s="31"/>
      <c r="X312" s="31"/>
      <c r="Y312" s="31"/>
      <c r="Z312" s="31"/>
      <c r="AA312" s="31"/>
      <c r="AB312" s="292">
        <f t="shared" si="22"/>
        <v>0</v>
      </c>
      <c r="AC312" s="292">
        <f t="shared" si="23"/>
        <v>0</v>
      </c>
      <c r="AD312" s="292">
        <f t="shared" si="24"/>
        <v>0</v>
      </c>
      <c r="AE312" s="30">
        <f>IF(G312="",0,IF(P312="On-Net maken (glasvezel)",$S312*PDC!$F$33+$T312*PDC!$F$34+PDC!$F$32+$U312,IF(P312="On-Net maken (radio)",PDC!$F$35+$U312,0)))</f>
        <v>0</v>
      </c>
      <c r="AF312" s="293">
        <f>IF(G312="",0,IF(P312="Inkoop bij 3e partij",0,IF(H312="Ja",Y312,VLOOKUP($G312,PDC!$B$10:$G$95,6,FALSE))))</f>
        <v>0</v>
      </c>
      <c r="AG312" s="30">
        <f>IF(G312="",0,IF(P312="Inkoop bij 3e partij",0,IF(H312="Ja", Z312,VLOOKUP($G312,PDC!$B$10:$G$95,5,FALSE))))</f>
        <v>0</v>
      </c>
      <c r="AH312" s="293">
        <f>IF(G312="",0,IF(P312="Inkoop bij 3e partij",V312*(1+PDC!$F$37)+IF(G312=0,0,IF(LEN(G312)=0,0,VLOOKUP($G312,PDC!$B$10:$J$77,7,FALSE))),0))</f>
        <v>0</v>
      </c>
      <c r="AI312" s="293">
        <f>IF(G312="",0,IF(P312="Inkoop bij 3e partij",W312*(1+PDC!$F$38),0))</f>
        <v>0</v>
      </c>
      <c r="AJ312" s="30">
        <f>IF(L312="",0,IF(M312="Ja",AA312,VLOOKUP($L312,PDC!$B$10:$G$95,5,FALSE)))</f>
        <v>0</v>
      </c>
    </row>
    <row r="313" spans="1:36" x14ac:dyDescent="0.2">
      <c r="A313" s="36" t="str">
        <f>IF(OR(LEN('Local Access'!A313)=0,'Local Access'!$L312="Ja"),"",'Local Access'!A313)</f>
        <v/>
      </c>
      <c r="B313" s="36" t="str">
        <f>IF(OR(LEN('Local Access'!B313)=0,'Local Access'!$L312="Ja"),"",'Local Access'!B313)</f>
        <v/>
      </c>
      <c r="C313" s="36" t="str">
        <f>IF(OR(LEN('Local Access'!C313)=0,'Local Access'!$L312="Ja"),"",'Local Access'!C313)</f>
        <v/>
      </c>
      <c r="D313" s="36" t="str">
        <f>IF(OR(LEN('Local Access'!D313)=0,'Local Access'!$L312="Ja"),"",'Local Access'!D313)</f>
        <v/>
      </c>
      <c r="E313" s="36" t="str">
        <f>IF(OR(LEN('Local Access'!E313)=0,'Local Access'!$L312="Ja"),"",'Local Access'!E313)</f>
        <v/>
      </c>
      <c r="F313" s="36" t="str">
        <f>IF(OR(LEN('Local Access'!F313)=0,'Local Access'!$L312="Ja"),"",'Local Access'!F313)</f>
        <v/>
      </c>
      <c r="G313" s="36" t="str">
        <f>IF(N312="Ja","",IF(LEN('Local Access'!H313)=0,"",'Local Access'!H313))</f>
        <v/>
      </c>
      <c r="H313" s="174" t="str">
        <f t="shared" si="20"/>
        <v/>
      </c>
      <c r="I313" s="36" t="str">
        <f>IF(N312="Ja","",IF(LEN('Local Access'!G313)=0,"",'Local Access'!G313))</f>
        <v/>
      </c>
      <c r="J313" s="36" t="str">
        <f>IF(N312="Ja","",IF(LEN('Local Access'!I313)=0,"",'Local Access'!I313))</f>
        <v/>
      </c>
      <c r="K313" s="36" t="str">
        <f>IF(LEN('Local Access'!J313)=0,"",'Local Access'!J313)</f>
        <v/>
      </c>
      <c r="L313" s="36" t="str">
        <f>IF(LEN('Local Access'!K313)=0,"",'Local Access'!K313)</f>
        <v/>
      </c>
      <c r="M313" s="174" t="str">
        <f t="shared" si="21"/>
        <v/>
      </c>
      <c r="N313" s="36" t="str">
        <f>IF(LEN('Local Access'!L313)=0,"",'Local Access'!L313)</f>
        <v/>
      </c>
      <c r="O313" s="36" t="str">
        <f>IF(LEN('Local Access'!M313)=0,"",'Local Access'!M313)</f>
        <v/>
      </c>
      <c r="P313" s="35"/>
      <c r="Q313" s="35"/>
      <c r="R313" s="34"/>
      <c r="S313" s="33"/>
      <c r="T313" s="33"/>
      <c r="U313" s="32"/>
      <c r="V313" s="31"/>
      <c r="W313" s="31"/>
      <c r="X313" s="31"/>
      <c r="Y313" s="31"/>
      <c r="Z313" s="31"/>
      <c r="AA313" s="31"/>
      <c r="AB313" s="292">
        <f t="shared" si="22"/>
        <v>0</v>
      </c>
      <c r="AC313" s="292">
        <f t="shared" si="23"/>
        <v>0</v>
      </c>
      <c r="AD313" s="292">
        <f t="shared" si="24"/>
        <v>0</v>
      </c>
      <c r="AE313" s="30">
        <f>IF(G313="",0,IF(P313="On-Net maken (glasvezel)",$S313*PDC!$F$33+$T313*PDC!$F$34+PDC!$F$32+$U313,IF(P313="On-Net maken (radio)",PDC!$F$35+$U313,0)))</f>
        <v>0</v>
      </c>
      <c r="AF313" s="293">
        <f>IF(G313="",0,IF(P313="Inkoop bij 3e partij",0,IF(H313="Ja",Y313,VLOOKUP($G313,PDC!$B$10:$G$95,6,FALSE))))</f>
        <v>0</v>
      </c>
      <c r="AG313" s="30">
        <f>IF(G313="",0,IF(P313="Inkoop bij 3e partij",0,IF(H313="Ja", Z313,VLOOKUP($G313,PDC!$B$10:$G$95,5,FALSE))))</f>
        <v>0</v>
      </c>
      <c r="AH313" s="293">
        <f>IF(G313="",0,IF(P313="Inkoop bij 3e partij",V313*(1+PDC!$F$37)+IF(G313=0,0,IF(LEN(G313)=0,0,VLOOKUP($G313,PDC!$B$10:$J$77,7,FALSE))),0))</f>
        <v>0</v>
      </c>
      <c r="AI313" s="293">
        <f>IF(G313="",0,IF(P313="Inkoop bij 3e partij",W313*(1+PDC!$F$38),0))</f>
        <v>0</v>
      </c>
      <c r="AJ313" s="30">
        <f>IF(L313="",0,IF(M313="Ja",AA313,VLOOKUP($L313,PDC!$B$10:$G$95,5,FALSE)))</f>
        <v>0</v>
      </c>
    </row>
    <row r="314" spans="1:36" x14ac:dyDescent="0.2">
      <c r="A314" s="36" t="str">
        <f>IF(OR(LEN('Local Access'!A314)=0,'Local Access'!$L313="Ja"),"",'Local Access'!A314)</f>
        <v/>
      </c>
      <c r="B314" s="36" t="str">
        <f>IF(OR(LEN('Local Access'!B314)=0,'Local Access'!$L313="Ja"),"",'Local Access'!B314)</f>
        <v/>
      </c>
      <c r="C314" s="36" t="str">
        <f>IF(OR(LEN('Local Access'!C314)=0,'Local Access'!$L313="Ja"),"",'Local Access'!C314)</f>
        <v/>
      </c>
      <c r="D314" s="36" t="str">
        <f>IF(OR(LEN('Local Access'!D314)=0,'Local Access'!$L313="Ja"),"",'Local Access'!D314)</f>
        <v/>
      </c>
      <c r="E314" s="36" t="str">
        <f>IF(OR(LEN('Local Access'!E314)=0,'Local Access'!$L313="Ja"),"",'Local Access'!E314)</f>
        <v/>
      </c>
      <c r="F314" s="36" t="str">
        <f>IF(OR(LEN('Local Access'!F314)=0,'Local Access'!$L313="Ja"),"",'Local Access'!F314)</f>
        <v/>
      </c>
      <c r="G314" s="36" t="str">
        <f>IF(N313="Ja","",IF(LEN('Local Access'!H314)=0,"",'Local Access'!H314))</f>
        <v/>
      </c>
      <c r="H314" s="174" t="str">
        <f t="shared" si="20"/>
        <v/>
      </c>
      <c r="I314" s="36" t="str">
        <f>IF(N313="Ja","",IF(LEN('Local Access'!G314)=0,"",'Local Access'!G314))</f>
        <v/>
      </c>
      <c r="J314" s="36" t="str">
        <f>IF(N313="Ja","",IF(LEN('Local Access'!I314)=0,"",'Local Access'!I314))</f>
        <v/>
      </c>
      <c r="K314" s="36" t="str">
        <f>IF(LEN('Local Access'!J314)=0,"",'Local Access'!J314)</f>
        <v/>
      </c>
      <c r="L314" s="36" t="str">
        <f>IF(LEN('Local Access'!K314)=0,"",'Local Access'!K314)</f>
        <v/>
      </c>
      <c r="M314" s="174" t="str">
        <f t="shared" si="21"/>
        <v/>
      </c>
      <c r="N314" s="36" t="str">
        <f>IF(LEN('Local Access'!L314)=0,"",'Local Access'!L314)</f>
        <v/>
      </c>
      <c r="O314" s="36" t="str">
        <f>IF(LEN('Local Access'!M314)=0,"",'Local Access'!M314)</f>
        <v/>
      </c>
      <c r="P314" s="35"/>
      <c r="Q314" s="35"/>
      <c r="R314" s="34"/>
      <c r="S314" s="33"/>
      <c r="T314" s="33"/>
      <c r="U314" s="32"/>
      <c r="V314" s="31"/>
      <c r="W314" s="31"/>
      <c r="X314" s="31"/>
      <c r="Y314" s="31"/>
      <c r="Z314" s="31"/>
      <c r="AA314" s="31"/>
      <c r="AB314" s="292">
        <f t="shared" si="22"/>
        <v>0</v>
      </c>
      <c r="AC314" s="292">
        <f t="shared" si="23"/>
        <v>0</v>
      </c>
      <c r="AD314" s="292">
        <f t="shared" si="24"/>
        <v>0</v>
      </c>
      <c r="AE314" s="30">
        <f>IF(G314="",0,IF(P314="On-Net maken (glasvezel)",$S314*PDC!$F$33+$T314*PDC!$F$34+PDC!$F$32+$U314,IF(P314="On-Net maken (radio)",PDC!$F$35+$U314,0)))</f>
        <v>0</v>
      </c>
      <c r="AF314" s="293">
        <f>IF(G314="",0,IF(P314="Inkoop bij 3e partij",0,IF(H314="Ja",Y314,VLOOKUP($G314,PDC!$B$10:$G$95,6,FALSE))))</f>
        <v>0</v>
      </c>
      <c r="AG314" s="30">
        <f>IF(G314="",0,IF(P314="Inkoop bij 3e partij",0,IF(H314="Ja", Z314,VLOOKUP($G314,PDC!$B$10:$G$95,5,FALSE))))</f>
        <v>0</v>
      </c>
      <c r="AH314" s="293">
        <f>IF(G314="",0,IF(P314="Inkoop bij 3e partij",V314*(1+PDC!$F$37)+IF(G314=0,0,IF(LEN(G314)=0,0,VLOOKUP($G314,PDC!$B$10:$J$77,7,FALSE))),0))</f>
        <v>0</v>
      </c>
      <c r="AI314" s="293">
        <f>IF(G314="",0,IF(P314="Inkoop bij 3e partij",W314*(1+PDC!$F$38),0))</f>
        <v>0</v>
      </c>
      <c r="AJ314" s="30">
        <f>IF(L314="",0,IF(M314="Ja",AA314,VLOOKUP($L314,PDC!$B$10:$G$95,5,FALSE)))</f>
        <v>0</v>
      </c>
    </row>
    <row r="315" spans="1:36" x14ac:dyDescent="0.2">
      <c r="A315" s="36" t="str">
        <f>IF(OR(LEN('Local Access'!A315)=0,'Local Access'!$L314="Ja"),"",'Local Access'!A315)</f>
        <v/>
      </c>
      <c r="B315" s="36" t="str">
        <f>IF(OR(LEN('Local Access'!B315)=0,'Local Access'!$L314="Ja"),"",'Local Access'!B315)</f>
        <v/>
      </c>
      <c r="C315" s="36" t="str">
        <f>IF(OR(LEN('Local Access'!C315)=0,'Local Access'!$L314="Ja"),"",'Local Access'!C315)</f>
        <v/>
      </c>
      <c r="D315" s="36" t="str">
        <f>IF(OR(LEN('Local Access'!D315)=0,'Local Access'!$L314="Ja"),"",'Local Access'!D315)</f>
        <v/>
      </c>
      <c r="E315" s="36" t="str">
        <f>IF(OR(LEN('Local Access'!E315)=0,'Local Access'!$L314="Ja"),"",'Local Access'!E315)</f>
        <v/>
      </c>
      <c r="F315" s="36" t="str">
        <f>IF(OR(LEN('Local Access'!F315)=0,'Local Access'!$L314="Ja"),"",'Local Access'!F315)</f>
        <v/>
      </c>
      <c r="G315" s="36" t="str">
        <f>IF(N314="Ja","",IF(LEN('Local Access'!H315)=0,"",'Local Access'!H315))</f>
        <v/>
      </c>
      <c r="H315" s="174" t="str">
        <f t="shared" si="20"/>
        <v/>
      </c>
      <c r="I315" s="36" t="str">
        <f>IF(N314="Ja","",IF(LEN('Local Access'!G315)=0,"",'Local Access'!G315))</f>
        <v/>
      </c>
      <c r="J315" s="36" t="str">
        <f>IF(N314="Ja","",IF(LEN('Local Access'!I315)=0,"",'Local Access'!I315))</f>
        <v/>
      </c>
      <c r="K315" s="36" t="str">
        <f>IF(LEN('Local Access'!J315)=0,"",'Local Access'!J315)</f>
        <v/>
      </c>
      <c r="L315" s="36" t="str">
        <f>IF(LEN('Local Access'!K315)=0,"",'Local Access'!K315)</f>
        <v/>
      </c>
      <c r="M315" s="174" t="str">
        <f t="shared" si="21"/>
        <v/>
      </c>
      <c r="N315" s="36" t="str">
        <f>IF(LEN('Local Access'!L315)=0,"",'Local Access'!L315)</f>
        <v/>
      </c>
      <c r="O315" s="36" t="str">
        <f>IF(LEN('Local Access'!M315)=0,"",'Local Access'!M315)</f>
        <v/>
      </c>
      <c r="P315" s="35"/>
      <c r="Q315" s="35"/>
      <c r="R315" s="34"/>
      <c r="S315" s="33"/>
      <c r="T315" s="33"/>
      <c r="U315" s="32"/>
      <c r="V315" s="31"/>
      <c r="W315" s="31"/>
      <c r="X315" s="31"/>
      <c r="Y315" s="31"/>
      <c r="Z315" s="31"/>
      <c r="AA315" s="31"/>
      <c r="AB315" s="292">
        <f t="shared" si="22"/>
        <v>0</v>
      </c>
      <c r="AC315" s="292">
        <f t="shared" si="23"/>
        <v>0</v>
      </c>
      <c r="AD315" s="292">
        <f t="shared" si="24"/>
        <v>0</v>
      </c>
      <c r="AE315" s="30">
        <f>IF(G315="",0,IF(P315="On-Net maken (glasvezel)",$S315*PDC!$F$33+$T315*PDC!$F$34+PDC!$F$32+$U315,IF(P315="On-Net maken (radio)",PDC!$F$35+$U315,0)))</f>
        <v>0</v>
      </c>
      <c r="AF315" s="293">
        <f>IF(G315="",0,IF(P315="Inkoop bij 3e partij",0,IF(H315="Ja",Y315,VLOOKUP($G315,PDC!$B$10:$G$95,6,FALSE))))</f>
        <v>0</v>
      </c>
      <c r="AG315" s="30">
        <f>IF(G315="",0,IF(P315="Inkoop bij 3e partij",0,IF(H315="Ja", Z315,VLOOKUP($G315,PDC!$B$10:$G$95,5,FALSE))))</f>
        <v>0</v>
      </c>
      <c r="AH315" s="293">
        <f>IF(G315="",0,IF(P315="Inkoop bij 3e partij",V315*(1+PDC!$F$37)+IF(G315=0,0,IF(LEN(G315)=0,0,VLOOKUP($G315,PDC!$B$10:$J$77,7,FALSE))),0))</f>
        <v>0</v>
      </c>
      <c r="AI315" s="293">
        <f>IF(G315="",0,IF(P315="Inkoop bij 3e partij",W315*(1+PDC!$F$38),0))</f>
        <v>0</v>
      </c>
      <c r="AJ315" s="30">
        <f>IF(L315="",0,IF(M315="Ja",AA315,VLOOKUP($L315,PDC!$B$10:$G$95,5,FALSE)))</f>
        <v>0</v>
      </c>
    </row>
    <row r="316" spans="1:36" x14ac:dyDescent="0.2">
      <c r="A316" s="36" t="str">
        <f>IF(OR(LEN('Local Access'!A316)=0,'Local Access'!$L315="Ja"),"",'Local Access'!A316)</f>
        <v/>
      </c>
      <c r="B316" s="36" t="str">
        <f>IF(OR(LEN('Local Access'!B316)=0,'Local Access'!$L315="Ja"),"",'Local Access'!B316)</f>
        <v/>
      </c>
      <c r="C316" s="36" t="str">
        <f>IF(OR(LEN('Local Access'!C316)=0,'Local Access'!$L315="Ja"),"",'Local Access'!C316)</f>
        <v/>
      </c>
      <c r="D316" s="36" t="str">
        <f>IF(OR(LEN('Local Access'!D316)=0,'Local Access'!$L315="Ja"),"",'Local Access'!D316)</f>
        <v/>
      </c>
      <c r="E316" s="36" t="str">
        <f>IF(OR(LEN('Local Access'!E316)=0,'Local Access'!$L315="Ja"),"",'Local Access'!E316)</f>
        <v/>
      </c>
      <c r="F316" s="36" t="str">
        <f>IF(OR(LEN('Local Access'!F316)=0,'Local Access'!$L315="Ja"),"",'Local Access'!F316)</f>
        <v/>
      </c>
      <c r="G316" s="36" t="str">
        <f>IF(N315="Ja","",IF(LEN('Local Access'!H316)=0,"",'Local Access'!H316))</f>
        <v/>
      </c>
      <c r="H316" s="174" t="str">
        <f t="shared" si="20"/>
        <v/>
      </c>
      <c r="I316" s="36" t="str">
        <f>IF(N315="Ja","",IF(LEN('Local Access'!G316)=0,"",'Local Access'!G316))</f>
        <v/>
      </c>
      <c r="J316" s="36" t="str">
        <f>IF(N315="Ja","",IF(LEN('Local Access'!I316)=0,"",'Local Access'!I316))</f>
        <v/>
      </c>
      <c r="K316" s="36" t="str">
        <f>IF(LEN('Local Access'!J316)=0,"",'Local Access'!J316)</f>
        <v/>
      </c>
      <c r="L316" s="36" t="str">
        <f>IF(LEN('Local Access'!K316)=0,"",'Local Access'!K316)</f>
        <v/>
      </c>
      <c r="M316" s="174" t="str">
        <f t="shared" si="21"/>
        <v/>
      </c>
      <c r="N316" s="36" t="str">
        <f>IF(LEN('Local Access'!L316)=0,"",'Local Access'!L316)</f>
        <v/>
      </c>
      <c r="O316" s="36" t="str">
        <f>IF(LEN('Local Access'!M316)=0,"",'Local Access'!M316)</f>
        <v/>
      </c>
      <c r="P316" s="35"/>
      <c r="Q316" s="35"/>
      <c r="R316" s="34"/>
      <c r="S316" s="33"/>
      <c r="T316" s="33"/>
      <c r="U316" s="32"/>
      <c r="V316" s="31"/>
      <c r="W316" s="31"/>
      <c r="X316" s="31"/>
      <c r="Y316" s="31"/>
      <c r="Z316" s="31"/>
      <c r="AA316" s="31"/>
      <c r="AB316" s="292">
        <f t="shared" si="22"/>
        <v>0</v>
      </c>
      <c r="AC316" s="292">
        <f t="shared" si="23"/>
        <v>0</v>
      </c>
      <c r="AD316" s="292">
        <f t="shared" si="24"/>
        <v>0</v>
      </c>
      <c r="AE316" s="30">
        <f>IF(G316="",0,IF(P316="On-Net maken (glasvezel)",$S316*PDC!$F$33+$T316*PDC!$F$34+PDC!$F$32+$U316,IF(P316="On-Net maken (radio)",PDC!$F$35+$U316,0)))</f>
        <v>0</v>
      </c>
      <c r="AF316" s="293">
        <f>IF(G316="",0,IF(P316="Inkoop bij 3e partij",0,IF(H316="Ja",Y316,VLOOKUP($G316,PDC!$B$10:$G$95,6,FALSE))))</f>
        <v>0</v>
      </c>
      <c r="AG316" s="30">
        <f>IF(G316="",0,IF(P316="Inkoop bij 3e partij",0,IF(H316="Ja", Z316,VLOOKUP($G316,PDC!$B$10:$G$95,5,FALSE))))</f>
        <v>0</v>
      </c>
      <c r="AH316" s="293">
        <f>IF(G316="",0,IF(P316="Inkoop bij 3e partij",V316*(1+PDC!$F$37)+IF(G316=0,0,IF(LEN(G316)=0,0,VLOOKUP($G316,PDC!$B$10:$J$77,7,FALSE))),0))</f>
        <v>0</v>
      </c>
      <c r="AI316" s="293">
        <f>IF(G316="",0,IF(P316="Inkoop bij 3e partij",W316*(1+PDC!$F$38),0))</f>
        <v>0</v>
      </c>
      <c r="AJ316" s="30">
        <f>IF(L316="",0,IF(M316="Ja",AA316,VLOOKUP($L316,PDC!$B$10:$G$95,5,FALSE)))</f>
        <v>0</v>
      </c>
    </row>
    <row r="317" spans="1:36" x14ac:dyDescent="0.2">
      <c r="A317" s="36" t="str">
        <f>IF(OR(LEN('Local Access'!A317)=0,'Local Access'!$L316="Ja"),"",'Local Access'!A317)</f>
        <v/>
      </c>
      <c r="B317" s="36" t="str">
        <f>IF(OR(LEN('Local Access'!B317)=0,'Local Access'!$L316="Ja"),"",'Local Access'!B317)</f>
        <v/>
      </c>
      <c r="C317" s="36" t="str">
        <f>IF(OR(LEN('Local Access'!C317)=0,'Local Access'!$L316="Ja"),"",'Local Access'!C317)</f>
        <v/>
      </c>
      <c r="D317" s="36" t="str">
        <f>IF(OR(LEN('Local Access'!D317)=0,'Local Access'!$L316="Ja"),"",'Local Access'!D317)</f>
        <v/>
      </c>
      <c r="E317" s="36" t="str">
        <f>IF(OR(LEN('Local Access'!E317)=0,'Local Access'!$L316="Ja"),"",'Local Access'!E317)</f>
        <v/>
      </c>
      <c r="F317" s="36" t="str">
        <f>IF(OR(LEN('Local Access'!F317)=0,'Local Access'!$L316="Ja"),"",'Local Access'!F317)</f>
        <v/>
      </c>
      <c r="G317" s="36" t="str">
        <f>IF(N316="Ja","",IF(LEN('Local Access'!H317)=0,"",'Local Access'!H317))</f>
        <v/>
      </c>
      <c r="H317" s="174" t="str">
        <f t="shared" si="20"/>
        <v/>
      </c>
      <c r="I317" s="36" t="str">
        <f>IF(N316="Ja","",IF(LEN('Local Access'!G317)=0,"",'Local Access'!G317))</f>
        <v/>
      </c>
      <c r="J317" s="36" t="str">
        <f>IF(N316="Ja","",IF(LEN('Local Access'!I317)=0,"",'Local Access'!I317))</f>
        <v/>
      </c>
      <c r="K317" s="36" t="str">
        <f>IF(LEN('Local Access'!J317)=0,"",'Local Access'!J317)</f>
        <v/>
      </c>
      <c r="L317" s="36" t="str">
        <f>IF(LEN('Local Access'!K317)=0,"",'Local Access'!K317)</f>
        <v/>
      </c>
      <c r="M317" s="174" t="str">
        <f t="shared" si="21"/>
        <v/>
      </c>
      <c r="N317" s="36" t="str">
        <f>IF(LEN('Local Access'!L317)=0,"",'Local Access'!L317)</f>
        <v/>
      </c>
      <c r="O317" s="36" t="str">
        <f>IF(LEN('Local Access'!M317)=0,"",'Local Access'!M317)</f>
        <v/>
      </c>
      <c r="P317" s="35"/>
      <c r="Q317" s="35"/>
      <c r="R317" s="34"/>
      <c r="S317" s="33"/>
      <c r="T317" s="33"/>
      <c r="U317" s="32"/>
      <c r="V317" s="31"/>
      <c r="W317" s="31"/>
      <c r="X317" s="31"/>
      <c r="Y317" s="31"/>
      <c r="Z317" s="31"/>
      <c r="AA317" s="31"/>
      <c r="AB317" s="292">
        <f t="shared" si="22"/>
        <v>0</v>
      </c>
      <c r="AC317" s="292">
        <f t="shared" si="23"/>
        <v>0</v>
      </c>
      <c r="AD317" s="292">
        <f t="shared" si="24"/>
        <v>0</v>
      </c>
      <c r="AE317" s="30">
        <f>IF(G317="",0,IF(P317="On-Net maken (glasvezel)",$S317*PDC!$F$33+$T317*PDC!$F$34+PDC!$F$32+$U317,IF(P317="On-Net maken (radio)",PDC!$F$35+$U317,0)))</f>
        <v>0</v>
      </c>
      <c r="AF317" s="293">
        <f>IF(G317="",0,IF(P317="Inkoop bij 3e partij",0,IF(H317="Ja",Y317,VLOOKUP($G317,PDC!$B$10:$G$95,6,FALSE))))</f>
        <v>0</v>
      </c>
      <c r="AG317" s="30">
        <f>IF(G317="",0,IF(P317="Inkoop bij 3e partij",0,IF(H317="Ja", Z317,VLOOKUP($G317,PDC!$B$10:$G$95,5,FALSE))))</f>
        <v>0</v>
      </c>
      <c r="AH317" s="293">
        <f>IF(G317="",0,IF(P317="Inkoop bij 3e partij",V317*(1+PDC!$F$37)+IF(G317=0,0,IF(LEN(G317)=0,0,VLOOKUP($G317,PDC!$B$10:$J$77,7,FALSE))),0))</f>
        <v>0</v>
      </c>
      <c r="AI317" s="293">
        <f>IF(G317="",0,IF(P317="Inkoop bij 3e partij",W317*(1+PDC!$F$38),0))</f>
        <v>0</v>
      </c>
      <c r="AJ317" s="30">
        <f>IF(L317="",0,IF(M317="Ja",AA317,VLOOKUP($L317,PDC!$B$10:$G$95,5,FALSE)))</f>
        <v>0</v>
      </c>
    </row>
    <row r="318" spans="1:36" x14ac:dyDescent="0.2">
      <c r="A318" s="36" t="str">
        <f>IF(OR(LEN('Local Access'!A318)=0,'Local Access'!$L317="Ja"),"",'Local Access'!A318)</f>
        <v/>
      </c>
      <c r="B318" s="36" t="str">
        <f>IF(OR(LEN('Local Access'!B318)=0,'Local Access'!$L317="Ja"),"",'Local Access'!B318)</f>
        <v/>
      </c>
      <c r="C318" s="36" t="str">
        <f>IF(OR(LEN('Local Access'!C318)=0,'Local Access'!$L317="Ja"),"",'Local Access'!C318)</f>
        <v/>
      </c>
      <c r="D318" s="36" t="str">
        <f>IF(OR(LEN('Local Access'!D318)=0,'Local Access'!$L317="Ja"),"",'Local Access'!D318)</f>
        <v/>
      </c>
      <c r="E318" s="36" t="str">
        <f>IF(OR(LEN('Local Access'!E318)=0,'Local Access'!$L317="Ja"),"",'Local Access'!E318)</f>
        <v/>
      </c>
      <c r="F318" s="36" t="str">
        <f>IF(OR(LEN('Local Access'!F318)=0,'Local Access'!$L317="Ja"),"",'Local Access'!F318)</f>
        <v/>
      </c>
      <c r="G318" s="36" t="str">
        <f>IF(N317="Ja","",IF(LEN('Local Access'!H318)=0,"",'Local Access'!H318))</f>
        <v/>
      </c>
      <c r="H318" s="174" t="str">
        <f t="shared" si="20"/>
        <v/>
      </c>
      <c r="I318" s="36" t="str">
        <f>IF(N317="Ja","",IF(LEN('Local Access'!G318)=0,"",'Local Access'!G318))</f>
        <v/>
      </c>
      <c r="J318" s="36" t="str">
        <f>IF(N317="Ja","",IF(LEN('Local Access'!I318)=0,"",'Local Access'!I318))</f>
        <v/>
      </c>
      <c r="K318" s="36" t="str">
        <f>IF(LEN('Local Access'!J318)=0,"",'Local Access'!J318)</f>
        <v/>
      </c>
      <c r="L318" s="36" t="str">
        <f>IF(LEN('Local Access'!K318)=0,"",'Local Access'!K318)</f>
        <v/>
      </c>
      <c r="M318" s="174" t="str">
        <f t="shared" si="21"/>
        <v/>
      </c>
      <c r="N318" s="36" t="str">
        <f>IF(LEN('Local Access'!L318)=0,"",'Local Access'!L318)</f>
        <v/>
      </c>
      <c r="O318" s="36" t="str">
        <f>IF(LEN('Local Access'!M318)=0,"",'Local Access'!M318)</f>
        <v/>
      </c>
      <c r="P318" s="35"/>
      <c r="Q318" s="35"/>
      <c r="R318" s="34"/>
      <c r="S318" s="33"/>
      <c r="T318" s="33"/>
      <c r="U318" s="32"/>
      <c r="V318" s="31"/>
      <c r="W318" s="31"/>
      <c r="X318" s="31"/>
      <c r="Y318" s="31"/>
      <c r="Z318" s="31"/>
      <c r="AA318" s="31"/>
      <c r="AB318" s="292">
        <f t="shared" si="22"/>
        <v>0</v>
      </c>
      <c r="AC318" s="292">
        <f t="shared" si="23"/>
        <v>0</v>
      </c>
      <c r="AD318" s="292">
        <f t="shared" si="24"/>
        <v>0</v>
      </c>
      <c r="AE318" s="30">
        <f>IF(G318="",0,IF(P318="On-Net maken (glasvezel)",$S318*PDC!$F$33+$T318*PDC!$F$34+PDC!$F$32+$U318,IF(P318="On-Net maken (radio)",PDC!$F$35+$U318,0)))</f>
        <v>0</v>
      </c>
      <c r="AF318" s="293">
        <f>IF(G318="",0,IF(P318="Inkoop bij 3e partij",0,IF(H318="Ja",Y318,VLOOKUP($G318,PDC!$B$10:$G$95,6,FALSE))))</f>
        <v>0</v>
      </c>
      <c r="AG318" s="30">
        <f>IF(G318="",0,IF(P318="Inkoop bij 3e partij",0,IF(H318="Ja", Z318,VLOOKUP($G318,PDC!$B$10:$G$95,5,FALSE))))</f>
        <v>0</v>
      </c>
      <c r="AH318" s="293">
        <f>IF(G318="",0,IF(P318="Inkoop bij 3e partij",V318*(1+PDC!$F$37)+IF(G318=0,0,IF(LEN(G318)=0,0,VLOOKUP($G318,PDC!$B$10:$J$77,7,FALSE))),0))</f>
        <v>0</v>
      </c>
      <c r="AI318" s="293">
        <f>IF(G318="",0,IF(P318="Inkoop bij 3e partij",W318*(1+PDC!$F$38),0))</f>
        <v>0</v>
      </c>
      <c r="AJ318" s="30">
        <f>IF(L318="",0,IF(M318="Ja",AA318,VLOOKUP($L318,PDC!$B$10:$G$95,5,FALSE)))</f>
        <v>0</v>
      </c>
    </row>
    <row r="319" spans="1:36" x14ac:dyDescent="0.2">
      <c r="A319" s="36" t="str">
        <f>IF(OR(LEN('Local Access'!A319)=0,'Local Access'!$L318="Ja"),"",'Local Access'!A319)</f>
        <v/>
      </c>
      <c r="B319" s="36" t="str">
        <f>IF(OR(LEN('Local Access'!B319)=0,'Local Access'!$L318="Ja"),"",'Local Access'!B319)</f>
        <v/>
      </c>
      <c r="C319" s="36" t="str">
        <f>IF(OR(LEN('Local Access'!C319)=0,'Local Access'!$L318="Ja"),"",'Local Access'!C319)</f>
        <v/>
      </c>
      <c r="D319" s="36" t="str">
        <f>IF(OR(LEN('Local Access'!D319)=0,'Local Access'!$L318="Ja"),"",'Local Access'!D319)</f>
        <v/>
      </c>
      <c r="E319" s="36" t="str">
        <f>IF(OR(LEN('Local Access'!E319)=0,'Local Access'!$L318="Ja"),"",'Local Access'!E319)</f>
        <v/>
      </c>
      <c r="F319" s="36" t="str">
        <f>IF(OR(LEN('Local Access'!F319)=0,'Local Access'!$L318="Ja"),"",'Local Access'!F319)</f>
        <v/>
      </c>
      <c r="G319" s="36" t="str">
        <f>IF(N318="Ja","",IF(LEN('Local Access'!H319)=0,"",'Local Access'!H319))</f>
        <v/>
      </c>
      <c r="H319" s="174" t="str">
        <f t="shared" si="20"/>
        <v/>
      </c>
      <c r="I319" s="36" t="str">
        <f>IF(N318="Ja","",IF(LEN('Local Access'!G319)=0,"",'Local Access'!G319))</f>
        <v/>
      </c>
      <c r="J319" s="36" t="str">
        <f>IF(N318="Ja","",IF(LEN('Local Access'!I319)=0,"",'Local Access'!I319))</f>
        <v/>
      </c>
      <c r="K319" s="36" t="str">
        <f>IF(LEN('Local Access'!J319)=0,"",'Local Access'!J319)</f>
        <v/>
      </c>
      <c r="L319" s="36" t="str">
        <f>IF(LEN('Local Access'!K319)=0,"",'Local Access'!K319)</f>
        <v/>
      </c>
      <c r="M319" s="174" t="str">
        <f t="shared" si="21"/>
        <v/>
      </c>
      <c r="N319" s="36" t="str">
        <f>IF(LEN('Local Access'!L319)=0,"",'Local Access'!L319)</f>
        <v/>
      </c>
      <c r="O319" s="36" t="str">
        <f>IF(LEN('Local Access'!M319)=0,"",'Local Access'!M319)</f>
        <v/>
      </c>
      <c r="P319" s="35"/>
      <c r="Q319" s="35"/>
      <c r="R319" s="34"/>
      <c r="S319" s="33"/>
      <c r="T319" s="33"/>
      <c r="U319" s="32"/>
      <c r="V319" s="31"/>
      <c r="W319" s="31"/>
      <c r="X319" s="31"/>
      <c r="Y319" s="31"/>
      <c r="Z319" s="31"/>
      <c r="AA319" s="31"/>
      <c r="AB319" s="292">
        <f t="shared" si="22"/>
        <v>0</v>
      </c>
      <c r="AC319" s="292">
        <f t="shared" si="23"/>
        <v>0</v>
      </c>
      <c r="AD319" s="292">
        <f t="shared" si="24"/>
        <v>0</v>
      </c>
      <c r="AE319" s="30">
        <f>IF(G319="",0,IF(P319="On-Net maken (glasvezel)",$S319*PDC!$F$33+$T319*PDC!$F$34+PDC!$F$32+$U319,IF(P319="On-Net maken (radio)",PDC!$F$35+$U319,0)))</f>
        <v>0</v>
      </c>
      <c r="AF319" s="293">
        <f>IF(G319="",0,IF(P319="Inkoop bij 3e partij",0,IF(H319="Ja",Y319,VLOOKUP($G319,PDC!$B$10:$G$95,6,FALSE))))</f>
        <v>0</v>
      </c>
      <c r="AG319" s="30">
        <f>IF(G319="",0,IF(P319="Inkoop bij 3e partij",0,IF(H319="Ja", Z319,VLOOKUP($G319,PDC!$B$10:$G$95,5,FALSE))))</f>
        <v>0</v>
      </c>
      <c r="AH319" s="293">
        <f>IF(G319="",0,IF(P319="Inkoop bij 3e partij",V319*(1+PDC!$F$37)+IF(G319=0,0,IF(LEN(G319)=0,0,VLOOKUP($G319,PDC!$B$10:$J$77,7,FALSE))),0))</f>
        <v>0</v>
      </c>
      <c r="AI319" s="293">
        <f>IF(G319="",0,IF(P319="Inkoop bij 3e partij",W319*(1+PDC!$F$38),0))</f>
        <v>0</v>
      </c>
      <c r="AJ319" s="30">
        <f>IF(L319="",0,IF(M319="Ja",AA319,VLOOKUP($L319,PDC!$B$10:$G$95,5,FALSE)))</f>
        <v>0</v>
      </c>
    </row>
    <row r="320" spans="1:36" x14ac:dyDescent="0.2">
      <c r="A320" s="36" t="str">
        <f>IF(OR(LEN('Local Access'!A320)=0,'Local Access'!$L319="Ja"),"",'Local Access'!A320)</f>
        <v/>
      </c>
      <c r="B320" s="36" t="str">
        <f>IF(OR(LEN('Local Access'!B320)=0,'Local Access'!$L319="Ja"),"",'Local Access'!B320)</f>
        <v/>
      </c>
      <c r="C320" s="36" t="str">
        <f>IF(OR(LEN('Local Access'!C320)=0,'Local Access'!$L319="Ja"),"",'Local Access'!C320)</f>
        <v/>
      </c>
      <c r="D320" s="36" t="str">
        <f>IF(OR(LEN('Local Access'!D320)=0,'Local Access'!$L319="Ja"),"",'Local Access'!D320)</f>
        <v/>
      </c>
      <c r="E320" s="36" t="str">
        <f>IF(OR(LEN('Local Access'!E320)=0,'Local Access'!$L319="Ja"),"",'Local Access'!E320)</f>
        <v/>
      </c>
      <c r="F320" s="36" t="str">
        <f>IF(OR(LEN('Local Access'!F320)=0,'Local Access'!$L319="Ja"),"",'Local Access'!F320)</f>
        <v/>
      </c>
      <c r="G320" s="36" t="str">
        <f>IF(N319="Ja","",IF(LEN('Local Access'!H320)=0,"",'Local Access'!H320))</f>
        <v/>
      </c>
      <c r="H320" s="174" t="str">
        <f t="shared" si="20"/>
        <v/>
      </c>
      <c r="I320" s="36" t="str">
        <f>IF(N319="Ja","",IF(LEN('Local Access'!G320)=0,"",'Local Access'!G320))</f>
        <v/>
      </c>
      <c r="J320" s="36" t="str">
        <f>IF(N319="Ja","",IF(LEN('Local Access'!I320)=0,"",'Local Access'!I320))</f>
        <v/>
      </c>
      <c r="K320" s="36" t="str">
        <f>IF(LEN('Local Access'!J320)=0,"",'Local Access'!J320)</f>
        <v/>
      </c>
      <c r="L320" s="36" t="str">
        <f>IF(LEN('Local Access'!K320)=0,"",'Local Access'!K320)</f>
        <v/>
      </c>
      <c r="M320" s="174" t="str">
        <f t="shared" si="21"/>
        <v/>
      </c>
      <c r="N320" s="36" t="str">
        <f>IF(LEN('Local Access'!L320)=0,"",'Local Access'!L320)</f>
        <v/>
      </c>
      <c r="O320" s="36" t="str">
        <f>IF(LEN('Local Access'!M320)=0,"",'Local Access'!M320)</f>
        <v/>
      </c>
      <c r="P320" s="35"/>
      <c r="Q320" s="35"/>
      <c r="R320" s="34"/>
      <c r="S320" s="33"/>
      <c r="T320" s="33"/>
      <c r="U320" s="32"/>
      <c r="V320" s="31"/>
      <c r="W320" s="31"/>
      <c r="X320" s="31"/>
      <c r="Y320" s="31"/>
      <c r="Z320" s="31"/>
      <c r="AA320" s="31"/>
      <c r="AB320" s="292">
        <f t="shared" si="22"/>
        <v>0</v>
      </c>
      <c r="AC320" s="292">
        <f t="shared" si="23"/>
        <v>0</v>
      </c>
      <c r="AD320" s="292">
        <f t="shared" si="24"/>
        <v>0</v>
      </c>
      <c r="AE320" s="30">
        <f>IF(G320="",0,IF(P320="On-Net maken (glasvezel)",$S320*PDC!$F$33+$T320*PDC!$F$34+PDC!$F$32+$U320,IF(P320="On-Net maken (radio)",PDC!$F$35+$U320,0)))</f>
        <v>0</v>
      </c>
      <c r="AF320" s="293">
        <f>IF(G320="",0,IF(P320="Inkoop bij 3e partij",0,IF(H320="Ja",Y320,VLOOKUP($G320,PDC!$B$10:$G$95,6,FALSE))))</f>
        <v>0</v>
      </c>
      <c r="AG320" s="30">
        <f>IF(G320="",0,IF(P320="Inkoop bij 3e partij",0,IF(H320="Ja", Z320,VLOOKUP($G320,PDC!$B$10:$G$95,5,FALSE))))</f>
        <v>0</v>
      </c>
      <c r="AH320" s="293">
        <f>IF(G320="",0,IF(P320="Inkoop bij 3e partij",V320*(1+PDC!$F$37)+IF(G320=0,0,IF(LEN(G320)=0,0,VLOOKUP($G320,PDC!$B$10:$J$77,7,FALSE))),0))</f>
        <v>0</v>
      </c>
      <c r="AI320" s="293">
        <f>IF(G320="",0,IF(P320="Inkoop bij 3e partij",W320*(1+PDC!$F$38),0))</f>
        <v>0</v>
      </c>
      <c r="AJ320" s="30">
        <f>IF(L320="",0,IF(M320="Ja",AA320,VLOOKUP($L320,PDC!$B$10:$G$95,5,FALSE)))</f>
        <v>0</v>
      </c>
    </row>
    <row r="321" spans="1:36" x14ac:dyDescent="0.2">
      <c r="A321" s="36" t="str">
        <f>IF(OR(LEN('Local Access'!A321)=0,'Local Access'!$L320="Ja"),"",'Local Access'!A321)</f>
        <v/>
      </c>
      <c r="B321" s="36" t="str">
        <f>IF(OR(LEN('Local Access'!B321)=0,'Local Access'!$L320="Ja"),"",'Local Access'!B321)</f>
        <v/>
      </c>
      <c r="C321" s="36" t="str">
        <f>IF(OR(LEN('Local Access'!C321)=0,'Local Access'!$L320="Ja"),"",'Local Access'!C321)</f>
        <v/>
      </c>
      <c r="D321" s="36" t="str">
        <f>IF(OR(LEN('Local Access'!D321)=0,'Local Access'!$L320="Ja"),"",'Local Access'!D321)</f>
        <v/>
      </c>
      <c r="E321" s="36" t="str">
        <f>IF(OR(LEN('Local Access'!E321)=0,'Local Access'!$L320="Ja"),"",'Local Access'!E321)</f>
        <v/>
      </c>
      <c r="F321" s="36" t="str">
        <f>IF(OR(LEN('Local Access'!F321)=0,'Local Access'!$L320="Ja"),"",'Local Access'!F321)</f>
        <v/>
      </c>
      <c r="G321" s="36" t="str">
        <f>IF(N320="Ja","",IF(LEN('Local Access'!H321)=0,"",'Local Access'!H321))</f>
        <v/>
      </c>
      <c r="H321" s="174" t="str">
        <f t="shared" si="20"/>
        <v/>
      </c>
      <c r="I321" s="36" t="str">
        <f>IF(N320="Ja","",IF(LEN('Local Access'!G321)=0,"",'Local Access'!G321))</f>
        <v/>
      </c>
      <c r="J321" s="36" t="str">
        <f>IF(N320="Ja","",IF(LEN('Local Access'!I321)=0,"",'Local Access'!I321))</f>
        <v/>
      </c>
      <c r="K321" s="36" t="str">
        <f>IF(LEN('Local Access'!J321)=0,"",'Local Access'!J321)</f>
        <v/>
      </c>
      <c r="L321" s="36" t="str">
        <f>IF(LEN('Local Access'!K321)=0,"",'Local Access'!K321)</f>
        <v/>
      </c>
      <c r="M321" s="174" t="str">
        <f t="shared" si="21"/>
        <v/>
      </c>
      <c r="N321" s="36" t="str">
        <f>IF(LEN('Local Access'!L321)=0,"",'Local Access'!L321)</f>
        <v/>
      </c>
      <c r="O321" s="36" t="str">
        <f>IF(LEN('Local Access'!M321)=0,"",'Local Access'!M321)</f>
        <v/>
      </c>
      <c r="P321" s="35"/>
      <c r="Q321" s="35"/>
      <c r="R321" s="34"/>
      <c r="S321" s="33"/>
      <c r="T321" s="33"/>
      <c r="U321" s="32"/>
      <c r="V321" s="31"/>
      <c r="W321" s="31"/>
      <c r="X321" s="31"/>
      <c r="Y321" s="31"/>
      <c r="Z321" s="31"/>
      <c r="AA321" s="31"/>
      <c r="AB321" s="292">
        <f t="shared" si="22"/>
        <v>0</v>
      </c>
      <c r="AC321" s="292">
        <f t="shared" si="23"/>
        <v>0</v>
      </c>
      <c r="AD321" s="292">
        <f t="shared" si="24"/>
        <v>0</v>
      </c>
      <c r="AE321" s="30">
        <f>IF(G321="",0,IF(P321="On-Net maken (glasvezel)",$S321*PDC!$F$33+$T321*PDC!$F$34+PDC!$F$32+$U321,IF(P321="On-Net maken (radio)",PDC!$F$35+$U321,0)))</f>
        <v>0</v>
      </c>
      <c r="AF321" s="293">
        <f>IF(G321="",0,IF(P321="Inkoop bij 3e partij",0,IF(H321="Ja",Y321,VLOOKUP($G321,PDC!$B$10:$G$95,6,FALSE))))</f>
        <v>0</v>
      </c>
      <c r="AG321" s="30">
        <f>IF(G321="",0,IF(P321="Inkoop bij 3e partij",0,IF(H321="Ja", Z321,VLOOKUP($G321,PDC!$B$10:$G$95,5,FALSE))))</f>
        <v>0</v>
      </c>
      <c r="AH321" s="293">
        <f>IF(G321="",0,IF(P321="Inkoop bij 3e partij",V321*(1+PDC!$F$37)+IF(G321=0,0,IF(LEN(G321)=0,0,VLOOKUP($G321,PDC!$B$10:$J$77,7,FALSE))),0))</f>
        <v>0</v>
      </c>
      <c r="AI321" s="293">
        <f>IF(G321="",0,IF(P321="Inkoop bij 3e partij",W321*(1+PDC!$F$38),0))</f>
        <v>0</v>
      </c>
      <c r="AJ321" s="30">
        <f>IF(L321="",0,IF(M321="Ja",AA321,VLOOKUP($L321,PDC!$B$10:$G$95,5,FALSE)))</f>
        <v>0</v>
      </c>
    </row>
    <row r="322" spans="1:36" x14ac:dyDescent="0.2">
      <c r="A322" s="36" t="str">
        <f>IF(OR(LEN('Local Access'!A322)=0,'Local Access'!$L321="Ja"),"",'Local Access'!A322)</f>
        <v/>
      </c>
      <c r="B322" s="36" t="str">
        <f>IF(OR(LEN('Local Access'!B322)=0,'Local Access'!$L321="Ja"),"",'Local Access'!B322)</f>
        <v/>
      </c>
      <c r="C322" s="36" t="str">
        <f>IF(OR(LEN('Local Access'!C322)=0,'Local Access'!$L321="Ja"),"",'Local Access'!C322)</f>
        <v/>
      </c>
      <c r="D322" s="36" t="str">
        <f>IF(OR(LEN('Local Access'!D322)=0,'Local Access'!$L321="Ja"),"",'Local Access'!D322)</f>
        <v/>
      </c>
      <c r="E322" s="36" t="str">
        <f>IF(OR(LEN('Local Access'!E322)=0,'Local Access'!$L321="Ja"),"",'Local Access'!E322)</f>
        <v/>
      </c>
      <c r="F322" s="36" t="str">
        <f>IF(OR(LEN('Local Access'!F322)=0,'Local Access'!$L321="Ja"),"",'Local Access'!F322)</f>
        <v/>
      </c>
      <c r="G322" s="36" t="str">
        <f>IF(N321="Ja","",IF(LEN('Local Access'!H322)=0,"",'Local Access'!H322))</f>
        <v/>
      </c>
      <c r="H322" s="174" t="str">
        <f t="shared" si="20"/>
        <v/>
      </c>
      <c r="I322" s="36" t="str">
        <f>IF(N321="Ja","",IF(LEN('Local Access'!G322)=0,"",'Local Access'!G322))</f>
        <v/>
      </c>
      <c r="J322" s="36" t="str">
        <f>IF(N321="Ja","",IF(LEN('Local Access'!I322)=0,"",'Local Access'!I322))</f>
        <v/>
      </c>
      <c r="K322" s="36" t="str">
        <f>IF(LEN('Local Access'!J322)=0,"",'Local Access'!J322)</f>
        <v/>
      </c>
      <c r="L322" s="36" t="str">
        <f>IF(LEN('Local Access'!K322)=0,"",'Local Access'!K322)</f>
        <v/>
      </c>
      <c r="M322" s="174" t="str">
        <f t="shared" si="21"/>
        <v/>
      </c>
      <c r="N322" s="36" t="str">
        <f>IF(LEN('Local Access'!L322)=0,"",'Local Access'!L322)</f>
        <v/>
      </c>
      <c r="O322" s="36" t="str">
        <f>IF(LEN('Local Access'!M322)=0,"",'Local Access'!M322)</f>
        <v/>
      </c>
      <c r="P322" s="35"/>
      <c r="Q322" s="35"/>
      <c r="R322" s="34"/>
      <c r="S322" s="33"/>
      <c r="T322" s="33"/>
      <c r="U322" s="32"/>
      <c r="V322" s="31"/>
      <c r="W322" s="31"/>
      <c r="X322" s="31"/>
      <c r="Y322" s="31"/>
      <c r="Z322" s="31"/>
      <c r="AA322" s="31"/>
      <c r="AB322" s="292">
        <f t="shared" si="22"/>
        <v>0</v>
      </c>
      <c r="AC322" s="292">
        <f t="shared" si="23"/>
        <v>0</v>
      </c>
      <c r="AD322" s="292">
        <f t="shared" si="24"/>
        <v>0</v>
      </c>
      <c r="AE322" s="30">
        <f>IF(G322="",0,IF(P322="On-Net maken (glasvezel)",$S322*PDC!$F$33+$T322*PDC!$F$34+PDC!$F$32+$U322,IF(P322="On-Net maken (radio)",PDC!$F$35+$U322,0)))</f>
        <v>0</v>
      </c>
      <c r="AF322" s="293">
        <f>IF(G322="",0,IF(P322="Inkoop bij 3e partij",0,IF(H322="Ja",Y322,VLOOKUP($G322,PDC!$B$10:$G$95,6,FALSE))))</f>
        <v>0</v>
      </c>
      <c r="AG322" s="30">
        <f>IF(G322="",0,IF(P322="Inkoop bij 3e partij",0,IF(H322="Ja", Z322,VLOOKUP($G322,PDC!$B$10:$G$95,5,FALSE))))</f>
        <v>0</v>
      </c>
      <c r="AH322" s="293">
        <f>IF(G322="",0,IF(P322="Inkoop bij 3e partij",V322*(1+PDC!$F$37)+IF(G322=0,0,IF(LEN(G322)=0,0,VLOOKUP($G322,PDC!$B$10:$J$77,7,FALSE))),0))</f>
        <v>0</v>
      </c>
      <c r="AI322" s="293">
        <f>IF(G322="",0,IF(P322="Inkoop bij 3e partij",W322*(1+PDC!$F$38),0))</f>
        <v>0</v>
      </c>
      <c r="AJ322" s="30">
        <f>IF(L322="",0,IF(M322="Ja",AA322,VLOOKUP($L322,PDC!$B$10:$G$95,5,FALSE)))</f>
        <v>0</v>
      </c>
    </row>
    <row r="323" spans="1:36" x14ac:dyDescent="0.2">
      <c r="A323" s="36" t="str">
        <f>IF(OR(LEN('Local Access'!A323)=0,'Local Access'!$L322="Ja"),"",'Local Access'!A323)</f>
        <v/>
      </c>
      <c r="B323" s="36" t="str">
        <f>IF(OR(LEN('Local Access'!B323)=0,'Local Access'!$L322="Ja"),"",'Local Access'!B323)</f>
        <v/>
      </c>
      <c r="C323" s="36" t="str">
        <f>IF(OR(LEN('Local Access'!C323)=0,'Local Access'!$L322="Ja"),"",'Local Access'!C323)</f>
        <v/>
      </c>
      <c r="D323" s="36" t="str">
        <f>IF(OR(LEN('Local Access'!D323)=0,'Local Access'!$L322="Ja"),"",'Local Access'!D323)</f>
        <v/>
      </c>
      <c r="E323" s="36" t="str">
        <f>IF(OR(LEN('Local Access'!E323)=0,'Local Access'!$L322="Ja"),"",'Local Access'!E323)</f>
        <v/>
      </c>
      <c r="F323" s="36" t="str">
        <f>IF(OR(LEN('Local Access'!F323)=0,'Local Access'!$L322="Ja"),"",'Local Access'!F323)</f>
        <v/>
      </c>
      <c r="G323" s="36" t="str">
        <f>IF(N322="Ja","",IF(LEN('Local Access'!H323)=0,"",'Local Access'!H323))</f>
        <v/>
      </c>
      <c r="H323" s="174" t="str">
        <f t="shared" si="20"/>
        <v/>
      </c>
      <c r="I323" s="36" t="str">
        <f>IF(N322="Ja","",IF(LEN('Local Access'!G323)=0,"",'Local Access'!G323))</f>
        <v/>
      </c>
      <c r="J323" s="36" t="str">
        <f>IF(N322="Ja","",IF(LEN('Local Access'!I323)=0,"",'Local Access'!I323))</f>
        <v/>
      </c>
      <c r="K323" s="36" t="str">
        <f>IF(LEN('Local Access'!J323)=0,"",'Local Access'!J323)</f>
        <v/>
      </c>
      <c r="L323" s="36" t="str">
        <f>IF(LEN('Local Access'!K323)=0,"",'Local Access'!K323)</f>
        <v/>
      </c>
      <c r="M323" s="174" t="str">
        <f t="shared" si="21"/>
        <v/>
      </c>
      <c r="N323" s="36" t="str">
        <f>IF(LEN('Local Access'!L323)=0,"",'Local Access'!L323)</f>
        <v/>
      </c>
      <c r="O323" s="36" t="str">
        <f>IF(LEN('Local Access'!M323)=0,"",'Local Access'!M323)</f>
        <v/>
      </c>
      <c r="P323" s="35"/>
      <c r="Q323" s="35"/>
      <c r="R323" s="34"/>
      <c r="S323" s="33"/>
      <c r="T323" s="33"/>
      <c r="U323" s="32"/>
      <c r="V323" s="31"/>
      <c r="W323" s="31"/>
      <c r="X323" s="31"/>
      <c r="Y323" s="31"/>
      <c r="Z323" s="31"/>
      <c r="AA323" s="31"/>
      <c r="AB323" s="292">
        <f t="shared" si="22"/>
        <v>0</v>
      </c>
      <c r="AC323" s="292">
        <f t="shared" si="23"/>
        <v>0</v>
      </c>
      <c r="AD323" s="292">
        <f t="shared" si="24"/>
        <v>0</v>
      </c>
      <c r="AE323" s="30">
        <f>IF(G323="",0,IF(P323="On-Net maken (glasvezel)",$S323*PDC!$F$33+$T323*PDC!$F$34+PDC!$F$32+$U323,IF(P323="On-Net maken (radio)",PDC!$F$35+$U323,0)))</f>
        <v>0</v>
      </c>
      <c r="AF323" s="293">
        <f>IF(G323="",0,IF(P323="Inkoop bij 3e partij",0,IF(H323="Ja",Y323,VLOOKUP($G323,PDC!$B$10:$G$95,6,FALSE))))</f>
        <v>0</v>
      </c>
      <c r="AG323" s="30">
        <f>IF(G323="",0,IF(P323="Inkoop bij 3e partij",0,IF(H323="Ja", Z323,VLOOKUP($G323,PDC!$B$10:$G$95,5,FALSE))))</f>
        <v>0</v>
      </c>
      <c r="AH323" s="293">
        <f>IF(G323="",0,IF(P323="Inkoop bij 3e partij",V323*(1+PDC!$F$37)+IF(G323=0,0,IF(LEN(G323)=0,0,VLOOKUP($G323,PDC!$B$10:$J$77,7,FALSE))),0))</f>
        <v>0</v>
      </c>
      <c r="AI323" s="293">
        <f>IF(G323="",0,IF(P323="Inkoop bij 3e partij",W323*(1+PDC!$F$38),0))</f>
        <v>0</v>
      </c>
      <c r="AJ323" s="30">
        <f>IF(L323="",0,IF(M323="Ja",AA323,VLOOKUP($L323,PDC!$B$10:$G$95,5,FALSE)))</f>
        <v>0</v>
      </c>
    </row>
    <row r="324" spans="1:36" x14ac:dyDescent="0.2">
      <c r="A324" s="36" t="str">
        <f>IF(OR(LEN('Local Access'!A324)=0,'Local Access'!$L323="Ja"),"",'Local Access'!A324)</f>
        <v/>
      </c>
      <c r="B324" s="36" t="str">
        <f>IF(OR(LEN('Local Access'!B324)=0,'Local Access'!$L323="Ja"),"",'Local Access'!B324)</f>
        <v/>
      </c>
      <c r="C324" s="36" t="str">
        <f>IF(OR(LEN('Local Access'!C324)=0,'Local Access'!$L323="Ja"),"",'Local Access'!C324)</f>
        <v/>
      </c>
      <c r="D324" s="36" t="str">
        <f>IF(OR(LEN('Local Access'!D324)=0,'Local Access'!$L323="Ja"),"",'Local Access'!D324)</f>
        <v/>
      </c>
      <c r="E324" s="36" t="str">
        <f>IF(OR(LEN('Local Access'!E324)=0,'Local Access'!$L323="Ja"),"",'Local Access'!E324)</f>
        <v/>
      </c>
      <c r="F324" s="36" t="str">
        <f>IF(OR(LEN('Local Access'!F324)=0,'Local Access'!$L323="Ja"),"",'Local Access'!F324)</f>
        <v/>
      </c>
      <c r="G324" s="36" t="str">
        <f>IF(N323="Ja","",IF(LEN('Local Access'!H324)=0,"",'Local Access'!H324))</f>
        <v/>
      </c>
      <c r="H324" s="174" t="str">
        <f t="shared" si="20"/>
        <v/>
      </c>
      <c r="I324" s="36" t="str">
        <f>IF(N323="Ja","",IF(LEN('Local Access'!G324)=0,"",'Local Access'!G324))</f>
        <v/>
      </c>
      <c r="J324" s="36" t="str">
        <f>IF(N323="Ja","",IF(LEN('Local Access'!I324)=0,"",'Local Access'!I324))</f>
        <v/>
      </c>
      <c r="K324" s="36" t="str">
        <f>IF(LEN('Local Access'!J324)=0,"",'Local Access'!J324)</f>
        <v/>
      </c>
      <c r="L324" s="36" t="str">
        <f>IF(LEN('Local Access'!K324)=0,"",'Local Access'!K324)</f>
        <v/>
      </c>
      <c r="M324" s="174" t="str">
        <f t="shared" si="21"/>
        <v/>
      </c>
      <c r="N324" s="36" t="str">
        <f>IF(LEN('Local Access'!L324)=0,"",'Local Access'!L324)</f>
        <v/>
      </c>
      <c r="O324" s="36" t="str">
        <f>IF(LEN('Local Access'!M324)=0,"",'Local Access'!M324)</f>
        <v/>
      </c>
      <c r="P324" s="35"/>
      <c r="Q324" s="35"/>
      <c r="R324" s="34"/>
      <c r="S324" s="33"/>
      <c r="T324" s="33"/>
      <c r="U324" s="32"/>
      <c r="V324" s="31"/>
      <c r="W324" s="31"/>
      <c r="X324" s="31"/>
      <c r="Y324" s="31"/>
      <c r="Z324" s="31"/>
      <c r="AA324" s="31"/>
      <c r="AB324" s="292">
        <f t="shared" si="22"/>
        <v>0</v>
      </c>
      <c r="AC324" s="292">
        <f t="shared" si="23"/>
        <v>0</v>
      </c>
      <c r="AD324" s="292">
        <f t="shared" si="24"/>
        <v>0</v>
      </c>
      <c r="AE324" s="30">
        <f>IF(G324="",0,IF(P324="On-Net maken (glasvezel)",$S324*PDC!$F$33+$T324*PDC!$F$34+PDC!$F$32+$U324,IF(P324="On-Net maken (radio)",PDC!$F$35+$U324,0)))</f>
        <v>0</v>
      </c>
      <c r="AF324" s="293">
        <f>IF(G324="",0,IF(P324="Inkoop bij 3e partij",0,IF(H324="Ja",Y324,VLOOKUP($G324,PDC!$B$10:$G$95,6,FALSE))))</f>
        <v>0</v>
      </c>
      <c r="AG324" s="30">
        <f>IF(G324="",0,IF(P324="Inkoop bij 3e partij",0,IF(H324="Ja", Z324,VLOOKUP($G324,PDC!$B$10:$G$95,5,FALSE))))</f>
        <v>0</v>
      </c>
      <c r="AH324" s="293">
        <f>IF(G324="",0,IF(P324="Inkoop bij 3e partij",V324*(1+PDC!$F$37)+IF(G324=0,0,IF(LEN(G324)=0,0,VLOOKUP($G324,PDC!$B$10:$J$77,7,FALSE))),0))</f>
        <v>0</v>
      </c>
      <c r="AI324" s="293">
        <f>IF(G324="",0,IF(P324="Inkoop bij 3e partij",W324*(1+PDC!$F$38),0))</f>
        <v>0</v>
      </c>
      <c r="AJ324" s="30">
        <f>IF(L324="",0,IF(M324="Ja",AA324,VLOOKUP($L324,PDC!$B$10:$G$95,5,FALSE)))</f>
        <v>0</v>
      </c>
    </row>
    <row r="325" spans="1:36" x14ac:dyDescent="0.2">
      <c r="A325" s="36" t="str">
        <f>IF(OR(LEN('Local Access'!A325)=0,'Local Access'!$L324="Ja"),"",'Local Access'!A325)</f>
        <v/>
      </c>
      <c r="B325" s="36" t="str">
        <f>IF(OR(LEN('Local Access'!B325)=0,'Local Access'!$L324="Ja"),"",'Local Access'!B325)</f>
        <v/>
      </c>
      <c r="C325" s="36" t="str">
        <f>IF(OR(LEN('Local Access'!C325)=0,'Local Access'!$L324="Ja"),"",'Local Access'!C325)</f>
        <v/>
      </c>
      <c r="D325" s="36" t="str">
        <f>IF(OR(LEN('Local Access'!D325)=0,'Local Access'!$L324="Ja"),"",'Local Access'!D325)</f>
        <v/>
      </c>
      <c r="E325" s="36" t="str">
        <f>IF(OR(LEN('Local Access'!E325)=0,'Local Access'!$L324="Ja"),"",'Local Access'!E325)</f>
        <v/>
      </c>
      <c r="F325" s="36" t="str">
        <f>IF(OR(LEN('Local Access'!F325)=0,'Local Access'!$L324="Ja"),"",'Local Access'!F325)</f>
        <v/>
      </c>
      <c r="G325" s="36" t="str">
        <f>IF(N324="Ja","",IF(LEN('Local Access'!H325)=0,"",'Local Access'!H325))</f>
        <v/>
      </c>
      <c r="H325" s="174" t="str">
        <f t="shared" si="20"/>
        <v/>
      </c>
      <c r="I325" s="36" t="str">
        <f>IF(N324="Ja","",IF(LEN('Local Access'!G325)=0,"",'Local Access'!G325))</f>
        <v/>
      </c>
      <c r="J325" s="36" t="str">
        <f>IF(N324="Ja","",IF(LEN('Local Access'!I325)=0,"",'Local Access'!I325))</f>
        <v/>
      </c>
      <c r="K325" s="36" t="str">
        <f>IF(LEN('Local Access'!J325)=0,"",'Local Access'!J325)</f>
        <v/>
      </c>
      <c r="L325" s="36" t="str">
        <f>IF(LEN('Local Access'!K325)=0,"",'Local Access'!K325)</f>
        <v/>
      </c>
      <c r="M325" s="174" t="str">
        <f t="shared" si="21"/>
        <v/>
      </c>
      <c r="N325" s="36" t="str">
        <f>IF(LEN('Local Access'!L325)=0,"",'Local Access'!L325)</f>
        <v/>
      </c>
      <c r="O325" s="36" t="str">
        <f>IF(LEN('Local Access'!M325)=0,"",'Local Access'!M325)</f>
        <v/>
      </c>
      <c r="P325" s="35"/>
      <c r="Q325" s="35"/>
      <c r="R325" s="34"/>
      <c r="S325" s="33"/>
      <c r="T325" s="33"/>
      <c r="U325" s="32"/>
      <c r="V325" s="31"/>
      <c r="W325" s="31"/>
      <c r="X325" s="31"/>
      <c r="Y325" s="31"/>
      <c r="Z325" s="31"/>
      <c r="AA325" s="31"/>
      <c r="AB325" s="292">
        <f t="shared" si="22"/>
        <v>0</v>
      </c>
      <c r="AC325" s="292">
        <f t="shared" si="23"/>
        <v>0</v>
      </c>
      <c r="AD325" s="292">
        <f t="shared" si="24"/>
        <v>0</v>
      </c>
      <c r="AE325" s="30">
        <f>IF(G325="",0,IF(P325="On-Net maken (glasvezel)",$S325*PDC!$F$33+$T325*PDC!$F$34+PDC!$F$32+$U325,IF(P325="On-Net maken (radio)",PDC!$F$35+$U325,0)))</f>
        <v>0</v>
      </c>
      <c r="AF325" s="293">
        <f>IF(G325="",0,IF(P325="Inkoop bij 3e partij",0,IF(H325="Ja",Y325,VLOOKUP($G325,PDC!$B$10:$G$95,6,FALSE))))</f>
        <v>0</v>
      </c>
      <c r="AG325" s="30">
        <f>IF(G325="",0,IF(P325="Inkoop bij 3e partij",0,IF(H325="Ja", Z325,VLOOKUP($G325,PDC!$B$10:$G$95,5,FALSE))))</f>
        <v>0</v>
      </c>
      <c r="AH325" s="293">
        <f>IF(G325="",0,IF(P325="Inkoop bij 3e partij",V325*(1+PDC!$F$37)+IF(G325=0,0,IF(LEN(G325)=0,0,VLOOKUP($G325,PDC!$B$10:$J$77,7,FALSE))),0))</f>
        <v>0</v>
      </c>
      <c r="AI325" s="293">
        <f>IF(G325="",0,IF(P325="Inkoop bij 3e partij",W325*(1+PDC!$F$38),0))</f>
        <v>0</v>
      </c>
      <c r="AJ325" s="30">
        <f>IF(L325="",0,IF(M325="Ja",AA325,VLOOKUP($L325,PDC!$B$10:$G$95,5,FALSE)))</f>
        <v>0</v>
      </c>
    </row>
    <row r="326" spans="1:36" x14ac:dyDescent="0.2">
      <c r="A326" s="36" t="str">
        <f>IF(OR(LEN('Local Access'!A326)=0,'Local Access'!$L325="Ja"),"",'Local Access'!A326)</f>
        <v/>
      </c>
      <c r="B326" s="36" t="str">
        <f>IF(OR(LEN('Local Access'!B326)=0,'Local Access'!$L325="Ja"),"",'Local Access'!B326)</f>
        <v/>
      </c>
      <c r="C326" s="36" t="str">
        <f>IF(OR(LEN('Local Access'!C326)=0,'Local Access'!$L325="Ja"),"",'Local Access'!C326)</f>
        <v/>
      </c>
      <c r="D326" s="36" t="str">
        <f>IF(OR(LEN('Local Access'!D326)=0,'Local Access'!$L325="Ja"),"",'Local Access'!D326)</f>
        <v/>
      </c>
      <c r="E326" s="36" t="str">
        <f>IF(OR(LEN('Local Access'!E326)=0,'Local Access'!$L325="Ja"),"",'Local Access'!E326)</f>
        <v/>
      </c>
      <c r="F326" s="36" t="str">
        <f>IF(OR(LEN('Local Access'!F326)=0,'Local Access'!$L325="Ja"),"",'Local Access'!F326)</f>
        <v/>
      </c>
      <c r="G326" s="36" t="str">
        <f>IF(N325="Ja","",IF(LEN('Local Access'!H326)=0,"",'Local Access'!H326))</f>
        <v/>
      </c>
      <c r="H326" s="174" t="str">
        <f t="shared" si="20"/>
        <v/>
      </c>
      <c r="I326" s="36" t="str">
        <f>IF(N325="Ja","",IF(LEN('Local Access'!G326)=0,"",'Local Access'!G326))</f>
        <v/>
      </c>
      <c r="J326" s="36" t="str">
        <f>IF(N325="Ja","",IF(LEN('Local Access'!I326)=0,"",'Local Access'!I326))</f>
        <v/>
      </c>
      <c r="K326" s="36" t="str">
        <f>IF(LEN('Local Access'!J326)=0,"",'Local Access'!J326)</f>
        <v/>
      </c>
      <c r="L326" s="36" t="str">
        <f>IF(LEN('Local Access'!K326)=0,"",'Local Access'!K326)</f>
        <v/>
      </c>
      <c r="M326" s="174" t="str">
        <f t="shared" si="21"/>
        <v/>
      </c>
      <c r="N326" s="36" t="str">
        <f>IF(LEN('Local Access'!L326)=0,"",'Local Access'!L326)</f>
        <v/>
      </c>
      <c r="O326" s="36" t="str">
        <f>IF(LEN('Local Access'!M326)=0,"",'Local Access'!M326)</f>
        <v/>
      </c>
      <c r="P326" s="35"/>
      <c r="Q326" s="35"/>
      <c r="R326" s="34"/>
      <c r="S326" s="33"/>
      <c r="T326" s="33"/>
      <c r="U326" s="32"/>
      <c r="V326" s="31"/>
      <c r="W326" s="31"/>
      <c r="X326" s="31"/>
      <c r="Y326" s="31"/>
      <c r="Z326" s="31"/>
      <c r="AA326" s="31"/>
      <c r="AB326" s="292">
        <f t="shared" si="22"/>
        <v>0</v>
      </c>
      <c r="AC326" s="292">
        <f t="shared" si="23"/>
        <v>0</v>
      </c>
      <c r="AD326" s="292">
        <f t="shared" si="24"/>
        <v>0</v>
      </c>
      <c r="AE326" s="30">
        <f>IF(G326="",0,IF(P326="On-Net maken (glasvezel)",$S326*PDC!$F$33+$T326*PDC!$F$34+PDC!$F$32+$U326,IF(P326="On-Net maken (radio)",PDC!$F$35+$U326,0)))</f>
        <v>0</v>
      </c>
      <c r="AF326" s="293">
        <f>IF(G326="",0,IF(P326="Inkoop bij 3e partij",0,IF(H326="Ja",Y326,VLOOKUP($G326,PDC!$B$10:$G$95,6,FALSE))))</f>
        <v>0</v>
      </c>
      <c r="AG326" s="30">
        <f>IF(G326="",0,IF(P326="Inkoop bij 3e partij",0,IF(H326="Ja", Z326,VLOOKUP($G326,PDC!$B$10:$G$95,5,FALSE))))</f>
        <v>0</v>
      </c>
      <c r="AH326" s="293">
        <f>IF(G326="",0,IF(P326="Inkoop bij 3e partij",V326*(1+PDC!$F$37)+IF(G326=0,0,IF(LEN(G326)=0,0,VLOOKUP($G326,PDC!$B$10:$J$77,7,FALSE))),0))</f>
        <v>0</v>
      </c>
      <c r="AI326" s="293">
        <f>IF(G326="",0,IF(P326="Inkoop bij 3e partij",W326*(1+PDC!$F$38),0))</f>
        <v>0</v>
      </c>
      <c r="AJ326" s="30">
        <f>IF(L326="",0,IF(M326="Ja",AA326,VLOOKUP($L326,PDC!$B$10:$G$95,5,FALSE)))</f>
        <v>0</v>
      </c>
    </row>
    <row r="327" spans="1:36" x14ac:dyDescent="0.2">
      <c r="A327" s="36" t="str">
        <f>IF(OR(LEN('Local Access'!A327)=0,'Local Access'!$L326="Ja"),"",'Local Access'!A327)</f>
        <v/>
      </c>
      <c r="B327" s="36" t="str">
        <f>IF(OR(LEN('Local Access'!B327)=0,'Local Access'!$L326="Ja"),"",'Local Access'!B327)</f>
        <v/>
      </c>
      <c r="C327" s="36" t="str">
        <f>IF(OR(LEN('Local Access'!C327)=0,'Local Access'!$L326="Ja"),"",'Local Access'!C327)</f>
        <v/>
      </c>
      <c r="D327" s="36" t="str">
        <f>IF(OR(LEN('Local Access'!D327)=0,'Local Access'!$L326="Ja"),"",'Local Access'!D327)</f>
        <v/>
      </c>
      <c r="E327" s="36" t="str">
        <f>IF(OR(LEN('Local Access'!E327)=0,'Local Access'!$L326="Ja"),"",'Local Access'!E327)</f>
        <v/>
      </c>
      <c r="F327" s="36" t="str">
        <f>IF(OR(LEN('Local Access'!F327)=0,'Local Access'!$L326="Ja"),"",'Local Access'!F327)</f>
        <v/>
      </c>
      <c r="G327" s="36" t="str">
        <f>IF(N326="Ja","",IF(LEN('Local Access'!H327)=0,"",'Local Access'!H327))</f>
        <v/>
      </c>
      <c r="H327" s="174" t="str">
        <f t="shared" si="20"/>
        <v/>
      </c>
      <c r="I327" s="36" t="str">
        <f>IF(N326="Ja","",IF(LEN('Local Access'!G327)=0,"",'Local Access'!G327))</f>
        <v/>
      </c>
      <c r="J327" s="36" t="str">
        <f>IF(N326="Ja","",IF(LEN('Local Access'!I327)=0,"",'Local Access'!I327))</f>
        <v/>
      </c>
      <c r="K327" s="36" t="str">
        <f>IF(LEN('Local Access'!J327)=0,"",'Local Access'!J327)</f>
        <v/>
      </c>
      <c r="L327" s="36" t="str">
        <f>IF(LEN('Local Access'!K327)=0,"",'Local Access'!K327)</f>
        <v/>
      </c>
      <c r="M327" s="174" t="str">
        <f t="shared" si="21"/>
        <v/>
      </c>
      <c r="N327" s="36" t="str">
        <f>IF(LEN('Local Access'!L327)=0,"",'Local Access'!L327)</f>
        <v/>
      </c>
      <c r="O327" s="36" t="str">
        <f>IF(LEN('Local Access'!M327)=0,"",'Local Access'!M327)</f>
        <v/>
      </c>
      <c r="P327" s="35"/>
      <c r="Q327" s="35"/>
      <c r="R327" s="34"/>
      <c r="S327" s="33"/>
      <c r="T327" s="33"/>
      <c r="U327" s="32"/>
      <c r="V327" s="31"/>
      <c r="W327" s="31"/>
      <c r="X327" s="31"/>
      <c r="Y327" s="31"/>
      <c r="Z327" s="31"/>
      <c r="AA327" s="31"/>
      <c r="AB327" s="292">
        <f t="shared" si="22"/>
        <v>0</v>
      </c>
      <c r="AC327" s="292">
        <f t="shared" si="23"/>
        <v>0</v>
      </c>
      <c r="AD327" s="292">
        <f t="shared" si="24"/>
        <v>0</v>
      </c>
      <c r="AE327" s="30">
        <f>IF(G327="",0,IF(P327="On-Net maken (glasvezel)",$S327*PDC!$F$33+$T327*PDC!$F$34+PDC!$F$32+$U327,IF(P327="On-Net maken (radio)",PDC!$F$35+$U327,0)))</f>
        <v>0</v>
      </c>
      <c r="AF327" s="293">
        <f>IF(G327="",0,IF(P327="Inkoop bij 3e partij",0,IF(H327="Ja",Y327,VLOOKUP($G327,PDC!$B$10:$G$95,6,FALSE))))</f>
        <v>0</v>
      </c>
      <c r="AG327" s="30">
        <f>IF(G327="",0,IF(P327="Inkoop bij 3e partij",0,IF(H327="Ja", Z327,VLOOKUP($G327,PDC!$B$10:$G$95,5,FALSE))))</f>
        <v>0</v>
      </c>
      <c r="AH327" s="293">
        <f>IF(G327="",0,IF(P327="Inkoop bij 3e partij",V327*(1+PDC!$F$37)+IF(G327=0,0,IF(LEN(G327)=0,0,VLOOKUP($G327,PDC!$B$10:$J$77,7,FALSE))),0))</f>
        <v>0</v>
      </c>
      <c r="AI327" s="293">
        <f>IF(G327="",0,IF(P327="Inkoop bij 3e partij",W327*(1+PDC!$F$38),0))</f>
        <v>0</v>
      </c>
      <c r="AJ327" s="30">
        <f>IF(L327="",0,IF(M327="Ja",AA327,VLOOKUP($L327,PDC!$B$10:$G$95,5,FALSE)))</f>
        <v>0</v>
      </c>
    </row>
    <row r="328" spans="1:36" x14ac:dyDescent="0.2">
      <c r="A328" s="36" t="str">
        <f>IF(OR(LEN('Local Access'!A328)=0,'Local Access'!$L327="Ja"),"",'Local Access'!A328)</f>
        <v/>
      </c>
      <c r="B328" s="36" t="str">
        <f>IF(OR(LEN('Local Access'!B328)=0,'Local Access'!$L327="Ja"),"",'Local Access'!B328)</f>
        <v/>
      </c>
      <c r="C328" s="36" t="str">
        <f>IF(OR(LEN('Local Access'!C328)=0,'Local Access'!$L327="Ja"),"",'Local Access'!C328)</f>
        <v/>
      </c>
      <c r="D328" s="36" t="str">
        <f>IF(OR(LEN('Local Access'!D328)=0,'Local Access'!$L327="Ja"),"",'Local Access'!D328)</f>
        <v/>
      </c>
      <c r="E328" s="36" t="str">
        <f>IF(OR(LEN('Local Access'!E328)=0,'Local Access'!$L327="Ja"),"",'Local Access'!E328)</f>
        <v/>
      </c>
      <c r="F328" s="36" t="str">
        <f>IF(OR(LEN('Local Access'!F328)=0,'Local Access'!$L327="Ja"),"",'Local Access'!F328)</f>
        <v/>
      </c>
      <c r="G328" s="36" t="str">
        <f>IF(N327="Ja","",IF(LEN('Local Access'!H328)=0,"",'Local Access'!H328))</f>
        <v/>
      </c>
      <c r="H328" s="174" t="str">
        <f t="shared" si="20"/>
        <v/>
      </c>
      <c r="I328" s="36" t="str">
        <f>IF(N327="Ja","",IF(LEN('Local Access'!G328)=0,"",'Local Access'!G328))</f>
        <v/>
      </c>
      <c r="J328" s="36" t="str">
        <f>IF(N327="Ja","",IF(LEN('Local Access'!I328)=0,"",'Local Access'!I328))</f>
        <v/>
      </c>
      <c r="K328" s="36" t="str">
        <f>IF(LEN('Local Access'!J328)=0,"",'Local Access'!J328)</f>
        <v/>
      </c>
      <c r="L328" s="36" t="str">
        <f>IF(LEN('Local Access'!K328)=0,"",'Local Access'!K328)</f>
        <v/>
      </c>
      <c r="M328" s="174" t="str">
        <f t="shared" si="21"/>
        <v/>
      </c>
      <c r="N328" s="36" t="str">
        <f>IF(LEN('Local Access'!L328)=0,"",'Local Access'!L328)</f>
        <v/>
      </c>
      <c r="O328" s="36" t="str">
        <f>IF(LEN('Local Access'!M328)=0,"",'Local Access'!M328)</f>
        <v/>
      </c>
      <c r="P328" s="35"/>
      <c r="Q328" s="35"/>
      <c r="R328" s="34"/>
      <c r="S328" s="33"/>
      <c r="T328" s="33"/>
      <c r="U328" s="32"/>
      <c r="V328" s="31"/>
      <c r="W328" s="31"/>
      <c r="X328" s="31"/>
      <c r="Y328" s="31"/>
      <c r="Z328" s="31"/>
      <c r="AA328" s="31"/>
      <c r="AB328" s="292">
        <f t="shared" si="22"/>
        <v>0</v>
      </c>
      <c r="AC328" s="292">
        <f t="shared" si="23"/>
        <v>0</v>
      </c>
      <c r="AD328" s="292">
        <f t="shared" si="24"/>
        <v>0</v>
      </c>
      <c r="AE328" s="30">
        <f>IF(G328="",0,IF(P328="On-Net maken (glasvezel)",$S328*PDC!$F$33+$T328*PDC!$F$34+PDC!$F$32+$U328,IF(P328="On-Net maken (radio)",PDC!$F$35+$U328,0)))</f>
        <v>0</v>
      </c>
      <c r="AF328" s="293">
        <f>IF(G328="",0,IF(P328="Inkoop bij 3e partij",0,IF(H328="Ja",Y328,VLOOKUP($G328,PDC!$B$10:$G$95,6,FALSE))))</f>
        <v>0</v>
      </c>
      <c r="AG328" s="30">
        <f>IF(G328="",0,IF(P328="Inkoop bij 3e partij",0,IF(H328="Ja", Z328,VLOOKUP($G328,PDC!$B$10:$G$95,5,FALSE))))</f>
        <v>0</v>
      </c>
      <c r="AH328" s="293">
        <f>IF(G328="",0,IF(P328="Inkoop bij 3e partij",V328*(1+PDC!$F$37)+IF(G328=0,0,IF(LEN(G328)=0,0,VLOOKUP($G328,PDC!$B$10:$J$77,7,FALSE))),0))</f>
        <v>0</v>
      </c>
      <c r="AI328" s="293">
        <f>IF(G328="",0,IF(P328="Inkoop bij 3e partij",W328*(1+PDC!$F$38),0))</f>
        <v>0</v>
      </c>
      <c r="AJ328" s="30">
        <f>IF(L328="",0,IF(M328="Ja",AA328,VLOOKUP($L328,PDC!$B$10:$G$95,5,FALSE)))</f>
        <v>0</v>
      </c>
    </row>
    <row r="329" spans="1:36" x14ac:dyDescent="0.2">
      <c r="A329" s="36" t="str">
        <f>IF(OR(LEN('Local Access'!A329)=0,'Local Access'!$L328="Ja"),"",'Local Access'!A329)</f>
        <v/>
      </c>
      <c r="B329" s="36" t="str">
        <f>IF(OR(LEN('Local Access'!B329)=0,'Local Access'!$L328="Ja"),"",'Local Access'!B329)</f>
        <v/>
      </c>
      <c r="C329" s="36" t="str">
        <f>IF(OR(LEN('Local Access'!C329)=0,'Local Access'!$L328="Ja"),"",'Local Access'!C329)</f>
        <v/>
      </c>
      <c r="D329" s="36" t="str">
        <f>IF(OR(LEN('Local Access'!D329)=0,'Local Access'!$L328="Ja"),"",'Local Access'!D329)</f>
        <v/>
      </c>
      <c r="E329" s="36" t="str">
        <f>IF(OR(LEN('Local Access'!E329)=0,'Local Access'!$L328="Ja"),"",'Local Access'!E329)</f>
        <v/>
      </c>
      <c r="F329" s="36" t="str">
        <f>IF(OR(LEN('Local Access'!F329)=0,'Local Access'!$L328="Ja"),"",'Local Access'!F329)</f>
        <v/>
      </c>
      <c r="G329" s="36" t="str">
        <f>IF(N328="Ja","",IF(LEN('Local Access'!H329)=0,"",'Local Access'!H329))</f>
        <v/>
      </c>
      <c r="H329" s="174" t="str">
        <f t="shared" si="20"/>
        <v/>
      </c>
      <c r="I329" s="36" t="str">
        <f>IF(N328="Ja","",IF(LEN('Local Access'!G329)=0,"",'Local Access'!G329))</f>
        <v/>
      </c>
      <c r="J329" s="36" t="str">
        <f>IF(N328="Ja","",IF(LEN('Local Access'!I329)=0,"",'Local Access'!I329))</f>
        <v/>
      </c>
      <c r="K329" s="36" t="str">
        <f>IF(LEN('Local Access'!J329)=0,"",'Local Access'!J329)</f>
        <v/>
      </c>
      <c r="L329" s="36" t="str">
        <f>IF(LEN('Local Access'!K329)=0,"",'Local Access'!K329)</f>
        <v/>
      </c>
      <c r="M329" s="174" t="str">
        <f t="shared" si="21"/>
        <v/>
      </c>
      <c r="N329" s="36" t="str">
        <f>IF(LEN('Local Access'!L329)=0,"",'Local Access'!L329)</f>
        <v/>
      </c>
      <c r="O329" s="36" t="str">
        <f>IF(LEN('Local Access'!M329)=0,"",'Local Access'!M329)</f>
        <v/>
      </c>
      <c r="P329" s="35"/>
      <c r="Q329" s="35"/>
      <c r="R329" s="34"/>
      <c r="S329" s="33"/>
      <c r="T329" s="33"/>
      <c r="U329" s="32"/>
      <c r="V329" s="31"/>
      <c r="W329" s="31"/>
      <c r="X329" s="31"/>
      <c r="Y329" s="31"/>
      <c r="Z329" s="31"/>
      <c r="AA329" s="31"/>
      <c r="AB329" s="292">
        <f t="shared" si="22"/>
        <v>0</v>
      </c>
      <c r="AC329" s="292">
        <f t="shared" si="23"/>
        <v>0</v>
      </c>
      <c r="AD329" s="292">
        <f t="shared" si="24"/>
        <v>0</v>
      </c>
      <c r="AE329" s="30">
        <f>IF(G329="",0,IF(P329="On-Net maken (glasvezel)",$S329*PDC!$F$33+$T329*PDC!$F$34+PDC!$F$32+$U329,IF(P329="On-Net maken (radio)",PDC!$F$35+$U329,0)))</f>
        <v>0</v>
      </c>
      <c r="AF329" s="293">
        <f>IF(G329="",0,IF(P329="Inkoop bij 3e partij",0,IF(H329="Ja",Y329,VLOOKUP($G329,PDC!$B$10:$G$95,6,FALSE))))</f>
        <v>0</v>
      </c>
      <c r="AG329" s="30">
        <f>IF(G329="",0,IF(P329="Inkoop bij 3e partij",0,IF(H329="Ja", Z329,VLOOKUP($G329,PDC!$B$10:$G$95,5,FALSE))))</f>
        <v>0</v>
      </c>
      <c r="AH329" s="293">
        <f>IF(G329="",0,IF(P329="Inkoop bij 3e partij",V329*(1+PDC!$F$37)+IF(G329=0,0,IF(LEN(G329)=0,0,VLOOKUP($G329,PDC!$B$10:$J$77,7,FALSE))),0))</f>
        <v>0</v>
      </c>
      <c r="AI329" s="293">
        <f>IF(G329="",0,IF(P329="Inkoop bij 3e partij",W329*(1+PDC!$F$38),0))</f>
        <v>0</v>
      </c>
      <c r="AJ329" s="30">
        <f>IF(L329="",0,IF(M329="Ja",AA329,VLOOKUP($L329,PDC!$B$10:$G$95,5,FALSE)))</f>
        <v>0</v>
      </c>
    </row>
    <row r="330" spans="1:36" x14ac:dyDescent="0.2">
      <c r="A330" s="36" t="str">
        <f>IF(OR(LEN('Local Access'!A330)=0,'Local Access'!$L329="Ja"),"",'Local Access'!A330)</f>
        <v/>
      </c>
      <c r="B330" s="36" t="str">
        <f>IF(OR(LEN('Local Access'!B330)=0,'Local Access'!$L329="Ja"),"",'Local Access'!B330)</f>
        <v/>
      </c>
      <c r="C330" s="36" t="str">
        <f>IF(OR(LEN('Local Access'!C330)=0,'Local Access'!$L329="Ja"),"",'Local Access'!C330)</f>
        <v/>
      </c>
      <c r="D330" s="36" t="str">
        <f>IF(OR(LEN('Local Access'!D330)=0,'Local Access'!$L329="Ja"),"",'Local Access'!D330)</f>
        <v/>
      </c>
      <c r="E330" s="36" t="str">
        <f>IF(OR(LEN('Local Access'!E330)=0,'Local Access'!$L329="Ja"),"",'Local Access'!E330)</f>
        <v/>
      </c>
      <c r="F330" s="36" t="str">
        <f>IF(OR(LEN('Local Access'!F330)=0,'Local Access'!$L329="Ja"),"",'Local Access'!F330)</f>
        <v/>
      </c>
      <c r="G330" s="36" t="str">
        <f>IF(N329="Ja","",IF(LEN('Local Access'!H330)=0,"",'Local Access'!H330))</f>
        <v/>
      </c>
      <c r="H330" s="174" t="str">
        <f t="shared" si="20"/>
        <v/>
      </c>
      <c r="I330" s="36" t="str">
        <f>IF(N329="Ja","",IF(LEN('Local Access'!G330)=0,"",'Local Access'!G330))</f>
        <v/>
      </c>
      <c r="J330" s="36" t="str">
        <f>IF(N329="Ja","",IF(LEN('Local Access'!I330)=0,"",'Local Access'!I330))</f>
        <v/>
      </c>
      <c r="K330" s="36" t="str">
        <f>IF(LEN('Local Access'!J330)=0,"",'Local Access'!J330)</f>
        <v/>
      </c>
      <c r="L330" s="36" t="str">
        <f>IF(LEN('Local Access'!K330)=0,"",'Local Access'!K330)</f>
        <v/>
      </c>
      <c r="M330" s="174" t="str">
        <f t="shared" si="21"/>
        <v/>
      </c>
      <c r="N330" s="36" t="str">
        <f>IF(LEN('Local Access'!L330)=0,"",'Local Access'!L330)</f>
        <v/>
      </c>
      <c r="O330" s="36" t="str">
        <f>IF(LEN('Local Access'!M330)=0,"",'Local Access'!M330)</f>
        <v/>
      </c>
      <c r="P330" s="35"/>
      <c r="Q330" s="35"/>
      <c r="R330" s="34"/>
      <c r="S330" s="33"/>
      <c r="T330" s="33"/>
      <c r="U330" s="32"/>
      <c r="V330" s="31"/>
      <c r="W330" s="31"/>
      <c r="X330" s="31"/>
      <c r="Y330" s="31"/>
      <c r="Z330" s="31"/>
      <c r="AA330" s="31"/>
      <c r="AB330" s="292">
        <f t="shared" si="22"/>
        <v>0</v>
      </c>
      <c r="AC330" s="292">
        <f t="shared" si="23"/>
        <v>0</v>
      </c>
      <c r="AD330" s="292">
        <f t="shared" si="24"/>
        <v>0</v>
      </c>
      <c r="AE330" s="30">
        <f>IF(G330="",0,IF(P330="On-Net maken (glasvezel)",$S330*PDC!$F$33+$T330*PDC!$F$34+PDC!$F$32+$U330,IF(P330="On-Net maken (radio)",PDC!$F$35+$U330,0)))</f>
        <v>0</v>
      </c>
      <c r="AF330" s="293">
        <f>IF(G330="",0,IF(P330="Inkoop bij 3e partij",0,IF(H330="Ja",Y330,VLOOKUP($G330,PDC!$B$10:$G$95,6,FALSE))))</f>
        <v>0</v>
      </c>
      <c r="AG330" s="30">
        <f>IF(G330="",0,IF(P330="Inkoop bij 3e partij",0,IF(H330="Ja", Z330,VLOOKUP($G330,PDC!$B$10:$G$95,5,FALSE))))</f>
        <v>0</v>
      </c>
      <c r="AH330" s="293">
        <f>IF(G330="",0,IF(P330="Inkoop bij 3e partij",V330*(1+PDC!$F$37)+IF(G330=0,0,IF(LEN(G330)=0,0,VLOOKUP($G330,PDC!$B$10:$J$77,7,FALSE))),0))</f>
        <v>0</v>
      </c>
      <c r="AI330" s="293">
        <f>IF(G330="",0,IF(P330="Inkoop bij 3e partij",W330*(1+PDC!$F$38),0))</f>
        <v>0</v>
      </c>
      <c r="AJ330" s="30">
        <f>IF(L330="",0,IF(M330="Ja",AA330,VLOOKUP($L330,PDC!$B$10:$G$95,5,FALSE)))</f>
        <v>0</v>
      </c>
    </row>
    <row r="331" spans="1:36" x14ac:dyDescent="0.2">
      <c r="A331" s="36" t="str">
        <f>IF(OR(LEN('Local Access'!A331)=0,'Local Access'!$L330="Ja"),"",'Local Access'!A331)</f>
        <v/>
      </c>
      <c r="B331" s="36" t="str">
        <f>IF(OR(LEN('Local Access'!B331)=0,'Local Access'!$L330="Ja"),"",'Local Access'!B331)</f>
        <v/>
      </c>
      <c r="C331" s="36" t="str">
        <f>IF(OR(LEN('Local Access'!C331)=0,'Local Access'!$L330="Ja"),"",'Local Access'!C331)</f>
        <v/>
      </c>
      <c r="D331" s="36" t="str">
        <f>IF(OR(LEN('Local Access'!D331)=0,'Local Access'!$L330="Ja"),"",'Local Access'!D331)</f>
        <v/>
      </c>
      <c r="E331" s="36" t="str">
        <f>IF(OR(LEN('Local Access'!E331)=0,'Local Access'!$L330="Ja"),"",'Local Access'!E331)</f>
        <v/>
      </c>
      <c r="F331" s="36" t="str">
        <f>IF(OR(LEN('Local Access'!F331)=0,'Local Access'!$L330="Ja"),"",'Local Access'!F331)</f>
        <v/>
      </c>
      <c r="G331" s="36" t="str">
        <f>IF(N330="Ja","",IF(LEN('Local Access'!H331)=0,"",'Local Access'!H331))</f>
        <v/>
      </c>
      <c r="H331" s="174" t="str">
        <f t="shared" si="20"/>
        <v/>
      </c>
      <c r="I331" s="36" t="str">
        <f>IF(N330="Ja","",IF(LEN('Local Access'!G331)=0,"",'Local Access'!G331))</f>
        <v/>
      </c>
      <c r="J331" s="36" t="str">
        <f>IF(N330="Ja","",IF(LEN('Local Access'!I331)=0,"",'Local Access'!I331))</f>
        <v/>
      </c>
      <c r="K331" s="36" t="str">
        <f>IF(LEN('Local Access'!J331)=0,"",'Local Access'!J331)</f>
        <v/>
      </c>
      <c r="L331" s="36" t="str">
        <f>IF(LEN('Local Access'!K331)=0,"",'Local Access'!K331)</f>
        <v/>
      </c>
      <c r="M331" s="174" t="str">
        <f t="shared" si="21"/>
        <v/>
      </c>
      <c r="N331" s="36" t="str">
        <f>IF(LEN('Local Access'!L331)=0,"",'Local Access'!L331)</f>
        <v/>
      </c>
      <c r="O331" s="36" t="str">
        <f>IF(LEN('Local Access'!M331)=0,"",'Local Access'!M331)</f>
        <v/>
      </c>
      <c r="P331" s="35"/>
      <c r="Q331" s="35"/>
      <c r="R331" s="34"/>
      <c r="S331" s="33"/>
      <c r="T331" s="33"/>
      <c r="U331" s="32"/>
      <c r="V331" s="31"/>
      <c r="W331" s="31"/>
      <c r="X331" s="31"/>
      <c r="Y331" s="31"/>
      <c r="Z331" s="31"/>
      <c r="AA331" s="31"/>
      <c r="AB331" s="292">
        <f t="shared" si="22"/>
        <v>0</v>
      </c>
      <c r="AC331" s="292">
        <f t="shared" si="23"/>
        <v>0</v>
      </c>
      <c r="AD331" s="292">
        <f t="shared" si="24"/>
        <v>0</v>
      </c>
      <c r="AE331" s="30">
        <f>IF(G331="",0,IF(P331="On-Net maken (glasvezel)",$S331*PDC!$F$33+$T331*PDC!$F$34+PDC!$F$32+$U331,IF(P331="On-Net maken (radio)",PDC!$F$35+$U331,0)))</f>
        <v>0</v>
      </c>
      <c r="AF331" s="293">
        <f>IF(G331="",0,IF(P331="Inkoop bij 3e partij",0,IF(H331="Ja",Y331,VLOOKUP($G331,PDC!$B$10:$G$95,6,FALSE))))</f>
        <v>0</v>
      </c>
      <c r="AG331" s="30">
        <f>IF(G331="",0,IF(P331="Inkoop bij 3e partij",0,IF(H331="Ja", Z331,VLOOKUP($G331,PDC!$B$10:$G$95,5,FALSE))))</f>
        <v>0</v>
      </c>
      <c r="AH331" s="293">
        <f>IF(G331="",0,IF(P331="Inkoop bij 3e partij",V331*(1+PDC!$F$37)+IF(G331=0,0,IF(LEN(G331)=0,0,VLOOKUP($G331,PDC!$B$10:$J$77,7,FALSE))),0))</f>
        <v>0</v>
      </c>
      <c r="AI331" s="293">
        <f>IF(G331="",0,IF(P331="Inkoop bij 3e partij",W331*(1+PDC!$F$38),0))</f>
        <v>0</v>
      </c>
      <c r="AJ331" s="30">
        <f>IF(L331="",0,IF(M331="Ja",AA331,VLOOKUP($L331,PDC!$B$10:$G$95,5,FALSE)))</f>
        <v>0</v>
      </c>
    </row>
    <row r="332" spans="1:36" x14ac:dyDescent="0.2">
      <c r="A332" s="36" t="str">
        <f>IF(OR(LEN('Local Access'!A332)=0,'Local Access'!$L331="Ja"),"",'Local Access'!A332)</f>
        <v/>
      </c>
      <c r="B332" s="36" t="str">
        <f>IF(OR(LEN('Local Access'!B332)=0,'Local Access'!$L331="Ja"),"",'Local Access'!B332)</f>
        <v/>
      </c>
      <c r="C332" s="36" t="str">
        <f>IF(OR(LEN('Local Access'!C332)=0,'Local Access'!$L331="Ja"),"",'Local Access'!C332)</f>
        <v/>
      </c>
      <c r="D332" s="36" t="str">
        <f>IF(OR(LEN('Local Access'!D332)=0,'Local Access'!$L331="Ja"),"",'Local Access'!D332)</f>
        <v/>
      </c>
      <c r="E332" s="36" t="str">
        <f>IF(OR(LEN('Local Access'!E332)=0,'Local Access'!$L331="Ja"),"",'Local Access'!E332)</f>
        <v/>
      </c>
      <c r="F332" s="36" t="str">
        <f>IF(OR(LEN('Local Access'!F332)=0,'Local Access'!$L331="Ja"),"",'Local Access'!F332)</f>
        <v/>
      </c>
      <c r="G332" s="36" t="str">
        <f>IF(N331="Ja","",IF(LEN('Local Access'!H332)=0,"",'Local Access'!H332))</f>
        <v/>
      </c>
      <c r="H332" s="174" t="str">
        <f t="shared" si="20"/>
        <v/>
      </c>
      <c r="I332" s="36" t="str">
        <f>IF(N331="Ja","",IF(LEN('Local Access'!G332)=0,"",'Local Access'!G332))</f>
        <v/>
      </c>
      <c r="J332" s="36" t="str">
        <f>IF(N331="Ja","",IF(LEN('Local Access'!I332)=0,"",'Local Access'!I332))</f>
        <v/>
      </c>
      <c r="K332" s="36" t="str">
        <f>IF(LEN('Local Access'!J332)=0,"",'Local Access'!J332)</f>
        <v/>
      </c>
      <c r="L332" s="36" t="str">
        <f>IF(LEN('Local Access'!K332)=0,"",'Local Access'!K332)</f>
        <v/>
      </c>
      <c r="M332" s="174" t="str">
        <f t="shared" si="21"/>
        <v/>
      </c>
      <c r="N332" s="36" t="str">
        <f>IF(LEN('Local Access'!L332)=0,"",'Local Access'!L332)</f>
        <v/>
      </c>
      <c r="O332" s="36" t="str">
        <f>IF(LEN('Local Access'!M332)=0,"",'Local Access'!M332)</f>
        <v/>
      </c>
      <c r="P332" s="35"/>
      <c r="Q332" s="35"/>
      <c r="R332" s="34"/>
      <c r="S332" s="33"/>
      <c r="T332" s="33"/>
      <c r="U332" s="32"/>
      <c r="V332" s="31"/>
      <c r="W332" s="31"/>
      <c r="X332" s="31"/>
      <c r="Y332" s="31"/>
      <c r="Z332" s="31"/>
      <c r="AA332" s="31"/>
      <c r="AB332" s="292">
        <f t="shared" si="22"/>
        <v>0</v>
      </c>
      <c r="AC332" s="292">
        <f t="shared" si="23"/>
        <v>0</v>
      </c>
      <c r="AD332" s="292">
        <f t="shared" si="24"/>
        <v>0</v>
      </c>
      <c r="AE332" s="30">
        <f>IF(G332="",0,IF(P332="On-Net maken (glasvezel)",$S332*PDC!$F$33+$T332*PDC!$F$34+PDC!$F$32+$U332,IF(P332="On-Net maken (radio)",PDC!$F$35+$U332,0)))</f>
        <v>0</v>
      </c>
      <c r="AF332" s="293">
        <f>IF(G332="",0,IF(P332="Inkoop bij 3e partij",0,IF(H332="Ja",Y332,VLOOKUP($G332,PDC!$B$10:$G$95,6,FALSE))))</f>
        <v>0</v>
      </c>
      <c r="AG332" s="30">
        <f>IF(G332="",0,IF(P332="Inkoop bij 3e partij",0,IF(H332="Ja", Z332,VLOOKUP($G332,PDC!$B$10:$G$95,5,FALSE))))</f>
        <v>0</v>
      </c>
      <c r="AH332" s="293">
        <f>IF(G332="",0,IF(P332="Inkoop bij 3e partij",V332*(1+PDC!$F$37)+IF(G332=0,0,IF(LEN(G332)=0,0,VLOOKUP($G332,PDC!$B$10:$J$77,7,FALSE))),0))</f>
        <v>0</v>
      </c>
      <c r="AI332" s="293">
        <f>IF(G332="",0,IF(P332="Inkoop bij 3e partij",W332*(1+PDC!$F$38),0))</f>
        <v>0</v>
      </c>
      <c r="AJ332" s="30">
        <f>IF(L332="",0,IF(M332="Ja",AA332,VLOOKUP($L332,PDC!$B$10:$G$95,5,FALSE)))</f>
        <v>0</v>
      </c>
    </row>
    <row r="333" spans="1:36" x14ac:dyDescent="0.2">
      <c r="A333" s="36" t="str">
        <f>IF(OR(LEN('Local Access'!A333)=0,'Local Access'!$L332="Ja"),"",'Local Access'!A333)</f>
        <v/>
      </c>
      <c r="B333" s="36" t="str">
        <f>IF(OR(LEN('Local Access'!B333)=0,'Local Access'!$L332="Ja"),"",'Local Access'!B333)</f>
        <v/>
      </c>
      <c r="C333" s="36" t="str">
        <f>IF(OR(LEN('Local Access'!C333)=0,'Local Access'!$L332="Ja"),"",'Local Access'!C333)</f>
        <v/>
      </c>
      <c r="D333" s="36" t="str">
        <f>IF(OR(LEN('Local Access'!D333)=0,'Local Access'!$L332="Ja"),"",'Local Access'!D333)</f>
        <v/>
      </c>
      <c r="E333" s="36" t="str">
        <f>IF(OR(LEN('Local Access'!E333)=0,'Local Access'!$L332="Ja"),"",'Local Access'!E333)</f>
        <v/>
      </c>
      <c r="F333" s="36" t="str">
        <f>IF(OR(LEN('Local Access'!F333)=0,'Local Access'!$L332="Ja"),"",'Local Access'!F333)</f>
        <v/>
      </c>
      <c r="G333" s="36" t="str">
        <f>IF(N332="Ja","",IF(LEN('Local Access'!H333)=0,"",'Local Access'!H333))</f>
        <v/>
      </c>
      <c r="H333" s="174" t="str">
        <f t="shared" ref="H333:H396" si="25">IF(N332="Ja","",IF(LEFT(G333,3)="SD-","Ja",""))</f>
        <v/>
      </c>
      <c r="I333" s="36" t="str">
        <f>IF(N332="Ja","",IF(LEN('Local Access'!G333)=0,"",'Local Access'!G333))</f>
        <v/>
      </c>
      <c r="J333" s="36" t="str">
        <f>IF(N332="Ja","",IF(LEN('Local Access'!I333)=0,"",'Local Access'!I333))</f>
        <v/>
      </c>
      <c r="K333" s="36" t="str">
        <f>IF(LEN('Local Access'!J333)=0,"",'Local Access'!J333)</f>
        <v/>
      </c>
      <c r="L333" s="36" t="str">
        <f>IF(LEN('Local Access'!K333)=0,"",'Local Access'!K333)</f>
        <v/>
      </c>
      <c r="M333" s="174" t="str">
        <f t="shared" ref="M333:M396" si="26">IF(LEFT(L333,3)="SD-","Ja","")</f>
        <v/>
      </c>
      <c r="N333" s="36" t="str">
        <f>IF(LEN('Local Access'!L333)=0,"",'Local Access'!L333)</f>
        <v/>
      </c>
      <c r="O333" s="36" t="str">
        <f>IF(LEN('Local Access'!M333)=0,"",'Local Access'!M333)</f>
        <v/>
      </c>
      <c r="P333" s="35"/>
      <c r="Q333" s="35"/>
      <c r="R333" s="34"/>
      <c r="S333" s="33"/>
      <c r="T333" s="33"/>
      <c r="U333" s="32"/>
      <c r="V333" s="31"/>
      <c r="W333" s="31"/>
      <c r="X333" s="31"/>
      <c r="Y333" s="31"/>
      <c r="Z333" s="31"/>
      <c r="AA333" s="31"/>
      <c r="AB333" s="292">
        <f t="shared" ref="AB333:AB396" si="27">AE333+AH333</f>
        <v>0</v>
      </c>
      <c r="AC333" s="292">
        <f t="shared" ref="AC333:AC396" si="28">AF333</f>
        <v>0</v>
      </c>
      <c r="AD333" s="292">
        <f t="shared" ref="AD333:AD396" si="29">AI333+AG333+AJ333</f>
        <v>0</v>
      </c>
      <c r="AE333" s="30">
        <f>IF(G333="",0,IF(P333="On-Net maken (glasvezel)",$S333*PDC!$F$33+$T333*PDC!$F$34+PDC!$F$32+$U333,IF(P333="On-Net maken (radio)",PDC!$F$35+$U333,0)))</f>
        <v>0</v>
      </c>
      <c r="AF333" s="293">
        <f>IF(G333="",0,IF(P333="Inkoop bij 3e partij",0,IF(H333="Ja",Y333,VLOOKUP($G333,PDC!$B$10:$G$95,6,FALSE))))</f>
        <v>0</v>
      </c>
      <c r="AG333" s="30">
        <f>IF(G333="",0,IF(P333="Inkoop bij 3e partij",0,IF(H333="Ja", Z333,VLOOKUP($G333,PDC!$B$10:$G$95,5,FALSE))))</f>
        <v>0</v>
      </c>
      <c r="AH333" s="293">
        <f>IF(G333="",0,IF(P333="Inkoop bij 3e partij",V333*(1+PDC!$F$37)+IF(G333=0,0,IF(LEN(G333)=0,0,VLOOKUP($G333,PDC!$B$10:$J$77,7,FALSE))),0))</f>
        <v>0</v>
      </c>
      <c r="AI333" s="293">
        <f>IF(G333="",0,IF(P333="Inkoop bij 3e partij",W333*(1+PDC!$F$38),0))</f>
        <v>0</v>
      </c>
      <c r="AJ333" s="30">
        <f>IF(L333="",0,IF(M333="Ja",AA333,VLOOKUP($L333,PDC!$B$10:$G$95,5,FALSE)))</f>
        <v>0</v>
      </c>
    </row>
    <row r="334" spans="1:36" x14ac:dyDescent="0.2">
      <c r="A334" s="36" t="str">
        <f>IF(OR(LEN('Local Access'!A334)=0,'Local Access'!$L333="Ja"),"",'Local Access'!A334)</f>
        <v/>
      </c>
      <c r="B334" s="36" t="str">
        <f>IF(OR(LEN('Local Access'!B334)=0,'Local Access'!$L333="Ja"),"",'Local Access'!B334)</f>
        <v/>
      </c>
      <c r="C334" s="36" t="str">
        <f>IF(OR(LEN('Local Access'!C334)=0,'Local Access'!$L333="Ja"),"",'Local Access'!C334)</f>
        <v/>
      </c>
      <c r="D334" s="36" t="str">
        <f>IF(OR(LEN('Local Access'!D334)=0,'Local Access'!$L333="Ja"),"",'Local Access'!D334)</f>
        <v/>
      </c>
      <c r="E334" s="36" t="str">
        <f>IF(OR(LEN('Local Access'!E334)=0,'Local Access'!$L333="Ja"),"",'Local Access'!E334)</f>
        <v/>
      </c>
      <c r="F334" s="36" t="str">
        <f>IF(OR(LEN('Local Access'!F334)=0,'Local Access'!$L333="Ja"),"",'Local Access'!F334)</f>
        <v/>
      </c>
      <c r="G334" s="36" t="str">
        <f>IF(N333="Ja","",IF(LEN('Local Access'!H334)=0,"",'Local Access'!H334))</f>
        <v/>
      </c>
      <c r="H334" s="174" t="str">
        <f t="shared" si="25"/>
        <v/>
      </c>
      <c r="I334" s="36" t="str">
        <f>IF(N333="Ja","",IF(LEN('Local Access'!G334)=0,"",'Local Access'!G334))</f>
        <v/>
      </c>
      <c r="J334" s="36" t="str">
        <f>IF(N333="Ja","",IF(LEN('Local Access'!I334)=0,"",'Local Access'!I334))</f>
        <v/>
      </c>
      <c r="K334" s="36" t="str">
        <f>IF(LEN('Local Access'!J334)=0,"",'Local Access'!J334)</f>
        <v/>
      </c>
      <c r="L334" s="36" t="str">
        <f>IF(LEN('Local Access'!K334)=0,"",'Local Access'!K334)</f>
        <v/>
      </c>
      <c r="M334" s="174" t="str">
        <f t="shared" si="26"/>
        <v/>
      </c>
      <c r="N334" s="36" t="str">
        <f>IF(LEN('Local Access'!L334)=0,"",'Local Access'!L334)</f>
        <v/>
      </c>
      <c r="O334" s="36" t="str">
        <f>IF(LEN('Local Access'!M334)=0,"",'Local Access'!M334)</f>
        <v/>
      </c>
      <c r="P334" s="35"/>
      <c r="Q334" s="35"/>
      <c r="R334" s="34"/>
      <c r="S334" s="33"/>
      <c r="T334" s="33"/>
      <c r="U334" s="32"/>
      <c r="V334" s="31"/>
      <c r="W334" s="31"/>
      <c r="X334" s="31"/>
      <c r="Y334" s="31"/>
      <c r="Z334" s="31"/>
      <c r="AA334" s="31"/>
      <c r="AB334" s="292">
        <f t="shared" si="27"/>
        <v>0</v>
      </c>
      <c r="AC334" s="292">
        <f t="shared" si="28"/>
        <v>0</v>
      </c>
      <c r="AD334" s="292">
        <f t="shared" si="29"/>
        <v>0</v>
      </c>
      <c r="AE334" s="30">
        <f>IF(G334="",0,IF(P334="On-Net maken (glasvezel)",$S334*PDC!$F$33+$T334*PDC!$F$34+PDC!$F$32+$U334,IF(P334="On-Net maken (radio)",PDC!$F$35+$U334,0)))</f>
        <v>0</v>
      </c>
      <c r="AF334" s="293">
        <f>IF(G334="",0,IF(P334="Inkoop bij 3e partij",0,IF(H334="Ja",Y334,VLOOKUP($G334,PDC!$B$10:$G$95,6,FALSE))))</f>
        <v>0</v>
      </c>
      <c r="AG334" s="30">
        <f>IF(G334="",0,IF(P334="Inkoop bij 3e partij",0,IF(H334="Ja", Z334,VLOOKUP($G334,PDC!$B$10:$G$95,5,FALSE))))</f>
        <v>0</v>
      </c>
      <c r="AH334" s="293">
        <f>IF(G334="",0,IF(P334="Inkoop bij 3e partij",V334*(1+PDC!$F$37)+IF(G334=0,0,IF(LEN(G334)=0,0,VLOOKUP($G334,PDC!$B$10:$J$77,7,FALSE))),0))</f>
        <v>0</v>
      </c>
      <c r="AI334" s="293">
        <f>IF(G334="",0,IF(P334="Inkoop bij 3e partij",W334*(1+PDC!$F$38),0))</f>
        <v>0</v>
      </c>
      <c r="AJ334" s="30">
        <f>IF(L334="",0,IF(M334="Ja",AA334,VLOOKUP($L334,PDC!$B$10:$G$95,5,FALSE)))</f>
        <v>0</v>
      </c>
    </row>
    <row r="335" spans="1:36" x14ac:dyDescent="0.2">
      <c r="A335" s="36" t="str">
        <f>IF(OR(LEN('Local Access'!A335)=0,'Local Access'!$L334="Ja"),"",'Local Access'!A335)</f>
        <v/>
      </c>
      <c r="B335" s="36" t="str">
        <f>IF(OR(LEN('Local Access'!B335)=0,'Local Access'!$L334="Ja"),"",'Local Access'!B335)</f>
        <v/>
      </c>
      <c r="C335" s="36" t="str">
        <f>IF(OR(LEN('Local Access'!C335)=0,'Local Access'!$L334="Ja"),"",'Local Access'!C335)</f>
        <v/>
      </c>
      <c r="D335" s="36" t="str">
        <f>IF(OR(LEN('Local Access'!D335)=0,'Local Access'!$L334="Ja"),"",'Local Access'!D335)</f>
        <v/>
      </c>
      <c r="E335" s="36" t="str">
        <f>IF(OR(LEN('Local Access'!E335)=0,'Local Access'!$L334="Ja"),"",'Local Access'!E335)</f>
        <v/>
      </c>
      <c r="F335" s="36" t="str">
        <f>IF(OR(LEN('Local Access'!F335)=0,'Local Access'!$L334="Ja"),"",'Local Access'!F335)</f>
        <v/>
      </c>
      <c r="G335" s="36" t="str">
        <f>IF(N334="Ja","",IF(LEN('Local Access'!H335)=0,"",'Local Access'!H335))</f>
        <v/>
      </c>
      <c r="H335" s="174" t="str">
        <f t="shared" si="25"/>
        <v/>
      </c>
      <c r="I335" s="36" t="str">
        <f>IF(N334="Ja","",IF(LEN('Local Access'!G335)=0,"",'Local Access'!G335))</f>
        <v/>
      </c>
      <c r="J335" s="36" t="str">
        <f>IF(N334="Ja","",IF(LEN('Local Access'!I335)=0,"",'Local Access'!I335))</f>
        <v/>
      </c>
      <c r="K335" s="36" t="str">
        <f>IF(LEN('Local Access'!J335)=0,"",'Local Access'!J335)</f>
        <v/>
      </c>
      <c r="L335" s="36" t="str">
        <f>IF(LEN('Local Access'!K335)=0,"",'Local Access'!K335)</f>
        <v/>
      </c>
      <c r="M335" s="174" t="str">
        <f t="shared" si="26"/>
        <v/>
      </c>
      <c r="N335" s="36" t="str">
        <f>IF(LEN('Local Access'!L335)=0,"",'Local Access'!L335)</f>
        <v/>
      </c>
      <c r="O335" s="36" t="str">
        <f>IF(LEN('Local Access'!M335)=0,"",'Local Access'!M335)</f>
        <v/>
      </c>
      <c r="P335" s="35"/>
      <c r="Q335" s="35"/>
      <c r="R335" s="34"/>
      <c r="S335" s="33"/>
      <c r="T335" s="33"/>
      <c r="U335" s="32"/>
      <c r="V335" s="31"/>
      <c r="W335" s="31"/>
      <c r="X335" s="31"/>
      <c r="Y335" s="31"/>
      <c r="Z335" s="31"/>
      <c r="AA335" s="31"/>
      <c r="AB335" s="292">
        <f t="shared" si="27"/>
        <v>0</v>
      </c>
      <c r="AC335" s="292">
        <f t="shared" si="28"/>
        <v>0</v>
      </c>
      <c r="AD335" s="292">
        <f t="shared" si="29"/>
        <v>0</v>
      </c>
      <c r="AE335" s="30">
        <f>IF(G335="",0,IF(P335="On-Net maken (glasvezel)",$S335*PDC!$F$33+$T335*PDC!$F$34+PDC!$F$32+$U335,IF(P335="On-Net maken (radio)",PDC!$F$35+$U335,0)))</f>
        <v>0</v>
      </c>
      <c r="AF335" s="293">
        <f>IF(G335="",0,IF(P335="Inkoop bij 3e partij",0,IF(H335="Ja",Y335,VLOOKUP($G335,PDC!$B$10:$G$95,6,FALSE))))</f>
        <v>0</v>
      </c>
      <c r="AG335" s="30">
        <f>IF(G335="",0,IF(P335="Inkoop bij 3e partij",0,IF(H335="Ja", Z335,VLOOKUP($G335,PDC!$B$10:$G$95,5,FALSE))))</f>
        <v>0</v>
      </c>
      <c r="AH335" s="293">
        <f>IF(G335="",0,IF(P335="Inkoop bij 3e partij",V335*(1+PDC!$F$37)+IF(G335=0,0,IF(LEN(G335)=0,0,VLOOKUP($G335,PDC!$B$10:$J$77,7,FALSE))),0))</f>
        <v>0</v>
      </c>
      <c r="AI335" s="293">
        <f>IF(G335="",0,IF(P335="Inkoop bij 3e partij",W335*(1+PDC!$F$38),0))</f>
        <v>0</v>
      </c>
      <c r="AJ335" s="30">
        <f>IF(L335="",0,IF(M335="Ja",AA335,VLOOKUP($L335,PDC!$B$10:$G$95,5,FALSE)))</f>
        <v>0</v>
      </c>
    </row>
    <row r="336" spans="1:36" x14ac:dyDescent="0.2">
      <c r="A336" s="36" t="str">
        <f>IF(OR(LEN('Local Access'!A336)=0,'Local Access'!$L335="Ja"),"",'Local Access'!A336)</f>
        <v/>
      </c>
      <c r="B336" s="36" t="str">
        <f>IF(OR(LEN('Local Access'!B336)=0,'Local Access'!$L335="Ja"),"",'Local Access'!B336)</f>
        <v/>
      </c>
      <c r="C336" s="36" t="str">
        <f>IF(OR(LEN('Local Access'!C336)=0,'Local Access'!$L335="Ja"),"",'Local Access'!C336)</f>
        <v/>
      </c>
      <c r="D336" s="36" t="str">
        <f>IF(OR(LEN('Local Access'!D336)=0,'Local Access'!$L335="Ja"),"",'Local Access'!D336)</f>
        <v/>
      </c>
      <c r="E336" s="36" t="str">
        <f>IF(OR(LEN('Local Access'!E336)=0,'Local Access'!$L335="Ja"),"",'Local Access'!E336)</f>
        <v/>
      </c>
      <c r="F336" s="36" t="str">
        <f>IF(OR(LEN('Local Access'!F336)=0,'Local Access'!$L335="Ja"),"",'Local Access'!F336)</f>
        <v/>
      </c>
      <c r="G336" s="36" t="str">
        <f>IF(N335="Ja","",IF(LEN('Local Access'!H336)=0,"",'Local Access'!H336))</f>
        <v/>
      </c>
      <c r="H336" s="174" t="str">
        <f t="shared" si="25"/>
        <v/>
      </c>
      <c r="I336" s="36" t="str">
        <f>IF(N335="Ja","",IF(LEN('Local Access'!G336)=0,"",'Local Access'!G336))</f>
        <v/>
      </c>
      <c r="J336" s="36" t="str">
        <f>IF(N335="Ja","",IF(LEN('Local Access'!I336)=0,"",'Local Access'!I336))</f>
        <v/>
      </c>
      <c r="K336" s="36" t="str">
        <f>IF(LEN('Local Access'!J336)=0,"",'Local Access'!J336)</f>
        <v/>
      </c>
      <c r="L336" s="36" t="str">
        <f>IF(LEN('Local Access'!K336)=0,"",'Local Access'!K336)</f>
        <v/>
      </c>
      <c r="M336" s="174" t="str">
        <f t="shared" si="26"/>
        <v/>
      </c>
      <c r="N336" s="36" t="str">
        <f>IF(LEN('Local Access'!L336)=0,"",'Local Access'!L336)</f>
        <v/>
      </c>
      <c r="O336" s="36" t="str">
        <f>IF(LEN('Local Access'!M336)=0,"",'Local Access'!M336)</f>
        <v/>
      </c>
      <c r="P336" s="35"/>
      <c r="Q336" s="35"/>
      <c r="R336" s="34"/>
      <c r="S336" s="33"/>
      <c r="T336" s="33"/>
      <c r="U336" s="32"/>
      <c r="V336" s="31"/>
      <c r="W336" s="31"/>
      <c r="X336" s="31"/>
      <c r="Y336" s="31"/>
      <c r="Z336" s="31"/>
      <c r="AA336" s="31"/>
      <c r="AB336" s="292">
        <f t="shared" si="27"/>
        <v>0</v>
      </c>
      <c r="AC336" s="292">
        <f t="shared" si="28"/>
        <v>0</v>
      </c>
      <c r="AD336" s="292">
        <f t="shared" si="29"/>
        <v>0</v>
      </c>
      <c r="AE336" s="30">
        <f>IF(G336="",0,IF(P336="On-Net maken (glasvezel)",$S336*PDC!$F$33+$T336*PDC!$F$34+PDC!$F$32+$U336,IF(P336="On-Net maken (radio)",PDC!$F$35+$U336,0)))</f>
        <v>0</v>
      </c>
      <c r="AF336" s="293">
        <f>IF(G336="",0,IF(P336="Inkoop bij 3e partij",0,IF(H336="Ja",Y336,VLOOKUP($G336,PDC!$B$10:$G$95,6,FALSE))))</f>
        <v>0</v>
      </c>
      <c r="AG336" s="30">
        <f>IF(G336="",0,IF(P336="Inkoop bij 3e partij",0,IF(H336="Ja", Z336,VLOOKUP($G336,PDC!$B$10:$G$95,5,FALSE))))</f>
        <v>0</v>
      </c>
      <c r="AH336" s="293">
        <f>IF(G336="",0,IF(P336="Inkoop bij 3e partij",V336*(1+PDC!$F$37)+IF(G336=0,0,IF(LEN(G336)=0,0,VLOOKUP($G336,PDC!$B$10:$J$77,7,FALSE))),0))</f>
        <v>0</v>
      </c>
      <c r="AI336" s="293">
        <f>IF(G336="",0,IF(P336="Inkoop bij 3e partij",W336*(1+PDC!$F$38),0))</f>
        <v>0</v>
      </c>
      <c r="AJ336" s="30">
        <f>IF(L336="",0,IF(M336="Ja",AA336,VLOOKUP($L336,PDC!$B$10:$G$95,5,FALSE)))</f>
        <v>0</v>
      </c>
    </row>
    <row r="337" spans="1:36" x14ac:dyDescent="0.2">
      <c r="A337" s="36" t="str">
        <f>IF(OR(LEN('Local Access'!A337)=0,'Local Access'!$L336="Ja"),"",'Local Access'!A337)</f>
        <v/>
      </c>
      <c r="B337" s="36" t="str">
        <f>IF(OR(LEN('Local Access'!B337)=0,'Local Access'!$L336="Ja"),"",'Local Access'!B337)</f>
        <v/>
      </c>
      <c r="C337" s="36" t="str">
        <f>IF(OR(LEN('Local Access'!C337)=0,'Local Access'!$L336="Ja"),"",'Local Access'!C337)</f>
        <v/>
      </c>
      <c r="D337" s="36" t="str">
        <f>IF(OR(LEN('Local Access'!D337)=0,'Local Access'!$L336="Ja"),"",'Local Access'!D337)</f>
        <v/>
      </c>
      <c r="E337" s="36" t="str">
        <f>IF(OR(LEN('Local Access'!E337)=0,'Local Access'!$L336="Ja"),"",'Local Access'!E337)</f>
        <v/>
      </c>
      <c r="F337" s="36" t="str">
        <f>IF(OR(LEN('Local Access'!F337)=0,'Local Access'!$L336="Ja"),"",'Local Access'!F337)</f>
        <v/>
      </c>
      <c r="G337" s="36" t="str">
        <f>IF(N336="Ja","",IF(LEN('Local Access'!H337)=0,"",'Local Access'!H337))</f>
        <v/>
      </c>
      <c r="H337" s="174" t="str">
        <f t="shared" si="25"/>
        <v/>
      </c>
      <c r="I337" s="36" t="str">
        <f>IF(N336="Ja","",IF(LEN('Local Access'!G337)=0,"",'Local Access'!G337))</f>
        <v/>
      </c>
      <c r="J337" s="36" t="str">
        <f>IF(N336="Ja","",IF(LEN('Local Access'!I337)=0,"",'Local Access'!I337))</f>
        <v/>
      </c>
      <c r="K337" s="36" t="str">
        <f>IF(LEN('Local Access'!J337)=0,"",'Local Access'!J337)</f>
        <v/>
      </c>
      <c r="L337" s="36" t="str">
        <f>IF(LEN('Local Access'!K337)=0,"",'Local Access'!K337)</f>
        <v/>
      </c>
      <c r="M337" s="174" t="str">
        <f t="shared" si="26"/>
        <v/>
      </c>
      <c r="N337" s="36" t="str">
        <f>IF(LEN('Local Access'!L337)=0,"",'Local Access'!L337)</f>
        <v/>
      </c>
      <c r="O337" s="36" t="str">
        <f>IF(LEN('Local Access'!M337)=0,"",'Local Access'!M337)</f>
        <v/>
      </c>
      <c r="P337" s="35"/>
      <c r="Q337" s="35"/>
      <c r="R337" s="34"/>
      <c r="S337" s="33"/>
      <c r="T337" s="33"/>
      <c r="U337" s="32"/>
      <c r="V337" s="31"/>
      <c r="W337" s="31"/>
      <c r="X337" s="31"/>
      <c r="Y337" s="31"/>
      <c r="Z337" s="31"/>
      <c r="AA337" s="31"/>
      <c r="AB337" s="292">
        <f t="shared" si="27"/>
        <v>0</v>
      </c>
      <c r="AC337" s="292">
        <f t="shared" si="28"/>
        <v>0</v>
      </c>
      <c r="AD337" s="292">
        <f t="shared" si="29"/>
        <v>0</v>
      </c>
      <c r="AE337" s="30">
        <f>IF(G337="",0,IF(P337="On-Net maken (glasvezel)",$S337*PDC!$F$33+$T337*PDC!$F$34+PDC!$F$32+$U337,IF(P337="On-Net maken (radio)",PDC!$F$35+$U337,0)))</f>
        <v>0</v>
      </c>
      <c r="AF337" s="293">
        <f>IF(G337="",0,IF(P337="Inkoop bij 3e partij",0,IF(H337="Ja",Y337,VLOOKUP($G337,PDC!$B$10:$G$95,6,FALSE))))</f>
        <v>0</v>
      </c>
      <c r="AG337" s="30">
        <f>IF(G337="",0,IF(P337="Inkoop bij 3e partij",0,IF(H337="Ja", Z337,VLOOKUP($G337,PDC!$B$10:$G$95,5,FALSE))))</f>
        <v>0</v>
      </c>
      <c r="AH337" s="293">
        <f>IF(G337="",0,IF(P337="Inkoop bij 3e partij",V337*(1+PDC!$F$37)+IF(G337=0,0,IF(LEN(G337)=0,0,VLOOKUP($G337,PDC!$B$10:$J$77,7,FALSE))),0))</f>
        <v>0</v>
      </c>
      <c r="AI337" s="293">
        <f>IF(G337="",0,IF(P337="Inkoop bij 3e partij",W337*(1+PDC!$F$38),0))</f>
        <v>0</v>
      </c>
      <c r="AJ337" s="30">
        <f>IF(L337="",0,IF(M337="Ja",AA337,VLOOKUP($L337,PDC!$B$10:$G$95,5,FALSE)))</f>
        <v>0</v>
      </c>
    </row>
    <row r="338" spans="1:36" x14ac:dyDescent="0.2">
      <c r="A338" s="36" t="str">
        <f>IF(OR(LEN('Local Access'!A338)=0,'Local Access'!$L337="Ja"),"",'Local Access'!A338)</f>
        <v/>
      </c>
      <c r="B338" s="36" t="str">
        <f>IF(OR(LEN('Local Access'!B338)=0,'Local Access'!$L337="Ja"),"",'Local Access'!B338)</f>
        <v/>
      </c>
      <c r="C338" s="36" t="str">
        <f>IF(OR(LEN('Local Access'!C338)=0,'Local Access'!$L337="Ja"),"",'Local Access'!C338)</f>
        <v/>
      </c>
      <c r="D338" s="36" t="str">
        <f>IF(OR(LEN('Local Access'!D338)=0,'Local Access'!$L337="Ja"),"",'Local Access'!D338)</f>
        <v/>
      </c>
      <c r="E338" s="36" t="str">
        <f>IF(OR(LEN('Local Access'!E338)=0,'Local Access'!$L337="Ja"),"",'Local Access'!E338)</f>
        <v/>
      </c>
      <c r="F338" s="36" t="str">
        <f>IF(OR(LEN('Local Access'!F338)=0,'Local Access'!$L337="Ja"),"",'Local Access'!F338)</f>
        <v/>
      </c>
      <c r="G338" s="36" t="str">
        <f>IF(N337="Ja","",IF(LEN('Local Access'!H338)=0,"",'Local Access'!H338))</f>
        <v/>
      </c>
      <c r="H338" s="174" t="str">
        <f t="shared" si="25"/>
        <v/>
      </c>
      <c r="I338" s="36" t="str">
        <f>IF(N337="Ja","",IF(LEN('Local Access'!G338)=0,"",'Local Access'!G338))</f>
        <v/>
      </c>
      <c r="J338" s="36" t="str">
        <f>IF(N337="Ja","",IF(LEN('Local Access'!I338)=0,"",'Local Access'!I338))</f>
        <v/>
      </c>
      <c r="K338" s="36" t="str">
        <f>IF(LEN('Local Access'!J338)=0,"",'Local Access'!J338)</f>
        <v/>
      </c>
      <c r="L338" s="36" t="str">
        <f>IF(LEN('Local Access'!K338)=0,"",'Local Access'!K338)</f>
        <v/>
      </c>
      <c r="M338" s="174" t="str">
        <f t="shared" si="26"/>
        <v/>
      </c>
      <c r="N338" s="36" t="str">
        <f>IF(LEN('Local Access'!L338)=0,"",'Local Access'!L338)</f>
        <v/>
      </c>
      <c r="O338" s="36" t="str">
        <f>IF(LEN('Local Access'!M338)=0,"",'Local Access'!M338)</f>
        <v/>
      </c>
      <c r="P338" s="35"/>
      <c r="Q338" s="35"/>
      <c r="R338" s="34"/>
      <c r="S338" s="33"/>
      <c r="T338" s="33"/>
      <c r="U338" s="32"/>
      <c r="V338" s="31"/>
      <c r="W338" s="31"/>
      <c r="X338" s="31"/>
      <c r="Y338" s="31"/>
      <c r="Z338" s="31"/>
      <c r="AA338" s="31"/>
      <c r="AB338" s="292">
        <f t="shared" si="27"/>
        <v>0</v>
      </c>
      <c r="AC338" s="292">
        <f t="shared" si="28"/>
        <v>0</v>
      </c>
      <c r="AD338" s="292">
        <f t="shared" si="29"/>
        <v>0</v>
      </c>
      <c r="AE338" s="30">
        <f>IF(G338="",0,IF(P338="On-Net maken (glasvezel)",$S338*PDC!$F$33+$T338*PDC!$F$34+PDC!$F$32+$U338,IF(P338="On-Net maken (radio)",PDC!$F$35+$U338,0)))</f>
        <v>0</v>
      </c>
      <c r="AF338" s="293">
        <f>IF(G338="",0,IF(P338="Inkoop bij 3e partij",0,IF(H338="Ja",Y338,VLOOKUP($G338,PDC!$B$10:$G$95,6,FALSE))))</f>
        <v>0</v>
      </c>
      <c r="AG338" s="30">
        <f>IF(G338="",0,IF(P338="Inkoop bij 3e partij",0,IF(H338="Ja", Z338,VLOOKUP($G338,PDC!$B$10:$G$95,5,FALSE))))</f>
        <v>0</v>
      </c>
      <c r="AH338" s="293">
        <f>IF(G338="",0,IF(P338="Inkoop bij 3e partij",V338*(1+PDC!$F$37)+IF(G338=0,0,IF(LEN(G338)=0,0,VLOOKUP($G338,PDC!$B$10:$J$77,7,FALSE))),0))</f>
        <v>0</v>
      </c>
      <c r="AI338" s="293">
        <f>IF(G338="",0,IF(P338="Inkoop bij 3e partij",W338*(1+PDC!$F$38),0))</f>
        <v>0</v>
      </c>
      <c r="AJ338" s="30">
        <f>IF(L338="",0,IF(M338="Ja",AA338,VLOOKUP($L338,PDC!$B$10:$G$95,5,FALSE)))</f>
        <v>0</v>
      </c>
    </row>
    <row r="339" spans="1:36" x14ac:dyDescent="0.2">
      <c r="A339" s="36" t="str">
        <f>IF(OR(LEN('Local Access'!A339)=0,'Local Access'!$L338="Ja"),"",'Local Access'!A339)</f>
        <v/>
      </c>
      <c r="B339" s="36" t="str">
        <f>IF(OR(LEN('Local Access'!B339)=0,'Local Access'!$L338="Ja"),"",'Local Access'!B339)</f>
        <v/>
      </c>
      <c r="C339" s="36" t="str">
        <f>IF(OR(LEN('Local Access'!C339)=0,'Local Access'!$L338="Ja"),"",'Local Access'!C339)</f>
        <v/>
      </c>
      <c r="D339" s="36" t="str">
        <f>IF(OR(LEN('Local Access'!D339)=0,'Local Access'!$L338="Ja"),"",'Local Access'!D339)</f>
        <v/>
      </c>
      <c r="E339" s="36" t="str">
        <f>IF(OR(LEN('Local Access'!E339)=0,'Local Access'!$L338="Ja"),"",'Local Access'!E339)</f>
        <v/>
      </c>
      <c r="F339" s="36" t="str">
        <f>IF(OR(LEN('Local Access'!F339)=0,'Local Access'!$L338="Ja"),"",'Local Access'!F339)</f>
        <v/>
      </c>
      <c r="G339" s="36" t="str">
        <f>IF(N338="Ja","",IF(LEN('Local Access'!H339)=0,"",'Local Access'!H339))</f>
        <v/>
      </c>
      <c r="H339" s="174" t="str">
        <f t="shared" si="25"/>
        <v/>
      </c>
      <c r="I339" s="36" t="str">
        <f>IF(N338="Ja","",IF(LEN('Local Access'!G339)=0,"",'Local Access'!G339))</f>
        <v/>
      </c>
      <c r="J339" s="36" t="str">
        <f>IF(N338="Ja","",IF(LEN('Local Access'!I339)=0,"",'Local Access'!I339))</f>
        <v/>
      </c>
      <c r="K339" s="36" t="str">
        <f>IF(LEN('Local Access'!J339)=0,"",'Local Access'!J339)</f>
        <v/>
      </c>
      <c r="L339" s="36" t="str">
        <f>IF(LEN('Local Access'!K339)=0,"",'Local Access'!K339)</f>
        <v/>
      </c>
      <c r="M339" s="174" t="str">
        <f t="shared" si="26"/>
        <v/>
      </c>
      <c r="N339" s="36" t="str">
        <f>IF(LEN('Local Access'!L339)=0,"",'Local Access'!L339)</f>
        <v/>
      </c>
      <c r="O339" s="36" t="str">
        <f>IF(LEN('Local Access'!M339)=0,"",'Local Access'!M339)</f>
        <v/>
      </c>
      <c r="P339" s="35"/>
      <c r="Q339" s="35"/>
      <c r="R339" s="34"/>
      <c r="S339" s="33"/>
      <c r="T339" s="33"/>
      <c r="U339" s="32"/>
      <c r="V339" s="31"/>
      <c r="W339" s="31"/>
      <c r="X339" s="31"/>
      <c r="Y339" s="31"/>
      <c r="Z339" s="31"/>
      <c r="AA339" s="31"/>
      <c r="AB339" s="292">
        <f t="shared" si="27"/>
        <v>0</v>
      </c>
      <c r="AC339" s="292">
        <f t="shared" si="28"/>
        <v>0</v>
      </c>
      <c r="AD339" s="292">
        <f t="shared" si="29"/>
        <v>0</v>
      </c>
      <c r="AE339" s="30">
        <f>IF(G339="",0,IF(P339="On-Net maken (glasvezel)",$S339*PDC!$F$33+$T339*PDC!$F$34+PDC!$F$32+$U339,IF(P339="On-Net maken (radio)",PDC!$F$35+$U339,0)))</f>
        <v>0</v>
      </c>
      <c r="AF339" s="293">
        <f>IF(G339="",0,IF(P339="Inkoop bij 3e partij",0,IF(H339="Ja",Y339,VLOOKUP($G339,PDC!$B$10:$G$95,6,FALSE))))</f>
        <v>0</v>
      </c>
      <c r="AG339" s="30">
        <f>IF(G339="",0,IF(P339="Inkoop bij 3e partij",0,IF(H339="Ja", Z339,VLOOKUP($G339,PDC!$B$10:$G$95,5,FALSE))))</f>
        <v>0</v>
      </c>
      <c r="AH339" s="293">
        <f>IF(G339="",0,IF(P339="Inkoop bij 3e partij",V339*(1+PDC!$F$37)+IF(G339=0,0,IF(LEN(G339)=0,0,VLOOKUP($G339,PDC!$B$10:$J$77,7,FALSE))),0))</f>
        <v>0</v>
      </c>
      <c r="AI339" s="293">
        <f>IF(G339="",0,IF(P339="Inkoop bij 3e partij",W339*(1+PDC!$F$38),0))</f>
        <v>0</v>
      </c>
      <c r="AJ339" s="30">
        <f>IF(L339="",0,IF(M339="Ja",AA339,VLOOKUP($L339,PDC!$B$10:$G$95,5,FALSE)))</f>
        <v>0</v>
      </c>
    </row>
    <row r="340" spans="1:36" x14ac:dyDescent="0.2">
      <c r="A340" s="36" t="str">
        <f>IF(OR(LEN('Local Access'!A340)=0,'Local Access'!$L339="Ja"),"",'Local Access'!A340)</f>
        <v/>
      </c>
      <c r="B340" s="36" t="str">
        <f>IF(OR(LEN('Local Access'!B340)=0,'Local Access'!$L339="Ja"),"",'Local Access'!B340)</f>
        <v/>
      </c>
      <c r="C340" s="36" t="str">
        <f>IF(OR(LEN('Local Access'!C340)=0,'Local Access'!$L339="Ja"),"",'Local Access'!C340)</f>
        <v/>
      </c>
      <c r="D340" s="36" t="str">
        <f>IF(OR(LEN('Local Access'!D340)=0,'Local Access'!$L339="Ja"),"",'Local Access'!D340)</f>
        <v/>
      </c>
      <c r="E340" s="36" t="str">
        <f>IF(OR(LEN('Local Access'!E340)=0,'Local Access'!$L339="Ja"),"",'Local Access'!E340)</f>
        <v/>
      </c>
      <c r="F340" s="36" t="str">
        <f>IF(OR(LEN('Local Access'!F340)=0,'Local Access'!$L339="Ja"),"",'Local Access'!F340)</f>
        <v/>
      </c>
      <c r="G340" s="36" t="str">
        <f>IF(N339="Ja","",IF(LEN('Local Access'!H340)=0,"",'Local Access'!H340))</f>
        <v/>
      </c>
      <c r="H340" s="174" t="str">
        <f t="shared" si="25"/>
        <v/>
      </c>
      <c r="I340" s="36" t="str">
        <f>IF(N339="Ja","",IF(LEN('Local Access'!G340)=0,"",'Local Access'!G340))</f>
        <v/>
      </c>
      <c r="J340" s="36" t="str">
        <f>IF(N339="Ja","",IF(LEN('Local Access'!I340)=0,"",'Local Access'!I340))</f>
        <v/>
      </c>
      <c r="K340" s="36" t="str">
        <f>IF(LEN('Local Access'!J340)=0,"",'Local Access'!J340)</f>
        <v/>
      </c>
      <c r="L340" s="36" t="str">
        <f>IF(LEN('Local Access'!K340)=0,"",'Local Access'!K340)</f>
        <v/>
      </c>
      <c r="M340" s="174" t="str">
        <f t="shared" si="26"/>
        <v/>
      </c>
      <c r="N340" s="36" t="str">
        <f>IF(LEN('Local Access'!L340)=0,"",'Local Access'!L340)</f>
        <v/>
      </c>
      <c r="O340" s="36" t="str">
        <f>IF(LEN('Local Access'!M340)=0,"",'Local Access'!M340)</f>
        <v/>
      </c>
      <c r="P340" s="35"/>
      <c r="Q340" s="35"/>
      <c r="R340" s="34"/>
      <c r="S340" s="33"/>
      <c r="T340" s="33"/>
      <c r="U340" s="32"/>
      <c r="V340" s="31"/>
      <c r="W340" s="31"/>
      <c r="X340" s="31"/>
      <c r="Y340" s="31"/>
      <c r="Z340" s="31"/>
      <c r="AA340" s="31"/>
      <c r="AB340" s="292">
        <f t="shared" si="27"/>
        <v>0</v>
      </c>
      <c r="AC340" s="292">
        <f t="shared" si="28"/>
        <v>0</v>
      </c>
      <c r="AD340" s="292">
        <f t="shared" si="29"/>
        <v>0</v>
      </c>
      <c r="AE340" s="30">
        <f>IF(G340="",0,IF(P340="On-Net maken (glasvezel)",$S340*PDC!$F$33+$T340*PDC!$F$34+PDC!$F$32+$U340,IF(P340="On-Net maken (radio)",PDC!$F$35+$U340,0)))</f>
        <v>0</v>
      </c>
      <c r="AF340" s="293">
        <f>IF(G340="",0,IF(P340="Inkoop bij 3e partij",0,IF(H340="Ja",Y340,VLOOKUP($G340,PDC!$B$10:$G$95,6,FALSE))))</f>
        <v>0</v>
      </c>
      <c r="AG340" s="30">
        <f>IF(G340="",0,IF(P340="Inkoop bij 3e partij",0,IF(H340="Ja", Z340,VLOOKUP($G340,PDC!$B$10:$G$95,5,FALSE))))</f>
        <v>0</v>
      </c>
      <c r="AH340" s="293">
        <f>IF(G340="",0,IF(P340="Inkoop bij 3e partij",V340*(1+PDC!$F$37)+IF(G340=0,0,IF(LEN(G340)=0,0,VLOOKUP($G340,PDC!$B$10:$J$77,7,FALSE))),0))</f>
        <v>0</v>
      </c>
      <c r="AI340" s="293">
        <f>IF(G340="",0,IF(P340="Inkoop bij 3e partij",W340*(1+PDC!$F$38),0))</f>
        <v>0</v>
      </c>
      <c r="AJ340" s="30">
        <f>IF(L340="",0,IF(M340="Ja",AA340,VLOOKUP($L340,PDC!$B$10:$G$95,5,FALSE)))</f>
        <v>0</v>
      </c>
    </row>
    <row r="341" spans="1:36" x14ac:dyDescent="0.2">
      <c r="A341" s="36" t="str">
        <f>IF(OR(LEN('Local Access'!A341)=0,'Local Access'!$L340="Ja"),"",'Local Access'!A341)</f>
        <v/>
      </c>
      <c r="B341" s="36" t="str">
        <f>IF(OR(LEN('Local Access'!B341)=0,'Local Access'!$L340="Ja"),"",'Local Access'!B341)</f>
        <v/>
      </c>
      <c r="C341" s="36" t="str">
        <f>IF(OR(LEN('Local Access'!C341)=0,'Local Access'!$L340="Ja"),"",'Local Access'!C341)</f>
        <v/>
      </c>
      <c r="D341" s="36" t="str">
        <f>IF(OR(LEN('Local Access'!D341)=0,'Local Access'!$L340="Ja"),"",'Local Access'!D341)</f>
        <v/>
      </c>
      <c r="E341" s="36" t="str">
        <f>IF(OR(LEN('Local Access'!E341)=0,'Local Access'!$L340="Ja"),"",'Local Access'!E341)</f>
        <v/>
      </c>
      <c r="F341" s="36" t="str">
        <f>IF(OR(LEN('Local Access'!F341)=0,'Local Access'!$L340="Ja"),"",'Local Access'!F341)</f>
        <v/>
      </c>
      <c r="G341" s="36" t="str">
        <f>IF(N340="Ja","",IF(LEN('Local Access'!H341)=0,"",'Local Access'!H341))</f>
        <v/>
      </c>
      <c r="H341" s="174" t="str">
        <f t="shared" si="25"/>
        <v/>
      </c>
      <c r="I341" s="36" t="str">
        <f>IF(N340="Ja","",IF(LEN('Local Access'!G341)=0,"",'Local Access'!G341))</f>
        <v/>
      </c>
      <c r="J341" s="36" t="str">
        <f>IF(N340="Ja","",IF(LEN('Local Access'!I341)=0,"",'Local Access'!I341))</f>
        <v/>
      </c>
      <c r="K341" s="36" t="str">
        <f>IF(LEN('Local Access'!J341)=0,"",'Local Access'!J341)</f>
        <v/>
      </c>
      <c r="L341" s="36" t="str">
        <f>IF(LEN('Local Access'!K341)=0,"",'Local Access'!K341)</f>
        <v/>
      </c>
      <c r="M341" s="174" t="str">
        <f t="shared" si="26"/>
        <v/>
      </c>
      <c r="N341" s="36" t="str">
        <f>IF(LEN('Local Access'!L341)=0,"",'Local Access'!L341)</f>
        <v/>
      </c>
      <c r="O341" s="36" t="str">
        <f>IF(LEN('Local Access'!M341)=0,"",'Local Access'!M341)</f>
        <v/>
      </c>
      <c r="P341" s="35"/>
      <c r="Q341" s="35"/>
      <c r="R341" s="34"/>
      <c r="S341" s="33"/>
      <c r="T341" s="33"/>
      <c r="U341" s="32"/>
      <c r="V341" s="31"/>
      <c r="W341" s="31"/>
      <c r="X341" s="31"/>
      <c r="Y341" s="31"/>
      <c r="Z341" s="31"/>
      <c r="AA341" s="31"/>
      <c r="AB341" s="292">
        <f t="shared" si="27"/>
        <v>0</v>
      </c>
      <c r="AC341" s="292">
        <f t="shared" si="28"/>
        <v>0</v>
      </c>
      <c r="AD341" s="292">
        <f t="shared" si="29"/>
        <v>0</v>
      </c>
      <c r="AE341" s="30">
        <f>IF(G341="",0,IF(P341="On-Net maken (glasvezel)",$S341*PDC!$F$33+$T341*PDC!$F$34+PDC!$F$32+$U341,IF(P341="On-Net maken (radio)",PDC!$F$35+$U341,0)))</f>
        <v>0</v>
      </c>
      <c r="AF341" s="293">
        <f>IF(G341="",0,IF(P341="Inkoop bij 3e partij",0,IF(H341="Ja",Y341,VLOOKUP($G341,PDC!$B$10:$G$95,6,FALSE))))</f>
        <v>0</v>
      </c>
      <c r="AG341" s="30">
        <f>IF(G341="",0,IF(P341="Inkoop bij 3e partij",0,IF(H341="Ja", Z341,VLOOKUP($G341,PDC!$B$10:$G$95,5,FALSE))))</f>
        <v>0</v>
      </c>
      <c r="AH341" s="293">
        <f>IF(G341="",0,IF(P341="Inkoop bij 3e partij",V341*(1+PDC!$F$37)+IF(G341=0,0,IF(LEN(G341)=0,0,VLOOKUP($G341,PDC!$B$10:$J$77,7,FALSE))),0))</f>
        <v>0</v>
      </c>
      <c r="AI341" s="293">
        <f>IF(G341="",0,IF(P341="Inkoop bij 3e partij",W341*(1+PDC!$F$38),0))</f>
        <v>0</v>
      </c>
      <c r="AJ341" s="30">
        <f>IF(L341="",0,IF(M341="Ja",AA341,VLOOKUP($L341,PDC!$B$10:$G$95,5,FALSE)))</f>
        <v>0</v>
      </c>
    </row>
    <row r="342" spans="1:36" x14ac:dyDescent="0.2">
      <c r="A342" s="36" t="str">
        <f>IF(OR(LEN('Local Access'!A342)=0,'Local Access'!$L341="Ja"),"",'Local Access'!A342)</f>
        <v/>
      </c>
      <c r="B342" s="36" t="str">
        <f>IF(OR(LEN('Local Access'!B342)=0,'Local Access'!$L341="Ja"),"",'Local Access'!B342)</f>
        <v/>
      </c>
      <c r="C342" s="36" t="str">
        <f>IF(OR(LEN('Local Access'!C342)=0,'Local Access'!$L341="Ja"),"",'Local Access'!C342)</f>
        <v/>
      </c>
      <c r="D342" s="36" t="str">
        <f>IF(OR(LEN('Local Access'!D342)=0,'Local Access'!$L341="Ja"),"",'Local Access'!D342)</f>
        <v/>
      </c>
      <c r="E342" s="36" t="str">
        <f>IF(OR(LEN('Local Access'!E342)=0,'Local Access'!$L341="Ja"),"",'Local Access'!E342)</f>
        <v/>
      </c>
      <c r="F342" s="36" t="str">
        <f>IF(OR(LEN('Local Access'!F342)=0,'Local Access'!$L341="Ja"),"",'Local Access'!F342)</f>
        <v/>
      </c>
      <c r="G342" s="36" t="str">
        <f>IF(N341="Ja","",IF(LEN('Local Access'!H342)=0,"",'Local Access'!H342))</f>
        <v/>
      </c>
      <c r="H342" s="174" t="str">
        <f t="shared" si="25"/>
        <v/>
      </c>
      <c r="I342" s="36" t="str">
        <f>IF(N341="Ja","",IF(LEN('Local Access'!G342)=0,"",'Local Access'!G342))</f>
        <v/>
      </c>
      <c r="J342" s="36" t="str">
        <f>IF(N341="Ja","",IF(LEN('Local Access'!I342)=0,"",'Local Access'!I342))</f>
        <v/>
      </c>
      <c r="K342" s="36" t="str">
        <f>IF(LEN('Local Access'!J342)=0,"",'Local Access'!J342)</f>
        <v/>
      </c>
      <c r="L342" s="36" t="str">
        <f>IF(LEN('Local Access'!K342)=0,"",'Local Access'!K342)</f>
        <v/>
      </c>
      <c r="M342" s="174" t="str">
        <f t="shared" si="26"/>
        <v/>
      </c>
      <c r="N342" s="36" t="str">
        <f>IF(LEN('Local Access'!L342)=0,"",'Local Access'!L342)</f>
        <v/>
      </c>
      <c r="O342" s="36" t="str">
        <f>IF(LEN('Local Access'!M342)=0,"",'Local Access'!M342)</f>
        <v/>
      </c>
      <c r="P342" s="35"/>
      <c r="Q342" s="35"/>
      <c r="R342" s="34"/>
      <c r="S342" s="33"/>
      <c r="T342" s="33"/>
      <c r="U342" s="32"/>
      <c r="V342" s="31"/>
      <c r="W342" s="31"/>
      <c r="X342" s="31"/>
      <c r="Y342" s="31"/>
      <c r="Z342" s="31"/>
      <c r="AA342" s="31"/>
      <c r="AB342" s="292">
        <f t="shared" si="27"/>
        <v>0</v>
      </c>
      <c r="AC342" s="292">
        <f t="shared" si="28"/>
        <v>0</v>
      </c>
      <c r="AD342" s="292">
        <f t="shared" si="29"/>
        <v>0</v>
      </c>
      <c r="AE342" s="30">
        <f>IF(G342="",0,IF(P342="On-Net maken (glasvezel)",$S342*PDC!$F$33+$T342*PDC!$F$34+PDC!$F$32+$U342,IF(P342="On-Net maken (radio)",PDC!$F$35+$U342,0)))</f>
        <v>0</v>
      </c>
      <c r="AF342" s="293">
        <f>IF(G342="",0,IF(P342="Inkoop bij 3e partij",0,IF(H342="Ja",Y342,VLOOKUP($G342,PDC!$B$10:$G$95,6,FALSE))))</f>
        <v>0</v>
      </c>
      <c r="AG342" s="30">
        <f>IF(G342="",0,IF(P342="Inkoop bij 3e partij",0,IF(H342="Ja", Z342,VLOOKUP($G342,PDC!$B$10:$G$95,5,FALSE))))</f>
        <v>0</v>
      </c>
      <c r="AH342" s="293">
        <f>IF(G342="",0,IF(P342="Inkoop bij 3e partij",V342*(1+PDC!$F$37)+IF(G342=0,0,IF(LEN(G342)=0,0,VLOOKUP($G342,PDC!$B$10:$J$77,7,FALSE))),0))</f>
        <v>0</v>
      </c>
      <c r="AI342" s="293">
        <f>IF(G342="",0,IF(P342="Inkoop bij 3e partij",W342*(1+PDC!$F$38),0))</f>
        <v>0</v>
      </c>
      <c r="AJ342" s="30">
        <f>IF(L342="",0,IF(M342="Ja",AA342,VLOOKUP($L342,PDC!$B$10:$G$95,5,FALSE)))</f>
        <v>0</v>
      </c>
    </row>
    <row r="343" spans="1:36" x14ac:dyDescent="0.2">
      <c r="A343" s="36" t="str">
        <f>IF(OR(LEN('Local Access'!A343)=0,'Local Access'!$L342="Ja"),"",'Local Access'!A343)</f>
        <v/>
      </c>
      <c r="B343" s="36" t="str">
        <f>IF(OR(LEN('Local Access'!B343)=0,'Local Access'!$L342="Ja"),"",'Local Access'!B343)</f>
        <v/>
      </c>
      <c r="C343" s="36" t="str">
        <f>IF(OR(LEN('Local Access'!C343)=0,'Local Access'!$L342="Ja"),"",'Local Access'!C343)</f>
        <v/>
      </c>
      <c r="D343" s="36" t="str">
        <f>IF(OR(LEN('Local Access'!D343)=0,'Local Access'!$L342="Ja"),"",'Local Access'!D343)</f>
        <v/>
      </c>
      <c r="E343" s="36" t="str">
        <f>IF(OR(LEN('Local Access'!E343)=0,'Local Access'!$L342="Ja"),"",'Local Access'!E343)</f>
        <v/>
      </c>
      <c r="F343" s="36" t="str">
        <f>IF(OR(LEN('Local Access'!F343)=0,'Local Access'!$L342="Ja"),"",'Local Access'!F343)</f>
        <v/>
      </c>
      <c r="G343" s="36" t="str">
        <f>IF(N342="Ja","",IF(LEN('Local Access'!H343)=0,"",'Local Access'!H343))</f>
        <v/>
      </c>
      <c r="H343" s="174" t="str">
        <f t="shared" si="25"/>
        <v/>
      </c>
      <c r="I343" s="36" t="str">
        <f>IF(N342="Ja","",IF(LEN('Local Access'!G343)=0,"",'Local Access'!G343))</f>
        <v/>
      </c>
      <c r="J343" s="36" t="str">
        <f>IF(N342="Ja","",IF(LEN('Local Access'!I343)=0,"",'Local Access'!I343))</f>
        <v/>
      </c>
      <c r="K343" s="36" t="str">
        <f>IF(LEN('Local Access'!J343)=0,"",'Local Access'!J343)</f>
        <v/>
      </c>
      <c r="L343" s="36" t="str">
        <f>IF(LEN('Local Access'!K343)=0,"",'Local Access'!K343)</f>
        <v/>
      </c>
      <c r="M343" s="174" t="str">
        <f t="shared" si="26"/>
        <v/>
      </c>
      <c r="N343" s="36" t="str">
        <f>IF(LEN('Local Access'!L343)=0,"",'Local Access'!L343)</f>
        <v/>
      </c>
      <c r="O343" s="36" t="str">
        <f>IF(LEN('Local Access'!M343)=0,"",'Local Access'!M343)</f>
        <v/>
      </c>
      <c r="P343" s="35"/>
      <c r="Q343" s="35"/>
      <c r="R343" s="34"/>
      <c r="S343" s="33"/>
      <c r="T343" s="33"/>
      <c r="U343" s="32"/>
      <c r="V343" s="31"/>
      <c r="W343" s="31"/>
      <c r="X343" s="31"/>
      <c r="Y343" s="31"/>
      <c r="Z343" s="31"/>
      <c r="AA343" s="31"/>
      <c r="AB343" s="292">
        <f t="shared" si="27"/>
        <v>0</v>
      </c>
      <c r="AC343" s="292">
        <f t="shared" si="28"/>
        <v>0</v>
      </c>
      <c r="AD343" s="292">
        <f t="shared" si="29"/>
        <v>0</v>
      </c>
      <c r="AE343" s="30">
        <f>IF(G343="",0,IF(P343="On-Net maken (glasvezel)",$S343*PDC!$F$33+$T343*PDC!$F$34+PDC!$F$32+$U343,IF(P343="On-Net maken (radio)",PDC!$F$35+$U343,0)))</f>
        <v>0</v>
      </c>
      <c r="AF343" s="293">
        <f>IF(G343="",0,IF(P343="Inkoop bij 3e partij",0,IF(H343="Ja",Y343,VLOOKUP($G343,PDC!$B$10:$G$95,6,FALSE))))</f>
        <v>0</v>
      </c>
      <c r="AG343" s="30">
        <f>IF(G343="",0,IF(P343="Inkoop bij 3e partij",0,IF(H343="Ja", Z343,VLOOKUP($G343,PDC!$B$10:$G$95,5,FALSE))))</f>
        <v>0</v>
      </c>
      <c r="AH343" s="293">
        <f>IF(G343="",0,IF(P343="Inkoop bij 3e partij",V343*(1+PDC!$F$37)+IF(G343=0,0,IF(LEN(G343)=0,0,VLOOKUP($G343,PDC!$B$10:$J$77,7,FALSE))),0))</f>
        <v>0</v>
      </c>
      <c r="AI343" s="293">
        <f>IF(G343="",0,IF(P343="Inkoop bij 3e partij",W343*(1+PDC!$F$38),0))</f>
        <v>0</v>
      </c>
      <c r="AJ343" s="30">
        <f>IF(L343="",0,IF(M343="Ja",AA343,VLOOKUP($L343,PDC!$B$10:$G$95,5,FALSE)))</f>
        <v>0</v>
      </c>
    </row>
    <row r="344" spans="1:36" x14ac:dyDescent="0.2">
      <c r="A344" s="36" t="str">
        <f>IF(OR(LEN('Local Access'!A344)=0,'Local Access'!$L343="Ja"),"",'Local Access'!A344)</f>
        <v/>
      </c>
      <c r="B344" s="36" t="str">
        <f>IF(OR(LEN('Local Access'!B344)=0,'Local Access'!$L343="Ja"),"",'Local Access'!B344)</f>
        <v/>
      </c>
      <c r="C344" s="36" t="str">
        <f>IF(OR(LEN('Local Access'!C344)=0,'Local Access'!$L343="Ja"),"",'Local Access'!C344)</f>
        <v/>
      </c>
      <c r="D344" s="36" t="str">
        <f>IF(OR(LEN('Local Access'!D344)=0,'Local Access'!$L343="Ja"),"",'Local Access'!D344)</f>
        <v/>
      </c>
      <c r="E344" s="36" t="str">
        <f>IF(OR(LEN('Local Access'!E344)=0,'Local Access'!$L343="Ja"),"",'Local Access'!E344)</f>
        <v/>
      </c>
      <c r="F344" s="36" t="str">
        <f>IF(OR(LEN('Local Access'!F344)=0,'Local Access'!$L343="Ja"),"",'Local Access'!F344)</f>
        <v/>
      </c>
      <c r="G344" s="36" t="str">
        <f>IF(N343="Ja","",IF(LEN('Local Access'!H344)=0,"",'Local Access'!H344))</f>
        <v/>
      </c>
      <c r="H344" s="174" t="str">
        <f t="shared" si="25"/>
        <v/>
      </c>
      <c r="I344" s="36" t="str">
        <f>IF(N343="Ja","",IF(LEN('Local Access'!G344)=0,"",'Local Access'!G344))</f>
        <v/>
      </c>
      <c r="J344" s="36" t="str">
        <f>IF(N343="Ja","",IF(LEN('Local Access'!I344)=0,"",'Local Access'!I344))</f>
        <v/>
      </c>
      <c r="K344" s="36" t="str">
        <f>IF(LEN('Local Access'!J344)=0,"",'Local Access'!J344)</f>
        <v/>
      </c>
      <c r="L344" s="36" t="str">
        <f>IF(LEN('Local Access'!K344)=0,"",'Local Access'!K344)</f>
        <v/>
      </c>
      <c r="M344" s="174" t="str">
        <f t="shared" si="26"/>
        <v/>
      </c>
      <c r="N344" s="36" t="str">
        <f>IF(LEN('Local Access'!L344)=0,"",'Local Access'!L344)</f>
        <v/>
      </c>
      <c r="O344" s="36" t="str">
        <f>IF(LEN('Local Access'!M344)=0,"",'Local Access'!M344)</f>
        <v/>
      </c>
      <c r="P344" s="35"/>
      <c r="Q344" s="35"/>
      <c r="R344" s="34"/>
      <c r="S344" s="33"/>
      <c r="T344" s="33"/>
      <c r="U344" s="32"/>
      <c r="V344" s="31"/>
      <c r="W344" s="31"/>
      <c r="X344" s="31"/>
      <c r="Y344" s="31"/>
      <c r="Z344" s="31"/>
      <c r="AA344" s="31"/>
      <c r="AB344" s="292">
        <f t="shared" si="27"/>
        <v>0</v>
      </c>
      <c r="AC344" s="292">
        <f t="shared" si="28"/>
        <v>0</v>
      </c>
      <c r="AD344" s="292">
        <f t="shared" si="29"/>
        <v>0</v>
      </c>
      <c r="AE344" s="30">
        <f>IF(G344="",0,IF(P344="On-Net maken (glasvezel)",$S344*PDC!$F$33+$T344*PDC!$F$34+PDC!$F$32+$U344,IF(P344="On-Net maken (radio)",PDC!$F$35+$U344,0)))</f>
        <v>0</v>
      </c>
      <c r="AF344" s="293">
        <f>IF(G344="",0,IF(P344="Inkoop bij 3e partij",0,IF(H344="Ja",Y344,VLOOKUP($G344,PDC!$B$10:$G$95,6,FALSE))))</f>
        <v>0</v>
      </c>
      <c r="AG344" s="30">
        <f>IF(G344="",0,IF(P344="Inkoop bij 3e partij",0,IF(H344="Ja", Z344,VLOOKUP($G344,PDC!$B$10:$G$95,5,FALSE))))</f>
        <v>0</v>
      </c>
      <c r="AH344" s="293">
        <f>IF(G344="",0,IF(P344="Inkoop bij 3e partij",V344*(1+PDC!$F$37)+IF(G344=0,0,IF(LEN(G344)=0,0,VLOOKUP($G344,PDC!$B$10:$J$77,7,FALSE))),0))</f>
        <v>0</v>
      </c>
      <c r="AI344" s="293">
        <f>IF(G344="",0,IF(P344="Inkoop bij 3e partij",W344*(1+PDC!$F$38),0))</f>
        <v>0</v>
      </c>
      <c r="AJ344" s="30">
        <f>IF(L344="",0,IF(M344="Ja",AA344,VLOOKUP($L344,PDC!$B$10:$G$95,5,FALSE)))</f>
        <v>0</v>
      </c>
    </row>
    <row r="345" spans="1:36" x14ac:dyDescent="0.2">
      <c r="A345" s="36" t="str">
        <f>IF(OR(LEN('Local Access'!A345)=0,'Local Access'!$L344="Ja"),"",'Local Access'!A345)</f>
        <v/>
      </c>
      <c r="B345" s="36" t="str">
        <f>IF(OR(LEN('Local Access'!B345)=0,'Local Access'!$L344="Ja"),"",'Local Access'!B345)</f>
        <v/>
      </c>
      <c r="C345" s="36" t="str">
        <f>IF(OR(LEN('Local Access'!C345)=0,'Local Access'!$L344="Ja"),"",'Local Access'!C345)</f>
        <v/>
      </c>
      <c r="D345" s="36" t="str">
        <f>IF(OR(LEN('Local Access'!D345)=0,'Local Access'!$L344="Ja"),"",'Local Access'!D345)</f>
        <v/>
      </c>
      <c r="E345" s="36" t="str">
        <f>IF(OR(LEN('Local Access'!E345)=0,'Local Access'!$L344="Ja"),"",'Local Access'!E345)</f>
        <v/>
      </c>
      <c r="F345" s="36" t="str">
        <f>IF(OR(LEN('Local Access'!F345)=0,'Local Access'!$L344="Ja"),"",'Local Access'!F345)</f>
        <v/>
      </c>
      <c r="G345" s="36" t="str">
        <f>IF(N344="Ja","",IF(LEN('Local Access'!H345)=0,"",'Local Access'!H345))</f>
        <v/>
      </c>
      <c r="H345" s="174" t="str">
        <f t="shared" si="25"/>
        <v/>
      </c>
      <c r="I345" s="36" t="str">
        <f>IF(N344="Ja","",IF(LEN('Local Access'!G345)=0,"",'Local Access'!G345))</f>
        <v/>
      </c>
      <c r="J345" s="36" t="str">
        <f>IF(N344="Ja","",IF(LEN('Local Access'!I345)=0,"",'Local Access'!I345))</f>
        <v/>
      </c>
      <c r="K345" s="36" t="str">
        <f>IF(LEN('Local Access'!J345)=0,"",'Local Access'!J345)</f>
        <v/>
      </c>
      <c r="L345" s="36" t="str">
        <f>IF(LEN('Local Access'!K345)=0,"",'Local Access'!K345)</f>
        <v/>
      </c>
      <c r="M345" s="174" t="str">
        <f t="shared" si="26"/>
        <v/>
      </c>
      <c r="N345" s="36" t="str">
        <f>IF(LEN('Local Access'!L345)=0,"",'Local Access'!L345)</f>
        <v/>
      </c>
      <c r="O345" s="36" t="str">
        <f>IF(LEN('Local Access'!M345)=0,"",'Local Access'!M345)</f>
        <v/>
      </c>
      <c r="P345" s="35"/>
      <c r="Q345" s="35"/>
      <c r="R345" s="34"/>
      <c r="S345" s="33"/>
      <c r="T345" s="33"/>
      <c r="U345" s="32"/>
      <c r="V345" s="31"/>
      <c r="W345" s="31"/>
      <c r="X345" s="31"/>
      <c r="Y345" s="31"/>
      <c r="Z345" s="31"/>
      <c r="AA345" s="31"/>
      <c r="AB345" s="292">
        <f t="shared" si="27"/>
        <v>0</v>
      </c>
      <c r="AC345" s="292">
        <f t="shared" si="28"/>
        <v>0</v>
      </c>
      <c r="AD345" s="292">
        <f t="shared" si="29"/>
        <v>0</v>
      </c>
      <c r="AE345" s="30">
        <f>IF(G345="",0,IF(P345="On-Net maken (glasvezel)",$S345*PDC!$F$33+$T345*PDC!$F$34+PDC!$F$32+$U345,IF(P345="On-Net maken (radio)",PDC!$F$35+$U345,0)))</f>
        <v>0</v>
      </c>
      <c r="AF345" s="293">
        <f>IF(G345="",0,IF(P345="Inkoop bij 3e partij",0,IF(H345="Ja",Y345,VLOOKUP($G345,PDC!$B$10:$G$95,6,FALSE))))</f>
        <v>0</v>
      </c>
      <c r="AG345" s="30">
        <f>IF(G345="",0,IF(P345="Inkoop bij 3e partij",0,IF(H345="Ja", Z345,VLOOKUP($G345,PDC!$B$10:$G$95,5,FALSE))))</f>
        <v>0</v>
      </c>
      <c r="AH345" s="293">
        <f>IF(G345="",0,IF(P345="Inkoop bij 3e partij",V345*(1+PDC!$F$37)+IF(G345=0,0,IF(LEN(G345)=0,0,VLOOKUP($G345,PDC!$B$10:$J$77,7,FALSE))),0))</f>
        <v>0</v>
      </c>
      <c r="AI345" s="293">
        <f>IF(G345="",0,IF(P345="Inkoop bij 3e partij",W345*(1+PDC!$F$38),0))</f>
        <v>0</v>
      </c>
      <c r="AJ345" s="30">
        <f>IF(L345="",0,IF(M345="Ja",AA345,VLOOKUP($L345,PDC!$B$10:$G$95,5,FALSE)))</f>
        <v>0</v>
      </c>
    </row>
    <row r="346" spans="1:36" x14ac:dyDescent="0.2">
      <c r="A346" s="36" t="str">
        <f>IF(OR(LEN('Local Access'!A346)=0,'Local Access'!$L345="Ja"),"",'Local Access'!A346)</f>
        <v/>
      </c>
      <c r="B346" s="36" t="str">
        <f>IF(OR(LEN('Local Access'!B346)=0,'Local Access'!$L345="Ja"),"",'Local Access'!B346)</f>
        <v/>
      </c>
      <c r="C346" s="36" t="str">
        <f>IF(OR(LEN('Local Access'!C346)=0,'Local Access'!$L345="Ja"),"",'Local Access'!C346)</f>
        <v/>
      </c>
      <c r="D346" s="36" t="str">
        <f>IF(OR(LEN('Local Access'!D346)=0,'Local Access'!$L345="Ja"),"",'Local Access'!D346)</f>
        <v/>
      </c>
      <c r="E346" s="36" t="str">
        <f>IF(OR(LEN('Local Access'!E346)=0,'Local Access'!$L345="Ja"),"",'Local Access'!E346)</f>
        <v/>
      </c>
      <c r="F346" s="36" t="str">
        <f>IF(OR(LEN('Local Access'!F346)=0,'Local Access'!$L345="Ja"),"",'Local Access'!F346)</f>
        <v/>
      </c>
      <c r="G346" s="36" t="str">
        <f>IF(N345="Ja","",IF(LEN('Local Access'!H346)=0,"",'Local Access'!H346))</f>
        <v/>
      </c>
      <c r="H346" s="174" t="str">
        <f t="shared" si="25"/>
        <v/>
      </c>
      <c r="I346" s="36" t="str">
        <f>IF(N345="Ja","",IF(LEN('Local Access'!G346)=0,"",'Local Access'!G346))</f>
        <v/>
      </c>
      <c r="J346" s="36" t="str">
        <f>IF(N345="Ja","",IF(LEN('Local Access'!I346)=0,"",'Local Access'!I346))</f>
        <v/>
      </c>
      <c r="K346" s="36" t="str">
        <f>IF(LEN('Local Access'!J346)=0,"",'Local Access'!J346)</f>
        <v/>
      </c>
      <c r="L346" s="36" t="str">
        <f>IF(LEN('Local Access'!K346)=0,"",'Local Access'!K346)</f>
        <v/>
      </c>
      <c r="M346" s="174" t="str">
        <f t="shared" si="26"/>
        <v/>
      </c>
      <c r="N346" s="36" t="str">
        <f>IF(LEN('Local Access'!L346)=0,"",'Local Access'!L346)</f>
        <v/>
      </c>
      <c r="O346" s="36" t="str">
        <f>IF(LEN('Local Access'!M346)=0,"",'Local Access'!M346)</f>
        <v/>
      </c>
      <c r="P346" s="35"/>
      <c r="Q346" s="35"/>
      <c r="R346" s="34"/>
      <c r="S346" s="33"/>
      <c r="T346" s="33"/>
      <c r="U346" s="32"/>
      <c r="V346" s="31"/>
      <c r="W346" s="31"/>
      <c r="X346" s="31"/>
      <c r="Y346" s="31"/>
      <c r="Z346" s="31"/>
      <c r="AA346" s="31"/>
      <c r="AB346" s="292">
        <f t="shared" si="27"/>
        <v>0</v>
      </c>
      <c r="AC346" s="292">
        <f t="shared" si="28"/>
        <v>0</v>
      </c>
      <c r="AD346" s="292">
        <f t="shared" si="29"/>
        <v>0</v>
      </c>
      <c r="AE346" s="30">
        <f>IF(G346="",0,IF(P346="On-Net maken (glasvezel)",$S346*PDC!$F$33+$T346*PDC!$F$34+PDC!$F$32+$U346,IF(P346="On-Net maken (radio)",PDC!$F$35+$U346,0)))</f>
        <v>0</v>
      </c>
      <c r="AF346" s="293">
        <f>IF(G346="",0,IF(P346="Inkoop bij 3e partij",0,IF(H346="Ja",Y346,VLOOKUP($G346,PDC!$B$10:$G$95,6,FALSE))))</f>
        <v>0</v>
      </c>
      <c r="AG346" s="30">
        <f>IF(G346="",0,IF(P346="Inkoop bij 3e partij",0,IF(H346="Ja", Z346,VLOOKUP($G346,PDC!$B$10:$G$95,5,FALSE))))</f>
        <v>0</v>
      </c>
      <c r="AH346" s="293">
        <f>IF(G346="",0,IF(P346="Inkoop bij 3e partij",V346*(1+PDC!$F$37)+IF(G346=0,0,IF(LEN(G346)=0,0,VLOOKUP($G346,PDC!$B$10:$J$77,7,FALSE))),0))</f>
        <v>0</v>
      </c>
      <c r="AI346" s="293">
        <f>IF(G346="",0,IF(P346="Inkoop bij 3e partij",W346*(1+PDC!$F$38),0))</f>
        <v>0</v>
      </c>
      <c r="AJ346" s="30">
        <f>IF(L346="",0,IF(M346="Ja",AA346,VLOOKUP($L346,PDC!$B$10:$G$95,5,FALSE)))</f>
        <v>0</v>
      </c>
    </row>
    <row r="347" spans="1:36" x14ac:dyDescent="0.2">
      <c r="A347" s="36" t="str">
        <f>IF(OR(LEN('Local Access'!A347)=0,'Local Access'!$L346="Ja"),"",'Local Access'!A347)</f>
        <v/>
      </c>
      <c r="B347" s="36" t="str">
        <f>IF(OR(LEN('Local Access'!B347)=0,'Local Access'!$L346="Ja"),"",'Local Access'!B347)</f>
        <v/>
      </c>
      <c r="C347" s="36" t="str">
        <f>IF(OR(LEN('Local Access'!C347)=0,'Local Access'!$L346="Ja"),"",'Local Access'!C347)</f>
        <v/>
      </c>
      <c r="D347" s="36" t="str">
        <f>IF(OR(LEN('Local Access'!D347)=0,'Local Access'!$L346="Ja"),"",'Local Access'!D347)</f>
        <v/>
      </c>
      <c r="E347" s="36" t="str">
        <f>IF(OR(LEN('Local Access'!E347)=0,'Local Access'!$L346="Ja"),"",'Local Access'!E347)</f>
        <v/>
      </c>
      <c r="F347" s="36" t="str">
        <f>IF(OR(LEN('Local Access'!F347)=0,'Local Access'!$L346="Ja"),"",'Local Access'!F347)</f>
        <v/>
      </c>
      <c r="G347" s="36" t="str">
        <f>IF(N346="Ja","",IF(LEN('Local Access'!H347)=0,"",'Local Access'!H347))</f>
        <v/>
      </c>
      <c r="H347" s="174" t="str">
        <f t="shared" si="25"/>
        <v/>
      </c>
      <c r="I347" s="36" t="str">
        <f>IF(N346="Ja","",IF(LEN('Local Access'!G347)=0,"",'Local Access'!G347))</f>
        <v/>
      </c>
      <c r="J347" s="36" t="str">
        <f>IF(N346="Ja","",IF(LEN('Local Access'!I347)=0,"",'Local Access'!I347))</f>
        <v/>
      </c>
      <c r="K347" s="36" t="str">
        <f>IF(LEN('Local Access'!J347)=0,"",'Local Access'!J347)</f>
        <v/>
      </c>
      <c r="L347" s="36" t="str">
        <f>IF(LEN('Local Access'!K347)=0,"",'Local Access'!K347)</f>
        <v/>
      </c>
      <c r="M347" s="174" t="str">
        <f t="shared" si="26"/>
        <v/>
      </c>
      <c r="N347" s="36" t="str">
        <f>IF(LEN('Local Access'!L347)=0,"",'Local Access'!L347)</f>
        <v/>
      </c>
      <c r="O347" s="36" t="str">
        <f>IF(LEN('Local Access'!M347)=0,"",'Local Access'!M347)</f>
        <v/>
      </c>
      <c r="P347" s="35"/>
      <c r="Q347" s="35"/>
      <c r="R347" s="34"/>
      <c r="S347" s="33"/>
      <c r="T347" s="33"/>
      <c r="U347" s="32"/>
      <c r="V347" s="31"/>
      <c r="W347" s="31"/>
      <c r="X347" s="31"/>
      <c r="Y347" s="31"/>
      <c r="Z347" s="31"/>
      <c r="AA347" s="31"/>
      <c r="AB347" s="292">
        <f t="shared" si="27"/>
        <v>0</v>
      </c>
      <c r="AC347" s="292">
        <f t="shared" si="28"/>
        <v>0</v>
      </c>
      <c r="AD347" s="292">
        <f t="shared" si="29"/>
        <v>0</v>
      </c>
      <c r="AE347" s="30">
        <f>IF(G347="",0,IF(P347="On-Net maken (glasvezel)",$S347*PDC!$F$33+$T347*PDC!$F$34+PDC!$F$32+$U347,IF(P347="On-Net maken (radio)",PDC!$F$35+$U347,0)))</f>
        <v>0</v>
      </c>
      <c r="AF347" s="293">
        <f>IF(G347="",0,IF(P347="Inkoop bij 3e partij",0,IF(H347="Ja",Y347,VLOOKUP($G347,PDC!$B$10:$G$95,6,FALSE))))</f>
        <v>0</v>
      </c>
      <c r="AG347" s="30">
        <f>IF(G347="",0,IF(P347="Inkoop bij 3e partij",0,IF(H347="Ja", Z347,VLOOKUP($G347,PDC!$B$10:$G$95,5,FALSE))))</f>
        <v>0</v>
      </c>
      <c r="AH347" s="293">
        <f>IF(G347="",0,IF(P347="Inkoop bij 3e partij",V347*(1+PDC!$F$37)+IF(G347=0,0,IF(LEN(G347)=0,0,VLOOKUP($G347,PDC!$B$10:$J$77,7,FALSE))),0))</f>
        <v>0</v>
      </c>
      <c r="AI347" s="293">
        <f>IF(G347="",0,IF(P347="Inkoop bij 3e partij",W347*(1+PDC!$F$38),0))</f>
        <v>0</v>
      </c>
      <c r="AJ347" s="30">
        <f>IF(L347="",0,IF(M347="Ja",AA347,VLOOKUP($L347,PDC!$B$10:$G$95,5,FALSE)))</f>
        <v>0</v>
      </c>
    </row>
    <row r="348" spans="1:36" x14ac:dyDescent="0.2">
      <c r="A348" s="36" t="str">
        <f>IF(OR(LEN('Local Access'!A348)=0,'Local Access'!$L347="Ja"),"",'Local Access'!A348)</f>
        <v/>
      </c>
      <c r="B348" s="36" t="str">
        <f>IF(OR(LEN('Local Access'!B348)=0,'Local Access'!$L347="Ja"),"",'Local Access'!B348)</f>
        <v/>
      </c>
      <c r="C348" s="36" t="str">
        <f>IF(OR(LEN('Local Access'!C348)=0,'Local Access'!$L347="Ja"),"",'Local Access'!C348)</f>
        <v/>
      </c>
      <c r="D348" s="36" t="str">
        <f>IF(OR(LEN('Local Access'!D348)=0,'Local Access'!$L347="Ja"),"",'Local Access'!D348)</f>
        <v/>
      </c>
      <c r="E348" s="36" t="str">
        <f>IF(OR(LEN('Local Access'!E348)=0,'Local Access'!$L347="Ja"),"",'Local Access'!E348)</f>
        <v/>
      </c>
      <c r="F348" s="36" t="str">
        <f>IF(OR(LEN('Local Access'!F348)=0,'Local Access'!$L347="Ja"),"",'Local Access'!F348)</f>
        <v/>
      </c>
      <c r="G348" s="36" t="str">
        <f>IF(N347="Ja","",IF(LEN('Local Access'!H348)=0,"",'Local Access'!H348))</f>
        <v/>
      </c>
      <c r="H348" s="174" t="str">
        <f t="shared" si="25"/>
        <v/>
      </c>
      <c r="I348" s="36" t="str">
        <f>IF(N347="Ja","",IF(LEN('Local Access'!G348)=0,"",'Local Access'!G348))</f>
        <v/>
      </c>
      <c r="J348" s="36" t="str">
        <f>IF(N347="Ja","",IF(LEN('Local Access'!I348)=0,"",'Local Access'!I348))</f>
        <v/>
      </c>
      <c r="K348" s="36" t="str">
        <f>IF(LEN('Local Access'!J348)=0,"",'Local Access'!J348)</f>
        <v/>
      </c>
      <c r="L348" s="36" t="str">
        <f>IF(LEN('Local Access'!K348)=0,"",'Local Access'!K348)</f>
        <v/>
      </c>
      <c r="M348" s="174" t="str">
        <f t="shared" si="26"/>
        <v/>
      </c>
      <c r="N348" s="36" t="str">
        <f>IF(LEN('Local Access'!L348)=0,"",'Local Access'!L348)</f>
        <v/>
      </c>
      <c r="O348" s="36" t="str">
        <f>IF(LEN('Local Access'!M348)=0,"",'Local Access'!M348)</f>
        <v/>
      </c>
      <c r="P348" s="35"/>
      <c r="Q348" s="35"/>
      <c r="R348" s="34"/>
      <c r="S348" s="33"/>
      <c r="T348" s="33"/>
      <c r="U348" s="32"/>
      <c r="V348" s="31"/>
      <c r="W348" s="31"/>
      <c r="X348" s="31"/>
      <c r="Y348" s="31"/>
      <c r="Z348" s="31"/>
      <c r="AA348" s="31"/>
      <c r="AB348" s="292">
        <f t="shared" si="27"/>
        <v>0</v>
      </c>
      <c r="AC348" s="292">
        <f t="shared" si="28"/>
        <v>0</v>
      </c>
      <c r="AD348" s="292">
        <f t="shared" si="29"/>
        <v>0</v>
      </c>
      <c r="AE348" s="30">
        <f>IF(G348="",0,IF(P348="On-Net maken (glasvezel)",$S348*PDC!$F$33+$T348*PDC!$F$34+PDC!$F$32+$U348,IF(P348="On-Net maken (radio)",PDC!$F$35+$U348,0)))</f>
        <v>0</v>
      </c>
      <c r="AF348" s="293">
        <f>IF(G348="",0,IF(P348="Inkoop bij 3e partij",0,IF(H348="Ja",Y348,VLOOKUP($G348,PDC!$B$10:$G$95,6,FALSE))))</f>
        <v>0</v>
      </c>
      <c r="AG348" s="30">
        <f>IF(G348="",0,IF(P348="Inkoop bij 3e partij",0,IF(H348="Ja", Z348,VLOOKUP($G348,PDC!$B$10:$G$95,5,FALSE))))</f>
        <v>0</v>
      </c>
      <c r="AH348" s="293">
        <f>IF(G348="",0,IF(P348="Inkoop bij 3e partij",V348*(1+PDC!$F$37)+IF(G348=0,0,IF(LEN(G348)=0,0,VLOOKUP($G348,PDC!$B$10:$J$77,7,FALSE))),0))</f>
        <v>0</v>
      </c>
      <c r="AI348" s="293">
        <f>IF(G348="",0,IF(P348="Inkoop bij 3e partij",W348*(1+PDC!$F$38),0))</f>
        <v>0</v>
      </c>
      <c r="AJ348" s="30">
        <f>IF(L348="",0,IF(M348="Ja",AA348,VLOOKUP($L348,PDC!$B$10:$G$95,5,FALSE)))</f>
        <v>0</v>
      </c>
    </row>
    <row r="349" spans="1:36" x14ac:dyDescent="0.2">
      <c r="A349" s="36" t="str">
        <f>IF(OR(LEN('Local Access'!A349)=0,'Local Access'!$L348="Ja"),"",'Local Access'!A349)</f>
        <v/>
      </c>
      <c r="B349" s="36" t="str">
        <f>IF(OR(LEN('Local Access'!B349)=0,'Local Access'!$L348="Ja"),"",'Local Access'!B349)</f>
        <v/>
      </c>
      <c r="C349" s="36" t="str">
        <f>IF(OR(LEN('Local Access'!C349)=0,'Local Access'!$L348="Ja"),"",'Local Access'!C349)</f>
        <v/>
      </c>
      <c r="D349" s="36" t="str">
        <f>IF(OR(LEN('Local Access'!D349)=0,'Local Access'!$L348="Ja"),"",'Local Access'!D349)</f>
        <v/>
      </c>
      <c r="E349" s="36" t="str">
        <f>IF(OR(LEN('Local Access'!E349)=0,'Local Access'!$L348="Ja"),"",'Local Access'!E349)</f>
        <v/>
      </c>
      <c r="F349" s="36" t="str">
        <f>IF(OR(LEN('Local Access'!F349)=0,'Local Access'!$L348="Ja"),"",'Local Access'!F349)</f>
        <v/>
      </c>
      <c r="G349" s="36" t="str">
        <f>IF(N348="Ja","",IF(LEN('Local Access'!H349)=0,"",'Local Access'!H349))</f>
        <v/>
      </c>
      <c r="H349" s="174" t="str">
        <f t="shared" si="25"/>
        <v/>
      </c>
      <c r="I349" s="36" t="str">
        <f>IF(N348="Ja","",IF(LEN('Local Access'!G349)=0,"",'Local Access'!G349))</f>
        <v/>
      </c>
      <c r="J349" s="36" t="str">
        <f>IF(N348="Ja","",IF(LEN('Local Access'!I349)=0,"",'Local Access'!I349))</f>
        <v/>
      </c>
      <c r="K349" s="36" t="str">
        <f>IF(LEN('Local Access'!J349)=0,"",'Local Access'!J349)</f>
        <v/>
      </c>
      <c r="L349" s="36" t="str">
        <f>IF(LEN('Local Access'!K349)=0,"",'Local Access'!K349)</f>
        <v/>
      </c>
      <c r="M349" s="174" t="str">
        <f t="shared" si="26"/>
        <v/>
      </c>
      <c r="N349" s="36" t="str">
        <f>IF(LEN('Local Access'!L349)=0,"",'Local Access'!L349)</f>
        <v/>
      </c>
      <c r="O349" s="36" t="str">
        <f>IF(LEN('Local Access'!M349)=0,"",'Local Access'!M349)</f>
        <v/>
      </c>
      <c r="P349" s="35"/>
      <c r="Q349" s="35"/>
      <c r="R349" s="34"/>
      <c r="S349" s="33"/>
      <c r="T349" s="33"/>
      <c r="U349" s="32"/>
      <c r="V349" s="31"/>
      <c r="W349" s="31"/>
      <c r="X349" s="31"/>
      <c r="Y349" s="31"/>
      <c r="Z349" s="31"/>
      <c r="AA349" s="31"/>
      <c r="AB349" s="292">
        <f t="shared" si="27"/>
        <v>0</v>
      </c>
      <c r="AC349" s="292">
        <f t="shared" si="28"/>
        <v>0</v>
      </c>
      <c r="AD349" s="292">
        <f t="shared" si="29"/>
        <v>0</v>
      </c>
      <c r="AE349" s="30">
        <f>IF(G349="",0,IF(P349="On-Net maken (glasvezel)",$S349*PDC!$F$33+$T349*PDC!$F$34+PDC!$F$32+$U349,IF(P349="On-Net maken (radio)",PDC!$F$35+$U349,0)))</f>
        <v>0</v>
      </c>
      <c r="AF349" s="293">
        <f>IF(G349="",0,IF(P349="Inkoop bij 3e partij",0,IF(H349="Ja",Y349,VLOOKUP($G349,PDC!$B$10:$G$95,6,FALSE))))</f>
        <v>0</v>
      </c>
      <c r="AG349" s="30">
        <f>IF(G349="",0,IF(P349="Inkoop bij 3e partij",0,IF(H349="Ja", Z349,VLOOKUP($G349,PDC!$B$10:$G$95,5,FALSE))))</f>
        <v>0</v>
      </c>
      <c r="AH349" s="293">
        <f>IF(G349="",0,IF(P349="Inkoop bij 3e partij",V349*(1+PDC!$F$37)+IF(G349=0,0,IF(LEN(G349)=0,0,VLOOKUP($G349,PDC!$B$10:$J$77,7,FALSE))),0))</f>
        <v>0</v>
      </c>
      <c r="AI349" s="293">
        <f>IF(G349="",0,IF(P349="Inkoop bij 3e partij",W349*(1+PDC!$F$38),0))</f>
        <v>0</v>
      </c>
      <c r="AJ349" s="30">
        <f>IF(L349="",0,IF(M349="Ja",AA349,VLOOKUP($L349,PDC!$B$10:$G$95,5,FALSE)))</f>
        <v>0</v>
      </c>
    </row>
    <row r="350" spans="1:36" x14ac:dyDescent="0.2">
      <c r="A350" s="36" t="str">
        <f>IF(OR(LEN('Local Access'!A350)=0,'Local Access'!$L349="Ja"),"",'Local Access'!A350)</f>
        <v/>
      </c>
      <c r="B350" s="36" t="str">
        <f>IF(OR(LEN('Local Access'!B350)=0,'Local Access'!$L349="Ja"),"",'Local Access'!B350)</f>
        <v/>
      </c>
      <c r="C350" s="36" t="str">
        <f>IF(OR(LEN('Local Access'!C350)=0,'Local Access'!$L349="Ja"),"",'Local Access'!C350)</f>
        <v/>
      </c>
      <c r="D350" s="36" t="str">
        <f>IF(OR(LEN('Local Access'!D350)=0,'Local Access'!$L349="Ja"),"",'Local Access'!D350)</f>
        <v/>
      </c>
      <c r="E350" s="36" t="str">
        <f>IF(OR(LEN('Local Access'!E350)=0,'Local Access'!$L349="Ja"),"",'Local Access'!E350)</f>
        <v/>
      </c>
      <c r="F350" s="36" t="str">
        <f>IF(OR(LEN('Local Access'!F350)=0,'Local Access'!$L349="Ja"),"",'Local Access'!F350)</f>
        <v/>
      </c>
      <c r="G350" s="36" t="str">
        <f>IF(N349="Ja","",IF(LEN('Local Access'!H350)=0,"",'Local Access'!H350))</f>
        <v/>
      </c>
      <c r="H350" s="174" t="str">
        <f t="shared" si="25"/>
        <v/>
      </c>
      <c r="I350" s="36" t="str">
        <f>IF(N349="Ja","",IF(LEN('Local Access'!G350)=0,"",'Local Access'!G350))</f>
        <v/>
      </c>
      <c r="J350" s="36" t="str">
        <f>IF(N349="Ja","",IF(LEN('Local Access'!I350)=0,"",'Local Access'!I350))</f>
        <v/>
      </c>
      <c r="K350" s="36" t="str">
        <f>IF(LEN('Local Access'!J350)=0,"",'Local Access'!J350)</f>
        <v/>
      </c>
      <c r="L350" s="36" t="str">
        <f>IF(LEN('Local Access'!K350)=0,"",'Local Access'!K350)</f>
        <v/>
      </c>
      <c r="M350" s="174" t="str">
        <f t="shared" si="26"/>
        <v/>
      </c>
      <c r="N350" s="36" t="str">
        <f>IF(LEN('Local Access'!L350)=0,"",'Local Access'!L350)</f>
        <v/>
      </c>
      <c r="O350" s="36" t="str">
        <f>IF(LEN('Local Access'!M350)=0,"",'Local Access'!M350)</f>
        <v/>
      </c>
      <c r="P350" s="35"/>
      <c r="Q350" s="35"/>
      <c r="R350" s="34"/>
      <c r="S350" s="33"/>
      <c r="T350" s="33"/>
      <c r="U350" s="32"/>
      <c r="V350" s="31"/>
      <c r="W350" s="31"/>
      <c r="X350" s="31"/>
      <c r="Y350" s="31"/>
      <c r="Z350" s="31"/>
      <c r="AA350" s="31"/>
      <c r="AB350" s="292">
        <f t="shared" si="27"/>
        <v>0</v>
      </c>
      <c r="AC350" s="292">
        <f t="shared" si="28"/>
        <v>0</v>
      </c>
      <c r="AD350" s="292">
        <f t="shared" si="29"/>
        <v>0</v>
      </c>
      <c r="AE350" s="30">
        <f>IF(G350="",0,IF(P350="On-Net maken (glasvezel)",$S350*PDC!$F$33+$T350*PDC!$F$34+PDC!$F$32+$U350,IF(P350="On-Net maken (radio)",PDC!$F$35+$U350,0)))</f>
        <v>0</v>
      </c>
      <c r="AF350" s="293">
        <f>IF(G350="",0,IF(P350="Inkoop bij 3e partij",0,IF(H350="Ja",Y350,VLOOKUP($G350,PDC!$B$10:$G$95,6,FALSE))))</f>
        <v>0</v>
      </c>
      <c r="AG350" s="30">
        <f>IF(G350="",0,IF(P350="Inkoop bij 3e partij",0,IF(H350="Ja", Z350,VLOOKUP($G350,PDC!$B$10:$G$95,5,FALSE))))</f>
        <v>0</v>
      </c>
      <c r="AH350" s="293">
        <f>IF(G350="",0,IF(P350="Inkoop bij 3e partij",V350*(1+PDC!$F$37)+IF(G350=0,0,IF(LEN(G350)=0,0,VLOOKUP($G350,PDC!$B$10:$J$77,7,FALSE))),0))</f>
        <v>0</v>
      </c>
      <c r="AI350" s="293">
        <f>IF(G350="",0,IF(P350="Inkoop bij 3e partij",W350*(1+PDC!$F$38),0))</f>
        <v>0</v>
      </c>
      <c r="AJ350" s="30">
        <f>IF(L350="",0,IF(M350="Ja",AA350,VLOOKUP($L350,PDC!$B$10:$G$95,5,FALSE)))</f>
        <v>0</v>
      </c>
    </row>
    <row r="351" spans="1:36" x14ac:dyDescent="0.2">
      <c r="A351" s="36" t="str">
        <f>IF(OR(LEN('Local Access'!A351)=0,'Local Access'!$L350="Ja"),"",'Local Access'!A351)</f>
        <v/>
      </c>
      <c r="B351" s="36" t="str">
        <f>IF(OR(LEN('Local Access'!B351)=0,'Local Access'!$L350="Ja"),"",'Local Access'!B351)</f>
        <v/>
      </c>
      <c r="C351" s="36" t="str">
        <f>IF(OR(LEN('Local Access'!C351)=0,'Local Access'!$L350="Ja"),"",'Local Access'!C351)</f>
        <v/>
      </c>
      <c r="D351" s="36" t="str">
        <f>IF(OR(LEN('Local Access'!D351)=0,'Local Access'!$L350="Ja"),"",'Local Access'!D351)</f>
        <v/>
      </c>
      <c r="E351" s="36" t="str">
        <f>IF(OR(LEN('Local Access'!E351)=0,'Local Access'!$L350="Ja"),"",'Local Access'!E351)</f>
        <v/>
      </c>
      <c r="F351" s="36" t="str">
        <f>IF(OR(LEN('Local Access'!F351)=0,'Local Access'!$L350="Ja"),"",'Local Access'!F351)</f>
        <v/>
      </c>
      <c r="G351" s="36" t="str">
        <f>IF(N350="Ja","",IF(LEN('Local Access'!H351)=0,"",'Local Access'!H351))</f>
        <v/>
      </c>
      <c r="H351" s="174" t="str">
        <f t="shared" si="25"/>
        <v/>
      </c>
      <c r="I351" s="36" t="str">
        <f>IF(N350="Ja","",IF(LEN('Local Access'!G351)=0,"",'Local Access'!G351))</f>
        <v/>
      </c>
      <c r="J351" s="36" t="str">
        <f>IF(N350="Ja","",IF(LEN('Local Access'!I351)=0,"",'Local Access'!I351))</f>
        <v/>
      </c>
      <c r="K351" s="36" t="str">
        <f>IF(LEN('Local Access'!J351)=0,"",'Local Access'!J351)</f>
        <v/>
      </c>
      <c r="L351" s="36" t="str">
        <f>IF(LEN('Local Access'!K351)=0,"",'Local Access'!K351)</f>
        <v/>
      </c>
      <c r="M351" s="174" t="str">
        <f t="shared" si="26"/>
        <v/>
      </c>
      <c r="N351" s="36" t="str">
        <f>IF(LEN('Local Access'!L351)=0,"",'Local Access'!L351)</f>
        <v/>
      </c>
      <c r="O351" s="36" t="str">
        <f>IF(LEN('Local Access'!M351)=0,"",'Local Access'!M351)</f>
        <v/>
      </c>
      <c r="P351" s="35"/>
      <c r="Q351" s="35"/>
      <c r="R351" s="34"/>
      <c r="S351" s="33"/>
      <c r="T351" s="33"/>
      <c r="U351" s="32"/>
      <c r="V351" s="31"/>
      <c r="W351" s="31"/>
      <c r="X351" s="31"/>
      <c r="Y351" s="31"/>
      <c r="Z351" s="31"/>
      <c r="AA351" s="31"/>
      <c r="AB351" s="292">
        <f t="shared" si="27"/>
        <v>0</v>
      </c>
      <c r="AC351" s="292">
        <f t="shared" si="28"/>
        <v>0</v>
      </c>
      <c r="AD351" s="292">
        <f t="shared" si="29"/>
        <v>0</v>
      </c>
      <c r="AE351" s="30">
        <f>IF(G351="",0,IF(P351="On-Net maken (glasvezel)",$S351*PDC!$F$33+$T351*PDC!$F$34+PDC!$F$32+$U351,IF(P351="On-Net maken (radio)",PDC!$F$35+$U351,0)))</f>
        <v>0</v>
      </c>
      <c r="AF351" s="293">
        <f>IF(G351="",0,IF(P351="Inkoop bij 3e partij",0,IF(H351="Ja",Y351,VLOOKUP($G351,PDC!$B$10:$G$95,6,FALSE))))</f>
        <v>0</v>
      </c>
      <c r="AG351" s="30">
        <f>IF(G351="",0,IF(P351="Inkoop bij 3e partij",0,IF(H351="Ja", Z351,VLOOKUP($G351,PDC!$B$10:$G$95,5,FALSE))))</f>
        <v>0</v>
      </c>
      <c r="AH351" s="293">
        <f>IF(G351="",0,IF(P351="Inkoop bij 3e partij",V351*(1+PDC!$F$37)+IF(G351=0,0,IF(LEN(G351)=0,0,VLOOKUP($G351,PDC!$B$10:$J$77,7,FALSE))),0))</f>
        <v>0</v>
      </c>
      <c r="AI351" s="293">
        <f>IF(G351="",0,IF(P351="Inkoop bij 3e partij",W351*(1+PDC!$F$38),0))</f>
        <v>0</v>
      </c>
      <c r="AJ351" s="30">
        <f>IF(L351="",0,IF(M351="Ja",AA351,VLOOKUP($L351,PDC!$B$10:$G$95,5,FALSE)))</f>
        <v>0</v>
      </c>
    </row>
    <row r="352" spans="1:36" x14ac:dyDescent="0.2">
      <c r="A352" s="36" t="str">
        <f>IF(OR(LEN('Local Access'!A352)=0,'Local Access'!$L351="Ja"),"",'Local Access'!A352)</f>
        <v/>
      </c>
      <c r="B352" s="36" t="str">
        <f>IF(OR(LEN('Local Access'!B352)=0,'Local Access'!$L351="Ja"),"",'Local Access'!B352)</f>
        <v/>
      </c>
      <c r="C352" s="36" t="str">
        <f>IF(OR(LEN('Local Access'!C352)=0,'Local Access'!$L351="Ja"),"",'Local Access'!C352)</f>
        <v/>
      </c>
      <c r="D352" s="36" t="str">
        <f>IF(OR(LEN('Local Access'!D352)=0,'Local Access'!$L351="Ja"),"",'Local Access'!D352)</f>
        <v/>
      </c>
      <c r="E352" s="36" t="str">
        <f>IF(OR(LEN('Local Access'!E352)=0,'Local Access'!$L351="Ja"),"",'Local Access'!E352)</f>
        <v/>
      </c>
      <c r="F352" s="36" t="str">
        <f>IF(OR(LEN('Local Access'!F352)=0,'Local Access'!$L351="Ja"),"",'Local Access'!F352)</f>
        <v/>
      </c>
      <c r="G352" s="36" t="str">
        <f>IF(N351="Ja","",IF(LEN('Local Access'!H352)=0,"",'Local Access'!H352))</f>
        <v/>
      </c>
      <c r="H352" s="174" t="str">
        <f t="shared" si="25"/>
        <v/>
      </c>
      <c r="I352" s="36" t="str">
        <f>IF(N351="Ja","",IF(LEN('Local Access'!G352)=0,"",'Local Access'!G352))</f>
        <v/>
      </c>
      <c r="J352" s="36" t="str">
        <f>IF(N351="Ja","",IF(LEN('Local Access'!I352)=0,"",'Local Access'!I352))</f>
        <v/>
      </c>
      <c r="K352" s="36" t="str">
        <f>IF(LEN('Local Access'!J352)=0,"",'Local Access'!J352)</f>
        <v/>
      </c>
      <c r="L352" s="36" t="str">
        <f>IF(LEN('Local Access'!K352)=0,"",'Local Access'!K352)</f>
        <v/>
      </c>
      <c r="M352" s="174" t="str">
        <f t="shared" si="26"/>
        <v/>
      </c>
      <c r="N352" s="36" t="str">
        <f>IF(LEN('Local Access'!L352)=0,"",'Local Access'!L352)</f>
        <v/>
      </c>
      <c r="O352" s="36" t="str">
        <f>IF(LEN('Local Access'!M352)=0,"",'Local Access'!M352)</f>
        <v/>
      </c>
      <c r="P352" s="35"/>
      <c r="Q352" s="35"/>
      <c r="R352" s="34"/>
      <c r="S352" s="33"/>
      <c r="T352" s="33"/>
      <c r="U352" s="32"/>
      <c r="V352" s="31"/>
      <c r="W352" s="31"/>
      <c r="X352" s="31"/>
      <c r="Y352" s="31"/>
      <c r="Z352" s="31"/>
      <c r="AA352" s="31"/>
      <c r="AB352" s="292">
        <f t="shared" si="27"/>
        <v>0</v>
      </c>
      <c r="AC352" s="292">
        <f t="shared" si="28"/>
        <v>0</v>
      </c>
      <c r="AD352" s="292">
        <f t="shared" si="29"/>
        <v>0</v>
      </c>
      <c r="AE352" s="30">
        <f>IF(G352="",0,IF(P352="On-Net maken (glasvezel)",$S352*PDC!$F$33+$T352*PDC!$F$34+PDC!$F$32+$U352,IF(P352="On-Net maken (radio)",PDC!$F$35+$U352,0)))</f>
        <v>0</v>
      </c>
      <c r="AF352" s="293">
        <f>IF(G352="",0,IF(P352="Inkoop bij 3e partij",0,IF(H352="Ja",Y352,VLOOKUP($G352,PDC!$B$10:$G$95,6,FALSE))))</f>
        <v>0</v>
      </c>
      <c r="AG352" s="30">
        <f>IF(G352="",0,IF(P352="Inkoop bij 3e partij",0,IF(H352="Ja", Z352,VLOOKUP($G352,PDC!$B$10:$G$95,5,FALSE))))</f>
        <v>0</v>
      </c>
      <c r="AH352" s="293">
        <f>IF(G352="",0,IF(P352="Inkoop bij 3e partij",V352*(1+PDC!$F$37)+IF(G352=0,0,IF(LEN(G352)=0,0,VLOOKUP($G352,PDC!$B$10:$J$77,7,FALSE))),0))</f>
        <v>0</v>
      </c>
      <c r="AI352" s="293">
        <f>IF(G352="",0,IF(P352="Inkoop bij 3e partij",W352*(1+PDC!$F$38),0))</f>
        <v>0</v>
      </c>
      <c r="AJ352" s="30">
        <f>IF(L352="",0,IF(M352="Ja",AA352,VLOOKUP($L352,PDC!$B$10:$G$95,5,FALSE)))</f>
        <v>0</v>
      </c>
    </row>
    <row r="353" spans="1:36" x14ac:dyDescent="0.2">
      <c r="A353" s="36" t="str">
        <f>IF(OR(LEN('Local Access'!A353)=0,'Local Access'!$L352="Ja"),"",'Local Access'!A353)</f>
        <v/>
      </c>
      <c r="B353" s="36" t="str">
        <f>IF(OR(LEN('Local Access'!B353)=0,'Local Access'!$L352="Ja"),"",'Local Access'!B353)</f>
        <v/>
      </c>
      <c r="C353" s="36" t="str">
        <f>IF(OR(LEN('Local Access'!C353)=0,'Local Access'!$L352="Ja"),"",'Local Access'!C353)</f>
        <v/>
      </c>
      <c r="D353" s="36" t="str">
        <f>IF(OR(LEN('Local Access'!D353)=0,'Local Access'!$L352="Ja"),"",'Local Access'!D353)</f>
        <v/>
      </c>
      <c r="E353" s="36" t="str">
        <f>IF(OR(LEN('Local Access'!E353)=0,'Local Access'!$L352="Ja"),"",'Local Access'!E353)</f>
        <v/>
      </c>
      <c r="F353" s="36" t="str">
        <f>IF(OR(LEN('Local Access'!F353)=0,'Local Access'!$L352="Ja"),"",'Local Access'!F353)</f>
        <v/>
      </c>
      <c r="G353" s="36" t="str">
        <f>IF(N352="Ja","",IF(LEN('Local Access'!H353)=0,"",'Local Access'!H353))</f>
        <v/>
      </c>
      <c r="H353" s="174" t="str">
        <f t="shared" si="25"/>
        <v/>
      </c>
      <c r="I353" s="36" t="str">
        <f>IF(N352="Ja","",IF(LEN('Local Access'!G353)=0,"",'Local Access'!G353))</f>
        <v/>
      </c>
      <c r="J353" s="36" t="str">
        <f>IF(N352="Ja","",IF(LEN('Local Access'!I353)=0,"",'Local Access'!I353))</f>
        <v/>
      </c>
      <c r="K353" s="36" t="str">
        <f>IF(LEN('Local Access'!J353)=0,"",'Local Access'!J353)</f>
        <v/>
      </c>
      <c r="L353" s="36" t="str">
        <f>IF(LEN('Local Access'!K353)=0,"",'Local Access'!K353)</f>
        <v/>
      </c>
      <c r="M353" s="174" t="str">
        <f t="shared" si="26"/>
        <v/>
      </c>
      <c r="N353" s="36" t="str">
        <f>IF(LEN('Local Access'!L353)=0,"",'Local Access'!L353)</f>
        <v/>
      </c>
      <c r="O353" s="36" t="str">
        <f>IF(LEN('Local Access'!M353)=0,"",'Local Access'!M353)</f>
        <v/>
      </c>
      <c r="P353" s="35"/>
      <c r="Q353" s="35"/>
      <c r="R353" s="34"/>
      <c r="S353" s="33"/>
      <c r="T353" s="33"/>
      <c r="U353" s="32"/>
      <c r="V353" s="31"/>
      <c r="W353" s="31"/>
      <c r="X353" s="31"/>
      <c r="Y353" s="31"/>
      <c r="Z353" s="31"/>
      <c r="AA353" s="31"/>
      <c r="AB353" s="292">
        <f t="shared" si="27"/>
        <v>0</v>
      </c>
      <c r="AC353" s="292">
        <f t="shared" si="28"/>
        <v>0</v>
      </c>
      <c r="AD353" s="292">
        <f t="shared" si="29"/>
        <v>0</v>
      </c>
      <c r="AE353" s="30">
        <f>IF(G353="",0,IF(P353="On-Net maken (glasvezel)",$S353*PDC!$F$33+$T353*PDC!$F$34+PDC!$F$32+$U353,IF(P353="On-Net maken (radio)",PDC!$F$35+$U353,0)))</f>
        <v>0</v>
      </c>
      <c r="AF353" s="293">
        <f>IF(G353="",0,IF(P353="Inkoop bij 3e partij",0,IF(H353="Ja",Y353,VLOOKUP($G353,PDC!$B$10:$G$95,6,FALSE))))</f>
        <v>0</v>
      </c>
      <c r="AG353" s="30">
        <f>IF(G353="",0,IF(P353="Inkoop bij 3e partij",0,IF(H353="Ja", Z353,VLOOKUP($G353,PDC!$B$10:$G$95,5,FALSE))))</f>
        <v>0</v>
      </c>
      <c r="AH353" s="293">
        <f>IF(G353="",0,IF(P353="Inkoop bij 3e partij",V353*(1+PDC!$F$37)+IF(G353=0,0,IF(LEN(G353)=0,0,VLOOKUP($G353,PDC!$B$10:$J$77,7,FALSE))),0))</f>
        <v>0</v>
      </c>
      <c r="AI353" s="293">
        <f>IF(G353="",0,IF(P353="Inkoop bij 3e partij",W353*(1+PDC!$F$38),0))</f>
        <v>0</v>
      </c>
      <c r="AJ353" s="30">
        <f>IF(L353="",0,IF(M353="Ja",AA353,VLOOKUP($L353,PDC!$B$10:$G$95,5,FALSE)))</f>
        <v>0</v>
      </c>
    </row>
    <row r="354" spans="1:36" x14ac:dyDescent="0.2">
      <c r="A354" s="36" t="str">
        <f>IF(OR(LEN('Local Access'!A354)=0,'Local Access'!$L353="Ja"),"",'Local Access'!A354)</f>
        <v/>
      </c>
      <c r="B354" s="36" t="str">
        <f>IF(OR(LEN('Local Access'!B354)=0,'Local Access'!$L353="Ja"),"",'Local Access'!B354)</f>
        <v/>
      </c>
      <c r="C354" s="36" t="str">
        <f>IF(OR(LEN('Local Access'!C354)=0,'Local Access'!$L353="Ja"),"",'Local Access'!C354)</f>
        <v/>
      </c>
      <c r="D354" s="36" t="str">
        <f>IF(OR(LEN('Local Access'!D354)=0,'Local Access'!$L353="Ja"),"",'Local Access'!D354)</f>
        <v/>
      </c>
      <c r="E354" s="36" t="str">
        <f>IF(OR(LEN('Local Access'!E354)=0,'Local Access'!$L353="Ja"),"",'Local Access'!E354)</f>
        <v/>
      </c>
      <c r="F354" s="36" t="str">
        <f>IF(OR(LEN('Local Access'!F354)=0,'Local Access'!$L353="Ja"),"",'Local Access'!F354)</f>
        <v/>
      </c>
      <c r="G354" s="36" t="str">
        <f>IF(N353="Ja","",IF(LEN('Local Access'!H354)=0,"",'Local Access'!H354))</f>
        <v/>
      </c>
      <c r="H354" s="174" t="str">
        <f t="shared" si="25"/>
        <v/>
      </c>
      <c r="I354" s="36" t="str">
        <f>IF(N353="Ja","",IF(LEN('Local Access'!G354)=0,"",'Local Access'!G354))</f>
        <v/>
      </c>
      <c r="J354" s="36" t="str">
        <f>IF(N353="Ja","",IF(LEN('Local Access'!I354)=0,"",'Local Access'!I354))</f>
        <v/>
      </c>
      <c r="K354" s="36" t="str">
        <f>IF(LEN('Local Access'!J354)=0,"",'Local Access'!J354)</f>
        <v/>
      </c>
      <c r="L354" s="36" t="str">
        <f>IF(LEN('Local Access'!K354)=0,"",'Local Access'!K354)</f>
        <v/>
      </c>
      <c r="M354" s="174" t="str">
        <f t="shared" si="26"/>
        <v/>
      </c>
      <c r="N354" s="36" t="str">
        <f>IF(LEN('Local Access'!L354)=0,"",'Local Access'!L354)</f>
        <v/>
      </c>
      <c r="O354" s="36" t="str">
        <f>IF(LEN('Local Access'!M354)=0,"",'Local Access'!M354)</f>
        <v/>
      </c>
      <c r="P354" s="35"/>
      <c r="Q354" s="35"/>
      <c r="R354" s="34"/>
      <c r="S354" s="33"/>
      <c r="T354" s="33"/>
      <c r="U354" s="32"/>
      <c r="V354" s="31"/>
      <c r="W354" s="31"/>
      <c r="X354" s="31"/>
      <c r="Y354" s="31"/>
      <c r="Z354" s="31"/>
      <c r="AA354" s="31"/>
      <c r="AB354" s="292">
        <f t="shared" si="27"/>
        <v>0</v>
      </c>
      <c r="AC354" s="292">
        <f t="shared" si="28"/>
        <v>0</v>
      </c>
      <c r="AD354" s="292">
        <f t="shared" si="29"/>
        <v>0</v>
      </c>
      <c r="AE354" s="30">
        <f>IF(G354="",0,IF(P354="On-Net maken (glasvezel)",$S354*PDC!$F$33+$T354*PDC!$F$34+PDC!$F$32+$U354,IF(P354="On-Net maken (radio)",PDC!$F$35+$U354,0)))</f>
        <v>0</v>
      </c>
      <c r="AF354" s="293">
        <f>IF(G354="",0,IF(P354="Inkoop bij 3e partij",0,IF(H354="Ja",Y354,VLOOKUP($G354,PDC!$B$10:$G$95,6,FALSE))))</f>
        <v>0</v>
      </c>
      <c r="AG354" s="30">
        <f>IF(G354="",0,IF(P354="Inkoop bij 3e partij",0,IF(H354="Ja", Z354,VLOOKUP($G354,PDC!$B$10:$G$95,5,FALSE))))</f>
        <v>0</v>
      </c>
      <c r="AH354" s="293">
        <f>IF(G354="",0,IF(P354="Inkoop bij 3e partij",V354*(1+PDC!$F$37)+IF(G354=0,0,IF(LEN(G354)=0,0,VLOOKUP($G354,PDC!$B$10:$J$77,7,FALSE))),0))</f>
        <v>0</v>
      </c>
      <c r="AI354" s="293">
        <f>IF(G354="",0,IF(P354="Inkoop bij 3e partij",W354*(1+PDC!$F$38),0))</f>
        <v>0</v>
      </c>
      <c r="AJ354" s="30">
        <f>IF(L354="",0,IF(M354="Ja",AA354,VLOOKUP($L354,PDC!$B$10:$G$95,5,FALSE)))</f>
        <v>0</v>
      </c>
    </row>
    <row r="355" spans="1:36" x14ac:dyDescent="0.2">
      <c r="A355" s="36" t="str">
        <f>IF(OR(LEN('Local Access'!A355)=0,'Local Access'!$L354="Ja"),"",'Local Access'!A355)</f>
        <v/>
      </c>
      <c r="B355" s="36" t="str">
        <f>IF(OR(LEN('Local Access'!B355)=0,'Local Access'!$L354="Ja"),"",'Local Access'!B355)</f>
        <v/>
      </c>
      <c r="C355" s="36" t="str">
        <f>IF(OR(LEN('Local Access'!C355)=0,'Local Access'!$L354="Ja"),"",'Local Access'!C355)</f>
        <v/>
      </c>
      <c r="D355" s="36" t="str">
        <f>IF(OR(LEN('Local Access'!D355)=0,'Local Access'!$L354="Ja"),"",'Local Access'!D355)</f>
        <v/>
      </c>
      <c r="E355" s="36" t="str">
        <f>IF(OR(LEN('Local Access'!E355)=0,'Local Access'!$L354="Ja"),"",'Local Access'!E355)</f>
        <v/>
      </c>
      <c r="F355" s="36" t="str">
        <f>IF(OR(LEN('Local Access'!F355)=0,'Local Access'!$L354="Ja"),"",'Local Access'!F355)</f>
        <v/>
      </c>
      <c r="G355" s="36" t="str">
        <f>IF(N354="Ja","",IF(LEN('Local Access'!H355)=0,"",'Local Access'!H355))</f>
        <v/>
      </c>
      <c r="H355" s="174" t="str">
        <f t="shared" si="25"/>
        <v/>
      </c>
      <c r="I355" s="36" t="str">
        <f>IF(N354="Ja","",IF(LEN('Local Access'!G355)=0,"",'Local Access'!G355))</f>
        <v/>
      </c>
      <c r="J355" s="36" t="str">
        <f>IF(N354="Ja","",IF(LEN('Local Access'!I355)=0,"",'Local Access'!I355))</f>
        <v/>
      </c>
      <c r="K355" s="36" t="str">
        <f>IF(LEN('Local Access'!J355)=0,"",'Local Access'!J355)</f>
        <v/>
      </c>
      <c r="L355" s="36" t="str">
        <f>IF(LEN('Local Access'!K355)=0,"",'Local Access'!K355)</f>
        <v/>
      </c>
      <c r="M355" s="174" t="str">
        <f t="shared" si="26"/>
        <v/>
      </c>
      <c r="N355" s="36" t="str">
        <f>IF(LEN('Local Access'!L355)=0,"",'Local Access'!L355)</f>
        <v/>
      </c>
      <c r="O355" s="36" t="str">
        <f>IF(LEN('Local Access'!M355)=0,"",'Local Access'!M355)</f>
        <v/>
      </c>
      <c r="P355" s="35"/>
      <c r="Q355" s="35"/>
      <c r="R355" s="34"/>
      <c r="S355" s="33"/>
      <c r="T355" s="33"/>
      <c r="U355" s="32"/>
      <c r="V355" s="31"/>
      <c r="W355" s="31"/>
      <c r="X355" s="31"/>
      <c r="Y355" s="31"/>
      <c r="Z355" s="31"/>
      <c r="AA355" s="31"/>
      <c r="AB355" s="292">
        <f t="shared" si="27"/>
        <v>0</v>
      </c>
      <c r="AC355" s="292">
        <f t="shared" si="28"/>
        <v>0</v>
      </c>
      <c r="AD355" s="292">
        <f t="shared" si="29"/>
        <v>0</v>
      </c>
      <c r="AE355" s="30">
        <f>IF(G355="",0,IF(P355="On-Net maken (glasvezel)",$S355*PDC!$F$33+$T355*PDC!$F$34+PDC!$F$32+$U355,IF(P355="On-Net maken (radio)",PDC!$F$35+$U355,0)))</f>
        <v>0</v>
      </c>
      <c r="AF355" s="293">
        <f>IF(G355="",0,IF(P355="Inkoop bij 3e partij",0,IF(H355="Ja",Y355,VLOOKUP($G355,PDC!$B$10:$G$95,6,FALSE))))</f>
        <v>0</v>
      </c>
      <c r="AG355" s="30">
        <f>IF(G355="",0,IF(P355="Inkoop bij 3e partij",0,IF(H355="Ja", Z355,VLOOKUP($G355,PDC!$B$10:$G$95,5,FALSE))))</f>
        <v>0</v>
      </c>
      <c r="AH355" s="293">
        <f>IF(G355="",0,IF(P355="Inkoop bij 3e partij",V355*(1+PDC!$F$37)+IF(G355=0,0,IF(LEN(G355)=0,0,VLOOKUP($G355,PDC!$B$10:$J$77,7,FALSE))),0))</f>
        <v>0</v>
      </c>
      <c r="AI355" s="293">
        <f>IF(G355="",0,IF(P355="Inkoop bij 3e partij",W355*(1+PDC!$F$38),0))</f>
        <v>0</v>
      </c>
      <c r="AJ355" s="30">
        <f>IF(L355="",0,IF(M355="Ja",AA355,VLOOKUP($L355,PDC!$B$10:$G$95,5,FALSE)))</f>
        <v>0</v>
      </c>
    </row>
    <row r="356" spans="1:36" x14ac:dyDescent="0.2">
      <c r="A356" s="36" t="str">
        <f>IF(OR(LEN('Local Access'!A356)=0,'Local Access'!$L355="Ja"),"",'Local Access'!A356)</f>
        <v/>
      </c>
      <c r="B356" s="36" t="str">
        <f>IF(OR(LEN('Local Access'!B356)=0,'Local Access'!$L355="Ja"),"",'Local Access'!B356)</f>
        <v/>
      </c>
      <c r="C356" s="36" t="str">
        <f>IF(OR(LEN('Local Access'!C356)=0,'Local Access'!$L355="Ja"),"",'Local Access'!C356)</f>
        <v/>
      </c>
      <c r="D356" s="36" t="str">
        <f>IF(OR(LEN('Local Access'!D356)=0,'Local Access'!$L355="Ja"),"",'Local Access'!D356)</f>
        <v/>
      </c>
      <c r="E356" s="36" t="str">
        <f>IF(OR(LEN('Local Access'!E356)=0,'Local Access'!$L355="Ja"),"",'Local Access'!E356)</f>
        <v/>
      </c>
      <c r="F356" s="36" t="str">
        <f>IF(OR(LEN('Local Access'!F356)=0,'Local Access'!$L355="Ja"),"",'Local Access'!F356)</f>
        <v/>
      </c>
      <c r="G356" s="36" t="str">
        <f>IF(N355="Ja","",IF(LEN('Local Access'!H356)=0,"",'Local Access'!H356))</f>
        <v/>
      </c>
      <c r="H356" s="174" t="str">
        <f t="shared" si="25"/>
        <v/>
      </c>
      <c r="I356" s="36" t="str">
        <f>IF(N355="Ja","",IF(LEN('Local Access'!G356)=0,"",'Local Access'!G356))</f>
        <v/>
      </c>
      <c r="J356" s="36" t="str">
        <f>IF(N355="Ja","",IF(LEN('Local Access'!I356)=0,"",'Local Access'!I356))</f>
        <v/>
      </c>
      <c r="K356" s="36" t="str">
        <f>IF(LEN('Local Access'!J356)=0,"",'Local Access'!J356)</f>
        <v/>
      </c>
      <c r="L356" s="36" t="str">
        <f>IF(LEN('Local Access'!K356)=0,"",'Local Access'!K356)</f>
        <v/>
      </c>
      <c r="M356" s="174" t="str">
        <f t="shared" si="26"/>
        <v/>
      </c>
      <c r="N356" s="36" t="str">
        <f>IF(LEN('Local Access'!L356)=0,"",'Local Access'!L356)</f>
        <v/>
      </c>
      <c r="O356" s="36" t="str">
        <f>IF(LEN('Local Access'!M356)=0,"",'Local Access'!M356)</f>
        <v/>
      </c>
      <c r="P356" s="35"/>
      <c r="Q356" s="35"/>
      <c r="R356" s="34"/>
      <c r="S356" s="33"/>
      <c r="T356" s="33"/>
      <c r="U356" s="32"/>
      <c r="V356" s="31"/>
      <c r="W356" s="31"/>
      <c r="X356" s="31"/>
      <c r="Y356" s="31"/>
      <c r="Z356" s="31"/>
      <c r="AA356" s="31"/>
      <c r="AB356" s="292">
        <f t="shared" si="27"/>
        <v>0</v>
      </c>
      <c r="AC356" s="292">
        <f t="shared" si="28"/>
        <v>0</v>
      </c>
      <c r="AD356" s="292">
        <f t="shared" si="29"/>
        <v>0</v>
      </c>
      <c r="AE356" s="30">
        <f>IF(G356="",0,IF(P356="On-Net maken (glasvezel)",$S356*PDC!$F$33+$T356*PDC!$F$34+PDC!$F$32+$U356,IF(P356="On-Net maken (radio)",PDC!$F$35+$U356,0)))</f>
        <v>0</v>
      </c>
      <c r="AF356" s="293">
        <f>IF(G356="",0,IF(P356="Inkoop bij 3e partij",0,IF(H356="Ja",Y356,VLOOKUP($G356,PDC!$B$10:$G$95,6,FALSE))))</f>
        <v>0</v>
      </c>
      <c r="AG356" s="30">
        <f>IF(G356="",0,IF(P356="Inkoop bij 3e partij",0,IF(H356="Ja", Z356,VLOOKUP($G356,PDC!$B$10:$G$95,5,FALSE))))</f>
        <v>0</v>
      </c>
      <c r="AH356" s="293">
        <f>IF(G356="",0,IF(P356="Inkoop bij 3e partij",V356*(1+PDC!$F$37)+IF(G356=0,0,IF(LEN(G356)=0,0,VLOOKUP($G356,PDC!$B$10:$J$77,7,FALSE))),0))</f>
        <v>0</v>
      </c>
      <c r="AI356" s="293">
        <f>IF(G356="",0,IF(P356="Inkoop bij 3e partij",W356*(1+PDC!$F$38),0))</f>
        <v>0</v>
      </c>
      <c r="AJ356" s="30">
        <f>IF(L356="",0,IF(M356="Ja",AA356,VLOOKUP($L356,PDC!$B$10:$G$95,5,FALSE)))</f>
        <v>0</v>
      </c>
    </row>
    <row r="357" spans="1:36" x14ac:dyDescent="0.2">
      <c r="A357" s="36" t="str">
        <f>IF(OR(LEN('Local Access'!A357)=0,'Local Access'!$L356="Ja"),"",'Local Access'!A357)</f>
        <v/>
      </c>
      <c r="B357" s="36" t="str">
        <f>IF(OR(LEN('Local Access'!B357)=0,'Local Access'!$L356="Ja"),"",'Local Access'!B357)</f>
        <v/>
      </c>
      <c r="C357" s="36" t="str">
        <f>IF(OR(LEN('Local Access'!C357)=0,'Local Access'!$L356="Ja"),"",'Local Access'!C357)</f>
        <v/>
      </c>
      <c r="D357" s="36" t="str">
        <f>IF(OR(LEN('Local Access'!D357)=0,'Local Access'!$L356="Ja"),"",'Local Access'!D357)</f>
        <v/>
      </c>
      <c r="E357" s="36" t="str">
        <f>IF(OR(LEN('Local Access'!E357)=0,'Local Access'!$L356="Ja"),"",'Local Access'!E357)</f>
        <v/>
      </c>
      <c r="F357" s="36" t="str">
        <f>IF(OR(LEN('Local Access'!F357)=0,'Local Access'!$L356="Ja"),"",'Local Access'!F357)</f>
        <v/>
      </c>
      <c r="G357" s="36" t="str">
        <f>IF(N356="Ja","",IF(LEN('Local Access'!H357)=0,"",'Local Access'!H357))</f>
        <v/>
      </c>
      <c r="H357" s="174" t="str">
        <f t="shared" si="25"/>
        <v/>
      </c>
      <c r="I357" s="36" t="str">
        <f>IF(N356="Ja","",IF(LEN('Local Access'!G357)=0,"",'Local Access'!G357))</f>
        <v/>
      </c>
      <c r="J357" s="36" t="str">
        <f>IF(N356="Ja","",IF(LEN('Local Access'!I357)=0,"",'Local Access'!I357))</f>
        <v/>
      </c>
      <c r="K357" s="36" t="str">
        <f>IF(LEN('Local Access'!J357)=0,"",'Local Access'!J357)</f>
        <v/>
      </c>
      <c r="L357" s="36" t="str">
        <f>IF(LEN('Local Access'!K357)=0,"",'Local Access'!K357)</f>
        <v/>
      </c>
      <c r="M357" s="174" t="str">
        <f t="shared" si="26"/>
        <v/>
      </c>
      <c r="N357" s="36" t="str">
        <f>IF(LEN('Local Access'!L357)=0,"",'Local Access'!L357)</f>
        <v/>
      </c>
      <c r="O357" s="36" t="str">
        <f>IF(LEN('Local Access'!M357)=0,"",'Local Access'!M357)</f>
        <v/>
      </c>
      <c r="P357" s="35"/>
      <c r="Q357" s="35"/>
      <c r="R357" s="34"/>
      <c r="S357" s="33"/>
      <c r="T357" s="33"/>
      <c r="U357" s="32"/>
      <c r="V357" s="31"/>
      <c r="W357" s="31"/>
      <c r="X357" s="31"/>
      <c r="Y357" s="31"/>
      <c r="Z357" s="31"/>
      <c r="AA357" s="31"/>
      <c r="AB357" s="292">
        <f t="shared" si="27"/>
        <v>0</v>
      </c>
      <c r="AC357" s="292">
        <f t="shared" si="28"/>
        <v>0</v>
      </c>
      <c r="AD357" s="292">
        <f t="shared" si="29"/>
        <v>0</v>
      </c>
      <c r="AE357" s="30">
        <f>IF(G357="",0,IF(P357="On-Net maken (glasvezel)",$S357*PDC!$F$33+$T357*PDC!$F$34+PDC!$F$32+$U357,IF(P357="On-Net maken (radio)",PDC!$F$35+$U357,0)))</f>
        <v>0</v>
      </c>
      <c r="AF357" s="293">
        <f>IF(G357="",0,IF(P357="Inkoop bij 3e partij",0,IF(H357="Ja",Y357,VLOOKUP($G357,PDC!$B$10:$G$95,6,FALSE))))</f>
        <v>0</v>
      </c>
      <c r="AG357" s="30">
        <f>IF(G357="",0,IF(P357="Inkoop bij 3e partij",0,IF(H357="Ja", Z357,VLOOKUP($G357,PDC!$B$10:$G$95,5,FALSE))))</f>
        <v>0</v>
      </c>
      <c r="AH357" s="293">
        <f>IF(G357="",0,IF(P357="Inkoop bij 3e partij",V357*(1+PDC!$F$37)+IF(G357=0,0,IF(LEN(G357)=0,0,VLOOKUP($G357,PDC!$B$10:$J$77,7,FALSE))),0))</f>
        <v>0</v>
      </c>
      <c r="AI357" s="293">
        <f>IF(G357="",0,IF(P357="Inkoop bij 3e partij",W357*(1+PDC!$F$38),0))</f>
        <v>0</v>
      </c>
      <c r="AJ357" s="30">
        <f>IF(L357="",0,IF(M357="Ja",AA357,VLOOKUP($L357,PDC!$B$10:$G$95,5,FALSE)))</f>
        <v>0</v>
      </c>
    </row>
    <row r="358" spans="1:36" x14ac:dyDescent="0.2">
      <c r="A358" s="36" t="str">
        <f>IF(OR(LEN('Local Access'!A358)=0,'Local Access'!$L357="Ja"),"",'Local Access'!A358)</f>
        <v/>
      </c>
      <c r="B358" s="36" t="str">
        <f>IF(OR(LEN('Local Access'!B358)=0,'Local Access'!$L357="Ja"),"",'Local Access'!B358)</f>
        <v/>
      </c>
      <c r="C358" s="36" t="str">
        <f>IF(OR(LEN('Local Access'!C358)=0,'Local Access'!$L357="Ja"),"",'Local Access'!C358)</f>
        <v/>
      </c>
      <c r="D358" s="36" t="str">
        <f>IF(OR(LEN('Local Access'!D358)=0,'Local Access'!$L357="Ja"),"",'Local Access'!D358)</f>
        <v/>
      </c>
      <c r="E358" s="36" t="str">
        <f>IF(OR(LEN('Local Access'!E358)=0,'Local Access'!$L357="Ja"),"",'Local Access'!E358)</f>
        <v/>
      </c>
      <c r="F358" s="36" t="str">
        <f>IF(OR(LEN('Local Access'!F358)=0,'Local Access'!$L357="Ja"),"",'Local Access'!F358)</f>
        <v/>
      </c>
      <c r="G358" s="36" t="str">
        <f>IF(N357="Ja","",IF(LEN('Local Access'!H358)=0,"",'Local Access'!H358))</f>
        <v/>
      </c>
      <c r="H358" s="174" t="str">
        <f t="shared" si="25"/>
        <v/>
      </c>
      <c r="I358" s="36" t="str">
        <f>IF(N357="Ja","",IF(LEN('Local Access'!G358)=0,"",'Local Access'!G358))</f>
        <v/>
      </c>
      <c r="J358" s="36" t="str">
        <f>IF(N357="Ja","",IF(LEN('Local Access'!I358)=0,"",'Local Access'!I358))</f>
        <v/>
      </c>
      <c r="K358" s="36" t="str">
        <f>IF(LEN('Local Access'!J358)=0,"",'Local Access'!J358)</f>
        <v/>
      </c>
      <c r="L358" s="36" t="str">
        <f>IF(LEN('Local Access'!K358)=0,"",'Local Access'!K358)</f>
        <v/>
      </c>
      <c r="M358" s="174" t="str">
        <f t="shared" si="26"/>
        <v/>
      </c>
      <c r="N358" s="36" t="str">
        <f>IF(LEN('Local Access'!L358)=0,"",'Local Access'!L358)</f>
        <v/>
      </c>
      <c r="O358" s="36" t="str">
        <f>IF(LEN('Local Access'!M358)=0,"",'Local Access'!M358)</f>
        <v/>
      </c>
      <c r="P358" s="35"/>
      <c r="Q358" s="35"/>
      <c r="R358" s="34"/>
      <c r="S358" s="33"/>
      <c r="T358" s="33"/>
      <c r="U358" s="32"/>
      <c r="V358" s="31"/>
      <c r="W358" s="31"/>
      <c r="X358" s="31"/>
      <c r="Y358" s="31"/>
      <c r="Z358" s="31"/>
      <c r="AA358" s="31"/>
      <c r="AB358" s="292">
        <f t="shared" si="27"/>
        <v>0</v>
      </c>
      <c r="AC358" s="292">
        <f t="shared" si="28"/>
        <v>0</v>
      </c>
      <c r="AD358" s="292">
        <f t="shared" si="29"/>
        <v>0</v>
      </c>
      <c r="AE358" s="30">
        <f>IF(G358="",0,IF(P358="On-Net maken (glasvezel)",$S358*PDC!$F$33+$T358*PDC!$F$34+PDC!$F$32+$U358,IF(P358="On-Net maken (radio)",PDC!$F$35+$U358,0)))</f>
        <v>0</v>
      </c>
      <c r="AF358" s="293">
        <f>IF(G358="",0,IF(P358="Inkoop bij 3e partij",0,IF(H358="Ja",Y358,VLOOKUP($G358,PDC!$B$10:$G$95,6,FALSE))))</f>
        <v>0</v>
      </c>
      <c r="AG358" s="30">
        <f>IF(G358="",0,IF(P358="Inkoop bij 3e partij",0,IF(H358="Ja", Z358,VLOOKUP($G358,PDC!$B$10:$G$95,5,FALSE))))</f>
        <v>0</v>
      </c>
      <c r="AH358" s="293">
        <f>IF(G358="",0,IF(P358="Inkoop bij 3e partij",V358*(1+PDC!$F$37)+IF(G358=0,0,IF(LEN(G358)=0,0,VLOOKUP($G358,PDC!$B$10:$J$77,7,FALSE))),0))</f>
        <v>0</v>
      </c>
      <c r="AI358" s="293">
        <f>IF(G358="",0,IF(P358="Inkoop bij 3e partij",W358*(1+PDC!$F$38),0))</f>
        <v>0</v>
      </c>
      <c r="AJ358" s="30">
        <f>IF(L358="",0,IF(M358="Ja",AA358,VLOOKUP($L358,PDC!$B$10:$G$95,5,FALSE)))</f>
        <v>0</v>
      </c>
    </row>
    <row r="359" spans="1:36" x14ac:dyDescent="0.2">
      <c r="A359" s="36" t="str">
        <f>IF(OR(LEN('Local Access'!A359)=0,'Local Access'!$L358="Ja"),"",'Local Access'!A359)</f>
        <v/>
      </c>
      <c r="B359" s="36" t="str">
        <f>IF(OR(LEN('Local Access'!B359)=0,'Local Access'!$L358="Ja"),"",'Local Access'!B359)</f>
        <v/>
      </c>
      <c r="C359" s="36" t="str">
        <f>IF(OR(LEN('Local Access'!C359)=0,'Local Access'!$L358="Ja"),"",'Local Access'!C359)</f>
        <v/>
      </c>
      <c r="D359" s="36" t="str">
        <f>IF(OR(LEN('Local Access'!D359)=0,'Local Access'!$L358="Ja"),"",'Local Access'!D359)</f>
        <v/>
      </c>
      <c r="E359" s="36" t="str">
        <f>IF(OR(LEN('Local Access'!E359)=0,'Local Access'!$L358="Ja"),"",'Local Access'!E359)</f>
        <v/>
      </c>
      <c r="F359" s="36" t="str">
        <f>IF(OR(LEN('Local Access'!F359)=0,'Local Access'!$L358="Ja"),"",'Local Access'!F359)</f>
        <v/>
      </c>
      <c r="G359" s="36" t="str">
        <f>IF(N358="Ja","",IF(LEN('Local Access'!H359)=0,"",'Local Access'!H359))</f>
        <v/>
      </c>
      <c r="H359" s="174" t="str">
        <f t="shared" si="25"/>
        <v/>
      </c>
      <c r="I359" s="36" t="str">
        <f>IF(N358="Ja","",IF(LEN('Local Access'!G359)=0,"",'Local Access'!G359))</f>
        <v/>
      </c>
      <c r="J359" s="36" t="str">
        <f>IF(N358="Ja","",IF(LEN('Local Access'!I359)=0,"",'Local Access'!I359))</f>
        <v/>
      </c>
      <c r="K359" s="36" t="str">
        <f>IF(LEN('Local Access'!J359)=0,"",'Local Access'!J359)</f>
        <v/>
      </c>
      <c r="L359" s="36" t="str">
        <f>IF(LEN('Local Access'!K359)=0,"",'Local Access'!K359)</f>
        <v/>
      </c>
      <c r="M359" s="174" t="str">
        <f t="shared" si="26"/>
        <v/>
      </c>
      <c r="N359" s="36" t="str">
        <f>IF(LEN('Local Access'!L359)=0,"",'Local Access'!L359)</f>
        <v/>
      </c>
      <c r="O359" s="36" t="str">
        <f>IF(LEN('Local Access'!M359)=0,"",'Local Access'!M359)</f>
        <v/>
      </c>
      <c r="P359" s="35"/>
      <c r="Q359" s="35"/>
      <c r="R359" s="34"/>
      <c r="S359" s="33"/>
      <c r="T359" s="33"/>
      <c r="U359" s="32"/>
      <c r="V359" s="31"/>
      <c r="W359" s="31"/>
      <c r="X359" s="31"/>
      <c r="Y359" s="31"/>
      <c r="Z359" s="31"/>
      <c r="AA359" s="31"/>
      <c r="AB359" s="292">
        <f t="shared" si="27"/>
        <v>0</v>
      </c>
      <c r="AC359" s="292">
        <f t="shared" si="28"/>
        <v>0</v>
      </c>
      <c r="AD359" s="292">
        <f t="shared" si="29"/>
        <v>0</v>
      </c>
      <c r="AE359" s="30">
        <f>IF(G359="",0,IF(P359="On-Net maken (glasvezel)",$S359*PDC!$F$33+$T359*PDC!$F$34+PDC!$F$32+$U359,IF(P359="On-Net maken (radio)",PDC!$F$35+$U359,0)))</f>
        <v>0</v>
      </c>
      <c r="AF359" s="293">
        <f>IF(G359="",0,IF(P359="Inkoop bij 3e partij",0,IF(H359="Ja",Y359,VLOOKUP($G359,PDC!$B$10:$G$95,6,FALSE))))</f>
        <v>0</v>
      </c>
      <c r="AG359" s="30">
        <f>IF(G359="",0,IF(P359="Inkoop bij 3e partij",0,IF(H359="Ja", Z359,VLOOKUP($G359,PDC!$B$10:$G$95,5,FALSE))))</f>
        <v>0</v>
      </c>
      <c r="AH359" s="293">
        <f>IF(G359="",0,IF(P359="Inkoop bij 3e partij",V359*(1+PDC!$F$37)+IF(G359=0,0,IF(LEN(G359)=0,0,VLOOKUP($G359,PDC!$B$10:$J$77,7,FALSE))),0))</f>
        <v>0</v>
      </c>
      <c r="AI359" s="293">
        <f>IF(G359="",0,IF(P359="Inkoop bij 3e partij",W359*(1+PDC!$F$38),0))</f>
        <v>0</v>
      </c>
      <c r="AJ359" s="30">
        <f>IF(L359="",0,IF(M359="Ja",AA359,VLOOKUP($L359,PDC!$B$10:$G$95,5,FALSE)))</f>
        <v>0</v>
      </c>
    </row>
    <row r="360" spans="1:36" x14ac:dyDescent="0.2">
      <c r="A360" s="36" t="str">
        <f>IF(OR(LEN('Local Access'!A360)=0,'Local Access'!$L359="Ja"),"",'Local Access'!A360)</f>
        <v/>
      </c>
      <c r="B360" s="36" t="str">
        <f>IF(OR(LEN('Local Access'!B360)=0,'Local Access'!$L359="Ja"),"",'Local Access'!B360)</f>
        <v/>
      </c>
      <c r="C360" s="36" t="str">
        <f>IF(OR(LEN('Local Access'!C360)=0,'Local Access'!$L359="Ja"),"",'Local Access'!C360)</f>
        <v/>
      </c>
      <c r="D360" s="36" t="str">
        <f>IF(OR(LEN('Local Access'!D360)=0,'Local Access'!$L359="Ja"),"",'Local Access'!D360)</f>
        <v/>
      </c>
      <c r="E360" s="36" t="str">
        <f>IF(OR(LEN('Local Access'!E360)=0,'Local Access'!$L359="Ja"),"",'Local Access'!E360)</f>
        <v/>
      </c>
      <c r="F360" s="36" t="str">
        <f>IF(OR(LEN('Local Access'!F360)=0,'Local Access'!$L359="Ja"),"",'Local Access'!F360)</f>
        <v/>
      </c>
      <c r="G360" s="36" t="str">
        <f>IF(N359="Ja","",IF(LEN('Local Access'!H360)=0,"",'Local Access'!H360))</f>
        <v/>
      </c>
      <c r="H360" s="174" t="str">
        <f t="shared" si="25"/>
        <v/>
      </c>
      <c r="I360" s="36" t="str">
        <f>IF(N359="Ja","",IF(LEN('Local Access'!G360)=0,"",'Local Access'!G360))</f>
        <v/>
      </c>
      <c r="J360" s="36" t="str">
        <f>IF(N359="Ja","",IF(LEN('Local Access'!I360)=0,"",'Local Access'!I360))</f>
        <v/>
      </c>
      <c r="K360" s="36" t="str">
        <f>IF(LEN('Local Access'!J360)=0,"",'Local Access'!J360)</f>
        <v/>
      </c>
      <c r="L360" s="36" t="str">
        <f>IF(LEN('Local Access'!K360)=0,"",'Local Access'!K360)</f>
        <v/>
      </c>
      <c r="M360" s="174" t="str">
        <f t="shared" si="26"/>
        <v/>
      </c>
      <c r="N360" s="36" t="str">
        <f>IF(LEN('Local Access'!L360)=0,"",'Local Access'!L360)</f>
        <v/>
      </c>
      <c r="O360" s="36" t="str">
        <f>IF(LEN('Local Access'!M360)=0,"",'Local Access'!M360)</f>
        <v/>
      </c>
      <c r="P360" s="35"/>
      <c r="Q360" s="35"/>
      <c r="R360" s="34"/>
      <c r="S360" s="33"/>
      <c r="T360" s="33"/>
      <c r="U360" s="32"/>
      <c r="V360" s="31"/>
      <c r="W360" s="31"/>
      <c r="X360" s="31"/>
      <c r="Y360" s="31"/>
      <c r="Z360" s="31"/>
      <c r="AA360" s="31"/>
      <c r="AB360" s="292">
        <f t="shared" si="27"/>
        <v>0</v>
      </c>
      <c r="AC360" s="292">
        <f t="shared" si="28"/>
        <v>0</v>
      </c>
      <c r="AD360" s="292">
        <f t="shared" si="29"/>
        <v>0</v>
      </c>
      <c r="AE360" s="30">
        <f>IF(G360="",0,IF(P360="On-Net maken (glasvezel)",$S360*PDC!$F$33+$T360*PDC!$F$34+PDC!$F$32+$U360,IF(P360="On-Net maken (radio)",PDC!$F$35+$U360,0)))</f>
        <v>0</v>
      </c>
      <c r="AF360" s="293">
        <f>IF(G360="",0,IF(P360="Inkoop bij 3e partij",0,IF(H360="Ja",Y360,VLOOKUP($G360,PDC!$B$10:$G$95,6,FALSE))))</f>
        <v>0</v>
      </c>
      <c r="AG360" s="30">
        <f>IF(G360="",0,IF(P360="Inkoop bij 3e partij",0,IF(H360="Ja", Z360,VLOOKUP($G360,PDC!$B$10:$G$95,5,FALSE))))</f>
        <v>0</v>
      </c>
      <c r="AH360" s="293">
        <f>IF(G360="",0,IF(P360="Inkoop bij 3e partij",V360*(1+PDC!$F$37)+IF(G360=0,0,IF(LEN(G360)=0,0,VLOOKUP($G360,PDC!$B$10:$J$77,7,FALSE))),0))</f>
        <v>0</v>
      </c>
      <c r="AI360" s="293">
        <f>IF(G360="",0,IF(P360="Inkoop bij 3e partij",W360*(1+PDC!$F$38),0))</f>
        <v>0</v>
      </c>
      <c r="AJ360" s="30">
        <f>IF(L360="",0,IF(M360="Ja",AA360,VLOOKUP($L360,PDC!$B$10:$G$95,5,FALSE)))</f>
        <v>0</v>
      </c>
    </row>
    <row r="361" spans="1:36" x14ac:dyDescent="0.2">
      <c r="A361" s="36" t="str">
        <f>IF(OR(LEN('Local Access'!A361)=0,'Local Access'!$L360="Ja"),"",'Local Access'!A361)</f>
        <v/>
      </c>
      <c r="B361" s="36" t="str">
        <f>IF(OR(LEN('Local Access'!B361)=0,'Local Access'!$L360="Ja"),"",'Local Access'!B361)</f>
        <v/>
      </c>
      <c r="C361" s="36" t="str">
        <f>IF(OR(LEN('Local Access'!C361)=0,'Local Access'!$L360="Ja"),"",'Local Access'!C361)</f>
        <v/>
      </c>
      <c r="D361" s="36" t="str">
        <f>IF(OR(LEN('Local Access'!D361)=0,'Local Access'!$L360="Ja"),"",'Local Access'!D361)</f>
        <v/>
      </c>
      <c r="E361" s="36" t="str">
        <f>IF(OR(LEN('Local Access'!E361)=0,'Local Access'!$L360="Ja"),"",'Local Access'!E361)</f>
        <v/>
      </c>
      <c r="F361" s="36" t="str">
        <f>IF(OR(LEN('Local Access'!F361)=0,'Local Access'!$L360="Ja"),"",'Local Access'!F361)</f>
        <v/>
      </c>
      <c r="G361" s="36" t="str">
        <f>IF(N360="Ja","",IF(LEN('Local Access'!H361)=0,"",'Local Access'!H361))</f>
        <v/>
      </c>
      <c r="H361" s="174" t="str">
        <f t="shared" si="25"/>
        <v/>
      </c>
      <c r="I361" s="36" t="str">
        <f>IF(N360="Ja","",IF(LEN('Local Access'!G361)=0,"",'Local Access'!G361))</f>
        <v/>
      </c>
      <c r="J361" s="36" t="str">
        <f>IF(N360="Ja","",IF(LEN('Local Access'!I361)=0,"",'Local Access'!I361))</f>
        <v/>
      </c>
      <c r="K361" s="36" t="str">
        <f>IF(LEN('Local Access'!J361)=0,"",'Local Access'!J361)</f>
        <v/>
      </c>
      <c r="L361" s="36" t="str">
        <f>IF(LEN('Local Access'!K361)=0,"",'Local Access'!K361)</f>
        <v/>
      </c>
      <c r="M361" s="174" t="str">
        <f t="shared" si="26"/>
        <v/>
      </c>
      <c r="N361" s="36" t="str">
        <f>IF(LEN('Local Access'!L361)=0,"",'Local Access'!L361)</f>
        <v/>
      </c>
      <c r="O361" s="36" t="str">
        <f>IF(LEN('Local Access'!M361)=0,"",'Local Access'!M361)</f>
        <v/>
      </c>
      <c r="P361" s="35"/>
      <c r="Q361" s="35"/>
      <c r="R361" s="34"/>
      <c r="S361" s="33"/>
      <c r="T361" s="33"/>
      <c r="U361" s="32"/>
      <c r="V361" s="31"/>
      <c r="W361" s="31"/>
      <c r="X361" s="31"/>
      <c r="Y361" s="31"/>
      <c r="Z361" s="31"/>
      <c r="AA361" s="31"/>
      <c r="AB361" s="292">
        <f t="shared" si="27"/>
        <v>0</v>
      </c>
      <c r="AC361" s="292">
        <f t="shared" si="28"/>
        <v>0</v>
      </c>
      <c r="AD361" s="292">
        <f t="shared" si="29"/>
        <v>0</v>
      </c>
      <c r="AE361" s="30">
        <f>IF(G361="",0,IF(P361="On-Net maken (glasvezel)",$S361*PDC!$F$33+$T361*PDC!$F$34+PDC!$F$32+$U361,IF(P361="On-Net maken (radio)",PDC!$F$35+$U361,0)))</f>
        <v>0</v>
      </c>
      <c r="AF361" s="293">
        <f>IF(G361="",0,IF(P361="Inkoop bij 3e partij",0,IF(H361="Ja",Y361,VLOOKUP($G361,PDC!$B$10:$G$95,6,FALSE))))</f>
        <v>0</v>
      </c>
      <c r="AG361" s="30">
        <f>IF(G361="",0,IF(P361="Inkoop bij 3e partij",0,IF(H361="Ja", Z361,VLOOKUP($G361,PDC!$B$10:$G$95,5,FALSE))))</f>
        <v>0</v>
      </c>
      <c r="AH361" s="293">
        <f>IF(G361="",0,IF(P361="Inkoop bij 3e partij",V361*(1+PDC!$F$37)+IF(G361=0,0,IF(LEN(G361)=0,0,VLOOKUP($G361,PDC!$B$10:$J$77,7,FALSE))),0))</f>
        <v>0</v>
      </c>
      <c r="AI361" s="293">
        <f>IF(G361="",0,IF(P361="Inkoop bij 3e partij",W361*(1+PDC!$F$38),0))</f>
        <v>0</v>
      </c>
      <c r="AJ361" s="30">
        <f>IF(L361="",0,IF(M361="Ja",AA361,VLOOKUP($L361,PDC!$B$10:$G$95,5,FALSE)))</f>
        <v>0</v>
      </c>
    </row>
    <row r="362" spans="1:36" x14ac:dyDescent="0.2">
      <c r="A362" s="36" t="str">
        <f>IF(OR(LEN('Local Access'!A362)=0,'Local Access'!$L361="Ja"),"",'Local Access'!A362)</f>
        <v/>
      </c>
      <c r="B362" s="36" t="str">
        <f>IF(OR(LEN('Local Access'!B362)=0,'Local Access'!$L361="Ja"),"",'Local Access'!B362)</f>
        <v/>
      </c>
      <c r="C362" s="36" t="str">
        <f>IF(OR(LEN('Local Access'!C362)=0,'Local Access'!$L361="Ja"),"",'Local Access'!C362)</f>
        <v/>
      </c>
      <c r="D362" s="36" t="str">
        <f>IF(OR(LEN('Local Access'!D362)=0,'Local Access'!$L361="Ja"),"",'Local Access'!D362)</f>
        <v/>
      </c>
      <c r="E362" s="36" t="str">
        <f>IF(OR(LEN('Local Access'!E362)=0,'Local Access'!$L361="Ja"),"",'Local Access'!E362)</f>
        <v/>
      </c>
      <c r="F362" s="36" t="str">
        <f>IF(OR(LEN('Local Access'!F362)=0,'Local Access'!$L361="Ja"),"",'Local Access'!F362)</f>
        <v/>
      </c>
      <c r="G362" s="36" t="str">
        <f>IF(N361="Ja","",IF(LEN('Local Access'!H362)=0,"",'Local Access'!H362))</f>
        <v/>
      </c>
      <c r="H362" s="174" t="str">
        <f t="shared" si="25"/>
        <v/>
      </c>
      <c r="I362" s="36" t="str">
        <f>IF(N361="Ja","",IF(LEN('Local Access'!G362)=0,"",'Local Access'!G362))</f>
        <v/>
      </c>
      <c r="J362" s="36" t="str">
        <f>IF(N361="Ja","",IF(LEN('Local Access'!I362)=0,"",'Local Access'!I362))</f>
        <v/>
      </c>
      <c r="K362" s="36" t="str">
        <f>IF(LEN('Local Access'!J362)=0,"",'Local Access'!J362)</f>
        <v/>
      </c>
      <c r="L362" s="36" t="str">
        <f>IF(LEN('Local Access'!K362)=0,"",'Local Access'!K362)</f>
        <v/>
      </c>
      <c r="M362" s="174" t="str">
        <f t="shared" si="26"/>
        <v/>
      </c>
      <c r="N362" s="36" t="str">
        <f>IF(LEN('Local Access'!L362)=0,"",'Local Access'!L362)</f>
        <v/>
      </c>
      <c r="O362" s="36" t="str">
        <f>IF(LEN('Local Access'!M362)=0,"",'Local Access'!M362)</f>
        <v/>
      </c>
      <c r="P362" s="35"/>
      <c r="Q362" s="35"/>
      <c r="R362" s="34"/>
      <c r="S362" s="33"/>
      <c r="T362" s="33"/>
      <c r="U362" s="32"/>
      <c r="V362" s="31"/>
      <c r="W362" s="31"/>
      <c r="X362" s="31"/>
      <c r="Y362" s="31"/>
      <c r="Z362" s="31"/>
      <c r="AA362" s="31"/>
      <c r="AB362" s="292">
        <f t="shared" si="27"/>
        <v>0</v>
      </c>
      <c r="AC362" s="292">
        <f t="shared" si="28"/>
        <v>0</v>
      </c>
      <c r="AD362" s="292">
        <f t="shared" si="29"/>
        <v>0</v>
      </c>
      <c r="AE362" s="30">
        <f>IF(G362="",0,IF(P362="On-Net maken (glasvezel)",$S362*PDC!$F$33+$T362*PDC!$F$34+PDC!$F$32+$U362,IF(P362="On-Net maken (radio)",PDC!$F$35+$U362,0)))</f>
        <v>0</v>
      </c>
      <c r="AF362" s="293">
        <f>IF(G362="",0,IF(P362="Inkoop bij 3e partij",0,IF(H362="Ja",Y362,VLOOKUP($G362,PDC!$B$10:$G$95,6,FALSE))))</f>
        <v>0</v>
      </c>
      <c r="AG362" s="30">
        <f>IF(G362="",0,IF(P362="Inkoop bij 3e partij",0,IF(H362="Ja", Z362,VLOOKUP($G362,PDC!$B$10:$G$95,5,FALSE))))</f>
        <v>0</v>
      </c>
      <c r="AH362" s="293">
        <f>IF(G362="",0,IF(P362="Inkoop bij 3e partij",V362*(1+PDC!$F$37)+IF(G362=0,0,IF(LEN(G362)=0,0,VLOOKUP($G362,PDC!$B$10:$J$77,7,FALSE))),0))</f>
        <v>0</v>
      </c>
      <c r="AI362" s="293">
        <f>IF(G362="",0,IF(P362="Inkoop bij 3e partij",W362*(1+PDC!$F$38),0))</f>
        <v>0</v>
      </c>
      <c r="AJ362" s="30">
        <f>IF(L362="",0,IF(M362="Ja",AA362,VLOOKUP($L362,PDC!$B$10:$G$95,5,FALSE)))</f>
        <v>0</v>
      </c>
    </row>
    <row r="363" spans="1:36" x14ac:dyDescent="0.2">
      <c r="A363" s="36" t="str">
        <f>IF(OR(LEN('Local Access'!A363)=0,'Local Access'!$L362="Ja"),"",'Local Access'!A363)</f>
        <v/>
      </c>
      <c r="B363" s="36" t="str">
        <f>IF(OR(LEN('Local Access'!B363)=0,'Local Access'!$L362="Ja"),"",'Local Access'!B363)</f>
        <v/>
      </c>
      <c r="C363" s="36" t="str">
        <f>IF(OR(LEN('Local Access'!C363)=0,'Local Access'!$L362="Ja"),"",'Local Access'!C363)</f>
        <v/>
      </c>
      <c r="D363" s="36" t="str">
        <f>IF(OR(LEN('Local Access'!D363)=0,'Local Access'!$L362="Ja"),"",'Local Access'!D363)</f>
        <v/>
      </c>
      <c r="E363" s="36" t="str">
        <f>IF(OR(LEN('Local Access'!E363)=0,'Local Access'!$L362="Ja"),"",'Local Access'!E363)</f>
        <v/>
      </c>
      <c r="F363" s="36" t="str">
        <f>IF(OR(LEN('Local Access'!F363)=0,'Local Access'!$L362="Ja"),"",'Local Access'!F363)</f>
        <v/>
      </c>
      <c r="G363" s="36" t="str">
        <f>IF(N362="Ja","",IF(LEN('Local Access'!H363)=0,"",'Local Access'!H363))</f>
        <v/>
      </c>
      <c r="H363" s="174" t="str">
        <f t="shared" si="25"/>
        <v/>
      </c>
      <c r="I363" s="36" t="str">
        <f>IF(N362="Ja","",IF(LEN('Local Access'!G363)=0,"",'Local Access'!G363))</f>
        <v/>
      </c>
      <c r="J363" s="36" t="str">
        <f>IF(N362="Ja","",IF(LEN('Local Access'!I363)=0,"",'Local Access'!I363))</f>
        <v/>
      </c>
      <c r="K363" s="36" t="str">
        <f>IF(LEN('Local Access'!J363)=0,"",'Local Access'!J363)</f>
        <v/>
      </c>
      <c r="L363" s="36" t="str">
        <f>IF(LEN('Local Access'!K363)=0,"",'Local Access'!K363)</f>
        <v/>
      </c>
      <c r="M363" s="174" t="str">
        <f t="shared" si="26"/>
        <v/>
      </c>
      <c r="N363" s="36" t="str">
        <f>IF(LEN('Local Access'!L363)=0,"",'Local Access'!L363)</f>
        <v/>
      </c>
      <c r="O363" s="36" t="str">
        <f>IF(LEN('Local Access'!M363)=0,"",'Local Access'!M363)</f>
        <v/>
      </c>
      <c r="P363" s="35"/>
      <c r="Q363" s="35"/>
      <c r="R363" s="34"/>
      <c r="S363" s="33"/>
      <c r="T363" s="33"/>
      <c r="U363" s="32"/>
      <c r="V363" s="31"/>
      <c r="W363" s="31"/>
      <c r="X363" s="31"/>
      <c r="Y363" s="31"/>
      <c r="Z363" s="31"/>
      <c r="AA363" s="31"/>
      <c r="AB363" s="292">
        <f t="shared" si="27"/>
        <v>0</v>
      </c>
      <c r="AC363" s="292">
        <f t="shared" si="28"/>
        <v>0</v>
      </c>
      <c r="AD363" s="292">
        <f t="shared" si="29"/>
        <v>0</v>
      </c>
      <c r="AE363" s="30">
        <f>IF(G363="",0,IF(P363="On-Net maken (glasvezel)",$S363*PDC!$F$33+$T363*PDC!$F$34+PDC!$F$32+$U363,IF(P363="On-Net maken (radio)",PDC!$F$35+$U363,0)))</f>
        <v>0</v>
      </c>
      <c r="AF363" s="293">
        <f>IF(G363="",0,IF(P363="Inkoop bij 3e partij",0,IF(H363="Ja",Y363,VLOOKUP($G363,PDC!$B$10:$G$95,6,FALSE))))</f>
        <v>0</v>
      </c>
      <c r="AG363" s="30">
        <f>IF(G363="",0,IF(P363="Inkoop bij 3e partij",0,IF(H363="Ja", Z363,VLOOKUP($G363,PDC!$B$10:$G$95,5,FALSE))))</f>
        <v>0</v>
      </c>
      <c r="AH363" s="293">
        <f>IF(G363="",0,IF(P363="Inkoop bij 3e partij",V363*(1+PDC!$F$37)+IF(G363=0,0,IF(LEN(G363)=0,0,VLOOKUP($G363,PDC!$B$10:$J$77,7,FALSE))),0))</f>
        <v>0</v>
      </c>
      <c r="AI363" s="293">
        <f>IF(G363="",0,IF(P363="Inkoop bij 3e partij",W363*(1+PDC!$F$38),0))</f>
        <v>0</v>
      </c>
      <c r="AJ363" s="30">
        <f>IF(L363="",0,IF(M363="Ja",AA363,VLOOKUP($L363,PDC!$B$10:$G$95,5,FALSE)))</f>
        <v>0</v>
      </c>
    </row>
    <row r="364" spans="1:36" x14ac:dyDescent="0.2">
      <c r="A364" s="36" t="str">
        <f>IF(OR(LEN('Local Access'!A364)=0,'Local Access'!$L363="Ja"),"",'Local Access'!A364)</f>
        <v/>
      </c>
      <c r="B364" s="36" t="str">
        <f>IF(OR(LEN('Local Access'!B364)=0,'Local Access'!$L363="Ja"),"",'Local Access'!B364)</f>
        <v/>
      </c>
      <c r="C364" s="36" t="str">
        <f>IF(OR(LEN('Local Access'!C364)=0,'Local Access'!$L363="Ja"),"",'Local Access'!C364)</f>
        <v/>
      </c>
      <c r="D364" s="36" t="str">
        <f>IF(OR(LEN('Local Access'!D364)=0,'Local Access'!$L363="Ja"),"",'Local Access'!D364)</f>
        <v/>
      </c>
      <c r="E364" s="36" t="str">
        <f>IF(OR(LEN('Local Access'!E364)=0,'Local Access'!$L363="Ja"),"",'Local Access'!E364)</f>
        <v/>
      </c>
      <c r="F364" s="36" t="str">
        <f>IF(OR(LEN('Local Access'!F364)=0,'Local Access'!$L363="Ja"),"",'Local Access'!F364)</f>
        <v/>
      </c>
      <c r="G364" s="36" t="str">
        <f>IF(N363="Ja","",IF(LEN('Local Access'!H364)=0,"",'Local Access'!H364))</f>
        <v/>
      </c>
      <c r="H364" s="174" t="str">
        <f t="shared" si="25"/>
        <v/>
      </c>
      <c r="I364" s="36" t="str">
        <f>IF(N363="Ja","",IF(LEN('Local Access'!G364)=0,"",'Local Access'!G364))</f>
        <v/>
      </c>
      <c r="J364" s="36" t="str">
        <f>IF(N363="Ja","",IF(LEN('Local Access'!I364)=0,"",'Local Access'!I364))</f>
        <v/>
      </c>
      <c r="K364" s="36" t="str">
        <f>IF(LEN('Local Access'!J364)=0,"",'Local Access'!J364)</f>
        <v/>
      </c>
      <c r="L364" s="36" t="str">
        <f>IF(LEN('Local Access'!K364)=0,"",'Local Access'!K364)</f>
        <v/>
      </c>
      <c r="M364" s="174" t="str">
        <f t="shared" si="26"/>
        <v/>
      </c>
      <c r="N364" s="36" t="str">
        <f>IF(LEN('Local Access'!L364)=0,"",'Local Access'!L364)</f>
        <v/>
      </c>
      <c r="O364" s="36" t="str">
        <f>IF(LEN('Local Access'!M364)=0,"",'Local Access'!M364)</f>
        <v/>
      </c>
      <c r="P364" s="35"/>
      <c r="Q364" s="35"/>
      <c r="R364" s="34"/>
      <c r="S364" s="33"/>
      <c r="T364" s="33"/>
      <c r="U364" s="32"/>
      <c r="V364" s="31"/>
      <c r="W364" s="31"/>
      <c r="X364" s="31"/>
      <c r="Y364" s="31"/>
      <c r="Z364" s="31"/>
      <c r="AA364" s="31"/>
      <c r="AB364" s="292">
        <f t="shared" si="27"/>
        <v>0</v>
      </c>
      <c r="AC364" s="292">
        <f t="shared" si="28"/>
        <v>0</v>
      </c>
      <c r="AD364" s="292">
        <f t="shared" si="29"/>
        <v>0</v>
      </c>
      <c r="AE364" s="30">
        <f>IF(G364="",0,IF(P364="On-Net maken (glasvezel)",$S364*PDC!$F$33+$T364*PDC!$F$34+PDC!$F$32+$U364,IF(P364="On-Net maken (radio)",PDC!$F$35+$U364,0)))</f>
        <v>0</v>
      </c>
      <c r="AF364" s="293">
        <f>IF(G364="",0,IF(P364="Inkoop bij 3e partij",0,IF(H364="Ja",Y364,VLOOKUP($G364,PDC!$B$10:$G$95,6,FALSE))))</f>
        <v>0</v>
      </c>
      <c r="AG364" s="30">
        <f>IF(G364="",0,IF(P364="Inkoop bij 3e partij",0,IF(H364="Ja", Z364,VLOOKUP($G364,PDC!$B$10:$G$95,5,FALSE))))</f>
        <v>0</v>
      </c>
      <c r="AH364" s="293">
        <f>IF(G364="",0,IF(P364="Inkoop bij 3e partij",V364*(1+PDC!$F$37)+IF(G364=0,0,IF(LEN(G364)=0,0,VLOOKUP($G364,PDC!$B$10:$J$77,7,FALSE))),0))</f>
        <v>0</v>
      </c>
      <c r="AI364" s="293">
        <f>IF(G364="",0,IF(P364="Inkoop bij 3e partij",W364*(1+PDC!$F$38),0))</f>
        <v>0</v>
      </c>
      <c r="AJ364" s="30">
        <f>IF(L364="",0,IF(M364="Ja",AA364,VLOOKUP($L364,PDC!$B$10:$G$95,5,FALSE)))</f>
        <v>0</v>
      </c>
    </row>
    <row r="365" spans="1:36" x14ac:dyDescent="0.2">
      <c r="A365" s="36" t="str">
        <f>IF(OR(LEN('Local Access'!A365)=0,'Local Access'!$L364="Ja"),"",'Local Access'!A365)</f>
        <v/>
      </c>
      <c r="B365" s="36" t="str">
        <f>IF(OR(LEN('Local Access'!B365)=0,'Local Access'!$L364="Ja"),"",'Local Access'!B365)</f>
        <v/>
      </c>
      <c r="C365" s="36" t="str">
        <f>IF(OR(LEN('Local Access'!C365)=0,'Local Access'!$L364="Ja"),"",'Local Access'!C365)</f>
        <v/>
      </c>
      <c r="D365" s="36" t="str">
        <f>IF(OR(LEN('Local Access'!D365)=0,'Local Access'!$L364="Ja"),"",'Local Access'!D365)</f>
        <v/>
      </c>
      <c r="E365" s="36" t="str">
        <f>IF(OR(LEN('Local Access'!E365)=0,'Local Access'!$L364="Ja"),"",'Local Access'!E365)</f>
        <v/>
      </c>
      <c r="F365" s="36" t="str">
        <f>IF(OR(LEN('Local Access'!F365)=0,'Local Access'!$L364="Ja"),"",'Local Access'!F365)</f>
        <v/>
      </c>
      <c r="G365" s="36" t="str">
        <f>IF(N364="Ja","",IF(LEN('Local Access'!H365)=0,"",'Local Access'!H365))</f>
        <v/>
      </c>
      <c r="H365" s="174" t="str">
        <f t="shared" si="25"/>
        <v/>
      </c>
      <c r="I365" s="36" t="str">
        <f>IF(N364="Ja","",IF(LEN('Local Access'!G365)=0,"",'Local Access'!G365))</f>
        <v/>
      </c>
      <c r="J365" s="36" t="str">
        <f>IF(N364="Ja","",IF(LEN('Local Access'!I365)=0,"",'Local Access'!I365))</f>
        <v/>
      </c>
      <c r="K365" s="36" t="str">
        <f>IF(LEN('Local Access'!J365)=0,"",'Local Access'!J365)</f>
        <v/>
      </c>
      <c r="L365" s="36" t="str">
        <f>IF(LEN('Local Access'!K365)=0,"",'Local Access'!K365)</f>
        <v/>
      </c>
      <c r="M365" s="174" t="str">
        <f t="shared" si="26"/>
        <v/>
      </c>
      <c r="N365" s="36" t="str">
        <f>IF(LEN('Local Access'!L365)=0,"",'Local Access'!L365)</f>
        <v/>
      </c>
      <c r="O365" s="36" t="str">
        <f>IF(LEN('Local Access'!M365)=0,"",'Local Access'!M365)</f>
        <v/>
      </c>
      <c r="P365" s="35"/>
      <c r="Q365" s="35"/>
      <c r="R365" s="34"/>
      <c r="S365" s="33"/>
      <c r="T365" s="33"/>
      <c r="U365" s="32"/>
      <c r="V365" s="31"/>
      <c r="W365" s="31"/>
      <c r="X365" s="31"/>
      <c r="Y365" s="31"/>
      <c r="Z365" s="31"/>
      <c r="AA365" s="31"/>
      <c r="AB365" s="292">
        <f t="shared" si="27"/>
        <v>0</v>
      </c>
      <c r="AC365" s="292">
        <f t="shared" si="28"/>
        <v>0</v>
      </c>
      <c r="AD365" s="292">
        <f t="shared" si="29"/>
        <v>0</v>
      </c>
      <c r="AE365" s="30">
        <f>IF(G365="",0,IF(P365="On-Net maken (glasvezel)",$S365*PDC!$F$33+$T365*PDC!$F$34+PDC!$F$32+$U365,IF(P365="On-Net maken (radio)",PDC!$F$35+$U365,0)))</f>
        <v>0</v>
      </c>
      <c r="AF365" s="293">
        <f>IF(G365="",0,IF(P365="Inkoop bij 3e partij",0,IF(H365="Ja",Y365,VLOOKUP($G365,PDC!$B$10:$G$95,6,FALSE))))</f>
        <v>0</v>
      </c>
      <c r="AG365" s="30">
        <f>IF(G365="",0,IF(P365="Inkoop bij 3e partij",0,IF(H365="Ja", Z365,VLOOKUP($G365,PDC!$B$10:$G$95,5,FALSE))))</f>
        <v>0</v>
      </c>
      <c r="AH365" s="293">
        <f>IF(G365="",0,IF(P365="Inkoop bij 3e partij",V365*(1+PDC!$F$37)+IF(G365=0,0,IF(LEN(G365)=0,0,VLOOKUP($G365,PDC!$B$10:$J$77,7,FALSE))),0))</f>
        <v>0</v>
      </c>
      <c r="AI365" s="293">
        <f>IF(G365="",0,IF(P365="Inkoop bij 3e partij",W365*(1+PDC!$F$38),0))</f>
        <v>0</v>
      </c>
      <c r="AJ365" s="30">
        <f>IF(L365="",0,IF(M365="Ja",AA365,VLOOKUP($L365,PDC!$B$10:$G$95,5,FALSE)))</f>
        <v>0</v>
      </c>
    </row>
    <row r="366" spans="1:36" x14ac:dyDescent="0.2">
      <c r="A366" s="36" t="str">
        <f>IF(OR(LEN('Local Access'!A366)=0,'Local Access'!$L365="Ja"),"",'Local Access'!A366)</f>
        <v/>
      </c>
      <c r="B366" s="36" t="str">
        <f>IF(OR(LEN('Local Access'!B366)=0,'Local Access'!$L365="Ja"),"",'Local Access'!B366)</f>
        <v/>
      </c>
      <c r="C366" s="36" t="str">
        <f>IF(OR(LEN('Local Access'!C366)=0,'Local Access'!$L365="Ja"),"",'Local Access'!C366)</f>
        <v/>
      </c>
      <c r="D366" s="36" t="str">
        <f>IF(OR(LEN('Local Access'!D366)=0,'Local Access'!$L365="Ja"),"",'Local Access'!D366)</f>
        <v/>
      </c>
      <c r="E366" s="36" t="str">
        <f>IF(OR(LEN('Local Access'!E366)=0,'Local Access'!$L365="Ja"),"",'Local Access'!E366)</f>
        <v/>
      </c>
      <c r="F366" s="36" t="str">
        <f>IF(OR(LEN('Local Access'!F366)=0,'Local Access'!$L365="Ja"),"",'Local Access'!F366)</f>
        <v/>
      </c>
      <c r="G366" s="36" t="str">
        <f>IF(N365="Ja","",IF(LEN('Local Access'!H366)=0,"",'Local Access'!H366))</f>
        <v/>
      </c>
      <c r="H366" s="174" t="str">
        <f t="shared" si="25"/>
        <v/>
      </c>
      <c r="I366" s="36" t="str">
        <f>IF(N365="Ja","",IF(LEN('Local Access'!G366)=0,"",'Local Access'!G366))</f>
        <v/>
      </c>
      <c r="J366" s="36" t="str">
        <f>IF(N365="Ja","",IF(LEN('Local Access'!I366)=0,"",'Local Access'!I366))</f>
        <v/>
      </c>
      <c r="K366" s="36" t="str">
        <f>IF(LEN('Local Access'!J366)=0,"",'Local Access'!J366)</f>
        <v/>
      </c>
      <c r="L366" s="36" t="str">
        <f>IF(LEN('Local Access'!K366)=0,"",'Local Access'!K366)</f>
        <v/>
      </c>
      <c r="M366" s="174" t="str">
        <f t="shared" si="26"/>
        <v/>
      </c>
      <c r="N366" s="36" t="str">
        <f>IF(LEN('Local Access'!L366)=0,"",'Local Access'!L366)</f>
        <v/>
      </c>
      <c r="O366" s="36" t="str">
        <f>IF(LEN('Local Access'!M366)=0,"",'Local Access'!M366)</f>
        <v/>
      </c>
      <c r="P366" s="35"/>
      <c r="Q366" s="35"/>
      <c r="R366" s="34"/>
      <c r="S366" s="33"/>
      <c r="T366" s="33"/>
      <c r="U366" s="32"/>
      <c r="V366" s="31"/>
      <c r="W366" s="31"/>
      <c r="X366" s="31"/>
      <c r="Y366" s="31"/>
      <c r="Z366" s="31"/>
      <c r="AA366" s="31"/>
      <c r="AB366" s="292">
        <f t="shared" si="27"/>
        <v>0</v>
      </c>
      <c r="AC366" s="292">
        <f t="shared" si="28"/>
        <v>0</v>
      </c>
      <c r="AD366" s="292">
        <f t="shared" si="29"/>
        <v>0</v>
      </c>
      <c r="AE366" s="30">
        <f>IF(G366="",0,IF(P366="On-Net maken (glasvezel)",$S366*PDC!$F$33+$T366*PDC!$F$34+PDC!$F$32+$U366,IF(P366="On-Net maken (radio)",PDC!$F$35+$U366,0)))</f>
        <v>0</v>
      </c>
      <c r="AF366" s="293">
        <f>IF(G366="",0,IF(P366="Inkoop bij 3e partij",0,IF(H366="Ja",Y366,VLOOKUP($G366,PDC!$B$10:$G$95,6,FALSE))))</f>
        <v>0</v>
      </c>
      <c r="AG366" s="30">
        <f>IF(G366="",0,IF(P366="Inkoop bij 3e partij",0,IF(H366="Ja", Z366,VLOOKUP($G366,PDC!$B$10:$G$95,5,FALSE))))</f>
        <v>0</v>
      </c>
      <c r="AH366" s="293">
        <f>IF(G366="",0,IF(P366="Inkoop bij 3e partij",V366*(1+PDC!$F$37)+IF(G366=0,0,IF(LEN(G366)=0,0,VLOOKUP($G366,PDC!$B$10:$J$77,7,FALSE))),0))</f>
        <v>0</v>
      </c>
      <c r="AI366" s="293">
        <f>IF(G366="",0,IF(P366="Inkoop bij 3e partij",W366*(1+PDC!$F$38),0))</f>
        <v>0</v>
      </c>
      <c r="AJ366" s="30">
        <f>IF(L366="",0,IF(M366="Ja",AA366,VLOOKUP($L366,PDC!$B$10:$G$95,5,FALSE)))</f>
        <v>0</v>
      </c>
    </row>
    <row r="367" spans="1:36" x14ac:dyDescent="0.2">
      <c r="A367" s="36" t="str">
        <f>IF(OR(LEN('Local Access'!A367)=0,'Local Access'!$L366="Ja"),"",'Local Access'!A367)</f>
        <v/>
      </c>
      <c r="B367" s="36" t="str">
        <f>IF(OR(LEN('Local Access'!B367)=0,'Local Access'!$L366="Ja"),"",'Local Access'!B367)</f>
        <v/>
      </c>
      <c r="C367" s="36" t="str">
        <f>IF(OR(LEN('Local Access'!C367)=0,'Local Access'!$L366="Ja"),"",'Local Access'!C367)</f>
        <v/>
      </c>
      <c r="D367" s="36" t="str">
        <f>IF(OR(LEN('Local Access'!D367)=0,'Local Access'!$L366="Ja"),"",'Local Access'!D367)</f>
        <v/>
      </c>
      <c r="E367" s="36" t="str">
        <f>IF(OR(LEN('Local Access'!E367)=0,'Local Access'!$L366="Ja"),"",'Local Access'!E367)</f>
        <v/>
      </c>
      <c r="F367" s="36" t="str">
        <f>IF(OR(LEN('Local Access'!F367)=0,'Local Access'!$L366="Ja"),"",'Local Access'!F367)</f>
        <v/>
      </c>
      <c r="G367" s="36" t="str">
        <f>IF(N366="Ja","",IF(LEN('Local Access'!H367)=0,"",'Local Access'!H367))</f>
        <v/>
      </c>
      <c r="H367" s="174" t="str">
        <f t="shared" si="25"/>
        <v/>
      </c>
      <c r="I367" s="36" t="str">
        <f>IF(N366="Ja","",IF(LEN('Local Access'!G367)=0,"",'Local Access'!G367))</f>
        <v/>
      </c>
      <c r="J367" s="36" t="str">
        <f>IF(N366="Ja","",IF(LEN('Local Access'!I367)=0,"",'Local Access'!I367))</f>
        <v/>
      </c>
      <c r="K367" s="36" t="str">
        <f>IF(LEN('Local Access'!J367)=0,"",'Local Access'!J367)</f>
        <v/>
      </c>
      <c r="L367" s="36" t="str">
        <f>IF(LEN('Local Access'!K367)=0,"",'Local Access'!K367)</f>
        <v/>
      </c>
      <c r="M367" s="174" t="str">
        <f t="shared" si="26"/>
        <v/>
      </c>
      <c r="N367" s="36" t="str">
        <f>IF(LEN('Local Access'!L367)=0,"",'Local Access'!L367)</f>
        <v/>
      </c>
      <c r="O367" s="36" t="str">
        <f>IF(LEN('Local Access'!M367)=0,"",'Local Access'!M367)</f>
        <v/>
      </c>
      <c r="P367" s="35"/>
      <c r="Q367" s="35"/>
      <c r="R367" s="34"/>
      <c r="S367" s="33"/>
      <c r="T367" s="33"/>
      <c r="U367" s="32"/>
      <c r="V367" s="31"/>
      <c r="W367" s="31"/>
      <c r="X367" s="31"/>
      <c r="Y367" s="31"/>
      <c r="Z367" s="31"/>
      <c r="AA367" s="31"/>
      <c r="AB367" s="292">
        <f t="shared" si="27"/>
        <v>0</v>
      </c>
      <c r="AC367" s="292">
        <f t="shared" si="28"/>
        <v>0</v>
      </c>
      <c r="AD367" s="292">
        <f t="shared" si="29"/>
        <v>0</v>
      </c>
      <c r="AE367" s="30">
        <f>IF(G367="",0,IF(P367="On-Net maken (glasvezel)",$S367*PDC!$F$33+$T367*PDC!$F$34+PDC!$F$32+$U367,IF(P367="On-Net maken (radio)",PDC!$F$35+$U367,0)))</f>
        <v>0</v>
      </c>
      <c r="AF367" s="293">
        <f>IF(G367="",0,IF(P367="Inkoop bij 3e partij",0,IF(H367="Ja",Y367,VLOOKUP($G367,PDC!$B$10:$G$95,6,FALSE))))</f>
        <v>0</v>
      </c>
      <c r="AG367" s="30">
        <f>IF(G367="",0,IF(P367="Inkoop bij 3e partij",0,IF(H367="Ja", Z367,VLOOKUP($G367,PDC!$B$10:$G$95,5,FALSE))))</f>
        <v>0</v>
      </c>
      <c r="AH367" s="293">
        <f>IF(G367="",0,IF(P367="Inkoop bij 3e partij",V367*(1+PDC!$F$37)+IF(G367=0,0,IF(LEN(G367)=0,0,VLOOKUP($G367,PDC!$B$10:$J$77,7,FALSE))),0))</f>
        <v>0</v>
      </c>
      <c r="AI367" s="293">
        <f>IF(G367="",0,IF(P367="Inkoop bij 3e partij",W367*(1+PDC!$F$38),0))</f>
        <v>0</v>
      </c>
      <c r="AJ367" s="30">
        <f>IF(L367="",0,IF(M367="Ja",AA367,VLOOKUP($L367,PDC!$B$10:$G$95,5,FALSE)))</f>
        <v>0</v>
      </c>
    </row>
    <row r="368" spans="1:36" x14ac:dyDescent="0.2">
      <c r="A368" s="36" t="str">
        <f>IF(OR(LEN('Local Access'!A368)=0,'Local Access'!$L367="Ja"),"",'Local Access'!A368)</f>
        <v/>
      </c>
      <c r="B368" s="36" t="str">
        <f>IF(OR(LEN('Local Access'!B368)=0,'Local Access'!$L367="Ja"),"",'Local Access'!B368)</f>
        <v/>
      </c>
      <c r="C368" s="36" t="str">
        <f>IF(OR(LEN('Local Access'!C368)=0,'Local Access'!$L367="Ja"),"",'Local Access'!C368)</f>
        <v/>
      </c>
      <c r="D368" s="36" t="str">
        <f>IF(OR(LEN('Local Access'!D368)=0,'Local Access'!$L367="Ja"),"",'Local Access'!D368)</f>
        <v/>
      </c>
      <c r="E368" s="36" t="str">
        <f>IF(OR(LEN('Local Access'!E368)=0,'Local Access'!$L367="Ja"),"",'Local Access'!E368)</f>
        <v/>
      </c>
      <c r="F368" s="36" t="str">
        <f>IF(OR(LEN('Local Access'!F368)=0,'Local Access'!$L367="Ja"),"",'Local Access'!F368)</f>
        <v/>
      </c>
      <c r="G368" s="36" t="str">
        <f>IF(N367="Ja","",IF(LEN('Local Access'!H368)=0,"",'Local Access'!H368))</f>
        <v/>
      </c>
      <c r="H368" s="174" t="str">
        <f t="shared" si="25"/>
        <v/>
      </c>
      <c r="I368" s="36" t="str">
        <f>IF(N367="Ja","",IF(LEN('Local Access'!G368)=0,"",'Local Access'!G368))</f>
        <v/>
      </c>
      <c r="J368" s="36" t="str">
        <f>IF(N367="Ja","",IF(LEN('Local Access'!I368)=0,"",'Local Access'!I368))</f>
        <v/>
      </c>
      <c r="K368" s="36" t="str">
        <f>IF(LEN('Local Access'!J368)=0,"",'Local Access'!J368)</f>
        <v/>
      </c>
      <c r="L368" s="36" t="str">
        <f>IF(LEN('Local Access'!K368)=0,"",'Local Access'!K368)</f>
        <v/>
      </c>
      <c r="M368" s="174" t="str">
        <f t="shared" si="26"/>
        <v/>
      </c>
      <c r="N368" s="36" t="str">
        <f>IF(LEN('Local Access'!L368)=0,"",'Local Access'!L368)</f>
        <v/>
      </c>
      <c r="O368" s="36" t="str">
        <f>IF(LEN('Local Access'!M368)=0,"",'Local Access'!M368)</f>
        <v/>
      </c>
      <c r="P368" s="35"/>
      <c r="Q368" s="35"/>
      <c r="R368" s="34"/>
      <c r="S368" s="33"/>
      <c r="T368" s="33"/>
      <c r="U368" s="32"/>
      <c r="V368" s="31"/>
      <c r="W368" s="31"/>
      <c r="X368" s="31"/>
      <c r="Y368" s="31"/>
      <c r="Z368" s="31"/>
      <c r="AA368" s="31"/>
      <c r="AB368" s="292">
        <f t="shared" si="27"/>
        <v>0</v>
      </c>
      <c r="AC368" s="292">
        <f t="shared" si="28"/>
        <v>0</v>
      </c>
      <c r="AD368" s="292">
        <f t="shared" si="29"/>
        <v>0</v>
      </c>
      <c r="AE368" s="30">
        <f>IF(G368="",0,IF(P368="On-Net maken (glasvezel)",$S368*PDC!$F$33+$T368*PDC!$F$34+PDC!$F$32+$U368,IF(P368="On-Net maken (radio)",PDC!$F$35+$U368,0)))</f>
        <v>0</v>
      </c>
      <c r="AF368" s="293">
        <f>IF(G368="",0,IF(P368="Inkoop bij 3e partij",0,IF(H368="Ja",Y368,VLOOKUP($G368,PDC!$B$10:$G$95,6,FALSE))))</f>
        <v>0</v>
      </c>
      <c r="AG368" s="30">
        <f>IF(G368="",0,IF(P368="Inkoop bij 3e partij",0,IF(H368="Ja", Z368,VLOOKUP($G368,PDC!$B$10:$G$95,5,FALSE))))</f>
        <v>0</v>
      </c>
      <c r="AH368" s="293">
        <f>IF(G368="",0,IF(P368="Inkoop bij 3e partij",V368*(1+PDC!$F$37)+IF(G368=0,0,IF(LEN(G368)=0,0,VLOOKUP($G368,PDC!$B$10:$J$77,7,FALSE))),0))</f>
        <v>0</v>
      </c>
      <c r="AI368" s="293">
        <f>IF(G368="",0,IF(P368="Inkoop bij 3e partij",W368*(1+PDC!$F$38),0))</f>
        <v>0</v>
      </c>
      <c r="AJ368" s="30">
        <f>IF(L368="",0,IF(M368="Ja",AA368,VLOOKUP($L368,PDC!$B$10:$G$95,5,FALSE)))</f>
        <v>0</v>
      </c>
    </row>
    <row r="369" spans="1:36" x14ac:dyDescent="0.2">
      <c r="A369" s="36" t="str">
        <f>IF(OR(LEN('Local Access'!A369)=0,'Local Access'!$L368="Ja"),"",'Local Access'!A369)</f>
        <v/>
      </c>
      <c r="B369" s="36" t="str">
        <f>IF(OR(LEN('Local Access'!B369)=0,'Local Access'!$L368="Ja"),"",'Local Access'!B369)</f>
        <v/>
      </c>
      <c r="C369" s="36" t="str">
        <f>IF(OR(LEN('Local Access'!C369)=0,'Local Access'!$L368="Ja"),"",'Local Access'!C369)</f>
        <v/>
      </c>
      <c r="D369" s="36" t="str">
        <f>IF(OR(LEN('Local Access'!D369)=0,'Local Access'!$L368="Ja"),"",'Local Access'!D369)</f>
        <v/>
      </c>
      <c r="E369" s="36" t="str">
        <f>IF(OR(LEN('Local Access'!E369)=0,'Local Access'!$L368="Ja"),"",'Local Access'!E369)</f>
        <v/>
      </c>
      <c r="F369" s="36" t="str">
        <f>IF(OR(LEN('Local Access'!F369)=0,'Local Access'!$L368="Ja"),"",'Local Access'!F369)</f>
        <v/>
      </c>
      <c r="G369" s="36" t="str">
        <f>IF(N368="Ja","",IF(LEN('Local Access'!H369)=0,"",'Local Access'!H369))</f>
        <v/>
      </c>
      <c r="H369" s="174" t="str">
        <f t="shared" si="25"/>
        <v/>
      </c>
      <c r="I369" s="36" t="str">
        <f>IF(N368="Ja","",IF(LEN('Local Access'!G369)=0,"",'Local Access'!G369))</f>
        <v/>
      </c>
      <c r="J369" s="36" t="str">
        <f>IF(N368="Ja","",IF(LEN('Local Access'!I369)=0,"",'Local Access'!I369))</f>
        <v/>
      </c>
      <c r="K369" s="36" t="str">
        <f>IF(LEN('Local Access'!J369)=0,"",'Local Access'!J369)</f>
        <v/>
      </c>
      <c r="L369" s="36" t="str">
        <f>IF(LEN('Local Access'!K369)=0,"",'Local Access'!K369)</f>
        <v/>
      </c>
      <c r="M369" s="174" t="str">
        <f t="shared" si="26"/>
        <v/>
      </c>
      <c r="N369" s="36" t="str">
        <f>IF(LEN('Local Access'!L369)=0,"",'Local Access'!L369)</f>
        <v/>
      </c>
      <c r="O369" s="36" t="str">
        <f>IF(LEN('Local Access'!M369)=0,"",'Local Access'!M369)</f>
        <v/>
      </c>
      <c r="P369" s="35"/>
      <c r="Q369" s="35"/>
      <c r="R369" s="34"/>
      <c r="S369" s="33"/>
      <c r="T369" s="33"/>
      <c r="U369" s="32"/>
      <c r="V369" s="31"/>
      <c r="W369" s="31"/>
      <c r="X369" s="31"/>
      <c r="Y369" s="31"/>
      <c r="Z369" s="31"/>
      <c r="AA369" s="31"/>
      <c r="AB369" s="292">
        <f t="shared" si="27"/>
        <v>0</v>
      </c>
      <c r="AC369" s="292">
        <f t="shared" si="28"/>
        <v>0</v>
      </c>
      <c r="AD369" s="292">
        <f t="shared" si="29"/>
        <v>0</v>
      </c>
      <c r="AE369" s="30">
        <f>IF(G369="",0,IF(P369="On-Net maken (glasvezel)",$S369*PDC!$F$33+$T369*PDC!$F$34+PDC!$F$32+$U369,IF(P369="On-Net maken (radio)",PDC!$F$35+$U369,0)))</f>
        <v>0</v>
      </c>
      <c r="AF369" s="293">
        <f>IF(G369="",0,IF(P369="Inkoop bij 3e partij",0,IF(H369="Ja",Y369,VLOOKUP($G369,PDC!$B$10:$G$95,6,FALSE))))</f>
        <v>0</v>
      </c>
      <c r="AG369" s="30">
        <f>IF(G369="",0,IF(P369="Inkoop bij 3e partij",0,IF(H369="Ja", Z369,VLOOKUP($G369,PDC!$B$10:$G$95,5,FALSE))))</f>
        <v>0</v>
      </c>
      <c r="AH369" s="293">
        <f>IF(G369="",0,IF(P369="Inkoop bij 3e partij",V369*(1+PDC!$F$37)+IF(G369=0,0,IF(LEN(G369)=0,0,VLOOKUP($G369,PDC!$B$10:$J$77,7,FALSE))),0))</f>
        <v>0</v>
      </c>
      <c r="AI369" s="293">
        <f>IF(G369="",0,IF(P369="Inkoop bij 3e partij",W369*(1+PDC!$F$38),0))</f>
        <v>0</v>
      </c>
      <c r="AJ369" s="30">
        <f>IF(L369="",0,IF(M369="Ja",AA369,VLOOKUP($L369,PDC!$B$10:$G$95,5,FALSE)))</f>
        <v>0</v>
      </c>
    </row>
    <row r="370" spans="1:36" x14ac:dyDescent="0.2">
      <c r="A370" s="36" t="str">
        <f>IF(OR(LEN('Local Access'!A370)=0,'Local Access'!$L369="Ja"),"",'Local Access'!A370)</f>
        <v/>
      </c>
      <c r="B370" s="36" t="str">
        <f>IF(OR(LEN('Local Access'!B370)=0,'Local Access'!$L369="Ja"),"",'Local Access'!B370)</f>
        <v/>
      </c>
      <c r="C370" s="36" t="str">
        <f>IF(OR(LEN('Local Access'!C370)=0,'Local Access'!$L369="Ja"),"",'Local Access'!C370)</f>
        <v/>
      </c>
      <c r="D370" s="36" t="str">
        <f>IF(OR(LEN('Local Access'!D370)=0,'Local Access'!$L369="Ja"),"",'Local Access'!D370)</f>
        <v/>
      </c>
      <c r="E370" s="36" t="str">
        <f>IF(OR(LEN('Local Access'!E370)=0,'Local Access'!$L369="Ja"),"",'Local Access'!E370)</f>
        <v/>
      </c>
      <c r="F370" s="36" t="str">
        <f>IF(OR(LEN('Local Access'!F370)=0,'Local Access'!$L369="Ja"),"",'Local Access'!F370)</f>
        <v/>
      </c>
      <c r="G370" s="36" t="str">
        <f>IF(N369="Ja","",IF(LEN('Local Access'!H370)=0,"",'Local Access'!H370))</f>
        <v/>
      </c>
      <c r="H370" s="174" t="str">
        <f t="shared" si="25"/>
        <v/>
      </c>
      <c r="I370" s="36" t="str">
        <f>IF(N369="Ja","",IF(LEN('Local Access'!G370)=0,"",'Local Access'!G370))</f>
        <v/>
      </c>
      <c r="J370" s="36" t="str">
        <f>IF(N369="Ja","",IF(LEN('Local Access'!I370)=0,"",'Local Access'!I370))</f>
        <v/>
      </c>
      <c r="K370" s="36" t="str">
        <f>IF(LEN('Local Access'!J370)=0,"",'Local Access'!J370)</f>
        <v/>
      </c>
      <c r="L370" s="36" t="str">
        <f>IF(LEN('Local Access'!K370)=0,"",'Local Access'!K370)</f>
        <v/>
      </c>
      <c r="M370" s="174" t="str">
        <f t="shared" si="26"/>
        <v/>
      </c>
      <c r="N370" s="36" t="str">
        <f>IF(LEN('Local Access'!L370)=0,"",'Local Access'!L370)</f>
        <v/>
      </c>
      <c r="O370" s="36" t="str">
        <f>IF(LEN('Local Access'!M370)=0,"",'Local Access'!M370)</f>
        <v/>
      </c>
      <c r="P370" s="35"/>
      <c r="Q370" s="35"/>
      <c r="R370" s="34"/>
      <c r="S370" s="33"/>
      <c r="T370" s="33"/>
      <c r="U370" s="32"/>
      <c r="V370" s="31"/>
      <c r="W370" s="31"/>
      <c r="X370" s="31"/>
      <c r="Y370" s="31"/>
      <c r="Z370" s="31"/>
      <c r="AA370" s="31"/>
      <c r="AB370" s="292">
        <f t="shared" si="27"/>
        <v>0</v>
      </c>
      <c r="AC370" s="292">
        <f t="shared" si="28"/>
        <v>0</v>
      </c>
      <c r="AD370" s="292">
        <f t="shared" si="29"/>
        <v>0</v>
      </c>
      <c r="AE370" s="30">
        <f>IF(G370="",0,IF(P370="On-Net maken (glasvezel)",$S370*PDC!$F$33+$T370*PDC!$F$34+PDC!$F$32+$U370,IF(P370="On-Net maken (radio)",PDC!$F$35+$U370,0)))</f>
        <v>0</v>
      </c>
      <c r="AF370" s="293">
        <f>IF(G370="",0,IF(P370="Inkoop bij 3e partij",0,IF(H370="Ja",Y370,VLOOKUP($G370,PDC!$B$10:$G$95,6,FALSE))))</f>
        <v>0</v>
      </c>
      <c r="AG370" s="30">
        <f>IF(G370="",0,IF(P370="Inkoop bij 3e partij",0,IF(H370="Ja", Z370,VLOOKUP($G370,PDC!$B$10:$G$95,5,FALSE))))</f>
        <v>0</v>
      </c>
      <c r="AH370" s="293">
        <f>IF(G370="",0,IF(P370="Inkoop bij 3e partij",V370*(1+PDC!$F$37)+IF(G370=0,0,IF(LEN(G370)=0,0,VLOOKUP($G370,PDC!$B$10:$J$77,7,FALSE))),0))</f>
        <v>0</v>
      </c>
      <c r="AI370" s="293">
        <f>IF(G370="",0,IF(P370="Inkoop bij 3e partij",W370*(1+PDC!$F$38),0))</f>
        <v>0</v>
      </c>
      <c r="AJ370" s="30">
        <f>IF(L370="",0,IF(M370="Ja",AA370,VLOOKUP($L370,PDC!$B$10:$G$95,5,FALSE)))</f>
        <v>0</v>
      </c>
    </row>
    <row r="371" spans="1:36" x14ac:dyDescent="0.2">
      <c r="A371" s="36" t="str">
        <f>IF(OR(LEN('Local Access'!A371)=0,'Local Access'!$L370="Ja"),"",'Local Access'!A371)</f>
        <v/>
      </c>
      <c r="B371" s="36" t="str">
        <f>IF(OR(LEN('Local Access'!B371)=0,'Local Access'!$L370="Ja"),"",'Local Access'!B371)</f>
        <v/>
      </c>
      <c r="C371" s="36" t="str">
        <f>IF(OR(LEN('Local Access'!C371)=0,'Local Access'!$L370="Ja"),"",'Local Access'!C371)</f>
        <v/>
      </c>
      <c r="D371" s="36" t="str">
        <f>IF(OR(LEN('Local Access'!D371)=0,'Local Access'!$L370="Ja"),"",'Local Access'!D371)</f>
        <v/>
      </c>
      <c r="E371" s="36" t="str">
        <f>IF(OR(LEN('Local Access'!E371)=0,'Local Access'!$L370="Ja"),"",'Local Access'!E371)</f>
        <v/>
      </c>
      <c r="F371" s="36" t="str">
        <f>IF(OR(LEN('Local Access'!F371)=0,'Local Access'!$L370="Ja"),"",'Local Access'!F371)</f>
        <v/>
      </c>
      <c r="G371" s="36" t="str">
        <f>IF(N370="Ja","",IF(LEN('Local Access'!H371)=0,"",'Local Access'!H371))</f>
        <v/>
      </c>
      <c r="H371" s="174" t="str">
        <f t="shared" si="25"/>
        <v/>
      </c>
      <c r="I371" s="36" t="str">
        <f>IF(N370="Ja","",IF(LEN('Local Access'!G371)=0,"",'Local Access'!G371))</f>
        <v/>
      </c>
      <c r="J371" s="36" t="str">
        <f>IF(N370="Ja","",IF(LEN('Local Access'!I371)=0,"",'Local Access'!I371))</f>
        <v/>
      </c>
      <c r="K371" s="36" t="str">
        <f>IF(LEN('Local Access'!J371)=0,"",'Local Access'!J371)</f>
        <v/>
      </c>
      <c r="L371" s="36" t="str">
        <f>IF(LEN('Local Access'!K371)=0,"",'Local Access'!K371)</f>
        <v/>
      </c>
      <c r="M371" s="174" t="str">
        <f t="shared" si="26"/>
        <v/>
      </c>
      <c r="N371" s="36" t="str">
        <f>IF(LEN('Local Access'!L371)=0,"",'Local Access'!L371)</f>
        <v/>
      </c>
      <c r="O371" s="36" t="str">
        <f>IF(LEN('Local Access'!M371)=0,"",'Local Access'!M371)</f>
        <v/>
      </c>
      <c r="P371" s="35"/>
      <c r="Q371" s="35"/>
      <c r="R371" s="34"/>
      <c r="S371" s="33"/>
      <c r="T371" s="33"/>
      <c r="U371" s="32"/>
      <c r="V371" s="31"/>
      <c r="W371" s="31"/>
      <c r="X371" s="31"/>
      <c r="Y371" s="31"/>
      <c r="Z371" s="31"/>
      <c r="AA371" s="31"/>
      <c r="AB371" s="292">
        <f t="shared" si="27"/>
        <v>0</v>
      </c>
      <c r="AC371" s="292">
        <f t="shared" si="28"/>
        <v>0</v>
      </c>
      <c r="AD371" s="292">
        <f t="shared" si="29"/>
        <v>0</v>
      </c>
      <c r="AE371" s="30">
        <f>IF(G371="",0,IF(P371="On-Net maken (glasvezel)",$S371*PDC!$F$33+$T371*PDC!$F$34+PDC!$F$32+$U371,IF(P371="On-Net maken (radio)",PDC!$F$35+$U371,0)))</f>
        <v>0</v>
      </c>
      <c r="AF371" s="293">
        <f>IF(G371="",0,IF(P371="Inkoop bij 3e partij",0,IF(H371="Ja",Y371,VLOOKUP($G371,PDC!$B$10:$G$95,6,FALSE))))</f>
        <v>0</v>
      </c>
      <c r="AG371" s="30">
        <f>IF(G371="",0,IF(P371="Inkoop bij 3e partij",0,IF(H371="Ja", Z371,VLOOKUP($G371,PDC!$B$10:$G$95,5,FALSE))))</f>
        <v>0</v>
      </c>
      <c r="AH371" s="293">
        <f>IF(G371="",0,IF(P371="Inkoop bij 3e partij",V371*(1+PDC!$F$37)+IF(G371=0,0,IF(LEN(G371)=0,0,VLOOKUP($G371,PDC!$B$10:$J$77,7,FALSE))),0))</f>
        <v>0</v>
      </c>
      <c r="AI371" s="293">
        <f>IF(G371="",0,IF(P371="Inkoop bij 3e partij",W371*(1+PDC!$F$38),0))</f>
        <v>0</v>
      </c>
      <c r="AJ371" s="30">
        <f>IF(L371="",0,IF(M371="Ja",AA371,VLOOKUP($L371,PDC!$B$10:$G$95,5,FALSE)))</f>
        <v>0</v>
      </c>
    </row>
    <row r="372" spans="1:36" x14ac:dyDescent="0.2">
      <c r="A372" s="36" t="str">
        <f>IF(OR(LEN('Local Access'!A372)=0,'Local Access'!$L371="Ja"),"",'Local Access'!A372)</f>
        <v/>
      </c>
      <c r="B372" s="36" t="str">
        <f>IF(OR(LEN('Local Access'!B372)=0,'Local Access'!$L371="Ja"),"",'Local Access'!B372)</f>
        <v/>
      </c>
      <c r="C372" s="36" t="str">
        <f>IF(OR(LEN('Local Access'!C372)=0,'Local Access'!$L371="Ja"),"",'Local Access'!C372)</f>
        <v/>
      </c>
      <c r="D372" s="36" t="str">
        <f>IF(OR(LEN('Local Access'!D372)=0,'Local Access'!$L371="Ja"),"",'Local Access'!D372)</f>
        <v/>
      </c>
      <c r="E372" s="36" t="str">
        <f>IF(OR(LEN('Local Access'!E372)=0,'Local Access'!$L371="Ja"),"",'Local Access'!E372)</f>
        <v/>
      </c>
      <c r="F372" s="36" t="str">
        <f>IF(OR(LEN('Local Access'!F372)=0,'Local Access'!$L371="Ja"),"",'Local Access'!F372)</f>
        <v/>
      </c>
      <c r="G372" s="36" t="str">
        <f>IF(N371="Ja","",IF(LEN('Local Access'!H372)=0,"",'Local Access'!H372))</f>
        <v/>
      </c>
      <c r="H372" s="174" t="str">
        <f t="shared" si="25"/>
        <v/>
      </c>
      <c r="I372" s="36" t="str">
        <f>IF(N371="Ja","",IF(LEN('Local Access'!G372)=0,"",'Local Access'!G372))</f>
        <v/>
      </c>
      <c r="J372" s="36" t="str">
        <f>IF(N371="Ja","",IF(LEN('Local Access'!I372)=0,"",'Local Access'!I372))</f>
        <v/>
      </c>
      <c r="K372" s="36" t="str">
        <f>IF(LEN('Local Access'!J372)=0,"",'Local Access'!J372)</f>
        <v/>
      </c>
      <c r="L372" s="36" t="str">
        <f>IF(LEN('Local Access'!K372)=0,"",'Local Access'!K372)</f>
        <v/>
      </c>
      <c r="M372" s="174" t="str">
        <f t="shared" si="26"/>
        <v/>
      </c>
      <c r="N372" s="36" t="str">
        <f>IF(LEN('Local Access'!L372)=0,"",'Local Access'!L372)</f>
        <v/>
      </c>
      <c r="O372" s="36" t="str">
        <f>IF(LEN('Local Access'!M372)=0,"",'Local Access'!M372)</f>
        <v/>
      </c>
      <c r="P372" s="35"/>
      <c r="Q372" s="35"/>
      <c r="R372" s="34"/>
      <c r="S372" s="33"/>
      <c r="T372" s="33"/>
      <c r="U372" s="32"/>
      <c r="V372" s="31"/>
      <c r="W372" s="31"/>
      <c r="X372" s="31"/>
      <c r="Y372" s="31"/>
      <c r="Z372" s="31"/>
      <c r="AA372" s="31"/>
      <c r="AB372" s="292">
        <f t="shared" si="27"/>
        <v>0</v>
      </c>
      <c r="AC372" s="292">
        <f t="shared" si="28"/>
        <v>0</v>
      </c>
      <c r="AD372" s="292">
        <f t="shared" si="29"/>
        <v>0</v>
      </c>
      <c r="AE372" s="30">
        <f>IF(G372="",0,IF(P372="On-Net maken (glasvezel)",$S372*PDC!$F$33+$T372*PDC!$F$34+PDC!$F$32+$U372,IF(P372="On-Net maken (radio)",PDC!$F$35+$U372,0)))</f>
        <v>0</v>
      </c>
      <c r="AF372" s="293">
        <f>IF(G372="",0,IF(P372="Inkoop bij 3e partij",0,IF(H372="Ja",Y372,VLOOKUP($G372,PDC!$B$10:$G$95,6,FALSE))))</f>
        <v>0</v>
      </c>
      <c r="AG372" s="30">
        <f>IF(G372="",0,IF(P372="Inkoop bij 3e partij",0,IF(H372="Ja", Z372,VLOOKUP($G372,PDC!$B$10:$G$95,5,FALSE))))</f>
        <v>0</v>
      </c>
      <c r="AH372" s="293">
        <f>IF(G372="",0,IF(P372="Inkoop bij 3e partij",V372*(1+PDC!$F$37)+IF(G372=0,0,IF(LEN(G372)=0,0,VLOOKUP($G372,PDC!$B$10:$J$77,7,FALSE))),0))</f>
        <v>0</v>
      </c>
      <c r="AI372" s="293">
        <f>IF(G372="",0,IF(P372="Inkoop bij 3e partij",W372*(1+PDC!$F$38),0))</f>
        <v>0</v>
      </c>
      <c r="AJ372" s="30">
        <f>IF(L372="",0,IF(M372="Ja",AA372,VLOOKUP($L372,PDC!$B$10:$G$95,5,FALSE)))</f>
        <v>0</v>
      </c>
    </row>
    <row r="373" spans="1:36" x14ac:dyDescent="0.2">
      <c r="A373" s="36" t="str">
        <f>IF(OR(LEN('Local Access'!A373)=0,'Local Access'!$L372="Ja"),"",'Local Access'!A373)</f>
        <v/>
      </c>
      <c r="B373" s="36" t="str">
        <f>IF(OR(LEN('Local Access'!B373)=0,'Local Access'!$L372="Ja"),"",'Local Access'!B373)</f>
        <v/>
      </c>
      <c r="C373" s="36" t="str">
        <f>IF(OR(LEN('Local Access'!C373)=0,'Local Access'!$L372="Ja"),"",'Local Access'!C373)</f>
        <v/>
      </c>
      <c r="D373" s="36" t="str">
        <f>IF(OR(LEN('Local Access'!D373)=0,'Local Access'!$L372="Ja"),"",'Local Access'!D373)</f>
        <v/>
      </c>
      <c r="E373" s="36" t="str">
        <f>IF(OR(LEN('Local Access'!E373)=0,'Local Access'!$L372="Ja"),"",'Local Access'!E373)</f>
        <v/>
      </c>
      <c r="F373" s="36" t="str">
        <f>IF(OR(LEN('Local Access'!F373)=0,'Local Access'!$L372="Ja"),"",'Local Access'!F373)</f>
        <v/>
      </c>
      <c r="G373" s="36" t="str">
        <f>IF(N372="Ja","",IF(LEN('Local Access'!H373)=0,"",'Local Access'!H373))</f>
        <v/>
      </c>
      <c r="H373" s="174" t="str">
        <f t="shared" si="25"/>
        <v/>
      </c>
      <c r="I373" s="36" t="str">
        <f>IF(N372="Ja","",IF(LEN('Local Access'!G373)=0,"",'Local Access'!G373))</f>
        <v/>
      </c>
      <c r="J373" s="36" t="str">
        <f>IF(N372="Ja","",IF(LEN('Local Access'!I373)=0,"",'Local Access'!I373))</f>
        <v/>
      </c>
      <c r="K373" s="36" t="str">
        <f>IF(LEN('Local Access'!J373)=0,"",'Local Access'!J373)</f>
        <v/>
      </c>
      <c r="L373" s="36" t="str">
        <f>IF(LEN('Local Access'!K373)=0,"",'Local Access'!K373)</f>
        <v/>
      </c>
      <c r="M373" s="174" t="str">
        <f t="shared" si="26"/>
        <v/>
      </c>
      <c r="N373" s="36" t="str">
        <f>IF(LEN('Local Access'!L373)=0,"",'Local Access'!L373)</f>
        <v/>
      </c>
      <c r="O373" s="36" t="str">
        <f>IF(LEN('Local Access'!M373)=0,"",'Local Access'!M373)</f>
        <v/>
      </c>
      <c r="P373" s="35"/>
      <c r="Q373" s="35"/>
      <c r="R373" s="34"/>
      <c r="S373" s="33"/>
      <c r="T373" s="33"/>
      <c r="U373" s="32"/>
      <c r="V373" s="31"/>
      <c r="W373" s="31"/>
      <c r="X373" s="31"/>
      <c r="Y373" s="31"/>
      <c r="Z373" s="31"/>
      <c r="AA373" s="31"/>
      <c r="AB373" s="292">
        <f t="shared" si="27"/>
        <v>0</v>
      </c>
      <c r="AC373" s="292">
        <f t="shared" si="28"/>
        <v>0</v>
      </c>
      <c r="AD373" s="292">
        <f t="shared" si="29"/>
        <v>0</v>
      </c>
      <c r="AE373" s="30">
        <f>IF(G373="",0,IF(P373="On-Net maken (glasvezel)",$S373*PDC!$F$33+$T373*PDC!$F$34+PDC!$F$32+$U373,IF(P373="On-Net maken (radio)",PDC!$F$35+$U373,0)))</f>
        <v>0</v>
      </c>
      <c r="AF373" s="293">
        <f>IF(G373="",0,IF(P373="Inkoop bij 3e partij",0,IF(H373="Ja",Y373,VLOOKUP($G373,PDC!$B$10:$G$95,6,FALSE))))</f>
        <v>0</v>
      </c>
      <c r="AG373" s="30">
        <f>IF(G373="",0,IF(P373="Inkoop bij 3e partij",0,IF(H373="Ja", Z373,VLOOKUP($G373,PDC!$B$10:$G$95,5,FALSE))))</f>
        <v>0</v>
      </c>
      <c r="AH373" s="293">
        <f>IF(G373="",0,IF(P373="Inkoop bij 3e partij",V373*(1+PDC!$F$37)+IF(G373=0,0,IF(LEN(G373)=0,0,VLOOKUP($G373,PDC!$B$10:$J$77,7,FALSE))),0))</f>
        <v>0</v>
      </c>
      <c r="AI373" s="293">
        <f>IF(G373="",0,IF(P373="Inkoop bij 3e partij",W373*(1+PDC!$F$38),0))</f>
        <v>0</v>
      </c>
      <c r="AJ373" s="30">
        <f>IF(L373="",0,IF(M373="Ja",AA373,VLOOKUP($L373,PDC!$B$10:$G$95,5,FALSE)))</f>
        <v>0</v>
      </c>
    </row>
    <row r="374" spans="1:36" x14ac:dyDescent="0.2">
      <c r="A374" s="36" t="str">
        <f>IF(OR(LEN('Local Access'!A374)=0,'Local Access'!$L373="Ja"),"",'Local Access'!A374)</f>
        <v/>
      </c>
      <c r="B374" s="36" t="str">
        <f>IF(OR(LEN('Local Access'!B374)=0,'Local Access'!$L373="Ja"),"",'Local Access'!B374)</f>
        <v/>
      </c>
      <c r="C374" s="36" t="str">
        <f>IF(OR(LEN('Local Access'!C374)=0,'Local Access'!$L373="Ja"),"",'Local Access'!C374)</f>
        <v/>
      </c>
      <c r="D374" s="36" t="str">
        <f>IF(OR(LEN('Local Access'!D374)=0,'Local Access'!$L373="Ja"),"",'Local Access'!D374)</f>
        <v/>
      </c>
      <c r="E374" s="36" t="str">
        <f>IF(OR(LEN('Local Access'!E374)=0,'Local Access'!$L373="Ja"),"",'Local Access'!E374)</f>
        <v/>
      </c>
      <c r="F374" s="36" t="str">
        <f>IF(OR(LEN('Local Access'!F374)=0,'Local Access'!$L373="Ja"),"",'Local Access'!F374)</f>
        <v/>
      </c>
      <c r="G374" s="36" t="str">
        <f>IF(N373="Ja","",IF(LEN('Local Access'!H374)=0,"",'Local Access'!H374))</f>
        <v/>
      </c>
      <c r="H374" s="174" t="str">
        <f t="shared" si="25"/>
        <v/>
      </c>
      <c r="I374" s="36" t="str">
        <f>IF(N373="Ja","",IF(LEN('Local Access'!G374)=0,"",'Local Access'!G374))</f>
        <v/>
      </c>
      <c r="J374" s="36" t="str">
        <f>IF(N373="Ja","",IF(LEN('Local Access'!I374)=0,"",'Local Access'!I374))</f>
        <v/>
      </c>
      <c r="K374" s="36" t="str">
        <f>IF(LEN('Local Access'!J374)=0,"",'Local Access'!J374)</f>
        <v/>
      </c>
      <c r="L374" s="36" t="str">
        <f>IF(LEN('Local Access'!K374)=0,"",'Local Access'!K374)</f>
        <v/>
      </c>
      <c r="M374" s="174" t="str">
        <f t="shared" si="26"/>
        <v/>
      </c>
      <c r="N374" s="36" t="str">
        <f>IF(LEN('Local Access'!L374)=0,"",'Local Access'!L374)</f>
        <v/>
      </c>
      <c r="O374" s="36" t="str">
        <f>IF(LEN('Local Access'!M374)=0,"",'Local Access'!M374)</f>
        <v/>
      </c>
      <c r="P374" s="35"/>
      <c r="Q374" s="35"/>
      <c r="R374" s="34"/>
      <c r="S374" s="33"/>
      <c r="T374" s="33"/>
      <c r="U374" s="32"/>
      <c r="V374" s="31"/>
      <c r="W374" s="31"/>
      <c r="X374" s="31"/>
      <c r="Y374" s="31"/>
      <c r="Z374" s="31"/>
      <c r="AA374" s="31"/>
      <c r="AB374" s="292">
        <f t="shared" si="27"/>
        <v>0</v>
      </c>
      <c r="AC374" s="292">
        <f t="shared" si="28"/>
        <v>0</v>
      </c>
      <c r="AD374" s="292">
        <f t="shared" si="29"/>
        <v>0</v>
      </c>
      <c r="AE374" s="30">
        <f>IF(G374="",0,IF(P374="On-Net maken (glasvezel)",$S374*PDC!$F$33+$T374*PDC!$F$34+PDC!$F$32+$U374,IF(P374="On-Net maken (radio)",PDC!$F$35+$U374,0)))</f>
        <v>0</v>
      </c>
      <c r="AF374" s="293">
        <f>IF(G374="",0,IF(P374="Inkoop bij 3e partij",0,IF(H374="Ja",Y374,VLOOKUP($G374,PDC!$B$10:$G$95,6,FALSE))))</f>
        <v>0</v>
      </c>
      <c r="AG374" s="30">
        <f>IF(G374="",0,IF(P374="Inkoop bij 3e partij",0,IF(H374="Ja", Z374,VLOOKUP($G374,PDC!$B$10:$G$95,5,FALSE))))</f>
        <v>0</v>
      </c>
      <c r="AH374" s="293">
        <f>IF(G374="",0,IF(P374="Inkoop bij 3e partij",V374*(1+PDC!$F$37)+IF(G374=0,0,IF(LEN(G374)=0,0,VLOOKUP($G374,PDC!$B$10:$J$77,7,FALSE))),0))</f>
        <v>0</v>
      </c>
      <c r="AI374" s="293">
        <f>IF(G374="",0,IF(P374="Inkoop bij 3e partij",W374*(1+PDC!$F$38),0))</f>
        <v>0</v>
      </c>
      <c r="AJ374" s="30">
        <f>IF(L374="",0,IF(M374="Ja",AA374,VLOOKUP($L374,PDC!$B$10:$G$95,5,FALSE)))</f>
        <v>0</v>
      </c>
    </row>
    <row r="375" spans="1:36" x14ac:dyDescent="0.2">
      <c r="A375" s="36" t="str">
        <f>IF(OR(LEN('Local Access'!A375)=0,'Local Access'!$L374="Ja"),"",'Local Access'!A375)</f>
        <v/>
      </c>
      <c r="B375" s="36" t="str">
        <f>IF(OR(LEN('Local Access'!B375)=0,'Local Access'!$L374="Ja"),"",'Local Access'!B375)</f>
        <v/>
      </c>
      <c r="C375" s="36" t="str">
        <f>IF(OR(LEN('Local Access'!C375)=0,'Local Access'!$L374="Ja"),"",'Local Access'!C375)</f>
        <v/>
      </c>
      <c r="D375" s="36" t="str">
        <f>IF(OR(LEN('Local Access'!D375)=0,'Local Access'!$L374="Ja"),"",'Local Access'!D375)</f>
        <v/>
      </c>
      <c r="E375" s="36" t="str">
        <f>IF(OR(LEN('Local Access'!E375)=0,'Local Access'!$L374="Ja"),"",'Local Access'!E375)</f>
        <v/>
      </c>
      <c r="F375" s="36" t="str">
        <f>IF(OR(LEN('Local Access'!F375)=0,'Local Access'!$L374="Ja"),"",'Local Access'!F375)</f>
        <v/>
      </c>
      <c r="G375" s="36" t="str">
        <f>IF(N374="Ja","",IF(LEN('Local Access'!H375)=0,"",'Local Access'!H375))</f>
        <v/>
      </c>
      <c r="H375" s="174" t="str">
        <f t="shared" si="25"/>
        <v/>
      </c>
      <c r="I375" s="36" t="str">
        <f>IF(N374="Ja","",IF(LEN('Local Access'!G375)=0,"",'Local Access'!G375))</f>
        <v/>
      </c>
      <c r="J375" s="36" t="str">
        <f>IF(N374="Ja","",IF(LEN('Local Access'!I375)=0,"",'Local Access'!I375))</f>
        <v/>
      </c>
      <c r="K375" s="36" t="str">
        <f>IF(LEN('Local Access'!J375)=0,"",'Local Access'!J375)</f>
        <v/>
      </c>
      <c r="L375" s="36" t="str">
        <f>IF(LEN('Local Access'!K375)=0,"",'Local Access'!K375)</f>
        <v/>
      </c>
      <c r="M375" s="174" t="str">
        <f t="shared" si="26"/>
        <v/>
      </c>
      <c r="N375" s="36" t="str">
        <f>IF(LEN('Local Access'!L375)=0,"",'Local Access'!L375)</f>
        <v/>
      </c>
      <c r="O375" s="36" t="str">
        <f>IF(LEN('Local Access'!M375)=0,"",'Local Access'!M375)</f>
        <v/>
      </c>
      <c r="P375" s="35"/>
      <c r="Q375" s="35"/>
      <c r="R375" s="34"/>
      <c r="S375" s="33"/>
      <c r="T375" s="33"/>
      <c r="U375" s="32"/>
      <c r="V375" s="31"/>
      <c r="W375" s="31"/>
      <c r="X375" s="31"/>
      <c r="Y375" s="31"/>
      <c r="Z375" s="31"/>
      <c r="AA375" s="31"/>
      <c r="AB375" s="292">
        <f t="shared" si="27"/>
        <v>0</v>
      </c>
      <c r="AC375" s="292">
        <f t="shared" si="28"/>
        <v>0</v>
      </c>
      <c r="AD375" s="292">
        <f t="shared" si="29"/>
        <v>0</v>
      </c>
      <c r="AE375" s="30">
        <f>IF(G375="",0,IF(P375="On-Net maken (glasvezel)",$S375*PDC!$F$33+$T375*PDC!$F$34+PDC!$F$32+$U375,IF(P375="On-Net maken (radio)",PDC!$F$35+$U375,0)))</f>
        <v>0</v>
      </c>
      <c r="AF375" s="293">
        <f>IF(G375="",0,IF(P375="Inkoop bij 3e partij",0,IF(H375="Ja",Y375,VLOOKUP($G375,PDC!$B$10:$G$95,6,FALSE))))</f>
        <v>0</v>
      </c>
      <c r="AG375" s="30">
        <f>IF(G375="",0,IF(P375="Inkoop bij 3e partij",0,IF(H375="Ja", Z375,VLOOKUP($G375,PDC!$B$10:$G$95,5,FALSE))))</f>
        <v>0</v>
      </c>
      <c r="AH375" s="293">
        <f>IF(G375="",0,IF(P375="Inkoop bij 3e partij",V375*(1+PDC!$F$37)+IF(G375=0,0,IF(LEN(G375)=0,0,VLOOKUP($G375,PDC!$B$10:$J$77,7,FALSE))),0))</f>
        <v>0</v>
      </c>
      <c r="AI375" s="293">
        <f>IF(G375="",0,IF(P375="Inkoop bij 3e partij",W375*(1+PDC!$F$38),0))</f>
        <v>0</v>
      </c>
      <c r="AJ375" s="30">
        <f>IF(L375="",0,IF(M375="Ja",AA375,VLOOKUP($L375,PDC!$B$10:$G$95,5,FALSE)))</f>
        <v>0</v>
      </c>
    </row>
    <row r="376" spans="1:36" x14ac:dyDescent="0.2">
      <c r="A376" s="36" t="str">
        <f>IF(OR(LEN('Local Access'!A376)=0,'Local Access'!$L375="Ja"),"",'Local Access'!A376)</f>
        <v/>
      </c>
      <c r="B376" s="36" t="str">
        <f>IF(OR(LEN('Local Access'!B376)=0,'Local Access'!$L375="Ja"),"",'Local Access'!B376)</f>
        <v/>
      </c>
      <c r="C376" s="36" t="str">
        <f>IF(OR(LEN('Local Access'!C376)=0,'Local Access'!$L375="Ja"),"",'Local Access'!C376)</f>
        <v/>
      </c>
      <c r="D376" s="36" t="str">
        <f>IF(OR(LEN('Local Access'!D376)=0,'Local Access'!$L375="Ja"),"",'Local Access'!D376)</f>
        <v/>
      </c>
      <c r="E376" s="36" t="str">
        <f>IF(OR(LEN('Local Access'!E376)=0,'Local Access'!$L375="Ja"),"",'Local Access'!E376)</f>
        <v/>
      </c>
      <c r="F376" s="36" t="str">
        <f>IF(OR(LEN('Local Access'!F376)=0,'Local Access'!$L375="Ja"),"",'Local Access'!F376)</f>
        <v/>
      </c>
      <c r="G376" s="36" t="str">
        <f>IF(N375="Ja","",IF(LEN('Local Access'!H376)=0,"",'Local Access'!H376))</f>
        <v/>
      </c>
      <c r="H376" s="174" t="str">
        <f t="shared" si="25"/>
        <v/>
      </c>
      <c r="I376" s="36" t="str">
        <f>IF(N375="Ja","",IF(LEN('Local Access'!G376)=0,"",'Local Access'!G376))</f>
        <v/>
      </c>
      <c r="J376" s="36" t="str">
        <f>IF(N375="Ja","",IF(LEN('Local Access'!I376)=0,"",'Local Access'!I376))</f>
        <v/>
      </c>
      <c r="K376" s="36" t="str">
        <f>IF(LEN('Local Access'!J376)=0,"",'Local Access'!J376)</f>
        <v/>
      </c>
      <c r="L376" s="36" t="str">
        <f>IF(LEN('Local Access'!K376)=0,"",'Local Access'!K376)</f>
        <v/>
      </c>
      <c r="M376" s="174" t="str">
        <f t="shared" si="26"/>
        <v/>
      </c>
      <c r="N376" s="36" t="str">
        <f>IF(LEN('Local Access'!L376)=0,"",'Local Access'!L376)</f>
        <v/>
      </c>
      <c r="O376" s="36" t="str">
        <f>IF(LEN('Local Access'!M376)=0,"",'Local Access'!M376)</f>
        <v/>
      </c>
      <c r="P376" s="35"/>
      <c r="Q376" s="35"/>
      <c r="R376" s="34"/>
      <c r="S376" s="33"/>
      <c r="T376" s="33"/>
      <c r="U376" s="32"/>
      <c r="V376" s="31"/>
      <c r="W376" s="31"/>
      <c r="X376" s="31"/>
      <c r="Y376" s="31"/>
      <c r="Z376" s="31"/>
      <c r="AA376" s="31"/>
      <c r="AB376" s="292">
        <f t="shared" si="27"/>
        <v>0</v>
      </c>
      <c r="AC376" s="292">
        <f t="shared" si="28"/>
        <v>0</v>
      </c>
      <c r="AD376" s="292">
        <f t="shared" si="29"/>
        <v>0</v>
      </c>
      <c r="AE376" s="30">
        <f>IF(G376="",0,IF(P376="On-Net maken (glasvezel)",$S376*PDC!$F$33+$T376*PDC!$F$34+PDC!$F$32+$U376,IF(P376="On-Net maken (radio)",PDC!$F$35+$U376,0)))</f>
        <v>0</v>
      </c>
      <c r="AF376" s="293">
        <f>IF(G376="",0,IF(P376="Inkoop bij 3e partij",0,IF(H376="Ja",Y376,VLOOKUP($G376,PDC!$B$10:$G$95,6,FALSE))))</f>
        <v>0</v>
      </c>
      <c r="AG376" s="30">
        <f>IF(G376="",0,IF(P376="Inkoop bij 3e partij",0,IF(H376="Ja", Z376,VLOOKUP($G376,PDC!$B$10:$G$95,5,FALSE))))</f>
        <v>0</v>
      </c>
      <c r="AH376" s="293">
        <f>IF(G376="",0,IF(P376="Inkoop bij 3e partij",V376*(1+PDC!$F$37)+IF(G376=0,0,IF(LEN(G376)=0,0,VLOOKUP($G376,PDC!$B$10:$J$77,7,FALSE))),0))</f>
        <v>0</v>
      </c>
      <c r="AI376" s="293">
        <f>IF(G376="",0,IF(P376="Inkoop bij 3e partij",W376*(1+PDC!$F$38),0))</f>
        <v>0</v>
      </c>
      <c r="AJ376" s="30">
        <f>IF(L376="",0,IF(M376="Ja",AA376,VLOOKUP($L376,PDC!$B$10:$G$95,5,FALSE)))</f>
        <v>0</v>
      </c>
    </row>
    <row r="377" spans="1:36" x14ac:dyDescent="0.2">
      <c r="A377" s="36" t="str">
        <f>IF(OR(LEN('Local Access'!A377)=0,'Local Access'!$L376="Ja"),"",'Local Access'!A377)</f>
        <v/>
      </c>
      <c r="B377" s="36" t="str">
        <f>IF(OR(LEN('Local Access'!B377)=0,'Local Access'!$L376="Ja"),"",'Local Access'!B377)</f>
        <v/>
      </c>
      <c r="C377" s="36" t="str">
        <f>IF(OR(LEN('Local Access'!C377)=0,'Local Access'!$L376="Ja"),"",'Local Access'!C377)</f>
        <v/>
      </c>
      <c r="D377" s="36" t="str">
        <f>IF(OR(LEN('Local Access'!D377)=0,'Local Access'!$L376="Ja"),"",'Local Access'!D377)</f>
        <v/>
      </c>
      <c r="E377" s="36" t="str">
        <f>IF(OR(LEN('Local Access'!E377)=0,'Local Access'!$L376="Ja"),"",'Local Access'!E377)</f>
        <v/>
      </c>
      <c r="F377" s="36" t="str">
        <f>IF(OR(LEN('Local Access'!F377)=0,'Local Access'!$L376="Ja"),"",'Local Access'!F377)</f>
        <v/>
      </c>
      <c r="G377" s="36" t="str">
        <f>IF(N376="Ja","",IF(LEN('Local Access'!H377)=0,"",'Local Access'!H377))</f>
        <v/>
      </c>
      <c r="H377" s="174" t="str">
        <f t="shared" si="25"/>
        <v/>
      </c>
      <c r="I377" s="36" t="str">
        <f>IF(N376="Ja","",IF(LEN('Local Access'!G377)=0,"",'Local Access'!G377))</f>
        <v/>
      </c>
      <c r="J377" s="36" t="str">
        <f>IF(N376="Ja","",IF(LEN('Local Access'!I377)=0,"",'Local Access'!I377))</f>
        <v/>
      </c>
      <c r="K377" s="36" t="str">
        <f>IF(LEN('Local Access'!J377)=0,"",'Local Access'!J377)</f>
        <v/>
      </c>
      <c r="L377" s="36" t="str">
        <f>IF(LEN('Local Access'!K377)=0,"",'Local Access'!K377)</f>
        <v/>
      </c>
      <c r="M377" s="174" t="str">
        <f t="shared" si="26"/>
        <v/>
      </c>
      <c r="N377" s="36" t="str">
        <f>IF(LEN('Local Access'!L377)=0,"",'Local Access'!L377)</f>
        <v/>
      </c>
      <c r="O377" s="36" t="str">
        <f>IF(LEN('Local Access'!M377)=0,"",'Local Access'!M377)</f>
        <v/>
      </c>
      <c r="P377" s="35"/>
      <c r="Q377" s="35"/>
      <c r="R377" s="34"/>
      <c r="S377" s="33"/>
      <c r="T377" s="33"/>
      <c r="U377" s="32"/>
      <c r="V377" s="31"/>
      <c r="W377" s="31"/>
      <c r="X377" s="31"/>
      <c r="Y377" s="31"/>
      <c r="Z377" s="31"/>
      <c r="AA377" s="31"/>
      <c r="AB377" s="292">
        <f t="shared" si="27"/>
        <v>0</v>
      </c>
      <c r="AC377" s="292">
        <f t="shared" si="28"/>
        <v>0</v>
      </c>
      <c r="AD377" s="292">
        <f t="shared" si="29"/>
        <v>0</v>
      </c>
      <c r="AE377" s="30">
        <f>IF(G377="",0,IF(P377="On-Net maken (glasvezel)",$S377*PDC!$F$33+$T377*PDC!$F$34+PDC!$F$32+$U377,IF(P377="On-Net maken (radio)",PDC!$F$35+$U377,0)))</f>
        <v>0</v>
      </c>
      <c r="AF377" s="293">
        <f>IF(G377="",0,IF(P377="Inkoop bij 3e partij",0,IF(H377="Ja",Y377,VLOOKUP($G377,PDC!$B$10:$G$95,6,FALSE))))</f>
        <v>0</v>
      </c>
      <c r="AG377" s="30">
        <f>IF(G377="",0,IF(P377="Inkoop bij 3e partij",0,IF(H377="Ja", Z377,VLOOKUP($G377,PDC!$B$10:$G$95,5,FALSE))))</f>
        <v>0</v>
      </c>
      <c r="AH377" s="293">
        <f>IF(G377="",0,IF(P377="Inkoop bij 3e partij",V377*(1+PDC!$F$37)+IF(G377=0,0,IF(LEN(G377)=0,0,VLOOKUP($G377,PDC!$B$10:$J$77,7,FALSE))),0))</f>
        <v>0</v>
      </c>
      <c r="AI377" s="293">
        <f>IF(G377="",0,IF(P377="Inkoop bij 3e partij",W377*(1+PDC!$F$38),0))</f>
        <v>0</v>
      </c>
      <c r="AJ377" s="30">
        <f>IF(L377="",0,IF(M377="Ja",AA377,VLOOKUP($L377,PDC!$B$10:$G$95,5,FALSE)))</f>
        <v>0</v>
      </c>
    </row>
    <row r="378" spans="1:36" x14ac:dyDescent="0.2">
      <c r="A378" s="36" t="str">
        <f>IF(OR(LEN('Local Access'!A378)=0,'Local Access'!$L377="Ja"),"",'Local Access'!A378)</f>
        <v/>
      </c>
      <c r="B378" s="36" t="str">
        <f>IF(OR(LEN('Local Access'!B378)=0,'Local Access'!$L377="Ja"),"",'Local Access'!B378)</f>
        <v/>
      </c>
      <c r="C378" s="36" t="str">
        <f>IF(OR(LEN('Local Access'!C378)=0,'Local Access'!$L377="Ja"),"",'Local Access'!C378)</f>
        <v/>
      </c>
      <c r="D378" s="36" t="str">
        <f>IF(OR(LEN('Local Access'!D378)=0,'Local Access'!$L377="Ja"),"",'Local Access'!D378)</f>
        <v/>
      </c>
      <c r="E378" s="36" t="str">
        <f>IF(OR(LEN('Local Access'!E378)=0,'Local Access'!$L377="Ja"),"",'Local Access'!E378)</f>
        <v/>
      </c>
      <c r="F378" s="36" t="str">
        <f>IF(OR(LEN('Local Access'!F378)=0,'Local Access'!$L377="Ja"),"",'Local Access'!F378)</f>
        <v/>
      </c>
      <c r="G378" s="36" t="str">
        <f>IF(N377="Ja","",IF(LEN('Local Access'!H378)=0,"",'Local Access'!H378))</f>
        <v/>
      </c>
      <c r="H378" s="174" t="str">
        <f t="shared" si="25"/>
        <v/>
      </c>
      <c r="I378" s="36" t="str">
        <f>IF(N377="Ja","",IF(LEN('Local Access'!G378)=0,"",'Local Access'!G378))</f>
        <v/>
      </c>
      <c r="J378" s="36" t="str">
        <f>IF(N377="Ja","",IF(LEN('Local Access'!I378)=0,"",'Local Access'!I378))</f>
        <v/>
      </c>
      <c r="K378" s="36" t="str">
        <f>IF(LEN('Local Access'!J378)=0,"",'Local Access'!J378)</f>
        <v/>
      </c>
      <c r="L378" s="36" t="str">
        <f>IF(LEN('Local Access'!K378)=0,"",'Local Access'!K378)</f>
        <v/>
      </c>
      <c r="M378" s="174" t="str">
        <f t="shared" si="26"/>
        <v/>
      </c>
      <c r="N378" s="36" t="str">
        <f>IF(LEN('Local Access'!L378)=0,"",'Local Access'!L378)</f>
        <v/>
      </c>
      <c r="O378" s="36" t="str">
        <f>IF(LEN('Local Access'!M378)=0,"",'Local Access'!M378)</f>
        <v/>
      </c>
      <c r="P378" s="35"/>
      <c r="Q378" s="35"/>
      <c r="R378" s="34"/>
      <c r="S378" s="33"/>
      <c r="T378" s="33"/>
      <c r="U378" s="32"/>
      <c r="V378" s="31"/>
      <c r="W378" s="31"/>
      <c r="X378" s="31"/>
      <c r="Y378" s="31"/>
      <c r="Z378" s="31"/>
      <c r="AA378" s="31"/>
      <c r="AB378" s="292">
        <f t="shared" si="27"/>
        <v>0</v>
      </c>
      <c r="AC378" s="292">
        <f t="shared" si="28"/>
        <v>0</v>
      </c>
      <c r="AD378" s="292">
        <f t="shared" si="29"/>
        <v>0</v>
      </c>
      <c r="AE378" s="30">
        <f>IF(G378="",0,IF(P378="On-Net maken (glasvezel)",$S378*PDC!$F$33+$T378*PDC!$F$34+PDC!$F$32+$U378,IF(P378="On-Net maken (radio)",PDC!$F$35+$U378,0)))</f>
        <v>0</v>
      </c>
      <c r="AF378" s="293">
        <f>IF(G378="",0,IF(P378="Inkoop bij 3e partij",0,IF(H378="Ja",Y378,VLOOKUP($G378,PDC!$B$10:$G$95,6,FALSE))))</f>
        <v>0</v>
      </c>
      <c r="AG378" s="30">
        <f>IF(G378="",0,IF(P378="Inkoop bij 3e partij",0,IF(H378="Ja", Z378,VLOOKUP($G378,PDC!$B$10:$G$95,5,FALSE))))</f>
        <v>0</v>
      </c>
      <c r="AH378" s="293">
        <f>IF(G378="",0,IF(P378="Inkoop bij 3e partij",V378*(1+PDC!$F$37)+IF(G378=0,0,IF(LEN(G378)=0,0,VLOOKUP($G378,PDC!$B$10:$J$77,7,FALSE))),0))</f>
        <v>0</v>
      </c>
      <c r="AI378" s="293">
        <f>IF(G378="",0,IF(P378="Inkoop bij 3e partij",W378*(1+PDC!$F$38),0))</f>
        <v>0</v>
      </c>
      <c r="AJ378" s="30">
        <f>IF(L378="",0,IF(M378="Ja",AA378,VLOOKUP($L378,PDC!$B$10:$G$95,5,FALSE)))</f>
        <v>0</v>
      </c>
    </row>
    <row r="379" spans="1:36" x14ac:dyDescent="0.2">
      <c r="A379" s="36" t="str">
        <f>IF(OR(LEN('Local Access'!A379)=0,'Local Access'!$L378="Ja"),"",'Local Access'!A379)</f>
        <v/>
      </c>
      <c r="B379" s="36" t="str">
        <f>IF(OR(LEN('Local Access'!B379)=0,'Local Access'!$L378="Ja"),"",'Local Access'!B379)</f>
        <v/>
      </c>
      <c r="C379" s="36" t="str">
        <f>IF(OR(LEN('Local Access'!C379)=0,'Local Access'!$L378="Ja"),"",'Local Access'!C379)</f>
        <v/>
      </c>
      <c r="D379" s="36" t="str">
        <f>IF(OR(LEN('Local Access'!D379)=0,'Local Access'!$L378="Ja"),"",'Local Access'!D379)</f>
        <v/>
      </c>
      <c r="E379" s="36" t="str">
        <f>IF(OR(LEN('Local Access'!E379)=0,'Local Access'!$L378="Ja"),"",'Local Access'!E379)</f>
        <v/>
      </c>
      <c r="F379" s="36" t="str">
        <f>IF(OR(LEN('Local Access'!F379)=0,'Local Access'!$L378="Ja"),"",'Local Access'!F379)</f>
        <v/>
      </c>
      <c r="G379" s="36" t="str">
        <f>IF(N378="Ja","",IF(LEN('Local Access'!H379)=0,"",'Local Access'!H379))</f>
        <v/>
      </c>
      <c r="H379" s="174" t="str">
        <f t="shared" si="25"/>
        <v/>
      </c>
      <c r="I379" s="36" t="str">
        <f>IF(N378="Ja","",IF(LEN('Local Access'!G379)=0,"",'Local Access'!G379))</f>
        <v/>
      </c>
      <c r="J379" s="36" t="str">
        <f>IF(N378="Ja","",IF(LEN('Local Access'!I379)=0,"",'Local Access'!I379))</f>
        <v/>
      </c>
      <c r="K379" s="36" t="str">
        <f>IF(LEN('Local Access'!J379)=0,"",'Local Access'!J379)</f>
        <v/>
      </c>
      <c r="L379" s="36" t="str">
        <f>IF(LEN('Local Access'!K379)=0,"",'Local Access'!K379)</f>
        <v/>
      </c>
      <c r="M379" s="174" t="str">
        <f t="shared" si="26"/>
        <v/>
      </c>
      <c r="N379" s="36" t="str">
        <f>IF(LEN('Local Access'!L379)=0,"",'Local Access'!L379)</f>
        <v/>
      </c>
      <c r="O379" s="36" t="str">
        <f>IF(LEN('Local Access'!M379)=0,"",'Local Access'!M379)</f>
        <v/>
      </c>
      <c r="P379" s="35"/>
      <c r="Q379" s="35"/>
      <c r="R379" s="34"/>
      <c r="S379" s="33"/>
      <c r="T379" s="33"/>
      <c r="U379" s="32"/>
      <c r="V379" s="31"/>
      <c r="W379" s="31"/>
      <c r="X379" s="31"/>
      <c r="Y379" s="31"/>
      <c r="Z379" s="31"/>
      <c r="AA379" s="31"/>
      <c r="AB379" s="292">
        <f t="shared" si="27"/>
        <v>0</v>
      </c>
      <c r="AC379" s="292">
        <f t="shared" si="28"/>
        <v>0</v>
      </c>
      <c r="AD379" s="292">
        <f t="shared" si="29"/>
        <v>0</v>
      </c>
      <c r="AE379" s="30">
        <f>IF(G379="",0,IF(P379="On-Net maken (glasvezel)",$S379*PDC!$F$33+$T379*PDC!$F$34+PDC!$F$32+$U379,IF(P379="On-Net maken (radio)",PDC!$F$35+$U379,0)))</f>
        <v>0</v>
      </c>
      <c r="AF379" s="293">
        <f>IF(G379="",0,IF(P379="Inkoop bij 3e partij",0,IF(H379="Ja",Y379,VLOOKUP($G379,PDC!$B$10:$G$95,6,FALSE))))</f>
        <v>0</v>
      </c>
      <c r="AG379" s="30">
        <f>IF(G379="",0,IF(P379="Inkoop bij 3e partij",0,IF(H379="Ja", Z379,VLOOKUP($G379,PDC!$B$10:$G$95,5,FALSE))))</f>
        <v>0</v>
      </c>
      <c r="AH379" s="293">
        <f>IF(G379="",0,IF(P379="Inkoop bij 3e partij",V379*(1+PDC!$F$37)+IF(G379=0,0,IF(LEN(G379)=0,0,VLOOKUP($G379,PDC!$B$10:$J$77,7,FALSE))),0))</f>
        <v>0</v>
      </c>
      <c r="AI379" s="293">
        <f>IF(G379="",0,IF(P379="Inkoop bij 3e partij",W379*(1+PDC!$F$38),0))</f>
        <v>0</v>
      </c>
      <c r="AJ379" s="30">
        <f>IF(L379="",0,IF(M379="Ja",AA379,VLOOKUP($L379,PDC!$B$10:$G$95,5,FALSE)))</f>
        <v>0</v>
      </c>
    </row>
    <row r="380" spans="1:36" x14ac:dyDescent="0.2">
      <c r="A380" s="36" t="str">
        <f>IF(OR(LEN('Local Access'!A380)=0,'Local Access'!$L379="Ja"),"",'Local Access'!A380)</f>
        <v/>
      </c>
      <c r="B380" s="36" t="str">
        <f>IF(OR(LEN('Local Access'!B380)=0,'Local Access'!$L379="Ja"),"",'Local Access'!B380)</f>
        <v/>
      </c>
      <c r="C380" s="36" t="str">
        <f>IF(OR(LEN('Local Access'!C380)=0,'Local Access'!$L379="Ja"),"",'Local Access'!C380)</f>
        <v/>
      </c>
      <c r="D380" s="36" t="str">
        <f>IF(OR(LEN('Local Access'!D380)=0,'Local Access'!$L379="Ja"),"",'Local Access'!D380)</f>
        <v/>
      </c>
      <c r="E380" s="36" t="str">
        <f>IF(OR(LEN('Local Access'!E380)=0,'Local Access'!$L379="Ja"),"",'Local Access'!E380)</f>
        <v/>
      </c>
      <c r="F380" s="36" t="str">
        <f>IF(OR(LEN('Local Access'!F380)=0,'Local Access'!$L379="Ja"),"",'Local Access'!F380)</f>
        <v/>
      </c>
      <c r="G380" s="36" t="str">
        <f>IF(N379="Ja","",IF(LEN('Local Access'!H380)=0,"",'Local Access'!H380))</f>
        <v/>
      </c>
      <c r="H380" s="174" t="str">
        <f t="shared" si="25"/>
        <v/>
      </c>
      <c r="I380" s="36" t="str">
        <f>IF(N379="Ja","",IF(LEN('Local Access'!G380)=0,"",'Local Access'!G380))</f>
        <v/>
      </c>
      <c r="J380" s="36" t="str">
        <f>IF(N379="Ja","",IF(LEN('Local Access'!I380)=0,"",'Local Access'!I380))</f>
        <v/>
      </c>
      <c r="K380" s="36" t="str">
        <f>IF(LEN('Local Access'!J380)=0,"",'Local Access'!J380)</f>
        <v/>
      </c>
      <c r="L380" s="36" t="str">
        <f>IF(LEN('Local Access'!K380)=0,"",'Local Access'!K380)</f>
        <v/>
      </c>
      <c r="M380" s="174" t="str">
        <f t="shared" si="26"/>
        <v/>
      </c>
      <c r="N380" s="36" t="str">
        <f>IF(LEN('Local Access'!L380)=0,"",'Local Access'!L380)</f>
        <v/>
      </c>
      <c r="O380" s="36" t="str">
        <f>IF(LEN('Local Access'!M380)=0,"",'Local Access'!M380)</f>
        <v/>
      </c>
      <c r="P380" s="35"/>
      <c r="Q380" s="35"/>
      <c r="R380" s="34"/>
      <c r="S380" s="33"/>
      <c r="T380" s="33"/>
      <c r="U380" s="32"/>
      <c r="V380" s="31"/>
      <c r="W380" s="31"/>
      <c r="X380" s="31"/>
      <c r="Y380" s="31"/>
      <c r="Z380" s="31"/>
      <c r="AA380" s="31"/>
      <c r="AB380" s="292">
        <f t="shared" si="27"/>
        <v>0</v>
      </c>
      <c r="AC380" s="292">
        <f t="shared" si="28"/>
        <v>0</v>
      </c>
      <c r="AD380" s="292">
        <f t="shared" si="29"/>
        <v>0</v>
      </c>
      <c r="AE380" s="30">
        <f>IF(G380="",0,IF(P380="On-Net maken (glasvezel)",$S380*PDC!$F$33+$T380*PDC!$F$34+PDC!$F$32+$U380,IF(P380="On-Net maken (radio)",PDC!$F$35+$U380,0)))</f>
        <v>0</v>
      </c>
      <c r="AF380" s="293">
        <f>IF(G380="",0,IF(P380="Inkoop bij 3e partij",0,IF(H380="Ja",Y380,VLOOKUP($G380,PDC!$B$10:$G$95,6,FALSE))))</f>
        <v>0</v>
      </c>
      <c r="AG380" s="30">
        <f>IF(G380="",0,IF(P380="Inkoop bij 3e partij",0,IF(H380="Ja", Z380,VLOOKUP($G380,PDC!$B$10:$G$95,5,FALSE))))</f>
        <v>0</v>
      </c>
      <c r="AH380" s="293">
        <f>IF(G380="",0,IF(P380="Inkoop bij 3e partij",V380*(1+PDC!$F$37)+IF(G380=0,0,IF(LEN(G380)=0,0,VLOOKUP($G380,PDC!$B$10:$J$77,7,FALSE))),0))</f>
        <v>0</v>
      </c>
      <c r="AI380" s="293">
        <f>IF(G380="",0,IF(P380="Inkoop bij 3e partij",W380*(1+PDC!$F$38),0))</f>
        <v>0</v>
      </c>
      <c r="AJ380" s="30">
        <f>IF(L380="",0,IF(M380="Ja",AA380,VLOOKUP($L380,PDC!$B$10:$G$95,5,FALSE)))</f>
        <v>0</v>
      </c>
    </row>
    <row r="381" spans="1:36" x14ac:dyDescent="0.2">
      <c r="A381" s="36" t="str">
        <f>IF(OR(LEN('Local Access'!A381)=0,'Local Access'!$L380="Ja"),"",'Local Access'!A381)</f>
        <v/>
      </c>
      <c r="B381" s="36" t="str">
        <f>IF(OR(LEN('Local Access'!B381)=0,'Local Access'!$L380="Ja"),"",'Local Access'!B381)</f>
        <v/>
      </c>
      <c r="C381" s="36" t="str">
        <f>IF(OR(LEN('Local Access'!C381)=0,'Local Access'!$L380="Ja"),"",'Local Access'!C381)</f>
        <v/>
      </c>
      <c r="D381" s="36" t="str">
        <f>IF(OR(LEN('Local Access'!D381)=0,'Local Access'!$L380="Ja"),"",'Local Access'!D381)</f>
        <v/>
      </c>
      <c r="E381" s="36" t="str">
        <f>IF(OR(LEN('Local Access'!E381)=0,'Local Access'!$L380="Ja"),"",'Local Access'!E381)</f>
        <v/>
      </c>
      <c r="F381" s="36" t="str">
        <f>IF(OR(LEN('Local Access'!F381)=0,'Local Access'!$L380="Ja"),"",'Local Access'!F381)</f>
        <v/>
      </c>
      <c r="G381" s="36" t="str">
        <f>IF(N380="Ja","",IF(LEN('Local Access'!H381)=0,"",'Local Access'!H381))</f>
        <v/>
      </c>
      <c r="H381" s="174" t="str">
        <f t="shared" si="25"/>
        <v/>
      </c>
      <c r="I381" s="36" t="str">
        <f>IF(N380="Ja","",IF(LEN('Local Access'!G381)=0,"",'Local Access'!G381))</f>
        <v/>
      </c>
      <c r="J381" s="36" t="str">
        <f>IF(N380="Ja","",IF(LEN('Local Access'!I381)=0,"",'Local Access'!I381))</f>
        <v/>
      </c>
      <c r="K381" s="36" t="str">
        <f>IF(LEN('Local Access'!J381)=0,"",'Local Access'!J381)</f>
        <v/>
      </c>
      <c r="L381" s="36" t="str">
        <f>IF(LEN('Local Access'!K381)=0,"",'Local Access'!K381)</f>
        <v/>
      </c>
      <c r="M381" s="174" t="str">
        <f t="shared" si="26"/>
        <v/>
      </c>
      <c r="N381" s="36" t="str">
        <f>IF(LEN('Local Access'!L381)=0,"",'Local Access'!L381)</f>
        <v/>
      </c>
      <c r="O381" s="36" t="str">
        <f>IF(LEN('Local Access'!M381)=0,"",'Local Access'!M381)</f>
        <v/>
      </c>
      <c r="P381" s="35"/>
      <c r="Q381" s="35"/>
      <c r="R381" s="34"/>
      <c r="S381" s="33"/>
      <c r="T381" s="33"/>
      <c r="U381" s="32"/>
      <c r="V381" s="31"/>
      <c r="W381" s="31"/>
      <c r="X381" s="31"/>
      <c r="Y381" s="31"/>
      <c r="Z381" s="31"/>
      <c r="AA381" s="31"/>
      <c r="AB381" s="292">
        <f t="shared" si="27"/>
        <v>0</v>
      </c>
      <c r="AC381" s="292">
        <f t="shared" si="28"/>
        <v>0</v>
      </c>
      <c r="AD381" s="292">
        <f t="shared" si="29"/>
        <v>0</v>
      </c>
      <c r="AE381" s="30">
        <f>IF(G381="",0,IF(P381="On-Net maken (glasvezel)",$S381*PDC!$F$33+$T381*PDC!$F$34+PDC!$F$32+$U381,IF(P381="On-Net maken (radio)",PDC!$F$35+$U381,0)))</f>
        <v>0</v>
      </c>
      <c r="AF381" s="293">
        <f>IF(G381="",0,IF(P381="Inkoop bij 3e partij",0,IF(H381="Ja",Y381,VLOOKUP($G381,PDC!$B$10:$G$95,6,FALSE))))</f>
        <v>0</v>
      </c>
      <c r="AG381" s="30">
        <f>IF(G381="",0,IF(P381="Inkoop bij 3e partij",0,IF(H381="Ja", Z381,VLOOKUP($G381,PDC!$B$10:$G$95,5,FALSE))))</f>
        <v>0</v>
      </c>
      <c r="AH381" s="293">
        <f>IF(G381="",0,IF(P381="Inkoop bij 3e partij",V381*(1+PDC!$F$37)+IF(G381=0,0,IF(LEN(G381)=0,0,VLOOKUP($G381,PDC!$B$10:$J$77,7,FALSE))),0))</f>
        <v>0</v>
      </c>
      <c r="AI381" s="293">
        <f>IF(G381="",0,IF(P381="Inkoop bij 3e partij",W381*(1+PDC!$F$38),0))</f>
        <v>0</v>
      </c>
      <c r="AJ381" s="30">
        <f>IF(L381="",0,IF(M381="Ja",AA381,VLOOKUP($L381,PDC!$B$10:$G$95,5,FALSE)))</f>
        <v>0</v>
      </c>
    </row>
    <row r="382" spans="1:36" x14ac:dyDescent="0.2">
      <c r="A382" s="36" t="str">
        <f>IF(OR(LEN('Local Access'!A382)=0,'Local Access'!$L381="Ja"),"",'Local Access'!A382)</f>
        <v/>
      </c>
      <c r="B382" s="36" t="str">
        <f>IF(OR(LEN('Local Access'!B382)=0,'Local Access'!$L381="Ja"),"",'Local Access'!B382)</f>
        <v/>
      </c>
      <c r="C382" s="36" t="str">
        <f>IF(OR(LEN('Local Access'!C382)=0,'Local Access'!$L381="Ja"),"",'Local Access'!C382)</f>
        <v/>
      </c>
      <c r="D382" s="36" t="str">
        <f>IF(OR(LEN('Local Access'!D382)=0,'Local Access'!$L381="Ja"),"",'Local Access'!D382)</f>
        <v/>
      </c>
      <c r="E382" s="36" t="str">
        <f>IF(OR(LEN('Local Access'!E382)=0,'Local Access'!$L381="Ja"),"",'Local Access'!E382)</f>
        <v/>
      </c>
      <c r="F382" s="36" t="str">
        <f>IF(OR(LEN('Local Access'!F382)=0,'Local Access'!$L381="Ja"),"",'Local Access'!F382)</f>
        <v/>
      </c>
      <c r="G382" s="36" t="str">
        <f>IF(N381="Ja","",IF(LEN('Local Access'!H382)=0,"",'Local Access'!H382))</f>
        <v/>
      </c>
      <c r="H382" s="174" t="str">
        <f t="shared" si="25"/>
        <v/>
      </c>
      <c r="I382" s="36" t="str">
        <f>IF(N381="Ja","",IF(LEN('Local Access'!G382)=0,"",'Local Access'!G382))</f>
        <v/>
      </c>
      <c r="J382" s="36" t="str">
        <f>IF(N381="Ja","",IF(LEN('Local Access'!I382)=0,"",'Local Access'!I382))</f>
        <v/>
      </c>
      <c r="K382" s="36" t="str">
        <f>IF(LEN('Local Access'!J382)=0,"",'Local Access'!J382)</f>
        <v/>
      </c>
      <c r="L382" s="36" t="str">
        <f>IF(LEN('Local Access'!K382)=0,"",'Local Access'!K382)</f>
        <v/>
      </c>
      <c r="M382" s="174" t="str">
        <f t="shared" si="26"/>
        <v/>
      </c>
      <c r="N382" s="36" t="str">
        <f>IF(LEN('Local Access'!L382)=0,"",'Local Access'!L382)</f>
        <v/>
      </c>
      <c r="O382" s="36" t="str">
        <f>IF(LEN('Local Access'!M382)=0,"",'Local Access'!M382)</f>
        <v/>
      </c>
      <c r="P382" s="35"/>
      <c r="Q382" s="35"/>
      <c r="R382" s="34"/>
      <c r="S382" s="33"/>
      <c r="T382" s="33"/>
      <c r="U382" s="32"/>
      <c r="V382" s="31"/>
      <c r="W382" s="31"/>
      <c r="X382" s="31"/>
      <c r="Y382" s="31"/>
      <c r="Z382" s="31"/>
      <c r="AA382" s="31"/>
      <c r="AB382" s="292">
        <f t="shared" si="27"/>
        <v>0</v>
      </c>
      <c r="AC382" s="292">
        <f t="shared" si="28"/>
        <v>0</v>
      </c>
      <c r="AD382" s="292">
        <f t="shared" si="29"/>
        <v>0</v>
      </c>
      <c r="AE382" s="30">
        <f>IF(G382="",0,IF(P382="On-Net maken (glasvezel)",$S382*PDC!$F$33+$T382*PDC!$F$34+PDC!$F$32+$U382,IF(P382="On-Net maken (radio)",PDC!$F$35+$U382,0)))</f>
        <v>0</v>
      </c>
      <c r="AF382" s="293">
        <f>IF(G382="",0,IF(P382="Inkoop bij 3e partij",0,IF(H382="Ja",Y382,VLOOKUP($G382,PDC!$B$10:$G$95,6,FALSE))))</f>
        <v>0</v>
      </c>
      <c r="AG382" s="30">
        <f>IF(G382="",0,IF(P382="Inkoop bij 3e partij",0,IF(H382="Ja", Z382,VLOOKUP($G382,PDC!$B$10:$G$95,5,FALSE))))</f>
        <v>0</v>
      </c>
      <c r="AH382" s="293">
        <f>IF(G382="",0,IF(P382="Inkoop bij 3e partij",V382*(1+PDC!$F$37)+IF(G382=0,0,IF(LEN(G382)=0,0,VLOOKUP($G382,PDC!$B$10:$J$77,7,FALSE))),0))</f>
        <v>0</v>
      </c>
      <c r="AI382" s="293">
        <f>IF(G382="",0,IF(P382="Inkoop bij 3e partij",W382*(1+PDC!$F$38),0))</f>
        <v>0</v>
      </c>
      <c r="AJ382" s="30">
        <f>IF(L382="",0,IF(M382="Ja",AA382,VLOOKUP($L382,PDC!$B$10:$G$95,5,FALSE)))</f>
        <v>0</v>
      </c>
    </row>
    <row r="383" spans="1:36" x14ac:dyDescent="0.2">
      <c r="A383" s="36" t="str">
        <f>IF(OR(LEN('Local Access'!A383)=0,'Local Access'!$L382="Ja"),"",'Local Access'!A383)</f>
        <v/>
      </c>
      <c r="B383" s="36" t="str">
        <f>IF(OR(LEN('Local Access'!B383)=0,'Local Access'!$L382="Ja"),"",'Local Access'!B383)</f>
        <v/>
      </c>
      <c r="C383" s="36" t="str">
        <f>IF(OR(LEN('Local Access'!C383)=0,'Local Access'!$L382="Ja"),"",'Local Access'!C383)</f>
        <v/>
      </c>
      <c r="D383" s="36" t="str">
        <f>IF(OR(LEN('Local Access'!D383)=0,'Local Access'!$L382="Ja"),"",'Local Access'!D383)</f>
        <v/>
      </c>
      <c r="E383" s="36" t="str">
        <f>IF(OR(LEN('Local Access'!E383)=0,'Local Access'!$L382="Ja"),"",'Local Access'!E383)</f>
        <v/>
      </c>
      <c r="F383" s="36" t="str">
        <f>IF(OR(LEN('Local Access'!F383)=0,'Local Access'!$L382="Ja"),"",'Local Access'!F383)</f>
        <v/>
      </c>
      <c r="G383" s="36" t="str">
        <f>IF(N382="Ja","",IF(LEN('Local Access'!H383)=0,"",'Local Access'!H383))</f>
        <v/>
      </c>
      <c r="H383" s="174" t="str">
        <f t="shared" si="25"/>
        <v/>
      </c>
      <c r="I383" s="36" t="str">
        <f>IF(N382="Ja","",IF(LEN('Local Access'!G383)=0,"",'Local Access'!G383))</f>
        <v/>
      </c>
      <c r="J383" s="36" t="str">
        <f>IF(N382="Ja","",IF(LEN('Local Access'!I383)=0,"",'Local Access'!I383))</f>
        <v/>
      </c>
      <c r="K383" s="36" t="str">
        <f>IF(LEN('Local Access'!J383)=0,"",'Local Access'!J383)</f>
        <v/>
      </c>
      <c r="L383" s="36" t="str">
        <f>IF(LEN('Local Access'!K383)=0,"",'Local Access'!K383)</f>
        <v/>
      </c>
      <c r="M383" s="174" t="str">
        <f t="shared" si="26"/>
        <v/>
      </c>
      <c r="N383" s="36" t="str">
        <f>IF(LEN('Local Access'!L383)=0,"",'Local Access'!L383)</f>
        <v/>
      </c>
      <c r="O383" s="36" t="str">
        <f>IF(LEN('Local Access'!M383)=0,"",'Local Access'!M383)</f>
        <v/>
      </c>
      <c r="P383" s="35"/>
      <c r="Q383" s="35"/>
      <c r="R383" s="34"/>
      <c r="S383" s="33"/>
      <c r="T383" s="33"/>
      <c r="U383" s="32"/>
      <c r="V383" s="31"/>
      <c r="W383" s="31"/>
      <c r="X383" s="31"/>
      <c r="Y383" s="31"/>
      <c r="Z383" s="31"/>
      <c r="AA383" s="31"/>
      <c r="AB383" s="292">
        <f t="shared" si="27"/>
        <v>0</v>
      </c>
      <c r="AC383" s="292">
        <f t="shared" si="28"/>
        <v>0</v>
      </c>
      <c r="AD383" s="292">
        <f t="shared" si="29"/>
        <v>0</v>
      </c>
      <c r="AE383" s="30">
        <f>IF(G383="",0,IF(P383="On-Net maken (glasvezel)",$S383*PDC!$F$33+$T383*PDC!$F$34+PDC!$F$32+$U383,IF(P383="On-Net maken (radio)",PDC!$F$35+$U383,0)))</f>
        <v>0</v>
      </c>
      <c r="AF383" s="293">
        <f>IF(G383="",0,IF(P383="Inkoop bij 3e partij",0,IF(H383="Ja",Y383,VLOOKUP($G383,PDC!$B$10:$G$95,6,FALSE))))</f>
        <v>0</v>
      </c>
      <c r="AG383" s="30">
        <f>IF(G383="",0,IF(P383="Inkoop bij 3e partij",0,IF(H383="Ja", Z383,VLOOKUP($G383,PDC!$B$10:$G$95,5,FALSE))))</f>
        <v>0</v>
      </c>
      <c r="AH383" s="293">
        <f>IF(G383="",0,IF(P383="Inkoop bij 3e partij",V383*(1+PDC!$F$37)+IF(G383=0,0,IF(LEN(G383)=0,0,VLOOKUP($G383,PDC!$B$10:$J$77,7,FALSE))),0))</f>
        <v>0</v>
      </c>
      <c r="AI383" s="293">
        <f>IF(G383="",0,IF(P383="Inkoop bij 3e partij",W383*(1+PDC!$F$38),0))</f>
        <v>0</v>
      </c>
      <c r="AJ383" s="30">
        <f>IF(L383="",0,IF(M383="Ja",AA383,VLOOKUP($L383,PDC!$B$10:$G$95,5,FALSE)))</f>
        <v>0</v>
      </c>
    </row>
    <row r="384" spans="1:36" x14ac:dyDescent="0.2">
      <c r="A384" s="36" t="str">
        <f>IF(OR(LEN('Local Access'!A384)=0,'Local Access'!$L383="Ja"),"",'Local Access'!A384)</f>
        <v/>
      </c>
      <c r="B384" s="36" t="str">
        <f>IF(OR(LEN('Local Access'!B384)=0,'Local Access'!$L383="Ja"),"",'Local Access'!B384)</f>
        <v/>
      </c>
      <c r="C384" s="36" t="str">
        <f>IF(OR(LEN('Local Access'!C384)=0,'Local Access'!$L383="Ja"),"",'Local Access'!C384)</f>
        <v/>
      </c>
      <c r="D384" s="36" t="str">
        <f>IF(OR(LEN('Local Access'!D384)=0,'Local Access'!$L383="Ja"),"",'Local Access'!D384)</f>
        <v/>
      </c>
      <c r="E384" s="36" t="str">
        <f>IF(OR(LEN('Local Access'!E384)=0,'Local Access'!$L383="Ja"),"",'Local Access'!E384)</f>
        <v/>
      </c>
      <c r="F384" s="36" t="str">
        <f>IF(OR(LEN('Local Access'!F384)=0,'Local Access'!$L383="Ja"),"",'Local Access'!F384)</f>
        <v/>
      </c>
      <c r="G384" s="36" t="str">
        <f>IF(N383="Ja","",IF(LEN('Local Access'!H384)=0,"",'Local Access'!H384))</f>
        <v/>
      </c>
      <c r="H384" s="174" t="str">
        <f t="shared" si="25"/>
        <v/>
      </c>
      <c r="I384" s="36" t="str">
        <f>IF(N383="Ja","",IF(LEN('Local Access'!G384)=0,"",'Local Access'!G384))</f>
        <v/>
      </c>
      <c r="J384" s="36" t="str">
        <f>IF(N383="Ja","",IF(LEN('Local Access'!I384)=0,"",'Local Access'!I384))</f>
        <v/>
      </c>
      <c r="K384" s="36" t="str">
        <f>IF(LEN('Local Access'!J384)=0,"",'Local Access'!J384)</f>
        <v/>
      </c>
      <c r="L384" s="36" t="str">
        <f>IF(LEN('Local Access'!K384)=0,"",'Local Access'!K384)</f>
        <v/>
      </c>
      <c r="M384" s="174" t="str">
        <f t="shared" si="26"/>
        <v/>
      </c>
      <c r="N384" s="36" t="str">
        <f>IF(LEN('Local Access'!L384)=0,"",'Local Access'!L384)</f>
        <v/>
      </c>
      <c r="O384" s="36" t="str">
        <f>IF(LEN('Local Access'!M384)=0,"",'Local Access'!M384)</f>
        <v/>
      </c>
      <c r="P384" s="35"/>
      <c r="Q384" s="35"/>
      <c r="R384" s="34"/>
      <c r="S384" s="33"/>
      <c r="T384" s="33"/>
      <c r="U384" s="32"/>
      <c r="V384" s="31"/>
      <c r="W384" s="31"/>
      <c r="X384" s="31"/>
      <c r="Y384" s="31"/>
      <c r="Z384" s="31"/>
      <c r="AA384" s="31"/>
      <c r="AB384" s="292">
        <f t="shared" si="27"/>
        <v>0</v>
      </c>
      <c r="AC384" s="292">
        <f t="shared" si="28"/>
        <v>0</v>
      </c>
      <c r="AD384" s="292">
        <f t="shared" si="29"/>
        <v>0</v>
      </c>
      <c r="AE384" s="30">
        <f>IF(G384="",0,IF(P384="On-Net maken (glasvezel)",$S384*PDC!$F$33+$T384*PDC!$F$34+PDC!$F$32+$U384,IF(P384="On-Net maken (radio)",PDC!$F$35+$U384,0)))</f>
        <v>0</v>
      </c>
      <c r="AF384" s="293">
        <f>IF(G384="",0,IF(P384="Inkoop bij 3e partij",0,IF(H384="Ja",Y384,VLOOKUP($G384,PDC!$B$10:$G$95,6,FALSE))))</f>
        <v>0</v>
      </c>
      <c r="AG384" s="30">
        <f>IF(G384="",0,IF(P384="Inkoop bij 3e partij",0,IF(H384="Ja", Z384,VLOOKUP($G384,PDC!$B$10:$G$95,5,FALSE))))</f>
        <v>0</v>
      </c>
      <c r="AH384" s="293">
        <f>IF(G384="",0,IF(P384="Inkoop bij 3e partij",V384*(1+PDC!$F$37)+IF(G384=0,0,IF(LEN(G384)=0,0,VLOOKUP($G384,PDC!$B$10:$J$77,7,FALSE))),0))</f>
        <v>0</v>
      </c>
      <c r="AI384" s="293">
        <f>IF(G384="",0,IF(P384="Inkoop bij 3e partij",W384*(1+PDC!$F$38),0))</f>
        <v>0</v>
      </c>
      <c r="AJ384" s="30">
        <f>IF(L384="",0,IF(M384="Ja",AA384,VLOOKUP($L384,PDC!$B$10:$G$95,5,FALSE)))</f>
        <v>0</v>
      </c>
    </row>
    <row r="385" spans="1:36" x14ac:dyDescent="0.2">
      <c r="A385" s="36" t="str">
        <f>IF(OR(LEN('Local Access'!A385)=0,'Local Access'!$L384="Ja"),"",'Local Access'!A385)</f>
        <v/>
      </c>
      <c r="B385" s="36" t="str">
        <f>IF(OR(LEN('Local Access'!B385)=0,'Local Access'!$L384="Ja"),"",'Local Access'!B385)</f>
        <v/>
      </c>
      <c r="C385" s="36" t="str">
        <f>IF(OR(LEN('Local Access'!C385)=0,'Local Access'!$L384="Ja"),"",'Local Access'!C385)</f>
        <v/>
      </c>
      <c r="D385" s="36" t="str">
        <f>IF(OR(LEN('Local Access'!D385)=0,'Local Access'!$L384="Ja"),"",'Local Access'!D385)</f>
        <v/>
      </c>
      <c r="E385" s="36" t="str">
        <f>IF(OR(LEN('Local Access'!E385)=0,'Local Access'!$L384="Ja"),"",'Local Access'!E385)</f>
        <v/>
      </c>
      <c r="F385" s="36" t="str">
        <f>IF(OR(LEN('Local Access'!F385)=0,'Local Access'!$L384="Ja"),"",'Local Access'!F385)</f>
        <v/>
      </c>
      <c r="G385" s="36" t="str">
        <f>IF(N384="Ja","",IF(LEN('Local Access'!H385)=0,"",'Local Access'!H385))</f>
        <v/>
      </c>
      <c r="H385" s="174" t="str">
        <f t="shared" si="25"/>
        <v/>
      </c>
      <c r="I385" s="36" t="str">
        <f>IF(N384="Ja","",IF(LEN('Local Access'!G385)=0,"",'Local Access'!G385))</f>
        <v/>
      </c>
      <c r="J385" s="36" t="str">
        <f>IF(N384="Ja","",IF(LEN('Local Access'!I385)=0,"",'Local Access'!I385))</f>
        <v/>
      </c>
      <c r="K385" s="36" t="str">
        <f>IF(LEN('Local Access'!J385)=0,"",'Local Access'!J385)</f>
        <v/>
      </c>
      <c r="L385" s="36" t="str">
        <f>IF(LEN('Local Access'!K385)=0,"",'Local Access'!K385)</f>
        <v/>
      </c>
      <c r="M385" s="174" t="str">
        <f t="shared" si="26"/>
        <v/>
      </c>
      <c r="N385" s="36" t="str">
        <f>IF(LEN('Local Access'!L385)=0,"",'Local Access'!L385)</f>
        <v/>
      </c>
      <c r="O385" s="36" t="str">
        <f>IF(LEN('Local Access'!M385)=0,"",'Local Access'!M385)</f>
        <v/>
      </c>
      <c r="P385" s="35"/>
      <c r="Q385" s="35"/>
      <c r="R385" s="34"/>
      <c r="S385" s="33"/>
      <c r="T385" s="33"/>
      <c r="U385" s="32"/>
      <c r="V385" s="31"/>
      <c r="W385" s="31"/>
      <c r="X385" s="31"/>
      <c r="Y385" s="31"/>
      <c r="Z385" s="31"/>
      <c r="AA385" s="31"/>
      <c r="AB385" s="292">
        <f t="shared" si="27"/>
        <v>0</v>
      </c>
      <c r="AC385" s="292">
        <f t="shared" si="28"/>
        <v>0</v>
      </c>
      <c r="AD385" s="292">
        <f t="shared" si="29"/>
        <v>0</v>
      </c>
      <c r="AE385" s="30">
        <f>IF(G385="",0,IF(P385="On-Net maken (glasvezel)",$S385*PDC!$F$33+$T385*PDC!$F$34+PDC!$F$32+$U385,IF(P385="On-Net maken (radio)",PDC!$F$35+$U385,0)))</f>
        <v>0</v>
      </c>
      <c r="AF385" s="293">
        <f>IF(G385="",0,IF(P385="Inkoop bij 3e partij",0,IF(H385="Ja",Y385,VLOOKUP($G385,PDC!$B$10:$G$95,6,FALSE))))</f>
        <v>0</v>
      </c>
      <c r="AG385" s="30">
        <f>IF(G385="",0,IF(P385="Inkoop bij 3e partij",0,IF(H385="Ja", Z385,VLOOKUP($G385,PDC!$B$10:$G$95,5,FALSE))))</f>
        <v>0</v>
      </c>
      <c r="AH385" s="293">
        <f>IF(G385="",0,IF(P385="Inkoop bij 3e partij",V385*(1+PDC!$F$37)+IF(G385=0,0,IF(LEN(G385)=0,0,VLOOKUP($G385,PDC!$B$10:$J$77,7,FALSE))),0))</f>
        <v>0</v>
      </c>
      <c r="AI385" s="293">
        <f>IF(G385="",0,IF(P385="Inkoop bij 3e partij",W385*(1+PDC!$F$38),0))</f>
        <v>0</v>
      </c>
      <c r="AJ385" s="30">
        <f>IF(L385="",0,IF(M385="Ja",AA385,VLOOKUP($L385,PDC!$B$10:$G$95,5,FALSE)))</f>
        <v>0</v>
      </c>
    </row>
    <row r="386" spans="1:36" x14ac:dyDescent="0.2">
      <c r="A386" s="36" t="str">
        <f>IF(OR(LEN('Local Access'!A386)=0,'Local Access'!$L385="Ja"),"",'Local Access'!A386)</f>
        <v/>
      </c>
      <c r="B386" s="36" t="str">
        <f>IF(OR(LEN('Local Access'!B386)=0,'Local Access'!$L385="Ja"),"",'Local Access'!B386)</f>
        <v/>
      </c>
      <c r="C386" s="36" t="str">
        <f>IF(OR(LEN('Local Access'!C386)=0,'Local Access'!$L385="Ja"),"",'Local Access'!C386)</f>
        <v/>
      </c>
      <c r="D386" s="36" t="str">
        <f>IF(OR(LEN('Local Access'!D386)=0,'Local Access'!$L385="Ja"),"",'Local Access'!D386)</f>
        <v/>
      </c>
      <c r="E386" s="36" t="str">
        <f>IF(OR(LEN('Local Access'!E386)=0,'Local Access'!$L385="Ja"),"",'Local Access'!E386)</f>
        <v/>
      </c>
      <c r="F386" s="36" t="str">
        <f>IF(OR(LEN('Local Access'!F386)=0,'Local Access'!$L385="Ja"),"",'Local Access'!F386)</f>
        <v/>
      </c>
      <c r="G386" s="36" t="str">
        <f>IF(N385="Ja","",IF(LEN('Local Access'!H386)=0,"",'Local Access'!H386))</f>
        <v/>
      </c>
      <c r="H386" s="174" t="str">
        <f t="shared" si="25"/>
        <v/>
      </c>
      <c r="I386" s="36" t="str">
        <f>IF(N385="Ja","",IF(LEN('Local Access'!G386)=0,"",'Local Access'!G386))</f>
        <v/>
      </c>
      <c r="J386" s="36" t="str">
        <f>IF(N385="Ja","",IF(LEN('Local Access'!I386)=0,"",'Local Access'!I386))</f>
        <v/>
      </c>
      <c r="K386" s="36" t="str">
        <f>IF(LEN('Local Access'!J386)=0,"",'Local Access'!J386)</f>
        <v/>
      </c>
      <c r="L386" s="36" t="str">
        <f>IF(LEN('Local Access'!K386)=0,"",'Local Access'!K386)</f>
        <v/>
      </c>
      <c r="M386" s="174" t="str">
        <f t="shared" si="26"/>
        <v/>
      </c>
      <c r="N386" s="36" t="str">
        <f>IF(LEN('Local Access'!L386)=0,"",'Local Access'!L386)</f>
        <v/>
      </c>
      <c r="O386" s="36" t="str">
        <f>IF(LEN('Local Access'!M386)=0,"",'Local Access'!M386)</f>
        <v/>
      </c>
      <c r="P386" s="35"/>
      <c r="Q386" s="35"/>
      <c r="R386" s="34"/>
      <c r="S386" s="33"/>
      <c r="T386" s="33"/>
      <c r="U386" s="32"/>
      <c r="V386" s="31"/>
      <c r="W386" s="31"/>
      <c r="X386" s="31"/>
      <c r="Y386" s="31"/>
      <c r="Z386" s="31"/>
      <c r="AA386" s="31"/>
      <c r="AB386" s="292">
        <f t="shared" si="27"/>
        <v>0</v>
      </c>
      <c r="AC386" s="292">
        <f t="shared" si="28"/>
        <v>0</v>
      </c>
      <c r="AD386" s="292">
        <f t="shared" si="29"/>
        <v>0</v>
      </c>
      <c r="AE386" s="30">
        <f>IF(G386="",0,IF(P386="On-Net maken (glasvezel)",$S386*PDC!$F$33+$T386*PDC!$F$34+PDC!$F$32+$U386,IF(P386="On-Net maken (radio)",PDC!$F$35+$U386,0)))</f>
        <v>0</v>
      </c>
      <c r="AF386" s="293">
        <f>IF(G386="",0,IF(P386="Inkoop bij 3e partij",0,IF(H386="Ja",Y386,VLOOKUP($G386,PDC!$B$10:$G$95,6,FALSE))))</f>
        <v>0</v>
      </c>
      <c r="AG386" s="30">
        <f>IF(G386="",0,IF(P386="Inkoop bij 3e partij",0,IF(H386="Ja", Z386,VLOOKUP($G386,PDC!$B$10:$G$95,5,FALSE))))</f>
        <v>0</v>
      </c>
      <c r="AH386" s="293">
        <f>IF(G386="",0,IF(P386="Inkoop bij 3e partij",V386*(1+PDC!$F$37)+IF(G386=0,0,IF(LEN(G386)=0,0,VLOOKUP($G386,PDC!$B$10:$J$77,7,FALSE))),0))</f>
        <v>0</v>
      </c>
      <c r="AI386" s="293">
        <f>IF(G386="",0,IF(P386="Inkoop bij 3e partij",W386*(1+PDC!$F$38),0))</f>
        <v>0</v>
      </c>
      <c r="AJ386" s="30">
        <f>IF(L386="",0,IF(M386="Ja",AA386,VLOOKUP($L386,PDC!$B$10:$G$95,5,FALSE)))</f>
        <v>0</v>
      </c>
    </row>
    <row r="387" spans="1:36" x14ac:dyDescent="0.2">
      <c r="A387" s="36" t="str">
        <f>IF(OR(LEN('Local Access'!A387)=0,'Local Access'!$L386="Ja"),"",'Local Access'!A387)</f>
        <v/>
      </c>
      <c r="B387" s="36" t="str">
        <f>IF(OR(LEN('Local Access'!B387)=0,'Local Access'!$L386="Ja"),"",'Local Access'!B387)</f>
        <v/>
      </c>
      <c r="C387" s="36" t="str">
        <f>IF(OR(LEN('Local Access'!C387)=0,'Local Access'!$L386="Ja"),"",'Local Access'!C387)</f>
        <v/>
      </c>
      <c r="D387" s="36" t="str">
        <f>IF(OR(LEN('Local Access'!D387)=0,'Local Access'!$L386="Ja"),"",'Local Access'!D387)</f>
        <v/>
      </c>
      <c r="E387" s="36" t="str">
        <f>IF(OR(LEN('Local Access'!E387)=0,'Local Access'!$L386="Ja"),"",'Local Access'!E387)</f>
        <v/>
      </c>
      <c r="F387" s="36" t="str">
        <f>IF(OR(LEN('Local Access'!F387)=0,'Local Access'!$L386="Ja"),"",'Local Access'!F387)</f>
        <v/>
      </c>
      <c r="G387" s="36" t="str">
        <f>IF(N386="Ja","",IF(LEN('Local Access'!H387)=0,"",'Local Access'!H387))</f>
        <v/>
      </c>
      <c r="H387" s="174" t="str">
        <f t="shared" si="25"/>
        <v/>
      </c>
      <c r="I387" s="36" t="str">
        <f>IF(N386="Ja","",IF(LEN('Local Access'!G387)=0,"",'Local Access'!G387))</f>
        <v/>
      </c>
      <c r="J387" s="36" t="str">
        <f>IF(N386="Ja","",IF(LEN('Local Access'!I387)=0,"",'Local Access'!I387))</f>
        <v/>
      </c>
      <c r="K387" s="36" t="str">
        <f>IF(LEN('Local Access'!J387)=0,"",'Local Access'!J387)</f>
        <v/>
      </c>
      <c r="L387" s="36" t="str">
        <f>IF(LEN('Local Access'!K387)=0,"",'Local Access'!K387)</f>
        <v/>
      </c>
      <c r="M387" s="174" t="str">
        <f t="shared" si="26"/>
        <v/>
      </c>
      <c r="N387" s="36" t="str">
        <f>IF(LEN('Local Access'!L387)=0,"",'Local Access'!L387)</f>
        <v/>
      </c>
      <c r="O387" s="36" t="str">
        <f>IF(LEN('Local Access'!M387)=0,"",'Local Access'!M387)</f>
        <v/>
      </c>
      <c r="P387" s="35"/>
      <c r="Q387" s="35"/>
      <c r="R387" s="34"/>
      <c r="S387" s="33"/>
      <c r="T387" s="33"/>
      <c r="U387" s="32"/>
      <c r="V387" s="31"/>
      <c r="W387" s="31"/>
      <c r="X387" s="31"/>
      <c r="Y387" s="31"/>
      <c r="Z387" s="31"/>
      <c r="AA387" s="31"/>
      <c r="AB387" s="292">
        <f t="shared" si="27"/>
        <v>0</v>
      </c>
      <c r="AC387" s="292">
        <f t="shared" si="28"/>
        <v>0</v>
      </c>
      <c r="AD387" s="292">
        <f t="shared" si="29"/>
        <v>0</v>
      </c>
      <c r="AE387" s="30">
        <f>IF(G387="",0,IF(P387="On-Net maken (glasvezel)",$S387*PDC!$F$33+$T387*PDC!$F$34+PDC!$F$32+$U387,IF(P387="On-Net maken (radio)",PDC!$F$35+$U387,0)))</f>
        <v>0</v>
      </c>
      <c r="AF387" s="293">
        <f>IF(G387="",0,IF(P387="Inkoop bij 3e partij",0,IF(H387="Ja",Y387,VLOOKUP($G387,PDC!$B$10:$G$95,6,FALSE))))</f>
        <v>0</v>
      </c>
      <c r="AG387" s="30">
        <f>IF(G387="",0,IF(P387="Inkoop bij 3e partij",0,IF(H387="Ja", Z387,VLOOKUP($G387,PDC!$B$10:$G$95,5,FALSE))))</f>
        <v>0</v>
      </c>
      <c r="AH387" s="293">
        <f>IF(G387="",0,IF(P387="Inkoop bij 3e partij",V387*(1+PDC!$F$37)+IF(G387=0,0,IF(LEN(G387)=0,0,VLOOKUP($G387,PDC!$B$10:$J$77,7,FALSE))),0))</f>
        <v>0</v>
      </c>
      <c r="AI387" s="293">
        <f>IF(G387="",0,IF(P387="Inkoop bij 3e partij",W387*(1+PDC!$F$38),0))</f>
        <v>0</v>
      </c>
      <c r="AJ387" s="30">
        <f>IF(L387="",0,IF(M387="Ja",AA387,VLOOKUP($L387,PDC!$B$10:$G$95,5,FALSE)))</f>
        <v>0</v>
      </c>
    </row>
    <row r="388" spans="1:36" x14ac:dyDescent="0.2">
      <c r="A388" s="36" t="str">
        <f>IF(OR(LEN('Local Access'!A388)=0,'Local Access'!$L387="Ja"),"",'Local Access'!A388)</f>
        <v/>
      </c>
      <c r="B388" s="36" t="str">
        <f>IF(OR(LEN('Local Access'!B388)=0,'Local Access'!$L387="Ja"),"",'Local Access'!B388)</f>
        <v/>
      </c>
      <c r="C388" s="36" t="str">
        <f>IF(OR(LEN('Local Access'!C388)=0,'Local Access'!$L387="Ja"),"",'Local Access'!C388)</f>
        <v/>
      </c>
      <c r="D388" s="36" t="str">
        <f>IF(OR(LEN('Local Access'!D388)=0,'Local Access'!$L387="Ja"),"",'Local Access'!D388)</f>
        <v/>
      </c>
      <c r="E388" s="36" t="str">
        <f>IF(OR(LEN('Local Access'!E388)=0,'Local Access'!$L387="Ja"),"",'Local Access'!E388)</f>
        <v/>
      </c>
      <c r="F388" s="36" t="str">
        <f>IF(OR(LEN('Local Access'!F388)=0,'Local Access'!$L387="Ja"),"",'Local Access'!F388)</f>
        <v/>
      </c>
      <c r="G388" s="36" t="str">
        <f>IF(N387="Ja","",IF(LEN('Local Access'!H388)=0,"",'Local Access'!H388))</f>
        <v/>
      </c>
      <c r="H388" s="174" t="str">
        <f t="shared" si="25"/>
        <v/>
      </c>
      <c r="I388" s="36" t="str">
        <f>IF(N387="Ja","",IF(LEN('Local Access'!G388)=0,"",'Local Access'!G388))</f>
        <v/>
      </c>
      <c r="J388" s="36" t="str">
        <f>IF(N387="Ja","",IF(LEN('Local Access'!I388)=0,"",'Local Access'!I388))</f>
        <v/>
      </c>
      <c r="K388" s="36" t="str">
        <f>IF(LEN('Local Access'!J388)=0,"",'Local Access'!J388)</f>
        <v/>
      </c>
      <c r="L388" s="36" t="str">
        <f>IF(LEN('Local Access'!K388)=0,"",'Local Access'!K388)</f>
        <v/>
      </c>
      <c r="M388" s="174" t="str">
        <f t="shared" si="26"/>
        <v/>
      </c>
      <c r="N388" s="36" t="str">
        <f>IF(LEN('Local Access'!L388)=0,"",'Local Access'!L388)</f>
        <v/>
      </c>
      <c r="O388" s="36" t="str">
        <f>IF(LEN('Local Access'!M388)=0,"",'Local Access'!M388)</f>
        <v/>
      </c>
      <c r="P388" s="35"/>
      <c r="Q388" s="35"/>
      <c r="R388" s="34"/>
      <c r="S388" s="33"/>
      <c r="T388" s="33"/>
      <c r="U388" s="32"/>
      <c r="V388" s="31"/>
      <c r="W388" s="31"/>
      <c r="X388" s="31"/>
      <c r="Y388" s="31"/>
      <c r="Z388" s="31"/>
      <c r="AA388" s="31"/>
      <c r="AB388" s="292">
        <f t="shared" si="27"/>
        <v>0</v>
      </c>
      <c r="AC388" s="292">
        <f t="shared" si="28"/>
        <v>0</v>
      </c>
      <c r="AD388" s="292">
        <f t="shared" si="29"/>
        <v>0</v>
      </c>
      <c r="AE388" s="30">
        <f>IF(G388="",0,IF(P388="On-Net maken (glasvezel)",$S388*PDC!$F$33+$T388*PDC!$F$34+PDC!$F$32+$U388,IF(P388="On-Net maken (radio)",PDC!$F$35+$U388,0)))</f>
        <v>0</v>
      </c>
      <c r="AF388" s="293">
        <f>IF(G388="",0,IF(P388="Inkoop bij 3e partij",0,IF(H388="Ja",Y388,VLOOKUP($G388,PDC!$B$10:$G$95,6,FALSE))))</f>
        <v>0</v>
      </c>
      <c r="AG388" s="30">
        <f>IF(G388="",0,IF(P388="Inkoop bij 3e partij",0,IF(H388="Ja", Z388,VLOOKUP($G388,PDC!$B$10:$G$95,5,FALSE))))</f>
        <v>0</v>
      </c>
      <c r="AH388" s="293">
        <f>IF(G388="",0,IF(P388="Inkoop bij 3e partij",V388*(1+PDC!$F$37)+IF(G388=0,0,IF(LEN(G388)=0,0,VLOOKUP($G388,PDC!$B$10:$J$77,7,FALSE))),0))</f>
        <v>0</v>
      </c>
      <c r="AI388" s="293">
        <f>IF(G388="",0,IF(P388="Inkoop bij 3e partij",W388*(1+PDC!$F$38),0))</f>
        <v>0</v>
      </c>
      <c r="AJ388" s="30">
        <f>IF(L388="",0,IF(M388="Ja",AA388,VLOOKUP($L388,PDC!$B$10:$G$95,5,FALSE)))</f>
        <v>0</v>
      </c>
    </row>
    <row r="389" spans="1:36" x14ac:dyDescent="0.2">
      <c r="A389" s="36" t="str">
        <f>IF(OR(LEN('Local Access'!A389)=0,'Local Access'!$L388="Ja"),"",'Local Access'!A389)</f>
        <v/>
      </c>
      <c r="B389" s="36" t="str">
        <f>IF(OR(LEN('Local Access'!B389)=0,'Local Access'!$L388="Ja"),"",'Local Access'!B389)</f>
        <v/>
      </c>
      <c r="C389" s="36" t="str">
        <f>IF(OR(LEN('Local Access'!C389)=0,'Local Access'!$L388="Ja"),"",'Local Access'!C389)</f>
        <v/>
      </c>
      <c r="D389" s="36" t="str">
        <f>IF(OR(LEN('Local Access'!D389)=0,'Local Access'!$L388="Ja"),"",'Local Access'!D389)</f>
        <v/>
      </c>
      <c r="E389" s="36" t="str">
        <f>IF(OR(LEN('Local Access'!E389)=0,'Local Access'!$L388="Ja"),"",'Local Access'!E389)</f>
        <v/>
      </c>
      <c r="F389" s="36" t="str">
        <f>IF(OR(LEN('Local Access'!F389)=0,'Local Access'!$L388="Ja"),"",'Local Access'!F389)</f>
        <v/>
      </c>
      <c r="G389" s="36" t="str">
        <f>IF(N388="Ja","",IF(LEN('Local Access'!H389)=0,"",'Local Access'!H389))</f>
        <v/>
      </c>
      <c r="H389" s="174" t="str">
        <f t="shared" si="25"/>
        <v/>
      </c>
      <c r="I389" s="36" t="str">
        <f>IF(N388="Ja","",IF(LEN('Local Access'!G389)=0,"",'Local Access'!G389))</f>
        <v/>
      </c>
      <c r="J389" s="36" t="str">
        <f>IF(N388="Ja","",IF(LEN('Local Access'!I389)=0,"",'Local Access'!I389))</f>
        <v/>
      </c>
      <c r="K389" s="36" t="str">
        <f>IF(LEN('Local Access'!J389)=0,"",'Local Access'!J389)</f>
        <v/>
      </c>
      <c r="L389" s="36" t="str">
        <f>IF(LEN('Local Access'!K389)=0,"",'Local Access'!K389)</f>
        <v/>
      </c>
      <c r="M389" s="174" t="str">
        <f t="shared" si="26"/>
        <v/>
      </c>
      <c r="N389" s="36" t="str">
        <f>IF(LEN('Local Access'!L389)=0,"",'Local Access'!L389)</f>
        <v/>
      </c>
      <c r="O389" s="36" t="str">
        <f>IF(LEN('Local Access'!M389)=0,"",'Local Access'!M389)</f>
        <v/>
      </c>
      <c r="P389" s="35"/>
      <c r="Q389" s="35"/>
      <c r="R389" s="34"/>
      <c r="S389" s="33"/>
      <c r="T389" s="33"/>
      <c r="U389" s="32"/>
      <c r="V389" s="31"/>
      <c r="W389" s="31"/>
      <c r="X389" s="31"/>
      <c r="Y389" s="31"/>
      <c r="Z389" s="31"/>
      <c r="AA389" s="31"/>
      <c r="AB389" s="292">
        <f t="shared" si="27"/>
        <v>0</v>
      </c>
      <c r="AC389" s="292">
        <f t="shared" si="28"/>
        <v>0</v>
      </c>
      <c r="AD389" s="292">
        <f t="shared" si="29"/>
        <v>0</v>
      </c>
      <c r="AE389" s="30">
        <f>IF(G389="",0,IF(P389="On-Net maken (glasvezel)",$S389*PDC!$F$33+$T389*PDC!$F$34+PDC!$F$32+$U389,IF(P389="On-Net maken (radio)",PDC!$F$35+$U389,0)))</f>
        <v>0</v>
      </c>
      <c r="AF389" s="293">
        <f>IF(G389="",0,IF(P389="Inkoop bij 3e partij",0,IF(H389="Ja",Y389,VLOOKUP($G389,PDC!$B$10:$G$95,6,FALSE))))</f>
        <v>0</v>
      </c>
      <c r="AG389" s="30">
        <f>IF(G389="",0,IF(P389="Inkoop bij 3e partij",0,IF(H389="Ja", Z389,VLOOKUP($G389,PDC!$B$10:$G$95,5,FALSE))))</f>
        <v>0</v>
      </c>
      <c r="AH389" s="293">
        <f>IF(G389="",0,IF(P389="Inkoop bij 3e partij",V389*(1+PDC!$F$37)+IF(G389=0,0,IF(LEN(G389)=0,0,VLOOKUP($G389,PDC!$B$10:$J$77,7,FALSE))),0))</f>
        <v>0</v>
      </c>
      <c r="AI389" s="293">
        <f>IF(G389="",0,IF(P389="Inkoop bij 3e partij",W389*(1+PDC!$F$38),0))</f>
        <v>0</v>
      </c>
      <c r="AJ389" s="30">
        <f>IF(L389="",0,IF(M389="Ja",AA389,VLOOKUP($L389,PDC!$B$10:$G$95,5,FALSE)))</f>
        <v>0</v>
      </c>
    </row>
    <row r="390" spans="1:36" x14ac:dyDescent="0.2">
      <c r="A390" s="36" t="str">
        <f>IF(OR(LEN('Local Access'!A390)=0,'Local Access'!$L389="Ja"),"",'Local Access'!A390)</f>
        <v/>
      </c>
      <c r="B390" s="36" t="str">
        <f>IF(OR(LEN('Local Access'!B390)=0,'Local Access'!$L389="Ja"),"",'Local Access'!B390)</f>
        <v/>
      </c>
      <c r="C390" s="36" t="str">
        <f>IF(OR(LEN('Local Access'!C390)=0,'Local Access'!$L389="Ja"),"",'Local Access'!C390)</f>
        <v/>
      </c>
      <c r="D390" s="36" t="str">
        <f>IF(OR(LEN('Local Access'!D390)=0,'Local Access'!$L389="Ja"),"",'Local Access'!D390)</f>
        <v/>
      </c>
      <c r="E390" s="36" t="str">
        <f>IF(OR(LEN('Local Access'!E390)=0,'Local Access'!$L389="Ja"),"",'Local Access'!E390)</f>
        <v/>
      </c>
      <c r="F390" s="36" t="str">
        <f>IF(OR(LEN('Local Access'!F390)=0,'Local Access'!$L389="Ja"),"",'Local Access'!F390)</f>
        <v/>
      </c>
      <c r="G390" s="36" t="str">
        <f>IF(N389="Ja","",IF(LEN('Local Access'!H390)=0,"",'Local Access'!H390))</f>
        <v/>
      </c>
      <c r="H390" s="174" t="str">
        <f t="shared" si="25"/>
        <v/>
      </c>
      <c r="I390" s="36" t="str">
        <f>IF(N389="Ja","",IF(LEN('Local Access'!G390)=0,"",'Local Access'!G390))</f>
        <v/>
      </c>
      <c r="J390" s="36" t="str">
        <f>IF(N389="Ja","",IF(LEN('Local Access'!I390)=0,"",'Local Access'!I390))</f>
        <v/>
      </c>
      <c r="K390" s="36" t="str">
        <f>IF(LEN('Local Access'!J390)=0,"",'Local Access'!J390)</f>
        <v/>
      </c>
      <c r="L390" s="36" t="str">
        <f>IF(LEN('Local Access'!K390)=0,"",'Local Access'!K390)</f>
        <v/>
      </c>
      <c r="M390" s="174" t="str">
        <f t="shared" si="26"/>
        <v/>
      </c>
      <c r="N390" s="36" t="str">
        <f>IF(LEN('Local Access'!L390)=0,"",'Local Access'!L390)</f>
        <v/>
      </c>
      <c r="O390" s="36" t="str">
        <f>IF(LEN('Local Access'!M390)=0,"",'Local Access'!M390)</f>
        <v/>
      </c>
      <c r="P390" s="35"/>
      <c r="Q390" s="35"/>
      <c r="R390" s="34"/>
      <c r="S390" s="33"/>
      <c r="T390" s="33"/>
      <c r="U390" s="32"/>
      <c r="V390" s="31"/>
      <c r="W390" s="31"/>
      <c r="X390" s="31"/>
      <c r="Y390" s="31"/>
      <c r="Z390" s="31"/>
      <c r="AA390" s="31"/>
      <c r="AB390" s="292">
        <f t="shared" si="27"/>
        <v>0</v>
      </c>
      <c r="AC390" s="292">
        <f t="shared" si="28"/>
        <v>0</v>
      </c>
      <c r="AD390" s="292">
        <f t="shared" si="29"/>
        <v>0</v>
      </c>
      <c r="AE390" s="30">
        <f>IF(G390="",0,IF(P390="On-Net maken (glasvezel)",$S390*PDC!$F$33+$T390*PDC!$F$34+PDC!$F$32+$U390,IF(P390="On-Net maken (radio)",PDC!$F$35+$U390,0)))</f>
        <v>0</v>
      </c>
      <c r="AF390" s="293">
        <f>IF(G390="",0,IF(P390="Inkoop bij 3e partij",0,IF(H390="Ja",Y390,VLOOKUP($G390,PDC!$B$10:$G$95,6,FALSE))))</f>
        <v>0</v>
      </c>
      <c r="AG390" s="30">
        <f>IF(G390="",0,IF(P390="Inkoop bij 3e partij",0,IF(H390="Ja", Z390,VLOOKUP($G390,PDC!$B$10:$G$95,5,FALSE))))</f>
        <v>0</v>
      </c>
      <c r="AH390" s="293">
        <f>IF(G390="",0,IF(P390="Inkoop bij 3e partij",V390*(1+PDC!$F$37)+IF(G390=0,0,IF(LEN(G390)=0,0,VLOOKUP($G390,PDC!$B$10:$J$77,7,FALSE))),0))</f>
        <v>0</v>
      </c>
      <c r="AI390" s="293">
        <f>IF(G390="",0,IF(P390="Inkoop bij 3e partij",W390*(1+PDC!$F$38),0))</f>
        <v>0</v>
      </c>
      <c r="AJ390" s="30">
        <f>IF(L390="",0,IF(M390="Ja",AA390,VLOOKUP($L390,PDC!$B$10:$G$95,5,FALSE)))</f>
        <v>0</v>
      </c>
    </row>
    <row r="391" spans="1:36" x14ac:dyDescent="0.2">
      <c r="A391" s="36" t="str">
        <f>IF(OR(LEN('Local Access'!A391)=0,'Local Access'!$L390="Ja"),"",'Local Access'!A391)</f>
        <v/>
      </c>
      <c r="B391" s="36" t="str">
        <f>IF(OR(LEN('Local Access'!B391)=0,'Local Access'!$L390="Ja"),"",'Local Access'!B391)</f>
        <v/>
      </c>
      <c r="C391" s="36" t="str">
        <f>IF(OR(LEN('Local Access'!C391)=0,'Local Access'!$L390="Ja"),"",'Local Access'!C391)</f>
        <v/>
      </c>
      <c r="D391" s="36" t="str">
        <f>IF(OR(LEN('Local Access'!D391)=0,'Local Access'!$L390="Ja"),"",'Local Access'!D391)</f>
        <v/>
      </c>
      <c r="E391" s="36" t="str">
        <f>IF(OR(LEN('Local Access'!E391)=0,'Local Access'!$L390="Ja"),"",'Local Access'!E391)</f>
        <v/>
      </c>
      <c r="F391" s="36" t="str">
        <f>IF(OR(LEN('Local Access'!F391)=0,'Local Access'!$L390="Ja"),"",'Local Access'!F391)</f>
        <v/>
      </c>
      <c r="G391" s="36" t="str">
        <f>IF(N390="Ja","",IF(LEN('Local Access'!H391)=0,"",'Local Access'!H391))</f>
        <v/>
      </c>
      <c r="H391" s="174" t="str">
        <f t="shared" si="25"/>
        <v/>
      </c>
      <c r="I391" s="36" t="str">
        <f>IF(N390="Ja","",IF(LEN('Local Access'!G391)=0,"",'Local Access'!G391))</f>
        <v/>
      </c>
      <c r="J391" s="36" t="str">
        <f>IF(N390="Ja","",IF(LEN('Local Access'!I391)=0,"",'Local Access'!I391))</f>
        <v/>
      </c>
      <c r="K391" s="36" t="str">
        <f>IF(LEN('Local Access'!J391)=0,"",'Local Access'!J391)</f>
        <v/>
      </c>
      <c r="L391" s="36" t="str">
        <f>IF(LEN('Local Access'!K391)=0,"",'Local Access'!K391)</f>
        <v/>
      </c>
      <c r="M391" s="174" t="str">
        <f t="shared" si="26"/>
        <v/>
      </c>
      <c r="N391" s="36" t="str">
        <f>IF(LEN('Local Access'!L391)=0,"",'Local Access'!L391)</f>
        <v/>
      </c>
      <c r="O391" s="36" t="str">
        <f>IF(LEN('Local Access'!M391)=0,"",'Local Access'!M391)</f>
        <v/>
      </c>
      <c r="P391" s="35"/>
      <c r="Q391" s="35"/>
      <c r="R391" s="34"/>
      <c r="S391" s="33"/>
      <c r="T391" s="33"/>
      <c r="U391" s="32"/>
      <c r="V391" s="31"/>
      <c r="W391" s="31"/>
      <c r="X391" s="31"/>
      <c r="Y391" s="31"/>
      <c r="Z391" s="31"/>
      <c r="AA391" s="31"/>
      <c r="AB391" s="292">
        <f t="shared" si="27"/>
        <v>0</v>
      </c>
      <c r="AC391" s="292">
        <f t="shared" si="28"/>
        <v>0</v>
      </c>
      <c r="AD391" s="292">
        <f t="shared" si="29"/>
        <v>0</v>
      </c>
      <c r="AE391" s="30">
        <f>IF(G391="",0,IF(P391="On-Net maken (glasvezel)",$S391*PDC!$F$33+$T391*PDC!$F$34+PDC!$F$32+$U391,IF(P391="On-Net maken (radio)",PDC!$F$35+$U391,0)))</f>
        <v>0</v>
      </c>
      <c r="AF391" s="293">
        <f>IF(G391="",0,IF(P391="Inkoop bij 3e partij",0,IF(H391="Ja",Y391,VLOOKUP($G391,PDC!$B$10:$G$95,6,FALSE))))</f>
        <v>0</v>
      </c>
      <c r="AG391" s="30">
        <f>IF(G391="",0,IF(P391="Inkoop bij 3e partij",0,IF(H391="Ja", Z391,VLOOKUP($G391,PDC!$B$10:$G$95,5,FALSE))))</f>
        <v>0</v>
      </c>
      <c r="AH391" s="293">
        <f>IF(G391="",0,IF(P391="Inkoop bij 3e partij",V391*(1+PDC!$F$37)+IF(G391=0,0,IF(LEN(G391)=0,0,VLOOKUP($G391,PDC!$B$10:$J$77,7,FALSE))),0))</f>
        <v>0</v>
      </c>
      <c r="AI391" s="293">
        <f>IF(G391="",0,IF(P391="Inkoop bij 3e partij",W391*(1+PDC!$F$38),0))</f>
        <v>0</v>
      </c>
      <c r="AJ391" s="30">
        <f>IF(L391="",0,IF(M391="Ja",AA391,VLOOKUP($L391,PDC!$B$10:$G$95,5,FALSE)))</f>
        <v>0</v>
      </c>
    </row>
    <row r="392" spans="1:36" x14ac:dyDescent="0.2">
      <c r="A392" s="36" t="str">
        <f>IF(OR(LEN('Local Access'!A392)=0,'Local Access'!$L391="Ja"),"",'Local Access'!A392)</f>
        <v/>
      </c>
      <c r="B392" s="36" t="str">
        <f>IF(OR(LEN('Local Access'!B392)=0,'Local Access'!$L391="Ja"),"",'Local Access'!B392)</f>
        <v/>
      </c>
      <c r="C392" s="36" t="str">
        <f>IF(OR(LEN('Local Access'!C392)=0,'Local Access'!$L391="Ja"),"",'Local Access'!C392)</f>
        <v/>
      </c>
      <c r="D392" s="36" t="str">
        <f>IF(OR(LEN('Local Access'!D392)=0,'Local Access'!$L391="Ja"),"",'Local Access'!D392)</f>
        <v/>
      </c>
      <c r="E392" s="36" t="str">
        <f>IF(OR(LEN('Local Access'!E392)=0,'Local Access'!$L391="Ja"),"",'Local Access'!E392)</f>
        <v/>
      </c>
      <c r="F392" s="36" t="str">
        <f>IF(OR(LEN('Local Access'!F392)=0,'Local Access'!$L391="Ja"),"",'Local Access'!F392)</f>
        <v/>
      </c>
      <c r="G392" s="36" t="str">
        <f>IF(N391="Ja","",IF(LEN('Local Access'!H392)=0,"",'Local Access'!H392))</f>
        <v/>
      </c>
      <c r="H392" s="174" t="str">
        <f t="shared" si="25"/>
        <v/>
      </c>
      <c r="I392" s="36" t="str">
        <f>IF(N391="Ja","",IF(LEN('Local Access'!G392)=0,"",'Local Access'!G392))</f>
        <v/>
      </c>
      <c r="J392" s="36" t="str">
        <f>IF(N391="Ja","",IF(LEN('Local Access'!I392)=0,"",'Local Access'!I392))</f>
        <v/>
      </c>
      <c r="K392" s="36" t="str">
        <f>IF(LEN('Local Access'!J392)=0,"",'Local Access'!J392)</f>
        <v/>
      </c>
      <c r="L392" s="36" t="str">
        <f>IF(LEN('Local Access'!K392)=0,"",'Local Access'!K392)</f>
        <v/>
      </c>
      <c r="M392" s="174" t="str">
        <f t="shared" si="26"/>
        <v/>
      </c>
      <c r="N392" s="36" t="str">
        <f>IF(LEN('Local Access'!L392)=0,"",'Local Access'!L392)</f>
        <v/>
      </c>
      <c r="O392" s="36" t="str">
        <f>IF(LEN('Local Access'!M392)=0,"",'Local Access'!M392)</f>
        <v/>
      </c>
      <c r="P392" s="35"/>
      <c r="Q392" s="35"/>
      <c r="R392" s="34"/>
      <c r="S392" s="33"/>
      <c r="T392" s="33"/>
      <c r="U392" s="32"/>
      <c r="V392" s="31"/>
      <c r="W392" s="31"/>
      <c r="X392" s="31"/>
      <c r="Y392" s="31"/>
      <c r="Z392" s="31"/>
      <c r="AA392" s="31"/>
      <c r="AB392" s="292">
        <f t="shared" si="27"/>
        <v>0</v>
      </c>
      <c r="AC392" s="292">
        <f t="shared" si="28"/>
        <v>0</v>
      </c>
      <c r="AD392" s="292">
        <f t="shared" si="29"/>
        <v>0</v>
      </c>
      <c r="AE392" s="30">
        <f>IF(G392="",0,IF(P392="On-Net maken (glasvezel)",$S392*PDC!$F$33+$T392*PDC!$F$34+PDC!$F$32+$U392,IF(P392="On-Net maken (radio)",PDC!$F$35+$U392,0)))</f>
        <v>0</v>
      </c>
      <c r="AF392" s="293">
        <f>IF(G392="",0,IF(P392="Inkoop bij 3e partij",0,IF(H392="Ja",Y392,VLOOKUP($G392,PDC!$B$10:$G$95,6,FALSE))))</f>
        <v>0</v>
      </c>
      <c r="AG392" s="30">
        <f>IF(G392="",0,IF(P392="Inkoop bij 3e partij",0,IF(H392="Ja", Z392,VLOOKUP($G392,PDC!$B$10:$G$95,5,FALSE))))</f>
        <v>0</v>
      </c>
      <c r="AH392" s="293">
        <f>IF(G392="",0,IF(P392="Inkoop bij 3e partij",V392*(1+PDC!$F$37)+IF(G392=0,0,IF(LEN(G392)=0,0,VLOOKUP($G392,PDC!$B$10:$J$77,7,FALSE))),0))</f>
        <v>0</v>
      </c>
      <c r="AI392" s="293">
        <f>IF(G392="",0,IF(P392="Inkoop bij 3e partij",W392*(1+PDC!$F$38),0))</f>
        <v>0</v>
      </c>
      <c r="AJ392" s="30">
        <f>IF(L392="",0,IF(M392="Ja",AA392,VLOOKUP($L392,PDC!$B$10:$G$95,5,FALSE)))</f>
        <v>0</v>
      </c>
    </row>
    <row r="393" spans="1:36" x14ac:dyDescent="0.2">
      <c r="A393" s="36" t="str">
        <f>IF(OR(LEN('Local Access'!A393)=0,'Local Access'!$L392="Ja"),"",'Local Access'!A393)</f>
        <v/>
      </c>
      <c r="B393" s="36" t="str">
        <f>IF(OR(LEN('Local Access'!B393)=0,'Local Access'!$L392="Ja"),"",'Local Access'!B393)</f>
        <v/>
      </c>
      <c r="C393" s="36" t="str">
        <f>IF(OR(LEN('Local Access'!C393)=0,'Local Access'!$L392="Ja"),"",'Local Access'!C393)</f>
        <v/>
      </c>
      <c r="D393" s="36" t="str">
        <f>IF(OR(LEN('Local Access'!D393)=0,'Local Access'!$L392="Ja"),"",'Local Access'!D393)</f>
        <v/>
      </c>
      <c r="E393" s="36" t="str">
        <f>IF(OR(LEN('Local Access'!E393)=0,'Local Access'!$L392="Ja"),"",'Local Access'!E393)</f>
        <v/>
      </c>
      <c r="F393" s="36" t="str">
        <f>IF(OR(LEN('Local Access'!F393)=0,'Local Access'!$L392="Ja"),"",'Local Access'!F393)</f>
        <v/>
      </c>
      <c r="G393" s="36" t="str">
        <f>IF(N392="Ja","",IF(LEN('Local Access'!H393)=0,"",'Local Access'!H393))</f>
        <v/>
      </c>
      <c r="H393" s="174" t="str">
        <f t="shared" si="25"/>
        <v/>
      </c>
      <c r="I393" s="36" t="str">
        <f>IF(N392="Ja","",IF(LEN('Local Access'!G393)=0,"",'Local Access'!G393))</f>
        <v/>
      </c>
      <c r="J393" s="36" t="str">
        <f>IF(N392="Ja","",IF(LEN('Local Access'!I393)=0,"",'Local Access'!I393))</f>
        <v/>
      </c>
      <c r="K393" s="36" t="str">
        <f>IF(LEN('Local Access'!J393)=0,"",'Local Access'!J393)</f>
        <v/>
      </c>
      <c r="L393" s="36" t="str">
        <f>IF(LEN('Local Access'!K393)=0,"",'Local Access'!K393)</f>
        <v/>
      </c>
      <c r="M393" s="174" t="str">
        <f t="shared" si="26"/>
        <v/>
      </c>
      <c r="N393" s="36" t="str">
        <f>IF(LEN('Local Access'!L393)=0,"",'Local Access'!L393)</f>
        <v/>
      </c>
      <c r="O393" s="36" t="str">
        <f>IF(LEN('Local Access'!M393)=0,"",'Local Access'!M393)</f>
        <v/>
      </c>
      <c r="P393" s="35"/>
      <c r="Q393" s="35"/>
      <c r="R393" s="34"/>
      <c r="S393" s="33"/>
      <c r="T393" s="33"/>
      <c r="U393" s="32"/>
      <c r="V393" s="31"/>
      <c r="W393" s="31"/>
      <c r="X393" s="31"/>
      <c r="Y393" s="31"/>
      <c r="Z393" s="31"/>
      <c r="AA393" s="31"/>
      <c r="AB393" s="292">
        <f t="shared" si="27"/>
        <v>0</v>
      </c>
      <c r="AC393" s="292">
        <f t="shared" si="28"/>
        <v>0</v>
      </c>
      <c r="AD393" s="292">
        <f t="shared" si="29"/>
        <v>0</v>
      </c>
      <c r="AE393" s="30">
        <f>IF(G393="",0,IF(P393="On-Net maken (glasvezel)",$S393*PDC!$F$33+$T393*PDC!$F$34+PDC!$F$32+$U393,IF(P393="On-Net maken (radio)",PDC!$F$35+$U393,0)))</f>
        <v>0</v>
      </c>
      <c r="AF393" s="293">
        <f>IF(G393="",0,IF(P393="Inkoop bij 3e partij",0,IF(H393="Ja",Y393,VLOOKUP($G393,PDC!$B$10:$G$95,6,FALSE))))</f>
        <v>0</v>
      </c>
      <c r="AG393" s="30">
        <f>IF(G393="",0,IF(P393="Inkoop bij 3e partij",0,IF(H393="Ja", Z393,VLOOKUP($G393,PDC!$B$10:$G$95,5,FALSE))))</f>
        <v>0</v>
      </c>
      <c r="AH393" s="293">
        <f>IF(G393="",0,IF(P393="Inkoop bij 3e partij",V393*(1+PDC!$F$37)+IF(G393=0,0,IF(LEN(G393)=0,0,VLOOKUP($G393,PDC!$B$10:$J$77,7,FALSE))),0))</f>
        <v>0</v>
      </c>
      <c r="AI393" s="293">
        <f>IF(G393="",0,IF(P393="Inkoop bij 3e partij",W393*(1+PDC!$F$38),0))</f>
        <v>0</v>
      </c>
      <c r="AJ393" s="30">
        <f>IF(L393="",0,IF(M393="Ja",AA393,VLOOKUP($L393,PDC!$B$10:$G$95,5,FALSE)))</f>
        <v>0</v>
      </c>
    </row>
    <row r="394" spans="1:36" x14ac:dyDescent="0.2">
      <c r="A394" s="36" t="str">
        <f>IF(OR(LEN('Local Access'!A394)=0,'Local Access'!$L393="Ja"),"",'Local Access'!A394)</f>
        <v/>
      </c>
      <c r="B394" s="36" t="str">
        <f>IF(OR(LEN('Local Access'!B394)=0,'Local Access'!$L393="Ja"),"",'Local Access'!B394)</f>
        <v/>
      </c>
      <c r="C394" s="36" t="str">
        <f>IF(OR(LEN('Local Access'!C394)=0,'Local Access'!$L393="Ja"),"",'Local Access'!C394)</f>
        <v/>
      </c>
      <c r="D394" s="36" t="str">
        <f>IF(OR(LEN('Local Access'!D394)=0,'Local Access'!$L393="Ja"),"",'Local Access'!D394)</f>
        <v/>
      </c>
      <c r="E394" s="36" t="str">
        <f>IF(OR(LEN('Local Access'!E394)=0,'Local Access'!$L393="Ja"),"",'Local Access'!E394)</f>
        <v/>
      </c>
      <c r="F394" s="36" t="str">
        <f>IF(OR(LEN('Local Access'!F394)=0,'Local Access'!$L393="Ja"),"",'Local Access'!F394)</f>
        <v/>
      </c>
      <c r="G394" s="36" t="str">
        <f>IF(N393="Ja","",IF(LEN('Local Access'!H394)=0,"",'Local Access'!H394))</f>
        <v/>
      </c>
      <c r="H394" s="174" t="str">
        <f t="shared" si="25"/>
        <v/>
      </c>
      <c r="I394" s="36" t="str">
        <f>IF(N393="Ja","",IF(LEN('Local Access'!G394)=0,"",'Local Access'!G394))</f>
        <v/>
      </c>
      <c r="J394" s="36" t="str">
        <f>IF(N393="Ja","",IF(LEN('Local Access'!I394)=0,"",'Local Access'!I394))</f>
        <v/>
      </c>
      <c r="K394" s="36" t="str">
        <f>IF(LEN('Local Access'!J394)=0,"",'Local Access'!J394)</f>
        <v/>
      </c>
      <c r="L394" s="36" t="str">
        <f>IF(LEN('Local Access'!K394)=0,"",'Local Access'!K394)</f>
        <v/>
      </c>
      <c r="M394" s="174" t="str">
        <f t="shared" si="26"/>
        <v/>
      </c>
      <c r="N394" s="36" t="str">
        <f>IF(LEN('Local Access'!L394)=0,"",'Local Access'!L394)</f>
        <v/>
      </c>
      <c r="O394" s="36" t="str">
        <f>IF(LEN('Local Access'!M394)=0,"",'Local Access'!M394)</f>
        <v/>
      </c>
      <c r="P394" s="35"/>
      <c r="Q394" s="35"/>
      <c r="R394" s="34"/>
      <c r="S394" s="33"/>
      <c r="T394" s="33"/>
      <c r="U394" s="32"/>
      <c r="V394" s="31"/>
      <c r="W394" s="31"/>
      <c r="X394" s="31"/>
      <c r="Y394" s="31"/>
      <c r="Z394" s="31"/>
      <c r="AA394" s="31"/>
      <c r="AB394" s="292">
        <f t="shared" si="27"/>
        <v>0</v>
      </c>
      <c r="AC394" s="292">
        <f t="shared" si="28"/>
        <v>0</v>
      </c>
      <c r="AD394" s="292">
        <f t="shared" si="29"/>
        <v>0</v>
      </c>
      <c r="AE394" s="30">
        <f>IF(G394="",0,IF(P394="On-Net maken (glasvezel)",$S394*PDC!$F$33+$T394*PDC!$F$34+PDC!$F$32+$U394,IF(P394="On-Net maken (radio)",PDC!$F$35+$U394,0)))</f>
        <v>0</v>
      </c>
      <c r="AF394" s="293">
        <f>IF(G394="",0,IF(P394="Inkoop bij 3e partij",0,IF(H394="Ja",Y394,VLOOKUP($G394,PDC!$B$10:$G$95,6,FALSE))))</f>
        <v>0</v>
      </c>
      <c r="AG394" s="30">
        <f>IF(G394="",0,IF(P394="Inkoop bij 3e partij",0,IF(H394="Ja", Z394,VLOOKUP($G394,PDC!$B$10:$G$95,5,FALSE))))</f>
        <v>0</v>
      </c>
      <c r="AH394" s="293">
        <f>IF(G394="",0,IF(P394="Inkoop bij 3e partij",V394*(1+PDC!$F$37)+IF(G394=0,0,IF(LEN(G394)=0,0,VLOOKUP($G394,PDC!$B$10:$J$77,7,FALSE))),0))</f>
        <v>0</v>
      </c>
      <c r="AI394" s="293">
        <f>IF(G394="",0,IF(P394="Inkoop bij 3e partij",W394*(1+PDC!$F$38),0))</f>
        <v>0</v>
      </c>
      <c r="AJ394" s="30">
        <f>IF(L394="",0,IF(M394="Ja",AA394,VLOOKUP($L394,PDC!$B$10:$G$95,5,FALSE)))</f>
        <v>0</v>
      </c>
    </row>
    <row r="395" spans="1:36" x14ac:dyDescent="0.2">
      <c r="A395" s="36" t="str">
        <f>IF(OR(LEN('Local Access'!A395)=0,'Local Access'!$L394="Ja"),"",'Local Access'!A395)</f>
        <v/>
      </c>
      <c r="B395" s="36" t="str">
        <f>IF(OR(LEN('Local Access'!B395)=0,'Local Access'!$L394="Ja"),"",'Local Access'!B395)</f>
        <v/>
      </c>
      <c r="C395" s="36" t="str">
        <f>IF(OR(LEN('Local Access'!C395)=0,'Local Access'!$L394="Ja"),"",'Local Access'!C395)</f>
        <v/>
      </c>
      <c r="D395" s="36" t="str">
        <f>IF(OR(LEN('Local Access'!D395)=0,'Local Access'!$L394="Ja"),"",'Local Access'!D395)</f>
        <v/>
      </c>
      <c r="E395" s="36" t="str">
        <f>IF(OR(LEN('Local Access'!E395)=0,'Local Access'!$L394="Ja"),"",'Local Access'!E395)</f>
        <v/>
      </c>
      <c r="F395" s="36" t="str">
        <f>IF(OR(LEN('Local Access'!F395)=0,'Local Access'!$L394="Ja"),"",'Local Access'!F395)</f>
        <v/>
      </c>
      <c r="G395" s="36" t="str">
        <f>IF(N394="Ja","",IF(LEN('Local Access'!H395)=0,"",'Local Access'!H395))</f>
        <v/>
      </c>
      <c r="H395" s="174" t="str">
        <f t="shared" si="25"/>
        <v/>
      </c>
      <c r="I395" s="36" t="str">
        <f>IF(N394="Ja","",IF(LEN('Local Access'!G395)=0,"",'Local Access'!G395))</f>
        <v/>
      </c>
      <c r="J395" s="36" t="str">
        <f>IF(N394="Ja","",IF(LEN('Local Access'!I395)=0,"",'Local Access'!I395))</f>
        <v/>
      </c>
      <c r="K395" s="36" t="str">
        <f>IF(LEN('Local Access'!J395)=0,"",'Local Access'!J395)</f>
        <v/>
      </c>
      <c r="L395" s="36" t="str">
        <f>IF(LEN('Local Access'!K395)=0,"",'Local Access'!K395)</f>
        <v/>
      </c>
      <c r="M395" s="174" t="str">
        <f t="shared" si="26"/>
        <v/>
      </c>
      <c r="N395" s="36" t="str">
        <f>IF(LEN('Local Access'!L395)=0,"",'Local Access'!L395)</f>
        <v/>
      </c>
      <c r="O395" s="36" t="str">
        <f>IF(LEN('Local Access'!M395)=0,"",'Local Access'!M395)</f>
        <v/>
      </c>
      <c r="P395" s="35"/>
      <c r="Q395" s="35"/>
      <c r="R395" s="34"/>
      <c r="S395" s="33"/>
      <c r="T395" s="33"/>
      <c r="U395" s="32"/>
      <c r="V395" s="31"/>
      <c r="W395" s="31"/>
      <c r="X395" s="31"/>
      <c r="Y395" s="31"/>
      <c r="Z395" s="31"/>
      <c r="AA395" s="31"/>
      <c r="AB395" s="292">
        <f t="shared" si="27"/>
        <v>0</v>
      </c>
      <c r="AC395" s="292">
        <f t="shared" si="28"/>
        <v>0</v>
      </c>
      <c r="AD395" s="292">
        <f t="shared" si="29"/>
        <v>0</v>
      </c>
      <c r="AE395" s="30">
        <f>IF(G395="",0,IF(P395="On-Net maken (glasvezel)",$S395*PDC!$F$33+$T395*PDC!$F$34+PDC!$F$32+$U395,IF(P395="On-Net maken (radio)",PDC!$F$35+$U395,0)))</f>
        <v>0</v>
      </c>
      <c r="AF395" s="293">
        <f>IF(G395="",0,IF(P395="Inkoop bij 3e partij",0,IF(H395="Ja",Y395,VLOOKUP($G395,PDC!$B$10:$G$95,6,FALSE))))</f>
        <v>0</v>
      </c>
      <c r="AG395" s="30">
        <f>IF(G395="",0,IF(P395="Inkoop bij 3e partij",0,IF(H395="Ja", Z395,VLOOKUP($G395,PDC!$B$10:$G$95,5,FALSE))))</f>
        <v>0</v>
      </c>
      <c r="AH395" s="293">
        <f>IF(G395="",0,IF(P395="Inkoop bij 3e partij",V395*(1+PDC!$F$37)+IF(G395=0,0,IF(LEN(G395)=0,0,VLOOKUP($G395,PDC!$B$10:$J$77,7,FALSE))),0))</f>
        <v>0</v>
      </c>
      <c r="AI395" s="293">
        <f>IF(G395="",0,IF(P395="Inkoop bij 3e partij",W395*(1+PDC!$F$38),0))</f>
        <v>0</v>
      </c>
      <c r="AJ395" s="30">
        <f>IF(L395="",0,IF(M395="Ja",AA395,VLOOKUP($L395,PDC!$B$10:$G$95,5,FALSE)))</f>
        <v>0</v>
      </c>
    </row>
    <row r="396" spans="1:36" x14ac:dyDescent="0.2">
      <c r="A396" s="36" t="str">
        <f>IF(OR(LEN('Local Access'!A396)=0,'Local Access'!$L395="Ja"),"",'Local Access'!A396)</f>
        <v/>
      </c>
      <c r="B396" s="36" t="str">
        <f>IF(OR(LEN('Local Access'!B396)=0,'Local Access'!$L395="Ja"),"",'Local Access'!B396)</f>
        <v/>
      </c>
      <c r="C396" s="36" t="str">
        <f>IF(OR(LEN('Local Access'!C396)=0,'Local Access'!$L395="Ja"),"",'Local Access'!C396)</f>
        <v/>
      </c>
      <c r="D396" s="36" t="str">
        <f>IF(OR(LEN('Local Access'!D396)=0,'Local Access'!$L395="Ja"),"",'Local Access'!D396)</f>
        <v/>
      </c>
      <c r="E396" s="36" t="str">
        <f>IF(OR(LEN('Local Access'!E396)=0,'Local Access'!$L395="Ja"),"",'Local Access'!E396)</f>
        <v/>
      </c>
      <c r="F396" s="36" t="str">
        <f>IF(OR(LEN('Local Access'!F396)=0,'Local Access'!$L395="Ja"),"",'Local Access'!F396)</f>
        <v/>
      </c>
      <c r="G396" s="36" t="str">
        <f>IF(N395="Ja","",IF(LEN('Local Access'!H396)=0,"",'Local Access'!H396))</f>
        <v/>
      </c>
      <c r="H396" s="174" t="str">
        <f t="shared" si="25"/>
        <v/>
      </c>
      <c r="I396" s="36" t="str">
        <f>IF(N395="Ja","",IF(LEN('Local Access'!G396)=0,"",'Local Access'!G396))</f>
        <v/>
      </c>
      <c r="J396" s="36" t="str">
        <f>IF(N395="Ja","",IF(LEN('Local Access'!I396)=0,"",'Local Access'!I396))</f>
        <v/>
      </c>
      <c r="K396" s="36" t="str">
        <f>IF(LEN('Local Access'!J396)=0,"",'Local Access'!J396)</f>
        <v/>
      </c>
      <c r="L396" s="36" t="str">
        <f>IF(LEN('Local Access'!K396)=0,"",'Local Access'!K396)</f>
        <v/>
      </c>
      <c r="M396" s="174" t="str">
        <f t="shared" si="26"/>
        <v/>
      </c>
      <c r="N396" s="36" t="str">
        <f>IF(LEN('Local Access'!L396)=0,"",'Local Access'!L396)</f>
        <v/>
      </c>
      <c r="O396" s="36" t="str">
        <f>IF(LEN('Local Access'!M396)=0,"",'Local Access'!M396)</f>
        <v/>
      </c>
      <c r="P396" s="35"/>
      <c r="Q396" s="35"/>
      <c r="R396" s="34"/>
      <c r="S396" s="33"/>
      <c r="T396" s="33"/>
      <c r="U396" s="32"/>
      <c r="V396" s="31"/>
      <c r="W396" s="31"/>
      <c r="X396" s="31"/>
      <c r="Y396" s="31"/>
      <c r="Z396" s="31"/>
      <c r="AA396" s="31"/>
      <c r="AB396" s="292">
        <f t="shared" si="27"/>
        <v>0</v>
      </c>
      <c r="AC396" s="292">
        <f t="shared" si="28"/>
        <v>0</v>
      </c>
      <c r="AD396" s="292">
        <f t="shared" si="29"/>
        <v>0</v>
      </c>
      <c r="AE396" s="30">
        <f>IF(G396="",0,IF(P396="On-Net maken (glasvezel)",$S396*PDC!$F$33+$T396*PDC!$F$34+PDC!$F$32+$U396,IF(P396="On-Net maken (radio)",PDC!$F$35+$U396,0)))</f>
        <v>0</v>
      </c>
      <c r="AF396" s="293">
        <f>IF(G396="",0,IF(P396="Inkoop bij 3e partij",0,IF(H396="Ja",Y396,VLOOKUP($G396,PDC!$B$10:$G$95,6,FALSE))))</f>
        <v>0</v>
      </c>
      <c r="AG396" s="30">
        <f>IF(G396="",0,IF(P396="Inkoop bij 3e partij",0,IF(H396="Ja", Z396,VLOOKUP($G396,PDC!$B$10:$G$95,5,FALSE))))</f>
        <v>0</v>
      </c>
      <c r="AH396" s="293">
        <f>IF(G396="",0,IF(P396="Inkoop bij 3e partij",V396*(1+PDC!$F$37)+IF(G396=0,0,IF(LEN(G396)=0,0,VLOOKUP($G396,PDC!$B$10:$J$77,7,FALSE))),0))</f>
        <v>0</v>
      </c>
      <c r="AI396" s="293">
        <f>IF(G396="",0,IF(P396="Inkoop bij 3e partij",W396*(1+PDC!$F$38),0))</f>
        <v>0</v>
      </c>
      <c r="AJ396" s="30">
        <f>IF(L396="",0,IF(M396="Ja",AA396,VLOOKUP($L396,PDC!$B$10:$G$95,5,FALSE)))</f>
        <v>0</v>
      </c>
    </row>
    <row r="397" spans="1:36" x14ac:dyDescent="0.2">
      <c r="A397" s="36" t="str">
        <f>IF(OR(LEN('Local Access'!A397)=0,'Local Access'!$L396="Ja"),"",'Local Access'!A397)</f>
        <v/>
      </c>
      <c r="B397" s="36" t="str">
        <f>IF(OR(LEN('Local Access'!B397)=0,'Local Access'!$L396="Ja"),"",'Local Access'!B397)</f>
        <v/>
      </c>
      <c r="C397" s="36" t="str">
        <f>IF(OR(LEN('Local Access'!C397)=0,'Local Access'!$L396="Ja"),"",'Local Access'!C397)</f>
        <v/>
      </c>
      <c r="D397" s="36" t="str">
        <f>IF(OR(LEN('Local Access'!D397)=0,'Local Access'!$L396="Ja"),"",'Local Access'!D397)</f>
        <v/>
      </c>
      <c r="E397" s="36" t="str">
        <f>IF(OR(LEN('Local Access'!E397)=0,'Local Access'!$L396="Ja"),"",'Local Access'!E397)</f>
        <v/>
      </c>
      <c r="F397" s="36" t="str">
        <f>IF(OR(LEN('Local Access'!F397)=0,'Local Access'!$L396="Ja"),"",'Local Access'!F397)</f>
        <v/>
      </c>
      <c r="G397" s="36" t="str">
        <f>IF(N396="Ja","",IF(LEN('Local Access'!H397)=0,"",'Local Access'!H397))</f>
        <v/>
      </c>
      <c r="H397" s="174" t="str">
        <f t="shared" ref="H397:H460" si="30">IF(N396="Ja","",IF(LEFT(G397,3)="SD-","Ja",""))</f>
        <v/>
      </c>
      <c r="I397" s="36" t="str">
        <f>IF(N396="Ja","",IF(LEN('Local Access'!G397)=0,"",'Local Access'!G397))</f>
        <v/>
      </c>
      <c r="J397" s="36" t="str">
        <f>IF(N396="Ja","",IF(LEN('Local Access'!I397)=0,"",'Local Access'!I397))</f>
        <v/>
      </c>
      <c r="K397" s="36" t="str">
        <f>IF(LEN('Local Access'!J397)=0,"",'Local Access'!J397)</f>
        <v/>
      </c>
      <c r="L397" s="36" t="str">
        <f>IF(LEN('Local Access'!K397)=0,"",'Local Access'!K397)</f>
        <v/>
      </c>
      <c r="M397" s="174" t="str">
        <f t="shared" ref="M397:M460" si="31">IF(LEFT(L397,3)="SD-","Ja","")</f>
        <v/>
      </c>
      <c r="N397" s="36" t="str">
        <f>IF(LEN('Local Access'!L397)=0,"",'Local Access'!L397)</f>
        <v/>
      </c>
      <c r="O397" s="36" t="str">
        <f>IF(LEN('Local Access'!M397)=0,"",'Local Access'!M397)</f>
        <v/>
      </c>
      <c r="P397" s="35"/>
      <c r="Q397" s="35"/>
      <c r="R397" s="34"/>
      <c r="S397" s="33"/>
      <c r="T397" s="33"/>
      <c r="U397" s="32"/>
      <c r="V397" s="31"/>
      <c r="W397" s="31"/>
      <c r="X397" s="31"/>
      <c r="Y397" s="31"/>
      <c r="Z397" s="31"/>
      <c r="AA397" s="31"/>
      <c r="AB397" s="292">
        <f t="shared" ref="AB397:AB460" si="32">AE397+AH397</f>
        <v>0</v>
      </c>
      <c r="AC397" s="292">
        <f t="shared" ref="AC397:AC460" si="33">AF397</f>
        <v>0</v>
      </c>
      <c r="AD397" s="292">
        <f t="shared" ref="AD397:AD460" si="34">AI397+AG397+AJ397</f>
        <v>0</v>
      </c>
      <c r="AE397" s="30">
        <f>IF(G397="",0,IF(P397="On-Net maken (glasvezel)",$S397*PDC!$F$33+$T397*PDC!$F$34+PDC!$F$32+$U397,IF(P397="On-Net maken (radio)",PDC!$F$35+$U397,0)))</f>
        <v>0</v>
      </c>
      <c r="AF397" s="293">
        <f>IF(G397="",0,IF(P397="Inkoop bij 3e partij",0,IF(H397="Ja",Y397,VLOOKUP($G397,PDC!$B$10:$G$95,6,FALSE))))</f>
        <v>0</v>
      </c>
      <c r="AG397" s="30">
        <f>IF(G397="",0,IF(P397="Inkoop bij 3e partij",0,IF(H397="Ja", Z397,VLOOKUP($G397,PDC!$B$10:$G$95,5,FALSE))))</f>
        <v>0</v>
      </c>
      <c r="AH397" s="293">
        <f>IF(G397="",0,IF(P397="Inkoop bij 3e partij",V397*(1+PDC!$F$37)+IF(G397=0,0,IF(LEN(G397)=0,0,VLOOKUP($G397,PDC!$B$10:$J$77,7,FALSE))),0))</f>
        <v>0</v>
      </c>
      <c r="AI397" s="293">
        <f>IF(G397="",0,IF(P397="Inkoop bij 3e partij",W397*(1+PDC!$F$38),0))</f>
        <v>0</v>
      </c>
      <c r="AJ397" s="30">
        <f>IF(L397="",0,IF(M397="Ja",AA397,VLOOKUP($L397,PDC!$B$10:$G$95,5,FALSE)))</f>
        <v>0</v>
      </c>
    </row>
    <row r="398" spans="1:36" x14ac:dyDescent="0.2">
      <c r="A398" s="36" t="str">
        <f>IF(OR(LEN('Local Access'!A398)=0,'Local Access'!$L397="Ja"),"",'Local Access'!A398)</f>
        <v/>
      </c>
      <c r="B398" s="36" t="str">
        <f>IF(OR(LEN('Local Access'!B398)=0,'Local Access'!$L397="Ja"),"",'Local Access'!B398)</f>
        <v/>
      </c>
      <c r="C398" s="36" t="str">
        <f>IF(OR(LEN('Local Access'!C398)=0,'Local Access'!$L397="Ja"),"",'Local Access'!C398)</f>
        <v/>
      </c>
      <c r="D398" s="36" t="str">
        <f>IF(OR(LEN('Local Access'!D398)=0,'Local Access'!$L397="Ja"),"",'Local Access'!D398)</f>
        <v/>
      </c>
      <c r="E398" s="36" t="str">
        <f>IF(OR(LEN('Local Access'!E398)=0,'Local Access'!$L397="Ja"),"",'Local Access'!E398)</f>
        <v/>
      </c>
      <c r="F398" s="36" t="str">
        <f>IF(OR(LEN('Local Access'!F398)=0,'Local Access'!$L397="Ja"),"",'Local Access'!F398)</f>
        <v/>
      </c>
      <c r="G398" s="36" t="str">
        <f>IF(N397="Ja","",IF(LEN('Local Access'!H398)=0,"",'Local Access'!H398))</f>
        <v/>
      </c>
      <c r="H398" s="174" t="str">
        <f t="shared" si="30"/>
        <v/>
      </c>
      <c r="I398" s="36" t="str">
        <f>IF(N397="Ja","",IF(LEN('Local Access'!G398)=0,"",'Local Access'!G398))</f>
        <v/>
      </c>
      <c r="J398" s="36" t="str">
        <f>IF(N397="Ja","",IF(LEN('Local Access'!I398)=0,"",'Local Access'!I398))</f>
        <v/>
      </c>
      <c r="K398" s="36" t="str">
        <f>IF(LEN('Local Access'!J398)=0,"",'Local Access'!J398)</f>
        <v/>
      </c>
      <c r="L398" s="36" t="str">
        <f>IF(LEN('Local Access'!K398)=0,"",'Local Access'!K398)</f>
        <v/>
      </c>
      <c r="M398" s="174" t="str">
        <f t="shared" si="31"/>
        <v/>
      </c>
      <c r="N398" s="36" t="str">
        <f>IF(LEN('Local Access'!L398)=0,"",'Local Access'!L398)</f>
        <v/>
      </c>
      <c r="O398" s="36" t="str">
        <f>IF(LEN('Local Access'!M398)=0,"",'Local Access'!M398)</f>
        <v/>
      </c>
      <c r="P398" s="35"/>
      <c r="Q398" s="35"/>
      <c r="R398" s="34"/>
      <c r="S398" s="33"/>
      <c r="T398" s="33"/>
      <c r="U398" s="32"/>
      <c r="V398" s="31"/>
      <c r="W398" s="31"/>
      <c r="X398" s="31"/>
      <c r="Y398" s="31"/>
      <c r="Z398" s="31"/>
      <c r="AA398" s="31"/>
      <c r="AB398" s="292">
        <f t="shared" si="32"/>
        <v>0</v>
      </c>
      <c r="AC398" s="292">
        <f t="shared" si="33"/>
        <v>0</v>
      </c>
      <c r="AD398" s="292">
        <f t="shared" si="34"/>
        <v>0</v>
      </c>
      <c r="AE398" s="30">
        <f>IF(G398="",0,IF(P398="On-Net maken (glasvezel)",$S398*PDC!$F$33+$T398*PDC!$F$34+PDC!$F$32+$U398,IF(P398="On-Net maken (radio)",PDC!$F$35+$U398,0)))</f>
        <v>0</v>
      </c>
      <c r="AF398" s="293">
        <f>IF(G398="",0,IF(P398="Inkoop bij 3e partij",0,IF(H398="Ja",Y398,VLOOKUP($G398,PDC!$B$10:$G$95,6,FALSE))))</f>
        <v>0</v>
      </c>
      <c r="AG398" s="30">
        <f>IF(G398="",0,IF(P398="Inkoop bij 3e partij",0,IF(H398="Ja", Z398,VLOOKUP($G398,PDC!$B$10:$G$95,5,FALSE))))</f>
        <v>0</v>
      </c>
      <c r="AH398" s="293">
        <f>IF(G398="",0,IF(P398="Inkoop bij 3e partij",V398*(1+PDC!$F$37)+IF(G398=0,0,IF(LEN(G398)=0,0,VLOOKUP($G398,PDC!$B$10:$J$77,7,FALSE))),0))</f>
        <v>0</v>
      </c>
      <c r="AI398" s="293">
        <f>IF(G398="",0,IF(P398="Inkoop bij 3e partij",W398*(1+PDC!$F$38),0))</f>
        <v>0</v>
      </c>
      <c r="AJ398" s="30">
        <f>IF(L398="",0,IF(M398="Ja",AA398,VLOOKUP($L398,PDC!$B$10:$G$95,5,FALSE)))</f>
        <v>0</v>
      </c>
    </row>
    <row r="399" spans="1:36" x14ac:dyDescent="0.2">
      <c r="A399" s="36" t="str">
        <f>IF(OR(LEN('Local Access'!A399)=0,'Local Access'!$L398="Ja"),"",'Local Access'!A399)</f>
        <v/>
      </c>
      <c r="B399" s="36" t="str">
        <f>IF(OR(LEN('Local Access'!B399)=0,'Local Access'!$L398="Ja"),"",'Local Access'!B399)</f>
        <v/>
      </c>
      <c r="C399" s="36" t="str">
        <f>IF(OR(LEN('Local Access'!C399)=0,'Local Access'!$L398="Ja"),"",'Local Access'!C399)</f>
        <v/>
      </c>
      <c r="D399" s="36" t="str">
        <f>IF(OR(LEN('Local Access'!D399)=0,'Local Access'!$L398="Ja"),"",'Local Access'!D399)</f>
        <v/>
      </c>
      <c r="E399" s="36" t="str">
        <f>IF(OR(LEN('Local Access'!E399)=0,'Local Access'!$L398="Ja"),"",'Local Access'!E399)</f>
        <v/>
      </c>
      <c r="F399" s="36" t="str">
        <f>IF(OR(LEN('Local Access'!F399)=0,'Local Access'!$L398="Ja"),"",'Local Access'!F399)</f>
        <v/>
      </c>
      <c r="G399" s="36" t="str">
        <f>IF(N398="Ja","",IF(LEN('Local Access'!H399)=0,"",'Local Access'!H399))</f>
        <v/>
      </c>
      <c r="H399" s="174" t="str">
        <f t="shared" si="30"/>
        <v/>
      </c>
      <c r="I399" s="36" t="str">
        <f>IF(N398="Ja","",IF(LEN('Local Access'!G399)=0,"",'Local Access'!G399))</f>
        <v/>
      </c>
      <c r="J399" s="36" t="str">
        <f>IF(N398="Ja","",IF(LEN('Local Access'!I399)=0,"",'Local Access'!I399))</f>
        <v/>
      </c>
      <c r="K399" s="36" t="str">
        <f>IF(LEN('Local Access'!J399)=0,"",'Local Access'!J399)</f>
        <v/>
      </c>
      <c r="L399" s="36" t="str">
        <f>IF(LEN('Local Access'!K399)=0,"",'Local Access'!K399)</f>
        <v/>
      </c>
      <c r="M399" s="174" t="str">
        <f t="shared" si="31"/>
        <v/>
      </c>
      <c r="N399" s="36" t="str">
        <f>IF(LEN('Local Access'!L399)=0,"",'Local Access'!L399)</f>
        <v/>
      </c>
      <c r="O399" s="36" t="str">
        <f>IF(LEN('Local Access'!M399)=0,"",'Local Access'!M399)</f>
        <v/>
      </c>
      <c r="P399" s="35"/>
      <c r="Q399" s="35"/>
      <c r="R399" s="34"/>
      <c r="S399" s="33"/>
      <c r="T399" s="33"/>
      <c r="U399" s="32"/>
      <c r="V399" s="31"/>
      <c r="W399" s="31"/>
      <c r="X399" s="31"/>
      <c r="Y399" s="31"/>
      <c r="Z399" s="31"/>
      <c r="AA399" s="31"/>
      <c r="AB399" s="292">
        <f t="shared" si="32"/>
        <v>0</v>
      </c>
      <c r="AC399" s="292">
        <f t="shared" si="33"/>
        <v>0</v>
      </c>
      <c r="AD399" s="292">
        <f t="shared" si="34"/>
        <v>0</v>
      </c>
      <c r="AE399" s="30">
        <f>IF(G399="",0,IF(P399="On-Net maken (glasvezel)",$S399*PDC!$F$33+$T399*PDC!$F$34+PDC!$F$32+$U399,IF(P399="On-Net maken (radio)",PDC!$F$35+$U399,0)))</f>
        <v>0</v>
      </c>
      <c r="AF399" s="293">
        <f>IF(G399="",0,IF(P399="Inkoop bij 3e partij",0,IF(H399="Ja",Y399,VLOOKUP($G399,PDC!$B$10:$G$95,6,FALSE))))</f>
        <v>0</v>
      </c>
      <c r="AG399" s="30">
        <f>IF(G399="",0,IF(P399="Inkoop bij 3e partij",0,IF(H399="Ja", Z399,VLOOKUP($G399,PDC!$B$10:$G$95,5,FALSE))))</f>
        <v>0</v>
      </c>
      <c r="AH399" s="293">
        <f>IF(G399="",0,IF(P399="Inkoop bij 3e partij",V399*(1+PDC!$F$37)+IF(G399=0,0,IF(LEN(G399)=0,0,VLOOKUP($G399,PDC!$B$10:$J$77,7,FALSE))),0))</f>
        <v>0</v>
      </c>
      <c r="AI399" s="293">
        <f>IF(G399="",0,IF(P399="Inkoop bij 3e partij",W399*(1+PDC!$F$38),0))</f>
        <v>0</v>
      </c>
      <c r="AJ399" s="30">
        <f>IF(L399="",0,IF(M399="Ja",AA399,VLOOKUP($L399,PDC!$B$10:$G$95,5,FALSE)))</f>
        <v>0</v>
      </c>
    </row>
    <row r="400" spans="1:36" x14ac:dyDescent="0.2">
      <c r="A400" s="36" t="str">
        <f>IF(OR(LEN('Local Access'!A400)=0,'Local Access'!$L399="Ja"),"",'Local Access'!A400)</f>
        <v/>
      </c>
      <c r="B400" s="36" t="str">
        <f>IF(OR(LEN('Local Access'!B400)=0,'Local Access'!$L399="Ja"),"",'Local Access'!B400)</f>
        <v/>
      </c>
      <c r="C400" s="36" t="str">
        <f>IF(OR(LEN('Local Access'!C400)=0,'Local Access'!$L399="Ja"),"",'Local Access'!C400)</f>
        <v/>
      </c>
      <c r="D400" s="36" t="str">
        <f>IF(OR(LEN('Local Access'!D400)=0,'Local Access'!$L399="Ja"),"",'Local Access'!D400)</f>
        <v/>
      </c>
      <c r="E400" s="36" t="str">
        <f>IF(OR(LEN('Local Access'!E400)=0,'Local Access'!$L399="Ja"),"",'Local Access'!E400)</f>
        <v/>
      </c>
      <c r="F400" s="36" t="str">
        <f>IF(OR(LEN('Local Access'!F400)=0,'Local Access'!$L399="Ja"),"",'Local Access'!F400)</f>
        <v/>
      </c>
      <c r="G400" s="36" t="str">
        <f>IF(N399="Ja","",IF(LEN('Local Access'!H400)=0,"",'Local Access'!H400))</f>
        <v/>
      </c>
      <c r="H400" s="174" t="str">
        <f t="shared" si="30"/>
        <v/>
      </c>
      <c r="I400" s="36" t="str">
        <f>IF(N399="Ja","",IF(LEN('Local Access'!G400)=0,"",'Local Access'!G400))</f>
        <v/>
      </c>
      <c r="J400" s="36" t="str">
        <f>IF(N399="Ja","",IF(LEN('Local Access'!I400)=0,"",'Local Access'!I400))</f>
        <v/>
      </c>
      <c r="K400" s="36" t="str">
        <f>IF(LEN('Local Access'!J400)=0,"",'Local Access'!J400)</f>
        <v/>
      </c>
      <c r="L400" s="36" t="str">
        <f>IF(LEN('Local Access'!K400)=0,"",'Local Access'!K400)</f>
        <v/>
      </c>
      <c r="M400" s="174" t="str">
        <f t="shared" si="31"/>
        <v/>
      </c>
      <c r="N400" s="36" t="str">
        <f>IF(LEN('Local Access'!L400)=0,"",'Local Access'!L400)</f>
        <v/>
      </c>
      <c r="O400" s="36" t="str">
        <f>IF(LEN('Local Access'!M400)=0,"",'Local Access'!M400)</f>
        <v/>
      </c>
      <c r="P400" s="35"/>
      <c r="Q400" s="35"/>
      <c r="R400" s="34"/>
      <c r="S400" s="33"/>
      <c r="T400" s="33"/>
      <c r="U400" s="32"/>
      <c r="V400" s="31"/>
      <c r="W400" s="31"/>
      <c r="X400" s="31"/>
      <c r="Y400" s="31"/>
      <c r="Z400" s="31"/>
      <c r="AA400" s="31"/>
      <c r="AB400" s="292">
        <f t="shared" si="32"/>
        <v>0</v>
      </c>
      <c r="AC400" s="292">
        <f t="shared" si="33"/>
        <v>0</v>
      </c>
      <c r="AD400" s="292">
        <f t="shared" si="34"/>
        <v>0</v>
      </c>
      <c r="AE400" s="30">
        <f>IF(G400="",0,IF(P400="On-Net maken (glasvezel)",$S400*PDC!$F$33+$T400*PDC!$F$34+PDC!$F$32+$U400,IF(P400="On-Net maken (radio)",PDC!$F$35+$U400,0)))</f>
        <v>0</v>
      </c>
      <c r="AF400" s="293">
        <f>IF(G400="",0,IF(P400="Inkoop bij 3e partij",0,IF(H400="Ja",Y400,VLOOKUP($G400,PDC!$B$10:$G$95,6,FALSE))))</f>
        <v>0</v>
      </c>
      <c r="AG400" s="30">
        <f>IF(G400="",0,IF(P400="Inkoop bij 3e partij",0,IF(H400="Ja", Z400,VLOOKUP($G400,PDC!$B$10:$G$95,5,FALSE))))</f>
        <v>0</v>
      </c>
      <c r="AH400" s="293">
        <f>IF(G400="",0,IF(P400="Inkoop bij 3e partij",V400*(1+PDC!$F$37)+IF(G400=0,0,IF(LEN(G400)=0,0,VLOOKUP($G400,PDC!$B$10:$J$77,7,FALSE))),0))</f>
        <v>0</v>
      </c>
      <c r="AI400" s="293">
        <f>IF(G400="",0,IF(P400="Inkoop bij 3e partij",W400*(1+PDC!$F$38),0))</f>
        <v>0</v>
      </c>
      <c r="AJ400" s="30">
        <f>IF(L400="",0,IF(M400="Ja",AA400,VLOOKUP($L400,PDC!$B$10:$G$95,5,FALSE)))</f>
        <v>0</v>
      </c>
    </row>
    <row r="401" spans="1:36" x14ac:dyDescent="0.2">
      <c r="A401" s="36" t="str">
        <f>IF(OR(LEN('Local Access'!A401)=0,'Local Access'!$L400="Ja"),"",'Local Access'!A401)</f>
        <v/>
      </c>
      <c r="B401" s="36" t="str">
        <f>IF(OR(LEN('Local Access'!B401)=0,'Local Access'!$L400="Ja"),"",'Local Access'!B401)</f>
        <v/>
      </c>
      <c r="C401" s="36" t="str">
        <f>IF(OR(LEN('Local Access'!C401)=0,'Local Access'!$L400="Ja"),"",'Local Access'!C401)</f>
        <v/>
      </c>
      <c r="D401" s="36" t="str">
        <f>IF(OR(LEN('Local Access'!D401)=0,'Local Access'!$L400="Ja"),"",'Local Access'!D401)</f>
        <v/>
      </c>
      <c r="E401" s="36" t="str">
        <f>IF(OR(LEN('Local Access'!E401)=0,'Local Access'!$L400="Ja"),"",'Local Access'!E401)</f>
        <v/>
      </c>
      <c r="F401" s="36" t="str">
        <f>IF(OR(LEN('Local Access'!F401)=0,'Local Access'!$L400="Ja"),"",'Local Access'!F401)</f>
        <v/>
      </c>
      <c r="G401" s="36" t="str">
        <f>IF(N400="Ja","",IF(LEN('Local Access'!H401)=0,"",'Local Access'!H401))</f>
        <v/>
      </c>
      <c r="H401" s="174" t="str">
        <f t="shared" si="30"/>
        <v/>
      </c>
      <c r="I401" s="36" t="str">
        <f>IF(N400="Ja","",IF(LEN('Local Access'!G401)=0,"",'Local Access'!G401))</f>
        <v/>
      </c>
      <c r="J401" s="36" t="str">
        <f>IF(N400="Ja","",IF(LEN('Local Access'!I401)=0,"",'Local Access'!I401))</f>
        <v/>
      </c>
      <c r="K401" s="36" t="str">
        <f>IF(LEN('Local Access'!J401)=0,"",'Local Access'!J401)</f>
        <v/>
      </c>
      <c r="L401" s="36" t="str">
        <f>IF(LEN('Local Access'!K401)=0,"",'Local Access'!K401)</f>
        <v/>
      </c>
      <c r="M401" s="174" t="str">
        <f t="shared" si="31"/>
        <v/>
      </c>
      <c r="N401" s="36" t="str">
        <f>IF(LEN('Local Access'!L401)=0,"",'Local Access'!L401)</f>
        <v/>
      </c>
      <c r="O401" s="36" t="str">
        <f>IF(LEN('Local Access'!M401)=0,"",'Local Access'!M401)</f>
        <v/>
      </c>
      <c r="P401" s="35"/>
      <c r="Q401" s="35"/>
      <c r="R401" s="34"/>
      <c r="S401" s="33"/>
      <c r="T401" s="33"/>
      <c r="U401" s="32"/>
      <c r="V401" s="31"/>
      <c r="W401" s="31"/>
      <c r="X401" s="31"/>
      <c r="Y401" s="31"/>
      <c r="Z401" s="31"/>
      <c r="AA401" s="31"/>
      <c r="AB401" s="292">
        <f t="shared" si="32"/>
        <v>0</v>
      </c>
      <c r="AC401" s="292">
        <f t="shared" si="33"/>
        <v>0</v>
      </c>
      <c r="AD401" s="292">
        <f t="shared" si="34"/>
        <v>0</v>
      </c>
      <c r="AE401" s="30">
        <f>IF(G401="",0,IF(P401="On-Net maken (glasvezel)",$S401*PDC!$F$33+$T401*PDC!$F$34+PDC!$F$32+$U401,IF(P401="On-Net maken (radio)",PDC!$F$35+$U401,0)))</f>
        <v>0</v>
      </c>
      <c r="AF401" s="293">
        <f>IF(G401="",0,IF(P401="Inkoop bij 3e partij",0,IF(H401="Ja",Y401,VLOOKUP($G401,PDC!$B$10:$G$95,6,FALSE))))</f>
        <v>0</v>
      </c>
      <c r="AG401" s="30">
        <f>IF(G401="",0,IF(P401="Inkoop bij 3e partij",0,IF(H401="Ja", Z401,VLOOKUP($G401,PDC!$B$10:$G$95,5,FALSE))))</f>
        <v>0</v>
      </c>
      <c r="AH401" s="293">
        <f>IF(G401="",0,IF(P401="Inkoop bij 3e partij",V401*(1+PDC!$F$37)+IF(G401=0,0,IF(LEN(G401)=0,0,VLOOKUP($G401,PDC!$B$10:$J$77,7,FALSE))),0))</f>
        <v>0</v>
      </c>
      <c r="AI401" s="293">
        <f>IF(G401="",0,IF(P401="Inkoop bij 3e partij",W401*(1+PDC!$F$38),0))</f>
        <v>0</v>
      </c>
      <c r="AJ401" s="30">
        <f>IF(L401="",0,IF(M401="Ja",AA401,VLOOKUP($L401,PDC!$B$10:$G$95,5,FALSE)))</f>
        <v>0</v>
      </c>
    </row>
    <row r="402" spans="1:36" x14ac:dyDescent="0.2">
      <c r="A402" s="36" t="str">
        <f>IF(OR(LEN('Local Access'!A402)=0,'Local Access'!$L401="Ja"),"",'Local Access'!A402)</f>
        <v/>
      </c>
      <c r="B402" s="36" t="str">
        <f>IF(OR(LEN('Local Access'!B402)=0,'Local Access'!$L401="Ja"),"",'Local Access'!B402)</f>
        <v/>
      </c>
      <c r="C402" s="36" t="str">
        <f>IF(OR(LEN('Local Access'!C402)=0,'Local Access'!$L401="Ja"),"",'Local Access'!C402)</f>
        <v/>
      </c>
      <c r="D402" s="36" t="str">
        <f>IF(OR(LEN('Local Access'!D402)=0,'Local Access'!$L401="Ja"),"",'Local Access'!D402)</f>
        <v/>
      </c>
      <c r="E402" s="36" t="str">
        <f>IF(OR(LEN('Local Access'!E402)=0,'Local Access'!$L401="Ja"),"",'Local Access'!E402)</f>
        <v/>
      </c>
      <c r="F402" s="36" t="str">
        <f>IF(OR(LEN('Local Access'!F402)=0,'Local Access'!$L401="Ja"),"",'Local Access'!F402)</f>
        <v/>
      </c>
      <c r="G402" s="36" t="str">
        <f>IF(N401="Ja","",IF(LEN('Local Access'!H402)=0,"",'Local Access'!H402))</f>
        <v/>
      </c>
      <c r="H402" s="174" t="str">
        <f t="shared" si="30"/>
        <v/>
      </c>
      <c r="I402" s="36" t="str">
        <f>IF(N401="Ja","",IF(LEN('Local Access'!G402)=0,"",'Local Access'!G402))</f>
        <v/>
      </c>
      <c r="J402" s="36" t="str">
        <f>IF(N401="Ja","",IF(LEN('Local Access'!I402)=0,"",'Local Access'!I402))</f>
        <v/>
      </c>
      <c r="K402" s="36" t="str">
        <f>IF(LEN('Local Access'!J402)=0,"",'Local Access'!J402)</f>
        <v/>
      </c>
      <c r="L402" s="36" t="str">
        <f>IF(LEN('Local Access'!K402)=0,"",'Local Access'!K402)</f>
        <v/>
      </c>
      <c r="M402" s="174" t="str">
        <f t="shared" si="31"/>
        <v/>
      </c>
      <c r="N402" s="36" t="str">
        <f>IF(LEN('Local Access'!L402)=0,"",'Local Access'!L402)</f>
        <v/>
      </c>
      <c r="O402" s="36" t="str">
        <f>IF(LEN('Local Access'!M402)=0,"",'Local Access'!M402)</f>
        <v/>
      </c>
      <c r="P402" s="35"/>
      <c r="Q402" s="35"/>
      <c r="R402" s="34"/>
      <c r="S402" s="33"/>
      <c r="T402" s="33"/>
      <c r="U402" s="32"/>
      <c r="V402" s="31"/>
      <c r="W402" s="31"/>
      <c r="X402" s="31"/>
      <c r="Y402" s="31"/>
      <c r="Z402" s="31"/>
      <c r="AA402" s="31"/>
      <c r="AB402" s="292">
        <f t="shared" si="32"/>
        <v>0</v>
      </c>
      <c r="AC402" s="292">
        <f t="shared" si="33"/>
        <v>0</v>
      </c>
      <c r="AD402" s="292">
        <f t="shared" si="34"/>
        <v>0</v>
      </c>
      <c r="AE402" s="30">
        <f>IF(G402="",0,IF(P402="On-Net maken (glasvezel)",$S402*PDC!$F$33+$T402*PDC!$F$34+PDC!$F$32+$U402,IF(P402="On-Net maken (radio)",PDC!$F$35+$U402,0)))</f>
        <v>0</v>
      </c>
      <c r="AF402" s="293">
        <f>IF(G402="",0,IF(P402="Inkoop bij 3e partij",0,IF(H402="Ja",Y402,VLOOKUP($G402,PDC!$B$10:$G$95,6,FALSE))))</f>
        <v>0</v>
      </c>
      <c r="AG402" s="30">
        <f>IF(G402="",0,IF(P402="Inkoop bij 3e partij",0,IF(H402="Ja", Z402,VLOOKUP($G402,PDC!$B$10:$G$95,5,FALSE))))</f>
        <v>0</v>
      </c>
      <c r="AH402" s="293">
        <f>IF(G402="",0,IF(P402="Inkoop bij 3e partij",V402*(1+PDC!$F$37)+IF(G402=0,0,IF(LEN(G402)=0,0,VLOOKUP($G402,PDC!$B$10:$J$77,7,FALSE))),0))</f>
        <v>0</v>
      </c>
      <c r="AI402" s="293">
        <f>IF(G402="",0,IF(P402="Inkoop bij 3e partij",W402*(1+PDC!$F$38),0))</f>
        <v>0</v>
      </c>
      <c r="AJ402" s="30">
        <f>IF(L402="",0,IF(M402="Ja",AA402,VLOOKUP($L402,PDC!$B$10:$G$95,5,FALSE)))</f>
        <v>0</v>
      </c>
    </row>
    <row r="403" spans="1:36" x14ac:dyDescent="0.2">
      <c r="A403" s="36" t="str">
        <f>IF(OR(LEN('Local Access'!A403)=0,'Local Access'!$L402="Ja"),"",'Local Access'!A403)</f>
        <v/>
      </c>
      <c r="B403" s="36" t="str">
        <f>IF(OR(LEN('Local Access'!B403)=0,'Local Access'!$L402="Ja"),"",'Local Access'!B403)</f>
        <v/>
      </c>
      <c r="C403" s="36" t="str">
        <f>IF(OR(LEN('Local Access'!C403)=0,'Local Access'!$L402="Ja"),"",'Local Access'!C403)</f>
        <v/>
      </c>
      <c r="D403" s="36" t="str">
        <f>IF(OR(LEN('Local Access'!D403)=0,'Local Access'!$L402="Ja"),"",'Local Access'!D403)</f>
        <v/>
      </c>
      <c r="E403" s="36" t="str">
        <f>IF(OR(LEN('Local Access'!E403)=0,'Local Access'!$L402="Ja"),"",'Local Access'!E403)</f>
        <v/>
      </c>
      <c r="F403" s="36" t="str">
        <f>IF(OR(LEN('Local Access'!F403)=0,'Local Access'!$L402="Ja"),"",'Local Access'!F403)</f>
        <v/>
      </c>
      <c r="G403" s="36" t="str">
        <f>IF(N402="Ja","",IF(LEN('Local Access'!H403)=0,"",'Local Access'!H403))</f>
        <v/>
      </c>
      <c r="H403" s="174" t="str">
        <f t="shared" si="30"/>
        <v/>
      </c>
      <c r="I403" s="36" t="str">
        <f>IF(N402="Ja","",IF(LEN('Local Access'!G403)=0,"",'Local Access'!G403))</f>
        <v/>
      </c>
      <c r="J403" s="36" t="str">
        <f>IF(N402="Ja","",IF(LEN('Local Access'!I403)=0,"",'Local Access'!I403))</f>
        <v/>
      </c>
      <c r="K403" s="36" t="str">
        <f>IF(LEN('Local Access'!J403)=0,"",'Local Access'!J403)</f>
        <v/>
      </c>
      <c r="L403" s="36" t="str">
        <f>IF(LEN('Local Access'!K403)=0,"",'Local Access'!K403)</f>
        <v/>
      </c>
      <c r="M403" s="174" t="str">
        <f t="shared" si="31"/>
        <v/>
      </c>
      <c r="N403" s="36" t="str">
        <f>IF(LEN('Local Access'!L403)=0,"",'Local Access'!L403)</f>
        <v/>
      </c>
      <c r="O403" s="36" t="str">
        <f>IF(LEN('Local Access'!M403)=0,"",'Local Access'!M403)</f>
        <v/>
      </c>
      <c r="P403" s="35"/>
      <c r="Q403" s="35"/>
      <c r="R403" s="34"/>
      <c r="S403" s="33"/>
      <c r="T403" s="33"/>
      <c r="U403" s="32"/>
      <c r="V403" s="31"/>
      <c r="W403" s="31"/>
      <c r="X403" s="31"/>
      <c r="Y403" s="31"/>
      <c r="Z403" s="31"/>
      <c r="AA403" s="31"/>
      <c r="AB403" s="292">
        <f t="shared" si="32"/>
        <v>0</v>
      </c>
      <c r="AC403" s="292">
        <f t="shared" si="33"/>
        <v>0</v>
      </c>
      <c r="AD403" s="292">
        <f t="shared" si="34"/>
        <v>0</v>
      </c>
      <c r="AE403" s="30">
        <f>IF(G403="",0,IF(P403="On-Net maken (glasvezel)",$S403*PDC!$F$33+$T403*PDC!$F$34+PDC!$F$32+$U403,IF(P403="On-Net maken (radio)",PDC!$F$35+$U403,0)))</f>
        <v>0</v>
      </c>
      <c r="AF403" s="293">
        <f>IF(G403="",0,IF(P403="Inkoop bij 3e partij",0,IF(H403="Ja",Y403,VLOOKUP($G403,PDC!$B$10:$G$95,6,FALSE))))</f>
        <v>0</v>
      </c>
      <c r="AG403" s="30">
        <f>IF(G403="",0,IF(P403="Inkoop bij 3e partij",0,IF(H403="Ja", Z403,VLOOKUP($G403,PDC!$B$10:$G$95,5,FALSE))))</f>
        <v>0</v>
      </c>
      <c r="AH403" s="293">
        <f>IF(G403="",0,IF(P403="Inkoop bij 3e partij",V403*(1+PDC!$F$37)+IF(G403=0,0,IF(LEN(G403)=0,0,VLOOKUP($G403,PDC!$B$10:$J$77,7,FALSE))),0))</f>
        <v>0</v>
      </c>
      <c r="AI403" s="293">
        <f>IF(G403="",0,IF(P403="Inkoop bij 3e partij",W403*(1+PDC!$F$38),0))</f>
        <v>0</v>
      </c>
      <c r="AJ403" s="30">
        <f>IF(L403="",0,IF(M403="Ja",AA403,VLOOKUP($L403,PDC!$B$10:$G$95,5,FALSE)))</f>
        <v>0</v>
      </c>
    </row>
    <row r="404" spans="1:36" x14ac:dyDescent="0.2">
      <c r="A404" s="36" t="str">
        <f>IF(OR(LEN('Local Access'!A404)=0,'Local Access'!$L403="Ja"),"",'Local Access'!A404)</f>
        <v/>
      </c>
      <c r="B404" s="36" t="str">
        <f>IF(OR(LEN('Local Access'!B404)=0,'Local Access'!$L403="Ja"),"",'Local Access'!B404)</f>
        <v/>
      </c>
      <c r="C404" s="36" t="str">
        <f>IF(OR(LEN('Local Access'!C404)=0,'Local Access'!$L403="Ja"),"",'Local Access'!C404)</f>
        <v/>
      </c>
      <c r="D404" s="36" t="str">
        <f>IF(OR(LEN('Local Access'!D404)=0,'Local Access'!$L403="Ja"),"",'Local Access'!D404)</f>
        <v/>
      </c>
      <c r="E404" s="36" t="str">
        <f>IF(OR(LEN('Local Access'!E404)=0,'Local Access'!$L403="Ja"),"",'Local Access'!E404)</f>
        <v/>
      </c>
      <c r="F404" s="36" t="str">
        <f>IF(OR(LEN('Local Access'!F404)=0,'Local Access'!$L403="Ja"),"",'Local Access'!F404)</f>
        <v/>
      </c>
      <c r="G404" s="36" t="str">
        <f>IF(N403="Ja","",IF(LEN('Local Access'!H404)=0,"",'Local Access'!H404))</f>
        <v/>
      </c>
      <c r="H404" s="174" t="str">
        <f t="shared" si="30"/>
        <v/>
      </c>
      <c r="I404" s="36" t="str">
        <f>IF(N403="Ja","",IF(LEN('Local Access'!G404)=0,"",'Local Access'!G404))</f>
        <v/>
      </c>
      <c r="J404" s="36" t="str">
        <f>IF(N403="Ja","",IF(LEN('Local Access'!I404)=0,"",'Local Access'!I404))</f>
        <v/>
      </c>
      <c r="K404" s="36" t="str">
        <f>IF(LEN('Local Access'!J404)=0,"",'Local Access'!J404)</f>
        <v/>
      </c>
      <c r="L404" s="36" t="str">
        <f>IF(LEN('Local Access'!K404)=0,"",'Local Access'!K404)</f>
        <v/>
      </c>
      <c r="M404" s="174" t="str">
        <f t="shared" si="31"/>
        <v/>
      </c>
      <c r="N404" s="36" t="str">
        <f>IF(LEN('Local Access'!L404)=0,"",'Local Access'!L404)</f>
        <v/>
      </c>
      <c r="O404" s="36" t="str">
        <f>IF(LEN('Local Access'!M404)=0,"",'Local Access'!M404)</f>
        <v/>
      </c>
      <c r="P404" s="35"/>
      <c r="Q404" s="35"/>
      <c r="R404" s="34"/>
      <c r="S404" s="33"/>
      <c r="T404" s="33"/>
      <c r="U404" s="32"/>
      <c r="V404" s="31"/>
      <c r="W404" s="31"/>
      <c r="X404" s="31"/>
      <c r="Y404" s="31"/>
      <c r="Z404" s="31"/>
      <c r="AA404" s="31"/>
      <c r="AB404" s="292">
        <f t="shared" si="32"/>
        <v>0</v>
      </c>
      <c r="AC404" s="292">
        <f t="shared" si="33"/>
        <v>0</v>
      </c>
      <c r="AD404" s="292">
        <f t="shared" si="34"/>
        <v>0</v>
      </c>
      <c r="AE404" s="30">
        <f>IF(G404="",0,IF(P404="On-Net maken (glasvezel)",$S404*PDC!$F$33+$T404*PDC!$F$34+PDC!$F$32+$U404,IF(P404="On-Net maken (radio)",PDC!$F$35+$U404,0)))</f>
        <v>0</v>
      </c>
      <c r="AF404" s="293">
        <f>IF(G404="",0,IF(P404="Inkoop bij 3e partij",0,IF(H404="Ja",Y404,VLOOKUP($G404,PDC!$B$10:$G$95,6,FALSE))))</f>
        <v>0</v>
      </c>
      <c r="AG404" s="30">
        <f>IF(G404="",0,IF(P404="Inkoop bij 3e partij",0,IF(H404="Ja", Z404,VLOOKUP($G404,PDC!$B$10:$G$95,5,FALSE))))</f>
        <v>0</v>
      </c>
      <c r="AH404" s="293">
        <f>IF(G404="",0,IF(P404="Inkoop bij 3e partij",V404*(1+PDC!$F$37)+IF(G404=0,0,IF(LEN(G404)=0,0,VLOOKUP($G404,PDC!$B$10:$J$77,7,FALSE))),0))</f>
        <v>0</v>
      </c>
      <c r="AI404" s="293">
        <f>IF(G404="",0,IF(P404="Inkoop bij 3e partij",W404*(1+PDC!$F$38),0))</f>
        <v>0</v>
      </c>
      <c r="AJ404" s="30">
        <f>IF(L404="",0,IF(M404="Ja",AA404,VLOOKUP($L404,PDC!$B$10:$G$95,5,FALSE)))</f>
        <v>0</v>
      </c>
    </row>
    <row r="405" spans="1:36" x14ac:dyDescent="0.2">
      <c r="A405" s="36" t="str">
        <f>IF(OR(LEN('Local Access'!A405)=0,'Local Access'!$L404="Ja"),"",'Local Access'!A405)</f>
        <v/>
      </c>
      <c r="B405" s="36" t="str">
        <f>IF(OR(LEN('Local Access'!B405)=0,'Local Access'!$L404="Ja"),"",'Local Access'!B405)</f>
        <v/>
      </c>
      <c r="C405" s="36" t="str">
        <f>IF(OR(LEN('Local Access'!C405)=0,'Local Access'!$L404="Ja"),"",'Local Access'!C405)</f>
        <v/>
      </c>
      <c r="D405" s="36" t="str">
        <f>IF(OR(LEN('Local Access'!D405)=0,'Local Access'!$L404="Ja"),"",'Local Access'!D405)</f>
        <v/>
      </c>
      <c r="E405" s="36" t="str">
        <f>IF(OR(LEN('Local Access'!E405)=0,'Local Access'!$L404="Ja"),"",'Local Access'!E405)</f>
        <v/>
      </c>
      <c r="F405" s="36" t="str">
        <f>IF(OR(LEN('Local Access'!F405)=0,'Local Access'!$L404="Ja"),"",'Local Access'!F405)</f>
        <v/>
      </c>
      <c r="G405" s="36" t="str">
        <f>IF(N404="Ja","",IF(LEN('Local Access'!H405)=0,"",'Local Access'!H405))</f>
        <v/>
      </c>
      <c r="H405" s="174" t="str">
        <f t="shared" si="30"/>
        <v/>
      </c>
      <c r="I405" s="36" t="str">
        <f>IF(N404="Ja","",IF(LEN('Local Access'!G405)=0,"",'Local Access'!G405))</f>
        <v/>
      </c>
      <c r="J405" s="36" t="str">
        <f>IF(N404="Ja","",IF(LEN('Local Access'!I405)=0,"",'Local Access'!I405))</f>
        <v/>
      </c>
      <c r="K405" s="36" t="str">
        <f>IF(LEN('Local Access'!J405)=0,"",'Local Access'!J405)</f>
        <v/>
      </c>
      <c r="L405" s="36" t="str">
        <f>IF(LEN('Local Access'!K405)=0,"",'Local Access'!K405)</f>
        <v/>
      </c>
      <c r="M405" s="174" t="str">
        <f t="shared" si="31"/>
        <v/>
      </c>
      <c r="N405" s="36" t="str">
        <f>IF(LEN('Local Access'!L405)=0,"",'Local Access'!L405)</f>
        <v/>
      </c>
      <c r="O405" s="36" t="str">
        <f>IF(LEN('Local Access'!M405)=0,"",'Local Access'!M405)</f>
        <v/>
      </c>
      <c r="P405" s="35"/>
      <c r="Q405" s="35"/>
      <c r="R405" s="34"/>
      <c r="S405" s="33"/>
      <c r="T405" s="33"/>
      <c r="U405" s="32"/>
      <c r="V405" s="31"/>
      <c r="W405" s="31"/>
      <c r="X405" s="31"/>
      <c r="Y405" s="31"/>
      <c r="Z405" s="31"/>
      <c r="AA405" s="31"/>
      <c r="AB405" s="292">
        <f t="shared" si="32"/>
        <v>0</v>
      </c>
      <c r="AC405" s="292">
        <f t="shared" si="33"/>
        <v>0</v>
      </c>
      <c r="AD405" s="292">
        <f t="shared" si="34"/>
        <v>0</v>
      </c>
      <c r="AE405" s="30">
        <f>IF(G405="",0,IF(P405="On-Net maken (glasvezel)",$S405*PDC!$F$33+$T405*PDC!$F$34+PDC!$F$32+$U405,IF(P405="On-Net maken (radio)",PDC!$F$35+$U405,0)))</f>
        <v>0</v>
      </c>
      <c r="AF405" s="293">
        <f>IF(G405="",0,IF(P405="Inkoop bij 3e partij",0,IF(H405="Ja",Y405,VLOOKUP($G405,PDC!$B$10:$G$95,6,FALSE))))</f>
        <v>0</v>
      </c>
      <c r="AG405" s="30">
        <f>IF(G405="",0,IF(P405="Inkoop bij 3e partij",0,IF(H405="Ja", Z405,VLOOKUP($G405,PDC!$B$10:$G$95,5,FALSE))))</f>
        <v>0</v>
      </c>
      <c r="AH405" s="293">
        <f>IF(G405="",0,IF(P405="Inkoop bij 3e partij",V405*(1+PDC!$F$37)+IF(G405=0,0,IF(LEN(G405)=0,0,VLOOKUP($G405,PDC!$B$10:$J$77,7,FALSE))),0))</f>
        <v>0</v>
      </c>
      <c r="AI405" s="293">
        <f>IF(G405="",0,IF(P405="Inkoop bij 3e partij",W405*(1+PDC!$F$38),0))</f>
        <v>0</v>
      </c>
      <c r="AJ405" s="30">
        <f>IF(L405="",0,IF(M405="Ja",AA405,VLOOKUP($L405,PDC!$B$10:$G$95,5,FALSE)))</f>
        <v>0</v>
      </c>
    </row>
    <row r="406" spans="1:36" x14ac:dyDescent="0.2">
      <c r="A406" s="36" t="str">
        <f>IF(OR(LEN('Local Access'!A406)=0,'Local Access'!$L405="Ja"),"",'Local Access'!A406)</f>
        <v/>
      </c>
      <c r="B406" s="36" t="str">
        <f>IF(OR(LEN('Local Access'!B406)=0,'Local Access'!$L405="Ja"),"",'Local Access'!B406)</f>
        <v/>
      </c>
      <c r="C406" s="36" t="str">
        <f>IF(OR(LEN('Local Access'!C406)=0,'Local Access'!$L405="Ja"),"",'Local Access'!C406)</f>
        <v/>
      </c>
      <c r="D406" s="36" t="str">
        <f>IF(OR(LEN('Local Access'!D406)=0,'Local Access'!$L405="Ja"),"",'Local Access'!D406)</f>
        <v/>
      </c>
      <c r="E406" s="36" t="str">
        <f>IF(OR(LEN('Local Access'!E406)=0,'Local Access'!$L405="Ja"),"",'Local Access'!E406)</f>
        <v/>
      </c>
      <c r="F406" s="36" t="str">
        <f>IF(OR(LEN('Local Access'!F406)=0,'Local Access'!$L405="Ja"),"",'Local Access'!F406)</f>
        <v/>
      </c>
      <c r="G406" s="36" t="str">
        <f>IF(N405="Ja","",IF(LEN('Local Access'!H406)=0,"",'Local Access'!H406))</f>
        <v/>
      </c>
      <c r="H406" s="174" t="str">
        <f t="shared" si="30"/>
        <v/>
      </c>
      <c r="I406" s="36" t="str">
        <f>IF(N405="Ja","",IF(LEN('Local Access'!G406)=0,"",'Local Access'!G406))</f>
        <v/>
      </c>
      <c r="J406" s="36" t="str">
        <f>IF(N405="Ja","",IF(LEN('Local Access'!I406)=0,"",'Local Access'!I406))</f>
        <v/>
      </c>
      <c r="K406" s="36" t="str">
        <f>IF(LEN('Local Access'!J406)=0,"",'Local Access'!J406)</f>
        <v/>
      </c>
      <c r="L406" s="36" t="str">
        <f>IF(LEN('Local Access'!K406)=0,"",'Local Access'!K406)</f>
        <v/>
      </c>
      <c r="M406" s="174" t="str">
        <f t="shared" si="31"/>
        <v/>
      </c>
      <c r="N406" s="36" t="str">
        <f>IF(LEN('Local Access'!L406)=0,"",'Local Access'!L406)</f>
        <v/>
      </c>
      <c r="O406" s="36" t="str">
        <f>IF(LEN('Local Access'!M406)=0,"",'Local Access'!M406)</f>
        <v/>
      </c>
      <c r="P406" s="35"/>
      <c r="Q406" s="35"/>
      <c r="R406" s="34"/>
      <c r="S406" s="33"/>
      <c r="T406" s="33"/>
      <c r="U406" s="32"/>
      <c r="V406" s="31"/>
      <c r="W406" s="31"/>
      <c r="X406" s="31"/>
      <c r="Y406" s="31"/>
      <c r="Z406" s="31"/>
      <c r="AA406" s="31"/>
      <c r="AB406" s="292">
        <f t="shared" si="32"/>
        <v>0</v>
      </c>
      <c r="AC406" s="292">
        <f t="shared" si="33"/>
        <v>0</v>
      </c>
      <c r="AD406" s="292">
        <f t="shared" si="34"/>
        <v>0</v>
      </c>
      <c r="AE406" s="30">
        <f>IF(G406="",0,IF(P406="On-Net maken (glasvezel)",$S406*PDC!$F$33+$T406*PDC!$F$34+PDC!$F$32+$U406,IF(P406="On-Net maken (radio)",PDC!$F$35+$U406,0)))</f>
        <v>0</v>
      </c>
      <c r="AF406" s="293">
        <f>IF(G406="",0,IF(P406="Inkoop bij 3e partij",0,IF(H406="Ja",Y406,VLOOKUP($G406,PDC!$B$10:$G$95,6,FALSE))))</f>
        <v>0</v>
      </c>
      <c r="AG406" s="30">
        <f>IF(G406="",0,IF(P406="Inkoop bij 3e partij",0,IF(H406="Ja", Z406,VLOOKUP($G406,PDC!$B$10:$G$95,5,FALSE))))</f>
        <v>0</v>
      </c>
      <c r="AH406" s="293">
        <f>IF(G406="",0,IF(P406="Inkoop bij 3e partij",V406*(1+PDC!$F$37)+IF(G406=0,0,IF(LEN(G406)=0,0,VLOOKUP($G406,PDC!$B$10:$J$77,7,FALSE))),0))</f>
        <v>0</v>
      </c>
      <c r="AI406" s="293">
        <f>IF(G406="",0,IF(P406="Inkoop bij 3e partij",W406*(1+PDC!$F$38),0))</f>
        <v>0</v>
      </c>
      <c r="AJ406" s="30">
        <f>IF(L406="",0,IF(M406="Ja",AA406,VLOOKUP($L406,PDC!$B$10:$G$95,5,FALSE)))</f>
        <v>0</v>
      </c>
    </row>
    <row r="407" spans="1:36" x14ac:dyDescent="0.2">
      <c r="A407" s="36" t="str">
        <f>IF(OR(LEN('Local Access'!A407)=0,'Local Access'!$L406="Ja"),"",'Local Access'!A407)</f>
        <v/>
      </c>
      <c r="B407" s="36" t="str">
        <f>IF(OR(LEN('Local Access'!B407)=0,'Local Access'!$L406="Ja"),"",'Local Access'!B407)</f>
        <v/>
      </c>
      <c r="C407" s="36" t="str">
        <f>IF(OR(LEN('Local Access'!C407)=0,'Local Access'!$L406="Ja"),"",'Local Access'!C407)</f>
        <v/>
      </c>
      <c r="D407" s="36" t="str">
        <f>IF(OR(LEN('Local Access'!D407)=0,'Local Access'!$L406="Ja"),"",'Local Access'!D407)</f>
        <v/>
      </c>
      <c r="E407" s="36" t="str">
        <f>IF(OR(LEN('Local Access'!E407)=0,'Local Access'!$L406="Ja"),"",'Local Access'!E407)</f>
        <v/>
      </c>
      <c r="F407" s="36" t="str">
        <f>IF(OR(LEN('Local Access'!F407)=0,'Local Access'!$L406="Ja"),"",'Local Access'!F407)</f>
        <v/>
      </c>
      <c r="G407" s="36" t="str">
        <f>IF(N406="Ja","",IF(LEN('Local Access'!H407)=0,"",'Local Access'!H407))</f>
        <v/>
      </c>
      <c r="H407" s="174" t="str">
        <f t="shared" si="30"/>
        <v/>
      </c>
      <c r="I407" s="36" t="str">
        <f>IF(N406="Ja","",IF(LEN('Local Access'!G407)=0,"",'Local Access'!G407))</f>
        <v/>
      </c>
      <c r="J407" s="36" t="str">
        <f>IF(N406="Ja","",IF(LEN('Local Access'!I407)=0,"",'Local Access'!I407))</f>
        <v/>
      </c>
      <c r="K407" s="36" t="str">
        <f>IF(LEN('Local Access'!J407)=0,"",'Local Access'!J407)</f>
        <v/>
      </c>
      <c r="L407" s="36" t="str">
        <f>IF(LEN('Local Access'!K407)=0,"",'Local Access'!K407)</f>
        <v/>
      </c>
      <c r="M407" s="174" t="str">
        <f t="shared" si="31"/>
        <v/>
      </c>
      <c r="N407" s="36" t="str">
        <f>IF(LEN('Local Access'!L407)=0,"",'Local Access'!L407)</f>
        <v/>
      </c>
      <c r="O407" s="36" t="str">
        <f>IF(LEN('Local Access'!M407)=0,"",'Local Access'!M407)</f>
        <v/>
      </c>
      <c r="P407" s="35"/>
      <c r="Q407" s="35"/>
      <c r="R407" s="34"/>
      <c r="S407" s="33"/>
      <c r="T407" s="33"/>
      <c r="U407" s="32"/>
      <c r="V407" s="31"/>
      <c r="W407" s="31"/>
      <c r="X407" s="31"/>
      <c r="Y407" s="31"/>
      <c r="Z407" s="31"/>
      <c r="AA407" s="31"/>
      <c r="AB407" s="292">
        <f t="shared" si="32"/>
        <v>0</v>
      </c>
      <c r="AC407" s="292">
        <f t="shared" si="33"/>
        <v>0</v>
      </c>
      <c r="AD407" s="292">
        <f t="shared" si="34"/>
        <v>0</v>
      </c>
      <c r="AE407" s="30">
        <f>IF(G407="",0,IF(P407="On-Net maken (glasvezel)",$S407*PDC!$F$33+$T407*PDC!$F$34+PDC!$F$32+$U407,IF(P407="On-Net maken (radio)",PDC!$F$35+$U407,0)))</f>
        <v>0</v>
      </c>
      <c r="AF407" s="293">
        <f>IF(G407="",0,IF(P407="Inkoop bij 3e partij",0,IF(H407="Ja",Y407,VLOOKUP($G407,PDC!$B$10:$G$95,6,FALSE))))</f>
        <v>0</v>
      </c>
      <c r="AG407" s="30">
        <f>IF(G407="",0,IF(P407="Inkoop bij 3e partij",0,IF(H407="Ja", Z407,VLOOKUP($G407,PDC!$B$10:$G$95,5,FALSE))))</f>
        <v>0</v>
      </c>
      <c r="AH407" s="293">
        <f>IF(G407="",0,IF(P407="Inkoop bij 3e partij",V407*(1+PDC!$F$37)+IF(G407=0,0,IF(LEN(G407)=0,0,VLOOKUP($G407,PDC!$B$10:$J$77,7,FALSE))),0))</f>
        <v>0</v>
      </c>
      <c r="AI407" s="293">
        <f>IF(G407="",0,IF(P407="Inkoop bij 3e partij",W407*(1+PDC!$F$38),0))</f>
        <v>0</v>
      </c>
      <c r="AJ407" s="30">
        <f>IF(L407="",0,IF(M407="Ja",AA407,VLOOKUP($L407,PDC!$B$10:$G$95,5,FALSE)))</f>
        <v>0</v>
      </c>
    </row>
    <row r="408" spans="1:36" x14ac:dyDescent="0.2">
      <c r="A408" s="36" t="str">
        <f>IF(OR(LEN('Local Access'!A408)=0,'Local Access'!$L407="Ja"),"",'Local Access'!A408)</f>
        <v/>
      </c>
      <c r="B408" s="36" t="str">
        <f>IF(OR(LEN('Local Access'!B408)=0,'Local Access'!$L407="Ja"),"",'Local Access'!B408)</f>
        <v/>
      </c>
      <c r="C408" s="36" t="str">
        <f>IF(OR(LEN('Local Access'!C408)=0,'Local Access'!$L407="Ja"),"",'Local Access'!C408)</f>
        <v/>
      </c>
      <c r="D408" s="36" t="str">
        <f>IF(OR(LEN('Local Access'!D408)=0,'Local Access'!$L407="Ja"),"",'Local Access'!D408)</f>
        <v/>
      </c>
      <c r="E408" s="36" t="str">
        <f>IF(OR(LEN('Local Access'!E408)=0,'Local Access'!$L407="Ja"),"",'Local Access'!E408)</f>
        <v/>
      </c>
      <c r="F408" s="36" t="str">
        <f>IF(OR(LEN('Local Access'!F408)=0,'Local Access'!$L407="Ja"),"",'Local Access'!F408)</f>
        <v/>
      </c>
      <c r="G408" s="36" t="str">
        <f>IF(N407="Ja","",IF(LEN('Local Access'!H408)=0,"",'Local Access'!H408))</f>
        <v/>
      </c>
      <c r="H408" s="174" t="str">
        <f t="shared" si="30"/>
        <v/>
      </c>
      <c r="I408" s="36" t="str">
        <f>IF(N407="Ja","",IF(LEN('Local Access'!G408)=0,"",'Local Access'!G408))</f>
        <v/>
      </c>
      <c r="J408" s="36" t="str">
        <f>IF(N407="Ja","",IF(LEN('Local Access'!I408)=0,"",'Local Access'!I408))</f>
        <v/>
      </c>
      <c r="K408" s="36" t="str">
        <f>IF(LEN('Local Access'!J408)=0,"",'Local Access'!J408)</f>
        <v/>
      </c>
      <c r="L408" s="36" t="str">
        <f>IF(LEN('Local Access'!K408)=0,"",'Local Access'!K408)</f>
        <v/>
      </c>
      <c r="M408" s="174" t="str">
        <f t="shared" si="31"/>
        <v/>
      </c>
      <c r="N408" s="36" t="str">
        <f>IF(LEN('Local Access'!L408)=0,"",'Local Access'!L408)</f>
        <v/>
      </c>
      <c r="O408" s="36" t="str">
        <f>IF(LEN('Local Access'!M408)=0,"",'Local Access'!M408)</f>
        <v/>
      </c>
      <c r="P408" s="35"/>
      <c r="Q408" s="35"/>
      <c r="R408" s="34"/>
      <c r="S408" s="33"/>
      <c r="T408" s="33"/>
      <c r="U408" s="32"/>
      <c r="V408" s="31"/>
      <c r="W408" s="31"/>
      <c r="X408" s="31"/>
      <c r="Y408" s="31"/>
      <c r="Z408" s="31"/>
      <c r="AA408" s="31"/>
      <c r="AB408" s="292">
        <f t="shared" si="32"/>
        <v>0</v>
      </c>
      <c r="AC408" s="292">
        <f t="shared" si="33"/>
        <v>0</v>
      </c>
      <c r="AD408" s="292">
        <f t="shared" si="34"/>
        <v>0</v>
      </c>
      <c r="AE408" s="30">
        <f>IF(G408="",0,IF(P408="On-Net maken (glasvezel)",$S408*PDC!$F$33+$T408*PDC!$F$34+PDC!$F$32+$U408,IF(P408="On-Net maken (radio)",PDC!$F$35+$U408,0)))</f>
        <v>0</v>
      </c>
      <c r="AF408" s="293">
        <f>IF(G408="",0,IF(P408="Inkoop bij 3e partij",0,IF(H408="Ja",Y408,VLOOKUP($G408,PDC!$B$10:$G$95,6,FALSE))))</f>
        <v>0</v>
      </c>
      <c r="AG408" s="30">
        <f>IF(G408="",0,IF(P408="Inkoop bij 3e partij",0,IF(H408="Ja", Z408,VLOOKUP($G408,PDC!$B$10:$G$95,5,FALSE))))</f>
        <v>0</v>
      </c>
      <c r="AH408" s="293">
        <f>IF(G408="",0,IF(P408="Inkoop bij 3e partij",V408*(1+PDC!$F$37)+IF(G408=0,0,IF(LEN(G408)=0,0,VLOOKUP($G408,PDC!$B$10:$J$77,7,FALSE))),0))</f>
        <v>0</v>
      </c>
      <c r="AI408" s="293">
        <f>IF(G408="",0,IF(P408="Inkoop bij 3e partij",W408*(1+PDC!$F$38),0))</f>
        <v>0</v>
      </c>
      <c r="AJ408" s="30">
        <f>IF(L408="",0,IF(M408="Ja",AA408,VLOOKUP($L408,PDC!$B$10:$G$95,5,FALSE)))</f>
        <v>0</v>
      </c>
    </row>
    <row r="409" spans="1:36" x14ac:dyDescent="0.2">
      <c r="A409" s="36" t="str">
        <f>IF(OR(LEN('Local Access'!A409)=0,'Local Access'!$L408="Ja"),"",'Local Access'!A409)</f>
        <v/>
      </c>
      <c r="B409" s="36" t="str">
        <f>IF(OR(LEN('Local Access'!B409)=0,'Local Access'!$L408="Ja"),"",'Local Access'!B409)</f>
        <v/>
      </c>
      <c r="C409" s="36" t="str">
        <f>IF(OR(LEN('Local Access'!C409)=0,'Local Access'!$L408="Ja"),"",'Local Access'!C409)</f>
        <v/>
      </c>
      <c r="D409" s="36" t="str">
        <f>IF(OR(LEN('Local Access'!D409)=0,'Local Access'!$L408="Ja"),"",'Local Access'!D409)</f>
        <v/>
      </c>
      <c r="E409" s="36" t="str">
        <f>IF(OR(LEN('Local Access'!E409)=0,'Local Access'!$L408="Ja"),"",'Local Access'!E409)</f>
        <v/>
      </c>
      <c r="F409" s="36" t="str">
        <f>IF(OR(LEN('Local Access'!F409)=0,'Local Access'!$L408="Ja"),"",'Local Access'!F409)</f>
        <v/>
      </c>
      <c r="G409" s="36" t="str">
        <f>IF(N408="Ja","",IF(LEN('Local Access'!H409)=0,"",'Local Access'!H409))</f>
        <v/>
      </c>
      <c r="H409" s="174" t="str">
        <f t="shared" si="30"/>
        <v/>
      </c>
      <c r="I409" s="36" t="str">
        <f>IF(N408="Ja","",IF(LEN('Local Access'!G409)=0,"",'Local Access'!G409))</f>
        <v/>
      </c>
      <c r="J409" s="36" t="str">
        <f>IF(N408="Ja","",IF(LEN('Local Access'!I409)=0,"",'Local Access'!I409))</f>
        <v/>
      </c>
      <c r="K409" s="36" t="str">
        <f>IF(LEN('Local Access'!J409)=0,"",'Local Access'!J409)</f>
        <v/>
      </c>
      <c r="L409" s="36" t="str">
        <f>IF(LEN('Local Access'!K409)=0,"",'Local Access'!K409)</f>
        <v/>
      </c>
      <c r="M409" s="174" t="str">
        <f t="shared" si="31"/>
        <v/>
      </c>
      <c r="N409" s="36" t="str">
        <f>IF(LEN('Local Access'!L409)=0,"",'Local Access'!L409)</f>
        <v/>
      </c>
      <c r="O409" s="36" t="str">
        <f>IF(LEN('Local Access'!M409)=0,"",'Local Access'!M409)</f>
        <v/>
      </c>
      <c r="P409" s="35"/>
      <c r="Q409" s="35"/>
      <c r="R409" s="34"/>
      <c r="S409" s="33"/>
      <c r="T409" s="33"/>
      <c r="U409" s="32"/>
      <c r="V409" s="31"/>
      <c r="W409" s="31"/>
      <c r="X409" s="31"/>
      <c r="Y409" s="31"/>
      <c r="Z409" s="31"/>
      <c r="AA409" s="31"/>
      <c r="AB409" s="292">
        <f t="shared" si="32"/>
        <v>0</v>
      </c>
      <c r="AC409" s="292">
        <f t="shared" si="33"/>
        <v>0</v>
      </c>
      <c r="AD409" s="292">
        <f t="shared" si="34"/>
        <v>0</v>
      </c>
      <c r="AE409" s="30">
        <f>IF(G409="",0,IF(P409="On-Net maken (glasvezel)",$S409*PDC!$F$33+$T409*PDC!$F$34+PDC!$F$32+$U409,IF(P409="On-Net maken (radio)",PDC!$F$35+$U409,0)))</f>
        <v>0</v>
      </c>
      <c r="AF409" s="293">
        <f>IF(G409="",0,IF(P409="Inkoop bij 3e partij",0,IF(H409="Ja",Y409,VLOOKUP($G409,PDC!$B$10:$G$95,6,FALSE))))</f>
        <v>0</v>
      </c>
      <c r="AG409" s="30">
        <f>IF(G409="",0,IF(P409="Inkoop bij 3e partij",0,IF(H409="Ja", Z409,VLOOKUP($G409,PDC!$B$10:$G$95,5,FALSE))))</f>
        <v>0</v>
      </c>
      <c r="AH409" s="293">
        <f>IF(G409="",0,IF(P409="Inkoop bij 3e partij",V409*(1+PDC!$F$37)+IF(G409=0,0,IF(LEN(G409)=0,0,VLOOKUP($G409,PDC!$B$10:$J$77,7,FALSE))),0))</f>
        <v>0</v>
      </c>
      <c r="AI409" s="293">
        <f>IF(G409="",0,IF(P409="Inkoop bij 3e partij",W409*(1+PDC!$F$38),0))</f>
        <v>0</v>
      </c>
      <c r="AJ409" s="30">
        <f>IF(L409="",0,IF(M409="Ja",AA409,VLOOKUP($L409,PDC!$B$10:$G$95,5,FALSE)))</f>
        <v>0</v>
      </c>
    </row>
    <row r="410" spans="1:36" x14ac:dyDescent="0.2">
      <c r="A410" s="36" t="str">
        <f>IF(OR(LEN('Local Access'!A410)=0,'Local Access'!$L409="Ja"),"",'Local Access'!A410)</f>
        <v/>
      </c>
      <c r="B410" s="36" t="str">
        <f>IF(OR(LEN('Local Access'!B410)=0,'Local Access'!$L409="Ja"),"",'Local Access'!B410)</f>
        <v/>
      </c>
      <c r="C410" s="36" t="str">
        <f>IF(OR(LEN('Local Access'!C410)=0,'Local Access'!$L409="Ja"),"",'Local Access'!C410)</f>
        <v/>
      </c>
      <c r="D410" s="36" t="str">
        <f>IF(OR(LEN('Local Access'!D410)=0,'Local Access'!$L409="Ja"),"",'Local Access'!D410)</f>
        <v/>
      </c>
      <c r="E410" s="36" t="str">
        <f>IF(OR(LEN('Local Access'!E410)=0,'Local Access'!$L409="Ja"),"",'Local Access'!E410)</f>
        <v/>
      </c>
      <c r="F410" s="36" t="str">
        <f>IF(OR(LEN('Local Access'!F410)=0,'Local Access'!$L409="Ja"),"",'Local Access'!F410)</f>
        <v/>
      </c>
      <c r="G410" s="36" t="str">
        <f>IF(N409="Ja","",IF(LEN('Local Access'!H410)=0,"",'Local Access'!H410))</f>
        <v/>
      </c>
      <c r="H410" s="174" t="str">
        <f t="shared" si="30"/>
        <v/>
      </c>
      <c r="I410" s="36" t="str">
        <f>IF(N409="Ja","",IF(LEN('Local Access'!G410)=0,"",'Local Access'!G410))</f>
        <v/>
      </c>
      <c r="J410" s="36" t="str">
        <f>IF(N409="Ja","",IF(LEN('Local Access'!I410)=0,"",'Local Access'!I410))</f>
        <v/>
      </c>
      <c r="K410" s="36" t="str">
        <f>IF(LEN('Local Access'!J410)=0,"",'Local Access'!J410)</f>
        <v/>
      </c>
      <c r="L410" s="36" t="str">
        <f>IF(LEN('Local Access'!K410)=0,"",'Local Access'!K410)</f>
        <v/>
      </c>
      <c r="M410" s="174" t="str">
        <f t="shared" si="31"/>
        <v/>
      </c>
      <c r="N410" s="36" t="str">
        <f>IF(LEN('Local Access'!L410)=0,"",'Local Access'!L410)</f>
        <v/>
      </c>
      <c r="O410" s="36" t="str">
        <f>IF(LEN('Local Access'!M410)=0,"",'Local Access'!M410)</f>
        <v/>
      </c>
      <c r="P410" s="35"/>
      <c r="Q410" s="35"/>
      <c r="R410" s="34"/>
      <c r="S410" s="33"/>
      <c r="T410" s="33"/>
      <c r="U410" s="32"/>
      <c r="V410" s="31"/>
      <c r="W410" s="31"/>
      <c r="X410" s="31"/>
      <c r="Y410" s="31"/>
      <c r="Z410" s="31"/>
      <c r="AA410" s="31"/>
      <c r="AB410" s="292">
        <f t="shared" si="32"/>
        <v>0</v>
      </c>
      <c r="AC410" s="292">
        <f t="shared" si="33"/>
        <v>0</v>
      </c>
      <c r="AD410" s="292">
        <f t="shared" si="34"/>
        <v>0</v>
      </c>
      <c r="AE410" s="30">
        <f>IF(G410="",0,IF(P410="On-Net maken (glasvezel)",$S410*PDC!$F$33+$T410*PDC!$F$34+PDC!$F$32+$U410,IF(P410="On-Net maken (radio)",PDC!$F$35+$U410,0)))</f>
        <v>0</v>
      </c>
      <c r="AF410" s="293">
        <f>IF(G410="",0,IF(P410="Inkoop bij 3e partij",0,IF(H410="Ja",Y410,VLOOKUP($G410,PDC!$B$10:$G$95,6,FALSE))))</f>
        <v>0</v>
      </c>
      <c r="AG410" s="30">
        <f>IF(G410="",0,IF(P410="Inkoop bij 3e partij",0,IF(H410="Ja", Z410,VLOOKUP($G410,PDC!$B$10:$G$95,5,FALSE))))</f>
        <v>0</v>
      </c>
      <c r="AH410" s="293">
        <f>IF(G410="",0,IF(P410="Inkoop bij 3e partij",V410*(1+PDC!$F$37)+IF(G410=0,0,IF(LEN(G410)=0,0,VLOOKUP($G410,PDC!$B$10:$J$77,7,FALSE))),0))</f>
        <v>0</v>
      </c>
      <c r="AI410" s="293">
        <f>IF(G410="",0,IF(P410="Inkoop bij 3e partij",W410*(1+PDC!$F$38),0))</f>
        <v>0</v>
      </c>
      <c r="AJ410" s="30">
        <f>IF(L410="",0,IF(M410="Ja",AA410,VLOOKUP($L410,PDC!$B$10:$G$95,5,FALSE)))</f>
        <v>0</v>
      </c>
    </row>
    <row r="411" spans="1:36" x14ac:dyDescent="0.2">
      <c r="A411" s="36" t="str">
        <f>IF(OR(LEN('Local Access'!A411)=0,'Local Access'!$L410="Ja"),"",'Local Access'!A411)</f>
        <v/>
      </c>
      <c r="B411" s="36" t="str">
        <f>IF(OR(LEN('Local Access'!B411)=0,'Local Access'!$L410="Ja"),"",'Local Access'!B411)</f>
        <v/>
      </c>
      <c r="C411" s="36" t="str">
        <f>IF(OR(LEN('Local Access'!C411)=0,'Local Access'!$L410="Ja"),"",'Local Access'!C411)</f>
        <v/>
      </c>
      <c r="D411" s="36" t="str">
        <f>IF(OR(LEN('Local Access'!D411)=0,'Local Access'!$L410="Ja"),"",'Local Access'!D411)</f>
        <v/>
      </c>
      <c r="E411" s="36" t="str">
        <f>IF(OR(LEN('Local Access'!E411)=0,'Local Access'!$L410="Ja"),"",'Local Access'!E411)</f>
        <v/>
      </c>
      <c r="F411" s="36" t="str">
        <f>IF(OR(LEN('Local Access'!F411)=0,'Local Access'!$L410="Ja"),"",'Local Access'!F411)</f>
        <v/>
      </c>
      <c r="G411" s="36" t="str">
        <f>IF(N410="Ja","",IF(LEN('Local Access'!H411)=0,"",'Local Access'!H411))</f>
        <v/>
      </c>
      <c r="H411" s="174" t="str">
        <f t="shared" si="30"/>
        <v/>
      </c>
      <c r="I411" s="36" t="str">
        <f>IF(N410="Ja","",IF(LEN('Local Access'!G411)=0,"",'Local Access'!G411))</f>
        <v/>
      </c>
      <c r="J411" s="36" t="str">
        <f>IF(N410="Ja","",IF(LEN('Local Access'!I411)=0,"",'Local Access'!I411))</f>
        <v/>
      </c>
      <c r="K411" s="36" t="str">
        <f>IF(LEN('Local Access'!J411)=0,"",'Local Access'!J411)</f>
        <v/>
      </c>
      <c r="L411" s="36" t="str">
        <f>IF(LEN('Local Access'!K411)=0,"",'Local Access'!K411)</f>
        <v/>
      </c>
      <c r="M411" s="174" t="str">
        <f t="shared" si="31"/>
        <v/>
      </c>
      <c r="N411" s="36" t="str">
        <f>IF(LEN('Local Access'!L411)=0,"",'Local Access'!L411)</f>
        <v/>
      </c>
      <c r="O411" s="36" t="str">
        <f>IF(LEN('Local Access'!M411)=0,"",'Local Access'!M411)</f>
        <v/>
      </c>
      <c r="P411" s="35"/>
      <c r="Q411" s="35"/>
      <c r="R411" s="34"/>
      <c r="S411" s="33"/>
      <c r="T411" s="33"/>
      <c r="U411" s="32"/>
      <c r="V411" s="31"/>
      <c r="W411" s="31"/>
      <c r="X411" s="31"/>
      <c r="Y411" s="31"/>
      <c r="Z411" s="31"/>
      <c r="AA411" s="31"/>
      <c r="AB411" s="292">
        <f t="shared" si="32"/>
        <v>0</v>
      </c>
      <c r="AC411" s="292">
        <f t="shared" si="33"/>
        <v>0</v>
      </c>
      <c r="AD411" s="292">
        <f t="shared" si="34"/>
        <v>0</v>
      </c>
      <c r="AE411" s="30">
        <f>IF(G411="",0,IF(P411="On-Net maken (glasvezel)",$S411*PDC!$F$33+$T411*PDC!$F$34+PDC!$F$32+$U411,IF(P411="On-Net maken (radio)",PDC!$F$35+$U411,0)))</f>
        <v>0</v>
      </c>
      <c r="AF411" s="293">
        <f>IF(G411="",0,IF(P411="Inkoop bij 3e partij",0,IF(H411="Ja",Y411,VLOOKUP($G411,PDC!$B$10:$G$95,6,FALSE))))</f>
        <v>0</v>
      </c>
      <c r="AG411" s="30">
        <f>IF(G411="",0,IF(P411="Inkoop bij 3e partij",0,IF(H411="Ja", Z411,VLOOKUP($G411,PDC!$B$10:$G$95,5,FALSE))))</f>
        <v>0</v>
      </c>
      <c r="AH411" s="293">
        <f>IF(G411="",0,IF(P411="Inkoop bij 3e partij",V411*(1+PDC!$F$37)+IF(G411=0,0,IF(LEN(G411)=0,0,VLOOKUP($G411,PDC!$B$10:$J$77,7,FALSE))),0))</f>
        <v>0</v>
      </c>
      <c r="AI411" s="293">
        <f>IF(G411="",0,IF(P411="Inkoop bij 3e partij",W411*(1+PDC!$F$38),0))</f>
        <v>0</v>
      </c>
      <c r="AJ411" s="30">
        <f>IF(L411="",0,IF(M411="Ja",AA411,VLOOKUP($L411,PDC!$B$10:$G$95,5,FALSE)))</f>
        <v>0</v>
      </c>
    </row>
    <row r="412" spans="1:36" x14ac:dyDescent="0.2">
      <c r="A412" s="36" t="str">
        <f>IF(OR(LEN('Local Access'!A412)=0,'Local Access'!$L411="Ja"),"",'Local Access'!A412)</f>
        <v/>
      </c>
      <c r="B412" s="36" t="str">
        <f>IF(OR(LEN('Local Access'!B412)=0,'Local Access'!$L411="Ja"),"",'Local Access'!B412)</f>
        <v/>
      </c>
      <c r="C412" s="36" t="str">
        <f>IF(OR(LEN('Local Access'!C412)=0,'Local Access'!$L411="Ja"),"",'Local Access'!C412)</f>
        <v/>
      </c>
      <c r="D412" s="36" t="str">
        <f>IF(OR(LEN('Local Access'!D412)=0,'Local Access'!$L411="Ja"),"",'Local Access'!D412)</f>
        <v/>
      </c>
      <c r="E412" s="36" t="str">
        <f>IF(OR(LEN('Local Access'!E412)=0,'Local Access'!$L411="Ja"),"",'Local Access'!E412)</f>
        <v/>
      </c>
      <c r="F412" s="36" t="str">
        <f>IF(OR(LEN('Local Access'!F412)=0,'Local Access'!$L411="Ja"),"",'Local Access'!F412)</f>
        <v/>
      </c>
      <c r="G412" s="36" t="str">
        <f>IF(N411="Ja","",IF(LEN('Local Access'!H412)=0,"",'Local Access'!H412))</f>
        <v/>
      </c>
      <c r="H412" s="174" t="str">
        <f t="shared" si="30"/>
        <v/>
      </c>
      <c r="I412" s="36" t="str">
        <f>IF(N411="Ja","",IF(LEN('Local Access'!G412)=0,"",'Local Access'!G412))</f>
        <v/>
      </c>
      <c r="J412" s="36" t="str">
        <f>IF(N411="Ja","",IF(LEN('Local Access'!I412)=0,"",'Local Access'!I412))</f>
        <v/>
      </c>
      <c r="K412" s="36" t="str">
        <f>IF(LEN('Local Access'!J412)=0,"",'Local Access'!J412)</f>
        <v/>
      </c>
      <c r="L412" s="36" t="str">
        <f>IF(LEN('Local Access'!K412)=0,"",'Local Access'!K412)</f>
        <v/>
      </c>
      <c r="M412" s="174" t="str">
        <f t="shared" si="31"/>
        <v/>
      </c>
      <c r="N412" s="36" t="str">
        <f>IF(LEN('Local Access'!L412)=0,"",'Local Access'!L412)</f>
        <v/>
      </c>
      <c r="O412" s="36" t="str">
        <f>IF(LEN('Local Access'!M412)=0,"",'Local Access'!M412)</f>
        <v/>
      </c>
      <c r="P412" s="35"/>
      <c r="Q412" s="35"/>
      <c r="R412" s="34"/>
      <c r="S412" s="33"/>
      <c r="T412" s="33"/>
      <c r="U412" s="32"/>
      <c r="V412" s="31"/>
      <c r="W412" s="31"/>
      <c r="X412" s="31"/>
      <c r="Y412" s="31"/>
      <c r="Z412" s="31"/>
      <c r="AA412" s="31"/>
      <c r="AB412" s="292">
        <f t="shared" si="32"/>
        <v>0</v>
      </c>
      <c r="AC412" s="292">
        <f t="shared" si="33"/>
        <v>0</v>
      </c>
      <c r="AD412" s="292">
        <f t="shared" si="34"/>
        <v>0</v>
      </c>
      <c r="AE412" s="30">
        <f>IF(G412="",0,IF(P412="On-Net maken (glasvezel)",$S412*PDC!$F$33+$T412*PDC!$F$34+PDC!$F$32+$U412,IF(P412="On-Net maken (radio)",PDC!$F$35+$U412,0)))</f>
        <v>0</v>
      </c>
      <c r="AF412" s="293">
        <f>IF(G412="",0,IF(P412="Inkoop bij 3e partij",0,IF(H412="Ja",Y412,VLOOKUP($G412,PDC!$B$10:$G$95,6,FALSE))))</f>
        <v>0</v>
      </c>
      <c r="AG412" s="30">
        <f>IF(G412="",0,IF(P412="Inkoop bij 3e partij",0,IF(H412="Ja", Z412,VLOOKUP($G412,PDC!$B$10:$G$95,5,FALSE))))</f>
        <v>0</v>
      </c>
      <c r="AH412" s="293">
        <f>IF(G412="",0,IF(P412="Inkoop bij 3e partij",V412*(1+PDC!$F$37)+IF(G412=0,0,IF(LEN(G412)=0,0,VLOOKUP($G412,PDC!$B$10:$J$77,7,FALSE))),0))</f>
        <v>0</v>
      </c>
      <c r="AI412" s="293">
        <f>IF(G412="",0,IF(P412="Inkoop bij 3e partij",W412*(1+PDC!$F$38),0))</f>
        <v>0</v>
      </c>
      <c r="AJ412" s="30">
        <f>IF(L412="",0,IF(M412="Ja",AA412,VLOOKUP($L412,PDC!$B$10:$G$95,5,FALSE)))</f>
        <v>0</v>
      </c>
    </row>
    <row r="413" spans="1:36" x14ac:dyDescent="0.2">
      <c r="A413" s="36" t="str">
        <f>IF(OR(LEN('Local Access'!A413)=0,'Local Access'!$L412="Ja"),"",'Local Access'!A413)</f>
        <v/>
      </c>
      <c r="B413" s="36" t="str">
        <f>IF(OR(LEN('Local Access'!B413)=0,'Local Access'!$L412="Ja"),"",'Local Access'!B413)</f>
        <v/>
      </c>
      <c r="C413" s="36" t="str">
        <f>IF(OR(LEN('Local Access'!C413)=0,'Local Access'!$L412="Ja"),"",'Local Access'!C413)</f>
        <v/>
      </c>
      <c r="D413" s="36" t="str">
        <f>IF(OR(LEN('Local Access'!D413)=0,'Local Access'!$L412="Ja"),"",'Local Access'!D413)</f>
        <v/>
      </c>
      <c r="E413" s="36" t="str">
        <f>IF(OR(LEN('Local Access'!E413)=0,'Local Access'!$L412="Ja"),"",'Local Access'!E413)</f>
        <v/>
      </c>
      <c r="F413" s="36" t="str">
        <f>IF(OR(LEN('Local Access'!F413)=0,'Local Access'!$L412="Ja"),"",'Local Access'!F413)</f>
        <v/>
      </c>
      <c r="G413" s="36" t="str">
        <f>IF(N412="Ja","",IF(LEN('Local Access'!H413)=0,"",'Local Access'!H413))</f>
        <v/>
      </c>
      <c r="H413" s="174" t="str">
        <f t="shared" si="30"/>
        <v/>
      </c>
      <c r="I413" s="36" t="str">
        <f>IF(N412="Ja","",IF(LEN('Local Access'!G413)=0,"",'Local Access'!G413))</f>
        <v/>
      </c>
      <c r="J413" s="36" t="str">
        <f>IF(N412="Ja","",IF(LEN('Local Access'!I413)=0,"",'Local Access'!I413))</f>
        <v/>
      </c>
      <c r="K413" s="36" t="str">
        <f>IF(LEN('Local Access'!J413)=0,"",'Local Access'!J413)</f>
        <v/>
      </c>
      <c r="L413" s="36" t="str">
        <f>IF(LEN('Local Access'!K413)=0,"",'Local Access'!K413)</f>
        <v/>
      </c>
      <c r="M413" s="174" t="str">
        <f t="shared" si="31"/>
        <v/>
      </c>
      <c r="N413" s="36" t="str">
        <f>IF(LEN('Local Access'!L413)=0,"",'Local Access'!L413)</f>
        <v/>
      </c>
      <c r="O413" s="36" t="str">
        <f>IF(LEN('Local Access'!M413)=0,"",'Local Access'!M413)</f>
        <v/>
      </c>
      <c r="P413" s="35"/>
      <c r="Q413" s="35"/>
      <c r="R413" s="34"/>
      <c r="S413" s="33"/>
      <c r="T413" s="33"/>
      <c r="U413" s="32"/>
      <c r="V413" s="31"/>
      <c r="W413" s="31"/>
      <c r="X413" s="31"/>
      <c r="Y413" s="31"/>
      <c r="Z413" s="31"/>
      <c r="AA413" s="31"/>
      <c r="AB413" s="292">
        <f t="shared" si="32"/>
        <v>0</v>
      </c>
      <c r="AC413" s="292">
        <f t="shared" si="33"/>
        <v>0</v>
      </c>
      <c r="AD413" s="292">
        <f t="shared" si="34"/>
        <v>0</v>
      </c>
      <c r="AE413" s="30">
        <f>IF(G413="",0,IF(P413="On-Net maken (glasvezel)",$S413*PDC!$F$33+$T413*PDC!$F$34+PDC!$F$32+$U413,IF(P413="On-Net maken (radio)",PDC!$F$35+$U413,0)))</f>
        <v>0</v>
      </c>
      <c r="AF413" s="293">
        <f>IF(G413="",0,IF(P413="Inkoop bij 3e partij",0,IF(H413="Ja",Y413,VLOOKUP($G413,PDC!$B$10:$G$95,6,FALSE))))</f>
        <v>0</v>
      </c>
      <c r="AG413" s="30">
        <f>IF(G413="",0,IF(P413="Inkoop bij 3e partij",0,IF(H413="Ja", Z413,VLOOKUP($G413,PDC!$B$10:$G$95,5,FALSE))))</f>
        <v>0</v>
      </c>
      <c r="AH413" s="293">
        <f>IF(G413="",0,IF(P413="Inkoop bij 3e partij",V413*(1+PDC!$F$37)+IF(G413=0,0,IF(LEN(G413)=0,0,VLOOKUP($G413,PDC!$B$10:$J$77,7,FALSE))),0))</f>
        <v>0</v>
      </c>
      <c r="AI413" s="293">
        <f>IF(G413="",0,IF(P413="Inkoop bij 3e partij",W413*(1+PDC!$F$38),0))</f>
        <v>0</v>
      </c>
      <c r="AJ413" s="30">
        <f>IF(L413="",0,IF(M413="Ja",AA413,VLOOKUP($L413,PDC!$B$10:$G$95,5,FALSE)))</f>
        <v>0</v>
      </c>
    </row>
    <row r="414" spans="1:36" x14ac:dyDescent="0.2">
      <c r="A414" s="36" t="str">
        <f>IF(OR(LEN('Local Access'!A414)=0,'Local Access'!$L413="Ja"),"",'Local Access'!A414)</f>
        <v/>
      </c>
      <c r="B414" s="36" t="str">
        <f>IF(OR(LEN('Local Access'!B414)=0,'Local Access'!$L413="Ja"),"",'Local Access'!B414)</f>
        <v/>
      </c>
      <c r="C414" s="36" t="str">
        <f>IF(OR(LEN('Local Access'!C414)=0,'Local Access'!$L413="Ja"),"",'Local Access'!C414)</f>
        <v/>
      </c>
      <c r="D414" s="36" t="str">
        <f>IF(OR(LEN('Local Access'!D414)=0,'Local Access'!$L413="Ja"),"",'Local Access'!D414)</f>
        <v/>
      </c>
      <c r="E414" s="36" t="str">
        <f>IF(OR(LEN('Local Access'!E414)=0,'Local Access'!$L413="Ja"),"",'Local Access'!E414)</f>
        <v/>
      </c>
      <c r="F414" s="36" t="str">
        <f>IF(OR(LEN('Local Access'!F414)=0,'Local Access'!$L413="Ja"),"",'Local Access'!F414)</f>
        <v/>
      </c>
      <c r="G414" s="36" t="str">
        <f>IF(N413="Ja","",IF(LEN('Local Access'!H414)=0,"",'Local Access'!H414))</f>
        <v/>
      </c>
      <c r="H414" s="174" t="str">
        <f t="shared" si="30"/>
        <v/>
      </c>
      <c r="I414" s="36" t="str">
        <f>IF(N413="Ja","",IF(LEN('Local Access'!G414)=0,"",'Local Access'!G414))</f>
        <v/>
      </c>
      <c r="J414" s="36" t="str">
        <f>IF(N413="Ja","",IF(LEN('Local Access'!I414)=0,"",'Local Access'!I414))</f>
        <v/>
      </c>
      <c r="K414" s="36" t="str">
        <f>IF(LEN('Local Access'!J414)=0,"",'Local Access'!J414)</f>
        <v/>
      </c>
      <c r="L414" s="36" t="str">
        <f>IF(LEN('Local Access'!K414)=0,"",'Local Access'!K414)</f>
        <v/>
      </c>
      <c r="M414" s="174" t="str">
        <f t="shared" si="31"/>
        <v/>
      </c>
      <c r="N414" s="36" t="str">
        <f>IF(LEN('Local Access'!L414)=0,"",'Local Access'!L414)</f>
        <v/>
      </c>
      <c r="O414" s="36" t="str">
        <f>IF(LEN('Local Access'!M414)=0,"",'Local Access'!M414)</f>
        <v/>
      </c>
      <c r="P414" s="35"/>
      <c r="Q414" s="35"/>
      <c r="R414" s="34"/>
      <c r="S414" s="33"/>
      <c r="T414" s="33"/>
      <c r="U414" s="32"/>
      <c r="V414" s="31"/>
      <c r="W414" s="31"/>
      <c r="X414" s="31"/>
      <c r="Y414" s="31"/>
      <c r="Z414" s="31"/>
      <c r="AA414" s="31"/>
      <c r="AB414" s="292">
        <f t="shared" si="32"/>
        <v>0</v>
      </c>
      <c r="AC414" s="292">
        <f t="shared" si="33"/>
        <v>0</v>
      </c>
      <c r="AD414" s="292">
        <f t="shared" si="34"/>
        <v>0</v>
      </c>
      <c r="AE414" s="30">
        <f>IF(G414="",0,IF(P414="On-Net maken (glasvezel)",$S414*PDC!$F$33+$T414*PDC!$F$34+PDC!$F$32+$U414,IF(P414="On-Net maken (radio)",PDC!$F$35+$U414,0)))</f>
        <v>0</v>
      </c>
      <c r="AF414" s="293">
        <f>IF(G414="",0,IF(P414="Inkoop bij 3e partij",0,IF(H414="Ja",Y414,VLOOKUP($G414,PDC!$B$10:$G$95,6,FALSE))))</f>
        <v>0</v>
      </c>
      <c r="AG414" s="30">
        <f>IF(G414="",0,IF(P414="Inkoop bij 3e partij",0,IF(H414="Ja", Z414,VLOOKUP($G414,PDC!$B$10:$G$95,5,FALSE))))</f>
        <v>0</v>
      </c>
      <c r="AH414" s="293">
        <f>IF(G414="",0,IF(P414="Inkoop bij 3e partij",V414*(1+PDC!$F$37)+IF(G414=0,0,IF(LEN(G414)=0,0,VLOOKUP($G414,PDC!$B$10:$J$77,7,FALSE))),0))</f>
        <v>0</v>
      </c>
      <c r="AI414" s="293">
        <f>IF(G414="",0,IF(P414="Inkoop bij 3e partij",W414*(1+PDC!$F$38),0))</f>
        <v>0</v>
      </c>
      <c r="AJ414" s="30">
        <f>IF(L414="",0,IF(M414="Ja",AA414,VLOOKUP($L414,PDC!$B$10:$G$95,5,FALSE)))</f>
        <v>0</v>
      </c>
    </row>
    <row r="415" spans="1:36" x14ac:dyDescent="0.2">
      <c r="A415" s="36" t="str">
        <f>IF(OR(LEN('Local Access'!A415)=0,'Local Access'!$L414="Ja"),"",'Local Access'!A415)</f>
        <v/>
      </c>
      <c r="B415" s="36" t="str">
        <f>IF(OR(LEN('Local Access'!B415)=0,'Local Access'!$L414="Ja"),"",'Local Access'!B415)</f>
        <v/>
      </c>
      <c r="C415" s="36" t="str">
        <f>IF(OR(LEN('Local Access'!C415)=0,'Local Access'!$L414="Ja"),"",'Local Access'!C415)</f>
        <v/>
      </c>
      <c r="D415" s="36" t="str">
        <f>IF(OR(LEN('Local Access'!D415)=0,'Local Access'!$L414="Ja"),"",'Local Access'!D415)</f>
        <v/>
      </c>
      <c r="E415" s="36" t="str">
        <f>IF(OR(LEN('Local Access'!E415)=0,'Local Access'!$L414="Ja"),"",'Local Access'!E415)</f>
        <v/>
      </c>
      <c r="F415" s="36" t="str">
        <f>IF(OR(LEN('Local Access'!F415)=0,'Local Access'!$L414="Ja"),"",'Local Access'!F415)</f>
        <v/>
      </c>
      <c r="G415" s="36" t="str">
        <f>IF(N414="Ja","",IF(LEN('Local Access'!H415)=0,"",'Local Access'!H415))</f>
        <v/>
      </c>
      <c r="H415" s="174" t="str">
        <f t="shared" si="30"/>
        <v/>
      </c>
      <c r="I415" s="36" t="str">
        <f>IF(N414="Ja","",IF(LEN('Local Access'!G415)=0,"",'Local Access'!G415))</f>
        <v/>
      </c>
      <c r="J415" s="36" t="str">
        <f>IF(N414="Ja","",IF(LEN('Local Access'!I415)=0,"",'Local Access'!I415))</f>
        <v/>
      </c>
      <c r="K415" s="36" t="str">
        <f>IF(LEN('Local Access'!J415)=0,"",'Local Access'!J415)</f>
        <v/>
      </c>
      <c r="L415" s="36" t="str">
        <f>IF(LEN('Local Access'!K415)=0,"",'Local Access'!K415)</f>
        <v/>
      </c>
      <c r="M415" s="174" t="str">
        <f t="shared" si="31"/>
        <v/>
      </c>
      <c r="N415" s="36" t="str">
        <f>IF(LEN('Local Access'!L415)=0,"",'Local Access'!L415)</f>
        <v/>
      </c>
      <c r="O415" s="36" t="str">
        <f>IF(LEN('Local Access'!M415)=0,"",'Local Access'!M415)</f>
        <v/>
      </c>
      <c r="P415" s="35"/>
      <c r="Q415" s="35"/>
      <c r="R415" s="34"/>
      <c r="S415" s="33"/>
      <c r="T415" s="33"/>
      <c r="U415" s="32"/>
      <c r="V415" s="31"/>
      <c r="W415" s="31"/>
      <c r="X415" s="31"/>
      <c r="Y415" s="31"/>
      <c r="Z415" s="31"/>
      <c r="AA415" s="31"/>
      <c r="AB415" s="292">
        <f t="shared" si="32"/>
        <v>0</v>
      </c>
      <c r="AC415" s="292">
        <f t="shared" si="33"/>
        <v>0</v>
      </c>
      <c r="AD415" s="292">
        <f t="shared" si="34"/>
        <v>0</v>
      </c>
      <c r="AE415" s="30">
        <f>IF(G415="",0,IF(P415="On-Net maken (glasvezel)",$S415*PDC!$F$33+$T415*PDC!$F$34+PDC!$F$32+$U415,IF(P415="On-Net maken (radio)",PDC!$F$35+$U415,0)))</f>
        <v>0</v>
      </c>
      <c r="AF415" s="293">
        <f>IF(G415="",0,IF(P415="Inkoop bij 3e partij",0,IF(H415="Ja",Y415,VLOOKUP($G415,PDC!$B$10:$G$95,6,FALSE))))</f>
        <v>0</v>
      </c>
      <c r="AG415" s="30">
        <f>IF(G415="",0,IF(P415="Inkoop bij 3e partij",0,IF(H415="Ja", Z415,VLOOKUP($G415,PDC!$B$10:$G$95,5,FALSE))))</f>
        <v>0</v>
      </c>
      <c r="AH415" s="293">
        <f>IF(G415="",0,IF(P415="Inkoop bij 3e partij",V415*(1+PDC!$F$37)+IF(G415=0,0,IF(LEN(G415)=0,0,VLOOKUP($G415,PDC!$B$10:$J$77,7,FALSE))),0))</f>
        <v>0</v>
      </c>
      <c r="AI415" s="293">
        <f>IF(G415="",0,IF(P415="Inkoop bij 3e partij",W415*(1+PDC!$F$38),0))</f>
        <v>0</v>
      </c>
      <c r="AJ415" s="30">
        <f>IF(L415="",0,IF(M415="Ja",AA415,VLOOKUP($L415,PDC!$B$10:$G$95,5,FALSE)))</f>
        <v>0</v>
      </c>
    </row>
    <row r="416" spans="1:36" x14ac:dyDescent="0.2">
      <c r="A416" s="36" t="str">
        <f>IF(OR(LEN('Local Access'!A416)=0,'Local Access'!$L415="Ja"),"",'Local Access'!A416)</f>
        <v/>
      </c>
      <c r="B416" s="36" t="str">
        <f>IF(OR(LEN('Local Access'!B416)=0,'Local Access'!$L415="Ja"),"",'Local Access'!B416)</f>
        <v/>
      </c>
      <c r="C416" s="36" t="str">
        <f>IF(OR(LEN('Local Access'!C416)=0,'Local Access'!$L415="Ja"),"",'Local Access'!C416)</f>
        <v/>
      </c>
      <c r="D416" s="36" t="str">
        <f>IF(OR(LEN('Local Access'!D416)=0,'Local Access'!$L415="Ja"),"",'Local Access'!D416)</f>
        <v/>
      </c>
      <c r="E416" s="36" t="str">
        <f>IF(OR(LEN('Local Access'!E416)=0,'Local Access'!$L415="Ja"),"",'Local Access'!E416)</f>
        <v/>
      </c>
      <c r="F416" s="36" t="str">
        <f>IF(OR(LEN('Local Access'!F416)=0,'Local Access'!$L415="Ja"),"",'Local Access'!F416)</f>
        <v/>
      </c>
      <c r="G416" s="36" t="str">
        <f>IF(N415="Ja","",IF(LEN('Local Access'!H416)=0,"",'Local Access'!H416))</f>
        <v/>
      </c>
      <c r="H416" s="174" t="str">
        <f t="shared" si="30"/>
        <v/>
      </c>
      <c r="I416" s="36" t="str">
        <f>IF(N415="Ja","",IF(LEN('Local Access'!G416)=0,"",'Local Access'!G416))</f>
        <v/>
      </c>
      <c r="J416" s="36" t="str">
        <f>IF(N415="Ja","",IF(LEN('Local Access'!I416)=0,"",'Local Access'!I416))</f>
        <v/>
      </c>
      <c r="K416" s="36" t="str">
        <f>IF(LEN('Local Access'!J416)=0,"",'Local Access'!J416)</f>
        <v/>
      </c>
      <c r="L416" s="36" t="str">
        <f>IF(LEN('Local Access'!K416)=0,"",'Local Access'!K416)</f>
        <v/>
      </c>
      <c r="M416" s="174" t="str">
        <f t="shared" si="31"/>
        <v/>
      </c>
      <c r="N416" s="36" t="str">
        <f>IF(LEN('Local Access'!L416)=0,"",'Local Access'!L416)</f>
        <v/>
      </c>
      <c r="O416" s="36" t="str">
        <f>IF(LEN('Local Access'!M416)=0,"",'Local Access'!M416)</f>
        <v/>
      </c>
      <c r="P416" s="35"/>
      <c r="Q416" s="35"/>
      <c r="R416" s="34"/>
      <c r="S416" s="33"/>
      <c r="T416" s="33"/>
      <c r="U416" s="32"/>
      <c r="V416" s="31"/>
      <c r="W416" s="31"/>
      <c r="X416" s="31"/>
      <c r="Y416" s="31"/>
      <c r="Z416" s="31"/>
      <c r="AA416" s="31"/>
      <c r="AB416" s="292">
        <f t="shared" si="32"/>
        <v>0</v>
      </c>
      <c r="AC416" s="292">
        <f t="shared" si="33"/>
        <v>0</v>
      </c>
      <c r="AD416" s="292">
        <f t="shared" si="34"/>
        <v>0</v>
      </c>
      <c r="AE416" s="30">
        <f>IF(G416="",0,IF(P416="On-Net maken (glasvezel)",$S416*PDC!$F$33+$T416*PDC!$F$34+PDC!$F$32+$U416,IF(P416="On-Net maken (radio)",PDC!$F$35+$U416,0)))</f>
        <v>0</v>
      </c>
      <c r="AF416" s="293">
        <f>IF(G416="",0,IF(P416="Inkoop bij 3e partij",0,IF(H416="Ja",Y416,VLOOKUP($G416,PDC!$B$10:$G$95,6,FALSE))))</f>
        <v>0</v>
      </c>
      <c r="AG416" s="30">
        <f>IF(G416="",0,IF(P416="Inkoop bij 3e partij",0,IF(H416="Ja", Z416,VLOOKUP($G416,PDC!$B$10:$G$95,5,FALSE))))</f>
        <v>0</v>
      </c>
      <c r="AH416" s="293">
        <f>IF(G416="",0,IF(P416="Inkoop bij 3e partij",V416*(1+PDC!$F$37)+IF(G416=0,0,IF(LEN(G416)=0,0,VLOOKUP($G416,PDC!$B$10:$J$77,7,FALSE))),0))</f>
        <v>0</v>
      </c>
      <c r="AI416" s="293">
        <f>IF(G416="",0,IF(P416="Inkoop bij 3e partij",W416*(1+PDC!$F$38),0))</f>
        <v>0</v>
      </c>
      <c r="AJ416" s="30">
        <f>IF(L416="",0,IF(M416="Ja",AA416,VLOOKUP($L416,PDC!$B$10:$G$95,5,FALSE)))</f>
        <v>0</v>
      </c>
    </row>
    <row r="417" spans="1:36" x14ac:dyDescent="0.2">
      <c r="A417" s="36" t="str">
        <f>IF(OR(LEN('Local Access'!A417)=0,'Local Access'!$L416="Ja"),"",'Local Access'!A417)</f>
        <v/>
      </c>
      <c r="B417" s="36" t="str">
        <f>IF(OR(LEN('Local Access'!B417)=0,'Local Access'!$L416="Ja"),"",'Local Access'!B417)</f>
        <v/>
      </c>
      <c r="C417" s="36" t="str">
        <f>IF(OR(LEN('Local Access'!C417)=0,'Local Access'!$L416="Ja"),"",'Local Access'!C417)</f>
        <v/>
      </c>
      <c r="D417" s="36" t="str">
        <f>IF(OR(LEN('Local Access'!D417)=0,'Local Access'!$L416="Ja"),"",'Local Access'!D417)</f>
        <v/>
      </c>
      <c r="E417" s="36" t="str">
        <f>IF(OR(LEN('Local Access'!E417)=0,'Local Access'!$L416="Ja"),"",'Local Access'!E417)</f>
        <v/>
      </c>
      <c r="F417" s="36" t="str">
        <f>IF(OR(LEN('Local Access'!F417)=0,'Local Access'!$L416="Ja"),"",'Local Access'!F417)</f>
        <v/>
      </c>
      <c r="G417" s="36" t="str">
        <f>IF(N416="Ja","",IF(LEN('Local Access'!H417)=0,"",'Local Access'!H417))</f>
        <v/>
      </c>
      <c r="H417" s="174" t="str">
        <f t="shared" si="30"/>
        <v/>
      </c>
      <c r="I417" s="36" t="str">
        <f>IF(N416="Ja","",IF(LEN('Local Access'!G417)=0,"",'Local Access'!G417))</f>
        <v/>
      </c>
      <c r="J417" s="36" t="str">
        <f>IF(N416="Ja","",IF(LEN('Local Access'!I417)=0,"",'Local Access'!I417))</f>
        <v/>
      </c>
      <c r="K417" s="36" t="str">
        <f>IF(LEN('Local Access'!J417)=0,"",'Local Access'!J417)</f>
        <v/>
      </c>
      <c r="L417" s="36" t="str">
        <f>IF(LEN('Local Access'!K417)=0,"",'Local Access'!K417)</f>
        <v/>
      </c>
      <c r="M417" s="174" t="str">
        <f t="shared" si="31"/>
        <v/>
      </c>
      <c r="N417" s="36" t="str">
        <f>IF(LEN('Local Access'!L417)=0,"",'Local Access'!L417)</f>
        <v/>
      </c>
      <c r="O417" s="36" t="str">
        <f>IF(LEN('Local Access'!M417)=0,"",'Local Access'!M417)</f>
        <v/>
      </c>
      <c r="P417" s="35"/>
      <c r="Q417" s="35"/>
      <c r="R417" s="34"/>
      <c r="S417" s="33"/>
      <c r="T417" s="33"/>
      <c r="U417" s="32"/>
      <c r="V417" s="31"/>
      <c r="W417" s="31"/>
      <c r="X417" s="31"/>
      <c r="Y417" s="31"/>
      <c r="Z417" s="31"/>
      <c r="AA417" s="31"/>
      <c r="AB417" s="292">
        <f t="shared" si="32"/>
        <v>0</v>
      </c>
      <c r="AC417" s="292">
        <f t="shared" si="33"/>
        <v>0</v>
      </c>
      <c r="AD417" s="292">
        <f t="shared" si="34"/>
        <v>0</v>
      </c>
      <c r="AE417" s="30">
        <f>IF(G417="",0,IF(P417="On-Net maken (glasvezel)",$S417*PDC!$F$33+$T417*PDC!$F$34+PDC!$F$32+$U417,IF(P417="On-Net maken (radio)",PDC!$F$35+$U417,0)))</f>
        <v>0</v>
      </c>
      <c r="AF417" s="293">
        <f>IF(G417="",0,IF(P417="Inkoop bij 3e partij",0,IF(H417="Ja",Y417,VLOOKUP($G417,PDC!$B$10:$G$95,6,FALSE))))</f>
        <v>0</v>
      </c>
      <c r="AG417" s="30">
        <f>IF(G417="",0,IF(P417="Inkoop bij 3e partij",0,IF(H417="Ja", Z417,VLOOKUP($G417,PDC!$B$10:$G$95,5,FALSE))))</f>
        <v>0</v>
      </c>
      <c r="AH417" s="293">
        <f>IF(G417="",0,IF(P417="Inkoop bij 3e partij",V417*(1+PDC!$F$37)+IF(G417=0,0,IF(LEN(G417)=0,0,VLOOKUP($G417,PDC!$B$10:$J$77,7,FALSE))),0))</f>
        <v>0</v>
      </c>
      <c r="AI417" s="293">
        <f>IF(G417="",0,IF(P417="Inkoop bij 3e partij",W417*(1+PDC!$F$38),0))</f>
        <v>0</v>
      </c>
      <c r="AJ417" s="30">
        <f>IF(L417="",0,IF(M417="Ja",AA417,VLOOKUP($L417,PDC!$B$10:$G$95,5,FALSE)))</f>
        <v>0</v>
      </c>
    </row>
    <row r="418" spans="1:36" x14ac:dyDescent="0.2">
      <c r="A418" s="36" t="str">
        <f>IF(OR(LEN('Local Access'!A418)=0,'Local Access'!$L417="Ja"),"",'Local Access'!A418)</f>
        <v/>
      </c>
      <c r="B418" s="36" t="str">
        <f>IF(OR(LEN('Local Access'!B418)=0,'Local Access'!$L417="Ja"),"",'Local Access'!B418)</f>
        <v/>
      </c>
      <c r="C418" s="36" t="str">
        <f>IF(OR(LEN('Local Access'!C418)=0,'Local Access'!$L417="Ja"),"",'Local Access'!C418)</f>
        <v/>
      </c>
      <c r="D418" s="36" t="str">
        <f>IF(OR(LEN('Local Access'!D418)=0,'Local Access'!$L417="Ja"),"",'Local Access'!D418)</f>
        <v/>
      </c>
      <c r="E418" s="36" t="str">
        <f>IF(OR(LEN('Local Access'!E418)=0,'Local Access'!$L417="Ja"),"",'Local Access'!E418)</f>
        <v/>
      </c>
      <c r="F418" s="36" t="str">
        <f>IF(OR(LEN('Local Access'!F418)=0,'Local Access'!$L417="Ja"),"",'Local Access'!F418)</f>
        <v/>
      </c>
      <c r="G418" s="36" t="str">
        <f>IF(N417="Ja","",IF(LEN('Local Access'!H418)=0,"",'Local Access'!H418))</f>
        <v/>
      </c>
      <c r="H418" s="174" t="str">
        <f t="shared" si="30"/>
        <v/>
      </c>
      <c r="I418" s="36" t="str">
        <f>IF(N417="Ja","",IF(LEN('Local Access'!G418)=0,"",'Local Access'!G418))</f>
        <v/>
      </c>
      <c r="J418" s="36" t="str">
        <f>IF(N417="Ja","",IF(LEN('Local Access'!I418)=0,"",'Local Access'!I418))</f>
        <v/>
      </c>
      <c r="K418" s="36" t="str">
        <f>IF(LEN('Local Access'!J418)=0,"",'Local Access'!J418)</f>
        <v/>
      </c>
      <c r="L418" s="36" t="str">
        <f>IF(LEN('Local Access'!K418)=0,"",'Local Access'!K418)</f>
        <v/>
      </c>
      <c r="M418" s="174" t="str">
        <f t="shared" si="31"/>
        <v/>
      </c>
      <c r="N418" s="36" t="str">
        <f>IF(LEN('Local Access'!L418)=0,"",'Local Access'!L418)</f>
        <v/>
      </c>
      <c r="O418" s="36" t="str">
        <f>IF(LEN('Local Access'!M418)=0,"",'Local Access'!M418)</f>
        <v/>
      </c>
      <c r="P418" s="35"/>
      <c r="Q418" s="35"/>
      <c r="R418" s="34"/>
      <c r="S418" s="33"/>
      <c r="T418" s="33"/>
      <c r="U418" s="32"/>
      <c r="V418" s="31"/>
      <c r="W418" s="31"/>
      <c r="X418" s="31"/>
      <c r="Y418" s="31"/>
      <c r="Z418" s="31"/>
      <c r="AA418" s="31"/>
      <c r="AB418" s="292">
        <f t="shared" si="32"/>
        <v>0</v>
      </c>
      <c r="AC418" s="292">
        <f t="shared" si="33"/>
        <v>0</v>
      </c>
      <c r="AD418" s="292">
        <f t="shared" si="34"/>
        <v>0</v>
      </c>
      <c r="AE418" s="30">
        <f>IF(G418="",0,IF(P418="On-Net maken (glasvezel)",$S418*PDC!$F$33+$T418*PDC!$F$34+PDC!$F$32+$U418,IF(P418="On-Net maken (radio)",PDC!$F$35+$U418,0)))</f>
        <v>0</v>
      </c>
      <c r="AF418" s="293">
        <f>IF(G418="",0,IF(P418="Inkoop bij 3e partij",0,IF(H418="Ja",Y418,VLOOKUP($G418,PDC!$B$10:$G$95,6,FALSE))))</f>
        <v>0</v>
      </c>
      <c r="AG418" s="30">
        <f>IF(G418="",0,IF(P418="Inkoop bij 3e partij",0,IF(H418="Ja", Z418,VLOOKUP($G418,PDC!$B$10:$G$95,5,FALSE))))</f>
        <v>0</v>
      </c>
      <c r="AH418" s="293">
        <f>IF(G418="",0,IF(P418="Inkoop bij 3e partij",V418*(1+PDC!$F$37)+IF(G418=0,0,IF(LEN(G418)=0,0,VLOOKUP($G418,PDC!$B$10:$J$77,7,FALSE))),0))</f>
        <v>0</v>
      </c>
      <c r="AI418" s="293">
        <f>IF(G418="",0,IF(P418="Inkoop bij 3e partij",W418*(1+PDC!$F$38),0))</f>
        <v>0</v>
      </c>
      <c r="AJ418" s="30">
        <f>IF(L418="",0,IF(M418="Ja",AA418,VLOOKUP($L418,PDC!$B$10:$G$95,5,FALSE)))</f>
        <v>0</v>
      </c>
    </row>
    <row r="419" spans="1:36" x14ac:dyDescent="0.2">
      <c r="A419" s="36" t="str">
        <f>IF(OR(LEN('Local Access'!A419)=0,'Local Access'!$L418="Ja"),"",'Local Access'!A419)</f>
        <v/>
      </c>
      <c r="B419" s="36" t="str">
        <f>IF(OR(LEN('Local Access'!B419)=0,'Local Access'!$L418="Ja"),"",'Local Access'!B419)</f>
        <v/>
      </c>
      <c r="C419" s="36" t="str">
        <f>IF(OR(LEN('Local Access'!C419)=0,'Local Access'!$L418="Ja"),"",'Local Access'!C419)</f>
        <v/>
      </c>
      <c r="D419" s="36" t="str">
        <f>IF(OR(LEN('Local Access'!D419)=0,'Local Access'!$L418="Ja"),"",'Local Access'!D419)</f>
        <v/>
      </c>
      <c r="E419" s="36" t="str">
        <f>IF(OR(LEN('Local Access'!E419)=0,'Local Access'!$L418="Ja"),"",'Local Access'!E419)</f>
        <v/>
      </c>
      <c r="F419" s="36" t="str">
        <f>IF(OR(LEN('Local Access'!F419)=0,'Local Access'!$L418="Ja"),"",'Local Access'!F419)</f>
        <v/>
      </c>
      <c r="G419" s="36" t="str">
        <f>IF(N418="Ja","",IF(LEN('Local Access'!H419)=0,"",'Local Access'!H419))</f>
        <v/>
      </c>
      <c r="H419" s="174" t="str">
        <f t="shared" si="30"/>
        <v/>
      </c>
      <c r="I419" s="36" t="str">
        <f>IF(N418="Ja","",IF(LEN('Local Access'!G419)=0,"",'Local Access'!G419))</f>
        <v/>
      </c>
      <c r="J419" s="36" t="str">
        <f>IF(N418="Ja","",IF(LEN('Local Access'!I419)=0,"",'Local Access'!I419))</f>
        <v/>
      </c>
      <c r="K419" s="36" t="str">
        <f>IF(LEN('Local Access'!J419)=0,"",'Local Access'!J419)</f>
        <v/>
      </c>
      <c r="L419" s="36" t="str">
        <f>IF(LEN('Local Access'!K419)=0,"",'Local Access'!K419)</f>
        <v/>
      </c>
      <c r="M419" s="174" t="str">
        <f t="shared" si="31"/>
        <v/>
      </c>
      <c r="N419" s="36" t="str">
        <f>IF(LEN('Local Access'!L419)=0,"",'Local Access'!L419)</f>
        <v/>
      </c>
      <c r="O419" s="36" t="str">
        <f>IF(LEN('Local Access'!M419)=0,"",'Local Access'!M419)</f>
        <v/>
      </c>
      <c r="P419" s="35"/>
      <c r="Q419" s="35"/>
      <c r="R419" s="34"/>
      <c r="S419" s="33"/>
      <c r="T419" s="33"/>
      <c r="U419" s="32"/>
      <c r="V419" s="31"/>
      <c r="W419" s="31"/>
      <c r="X419" s="31"/>
      <c r="Y419" s="31"/>
      <c r="Z419" s="31"/>
      <c r="AA419" s="31"/>
      <c r="AB419" s="292">
        <f t="shared" si="32"/>
        <v>0</v>
      </c>
      <c r="AC419" s="292">
        <f t="shared" si="33"/>
        <v>0</v>
      </c>
      <c r="AD419" s="292">
        <f t="shared" si="34"/>
        <v>0</v>
      </c>
      <c r="AE419" s="30">
        <f>IF(G419="",0,IF(P419="On-Net maken (glasvezel)",$S419*PDC!$F$33+$T419*PDC!$F$34+PDC!$F$32+$U419,IF(P419="On-Net maken (radio)",PDC!$F$35+$U419,0)))</f>
        <v>0</v>
      </c>
      <c r="AF419" s="293">
        <f>IF(G419="",0,IF(P419="Inkoop bij 3e partij",0,IF(H419="Ja",Y419,VLOOKUP($G419,PDC!$B$10:$G$95,6,FALSE))))</f>
        <v>0</v>
      </c>
      <c r="AG419" s="30">
        <f>IF(G419="",0,IF(P419="Inkoop bij 3e partij",0,IF(H419="Ja", Z419,VLOOKUP($G419,PDC!$B$10:$G$95,5,FALSE))))</f>
        <v>0</v>
      </c>
      <c r="AH419" s="293">
        <f>IF(G419="",0,IF(P419="Inkoop bij 3e partij",V419*(1+PDC!$F$37)+IF(G419=0,0,IF(LEN(G419)=0,0,VLOOKUP($G419,PDC!$B$10:$J$77,7,FALSE))),0))</f>
        <v>0</v>
      </c>
      <c r="AI419" s="293">
        <f>IF(G419="",0,IF(P419="Inkoop bij 3e partij",W419*(1+PDC!$F$38),0))</f>
        <v>0</v>
      </c>
      <c r="AJ419" s="30">
        <f>IF(L419="",0,IF(M419="Ja",AA419,VLOOKUP($L419,PDC!$B$10:$G$95,5,FALSE)))</f>
        <v>0</v>
      </c>
    </row>
    <row r="420" spans="1:36" x14ac:dyDescent="0.2">
      <c r="A420" s="36" t="str">
        <f>IF(OR(LEN('Local Access'!A420)=0,'Local Access'!$L419="Ja"),"",'Local Access'!A420)</f>
        <v/>
      </c>
      <c r="B420" s="36" t="str">
        <f>IF(OR(LEN('Local Access'!B420)=0,'Local Access'!$L419="Ja"),"",'Local Access'!B420)</f>
        <v/>
      </c>
      <c r="C420" s="36" t="str">
        <f>IF(OR(LEN('Local Access'!C420)=0,'Local Access'!$L419="Ja"),"",'Local Access'!C420)</f>
        <v/>
      </c>
      <c r="D420" s="36" t="str">
        <f>IF(OR(LEN('Local Access'!D420)=0,'Local Access'!$L419="Ja"),"",'Local Access'!D420)</f>
        <v/>
      </c>
      <c r="E420" s="36" t="str">
        <f>IF(OR(LEN('Local Access'!E420)=0,'Local Access'!$L419="Ja"),"",'Local Access'!E420)</f>
        <v/>
      </c>
      <c r="F420" s="36" t="str">
        <f>IF(OR(LEN('Local Access'!F420)=0,'Local Access'!$L419="Ja"),"",'Local Access'!F420)</f>
        <v/>
      </c>
      <c r="G420" s="36" t="str">
        <f>IF(N419="Ja","",IF(LEN('Local Access'!H420)=0,"",'Local Access'!H420))</f>
        <v/>
      </c>
      <c r="H420" s="174" t="str">
        <f t="shared" si="30"/>
        <v/>
      </c>
      <c r="I420" s="36" t="str">
        <f>IF(N419="Ja","",IF(LEN('Local Access'!G420)=0,"",'Local Access'!G420))</f>
        <v/>
      </c>
      <c r="J420" s="36" t="str">
        <f>IF(N419="Ja","",IF(LEN('Local Access'!I420)=0,"",'Local Access'!I420))</f>
        <v/>
      </c>
      <c r="K420" s="36" t="str">
        <f>IF(LEN('Local Access'!J420)=0,"",'Local Access'!J420)</f>
        <v/>
      </c>
      <c r="L420" s="36" t="str">
        <f>IF(LEN('Local Access'!K420)=0,"",'Local Access'!K420)</f>
        <v/>
      </c>
      <c r="M420" s="174" t="str">
        <f t="shared" si="31"/>
        <v/>
      </c>
      <c r="N420" s="36" t="str">
        <f>IF(LEN('Local Access'!L420)=0,"",'Local Access'!L420)</f>
        <v/>
      </c>
      <c r="O420" s="36" t="str">
        <f>IF(LEN('Local Access'!M420)=0,"",'Local Access'!M420)</f>
        <v/>
      </c>
      <c r="P420" s="35"/>
      <c r="Q420" s="35"/>
      <c r="R420" s="34"/>
      <c r="S420" s="33"/>
      <c r="T420" s="33"/>
      <c r="U420" s="32"/>
      <c r="V420" s="31"/>
      <c r="W420" s="31"/>
      <c r="X420" s="31"/>
      <c r="Y420" s="31"/>
      <c r="Z420" s="31"/>
      <c r="AA420" s="31"/>
      <c r="AB420" s="292">
        <f t="shared" si="32"/>
        <v>0</v>
      </c>
      <c r="AC420" s="292">
        <f t="shared" si="33"/>
        <v>0</v>
      </c>
      <c r="AD420" s="292">
        <f t="shared" si="34"/>
        <v>0</v>
      </c>
      <c r="AE420" s="30">
        <f>IF(G420="",0,IF(P420="On-Net maken (glasvezel)",$S420*PDC!$F$33+$T420*PDC!$F$34+PDC!$F$32+$U420,IF(P420="On-Net maken (radio)",PDC!$F$35+$U420,0)))</f>
        <v>0</v>
      </c>
      <c r="AF420" s="293">
        <f>IF(G420="",0,IF(P420="Inkoop bij 3e partij",0,IF(H420="Ja",Y420,VLOOKUP($G420,PDC!$B$10:$G$95,6,FALSE))))</f>
        <v>0</v>
      </c>
      <c r="AG420" s="30">
        <f>IF(G420="",0,IF(P420="Inkoop bij 3e partij",0,IF(H420="Ja", Z420,VLOOKUP($G420,PDC!$B$10:$G$95,5,FALSE))))</f>
        <v>0</v>
      </c>
      <c r="AH420" s="293">
        <f>IF(G420="",0,IF(P420="Inkoop bij 3e partij",V420*(1+PDC!$F$37)+IF(G420=0,0,IF(LEN(G420)=0,0,VLOOKUP($G420,PDC!$B$10:$J$77,7,FALSE))),0))</f>
        <v>0</v>
      </c>
      <c r="AI420" s="293">
        <f>IF(G420="",0,IF(P420="Inkoop bij 3e partij",W420*(1+PDC!$F$38),0))</f>
        <v>0</v>
      </c>
      <c r="AJ420" s="30">
        <f>IF(L420="",0,IF(M420="Ja",AA420,VLOOKUP($L420,PDC!$B$10:$G$95,5,FALSE)))</f>
        <v>0</v>
      </c>
    </row>
    <row r="421" spans="1:36" x14ac:dyDescent="0.2">
      <c r="A421" s="36" t="str">
        <f>IF(OR(LEN('Local Access'!A421)=0,'Local Access'!$L420="Ja"),"",'Local Access'!A421)</f>
        <v/>
      </c>
      <c r="B421" s="36" t="str">
        <f>IF(OR(LEN('Local Access'!B421)=0,'Local Access'!$L420="Ja"),"",'Local Access'!B421)</f>
        <v/>
      </c>
      <c r="C421" s="36" t="str">
        <f>IF(OR(LEN('Local Access'!C421)=0,'Local Access'!$L420="Ja"),"",'Local Access'!C421)</f>
        <v/>
      </c>
      <c r="D421" s="36" t="str">
        <f>IF(OR(LEN('Local Access'!D421)=0,'Local Access'!$L420="Ja"),"",'Local Access'!D421)</f>
        <v/>
      </c>
      <c r="E421" s="36" t="str">
        <f>IF(OR(LEN('Local Access'!E421)=0,'Local Access'!$L420="Ja"),"",'Local Access'!E421)</f>
        <v/>
      </c>
      <c r="F421" s="36" t="str">
        <f>IF(OR(LEN('Local Access'!F421)=0,'Local Access'!$L420="Ja"),"",'Local Access'!F421)</f>
        <v/>
      </c>
      <c r="G421" s="36" t="str">
        <f>IF(N420="Ja","",IF(LEN('Local Access'!H421)=0,"",'Local Access'!H421))</f>
        <v/>
      </c>
      <c r="H421" s="174" t="str">
        <f t="shared" si="30"/>
        <v/>
      </c>
      <c r="I421" s="36" t="str">
        <f>IF(N420="Ja","",IF(LEN('Local Access'!G421)=0,"",'Local Access'!G421))</f>
        <v/>
      </c>
      <c r="J421" s="36" t="str">
        <f>IF(N420="Ja","",IF(LEN('Local Access'!I421)=0,"",'Local Access'!I421))</f>
        <v/>
      </c>
      <c r="K421" s="36" t="str">
        <f>IF(LEN('Local Access'!J421)=0,"",'Local Access'!J421)</f>
        <v/>
      </c>
      <c r="L421" s="36" t="str">
        <f>IF(LEN('Local Access'!K421)=0,"",'Local Access'!K421)</f>
        <v/>
      </c>
      <c r="M421" s="174" t="str">
        <f t="shared" si="31"/>
        <v/>
      </c>
      <c r="N421" s="36" t="str">
        <f>IF(LEN('Local Access'!L421)=0,"",'Local Access'!L421)</f>
        <v/>
      </c>
      <c r="O421" s="36" t="str">
        <f>IF(LEN('Local Access'!M421)=0,"",'Local Access'!M421)</f>
        <v/>
      </c>
      <c r="P421" s="35"/>
      <c r="Q421" s="35"/>
      <c r="R421" s="34"/>
      <c r="S421" s="33"/>
      <c r="T421" s="33"/>
      <c r="U421" s="32"/>
      <c r="V421" s="31"/>
      <c r="W421" s="31"/>
      <c r="X421" s="31"/>
      <c r="Y421" s="31"/>
      <c r="Z421" s="31"/>
      <c r="AA421" s="31"/>
      <c r="AB421" s="292">
        <f t="shared" si="32"/>
        <v>0</v>
      </c>
      <c r="AC421" s="292">
        <f t="shared" si="33"/>
        <v>0</v>
      </c>
      <c r="AD421" s="292">
        <f t="shared" si="34"/>
        <v>0</v>
      </c>
      <c r="AE421" s="30">
        <f>IF(G421="",0,IF(P421="On-Net maken (glasvezel)",$S421*PDC!$F$33+$T421*PDC!$F$34+PDC!$F$32+$U421,IF(P421="On-Net maken (radio)",PDC!$F$35+$U421,0)))</f>
        <v>0</v>
      </c>
      <c r="AF421" s="293">
        <f>IF(G421="",0,IF(P421="Inkoop bij 3e partij",0,IF(H421="Ja",Y421,VLOOKUP($G421,PDC!$B$10:$G$95,6,FALSE))))</f>
        <v>0</v>
      </c>
      <c r="AG421" s="30">
        <f>IF(G421="",0,IF(P421="Inkoop bij 3e partij",0,IF(H421="Ja", Z421,VLOOKUP($G421,PDC!$B$10:$G$95,5,FALSE))))</f>
        <v>0</v>
      </c>
      <c r="AH421" s="293">
        <f>IF(G421="",0,IF(P421="Inkoop bij 3e partij",V421*(1+PDC!$F$37)+IF(G421=0,0,IF(LEN(G421)=0,0,VLOOKUP($G421,PDC!$B$10:$J$77,7,FALSE))),0))</f>
        <v>0</v>
      </c>
      <c r="AI421" s="293">
        <f>IF(G421="",0,IF(P421="Inkoop bij 3e partij",W421*(1+PDC!$F$38),0))</f>
        <v>0</v>
      </c>
      <c r="AJ421" s="30">
        <f>IF(L421="",0,IF(M421="Ja",AA421,VLOOKUP($L421,PDC!$B$10:$G$95,5,FALSE)))</f>
        <v>0</v>
      </c>
    </row>
    <row r="422" spans="1:36" x14ac:dyDescent="0.2">
      <c r="A422" s="36" t="str">
        <f>IF(OR(LEN('Local Access'!A422)=0,'Local Access'!$L421="Ja"),"",'Local Access'!A422)</f>
        <v/>
      </c>
      <c r="B422" s="36" t="str">
        <f>IF(OR(LEN('Local Access'!B422)=0,'Local Access'!$L421="Ja"),"",'Local Access'!B422)</f>
        <v/>
      </c>
      <c r="C422" s="36" t="str">
        <f>IF(OR(LEN('Local Access'!C422)=0,'Local Access'!$L421="Ja"),"",'Local Access'!C422)</f>
        <v/>
      </c>
      <c r="D422" s="36" t="str">
        <f>IF(OR(LEN('Local Access'!D422)=0,'Local Access'!$L421="Ja"),"",'Local Access'!D422)</f>
        <v/>
      </c>
      <c r="E422" s="36" t="str">
        <f>IF(OR(LEN('Local Access'!E422)=0,'Local Access'!$L421="Ja"),"",'Local Access'!E422)</f>
        <v/>
      </c>
      <c r="F422" s="36" t="str">
        <f>IF(OR(LEN('Local Access'!F422)=0,'Local Access'!$L421="Ja"),"",'Local Access'!F422)</f>
        <v/>
      </c>
      <c r="G422" s="36" t="str">
        <f>IF(N421="Ja","",IF(LEN('Local Access'!H422)=0,"",'Local Access'!H422))</f>
        <v/>
      </c>
      <c r="H422" s="174" t="str">
        <f t="shared" si="30"/>
        <v/>
      </c>
      <c r="I422" s="36" t="str">
        <f>IF(N421="Ja","",IF(LEN('Local Access'!G422)=0,"",'Local Access'!G422))</f>
        <v/>
      </c>
      <c r="J422" s="36" t="str">
        <f>IF(N421="Ja","",IF(LEN('Local Access'!I422)=0,"",'Local Access'!I422))</f>
        <v/>
      </c>
      <c r="K422" s="36" t="str">
        <f>IF(LEN('Local Access'!J422)=0,"",'Local Access'!J422)</f>
        <v/>
      </c>
      <c r="L422" s="36" t="str">
        <f>IF(LEN('Local Access'!K422)=0,"",'Local Access'!K422)</f>
        <v/>
      </c>
      <c r="M422" s="174" t="str">
        <f t="shared" si="31"/>
        <v/>
      </c>
      <c r="N422" s="36" t="str">
        <f>IF(LEN('Local Access'!L422)=0,"",'Local Access'!L422)</f>
        <v/>
      </c>
      <c r="O422" s="36" t="str">
        <f>IF(LEN('Local Access'!M422)=0,"",'Local Access'!M422)</f>
        <v/>
      </c>
      <c r="P422" s="35"/>
      <c r="Q422" s="35"/>
      <c r="R422" s="34"/>
      <c r="S422" s="33"/>
      <c r="T422" s="33"/>
      <c r="U422" s="32"/>
      <c r="V422" s="31"/>
      <c r="W422" s="31"/>
      <c r="X422" s="31"/>
      <c r="Y422" s="31"/>
      <c r="Z422" s="31"/>
      <c r="AA422" s="31"/>
      <c r="AB422" s="292">
        <f t="shared" si="32"/>
        <v>0</v>
      </c>
      <c r="AC422" s="292">
        <f t="shared" si="33"/>
        <v>0</v>
      </c>
      <c r="AD422" s="292">
        <f t="shared" si="34"/>
        <v>0</v>
      </c>
      <c r="AE422" s="30">
        <f>IF(G422="",0,IF(P422="On-Net maken (glasvezel)",$S422*PDC!$F$33+$T422*PDC!$F$34+PDC!$F$32+$U422,IF(P422="On-Net maken (radio)",PDC!$F$35+$U422,0)))</f>
        <v>0</v>
      </c>
      <c r="AF422" s="293">
        <f>IF(G422="",0,IF(P422="Inkoop bij 3e partij",0,IF(H422="Ja",Y422,VLOOKUP($G422,PDC!$B$10:$G$95,6,FALSE))))</f>
        <v>0</v>
      </c>
      <c r="AG422" s="30">
        <f>IF(G422="",0,IF(P422="Inkoop bij 3e partij",0,IF(H422="Ja", Z422,VLOOKUP($G422,PDC!$B$10:$G$95,5,FALSE))))</f>
        <v>0</v>
      </c>
      <c r="AH422" s="293">
        <f>IF(G422="",0,IF(P422="Inkoop bij 3e partij",V422*(1+PDC!$F$37)+IF(G422=0,0,IF(LEN(G422)=0,0,VLOOKUP($G422,PDC!$B$10:$J$77,7,FALSE))),0))</f>
        <v>0</v>
      </c>
      <c r="AI422" s="293">
        <f>IF(G422="",0,IF(P422="Inkoop bij 3e partij",W422*(1+PDC!$F$38),0))</f>
        <v>0</v>
      </c>
      <c r="AJ422" s="30">
        <f>IF(L422="",0,IF(M422="Ja",AA422,VLOOKUP($L422,PDC!$B$10:$G$95,5,FALSE)))</f>
        <v>0</v>
      </c>
    </row>
    <row r="423" spans="1:36" x14ac:dyDescent="0.2">
      <c r="A423" s="36" t="str">
        <f>IF(OR(LEN('Local Access'!A423)=0,'Local Access'!$L422="Ja"),"",'Local Access'!A423)</f>
        <v/>
      </c>
      <c r="B423" s="36" t="str">
        <f>IF(OR(LEN('Local Access'!B423)=0,'Local Access'!$L422="Ja"),"",'Local Access'!B423)</f>
        <v/>
      </c>
      <c r="C423" s="36" t="str">
        <f>IF(OR(LEN('Local Access'!C423)=0,'Local Access'!$L422="Ja"),"",'Local Access'!C423)</f>
        <v/>
      </c>
      <c r="D423" s="36" t="str">
        <f>IF(OR(LEN('Local Access'!D423)=0,'Local Access'!$L422="Ja"),"",'Local Access'!D423)</f>
        <v/>
      </c>
      <c r="E423" s="36" t="str">
        <f>IF(OR(LEN('Local Access'!E423)=0,'Local Access'!$L422="Ja"),"",'Local Access'!E423)</f>
        <v/>
      </c>
      <c r="F423" s="36" t="str">
        <f>IF(OR(LEN('Local Access'!F423)=0,'Local Access'!$L422="Ja"),"",'Local Access'!F423)</f>
        <v/>
      </c>
      <c r="G423" s="36" t="str">
        <f>IF(N422="Ja","",IF(LEN('Local Access'!H423)=0,"",'Local Access'!H423))</f>
        <v/>
      </c>
      <c r="H423" s="174" t="str">
        <f t="shared" si="30"/>
        <v/>
      </c>
      <c r="I423" s="36" t="str">
        <f>IF(N422="Ja","",IF(LEN('Local Access'!G423)=0,"",'Local Access'!G423))</f>
        <v/>
      </c>
      <c r="J423" s="36" t="str">
        <f>IF(N422="Ja","",IF(LEN('Local Access'!I423)=0,"",'Local Access'!I423))</f>
        <v/>
      </c>
      <c r="K423" s="36" t="str">
        <f>IF(LEN('Local Access'!J423)=0,"",'Local Access'!J423)</f>
        <v/>
      </c>
      <c r="L423" s="36" t="str">
        <f>IF(LEN('Local Access'!K423)=0,"",'Local Access'!K423)</f>
        <v/>
      </c>
      <c r="M423" s="174" t="str">
        <f t="shared" si="31"/>
        <v/>
      </c>
      <c r="N423" s="36" t="str">
        <f>IF(LEN('Local Access'!L423)=0,"",'Local Access'!L423)</f>
        <v/>
      </c>
      <c r="O423" s="36" t="str">
        <f>IF(LEN('Local Access'!M423)=0,"",'Local Access'!M423)</f>
        <v/>
      </c>
      <c r="P423" s="35"/>
      <c r="Q423" s="35"/>
      <c r="R423" s="34"/>
      <c r="S423" s="33"/>
      <c r="T423" s="33"/>
      <c r="U423" s="32"/>
      <c r="V423" s="31"/>
      <c r="W423" s="31"/>
      <c r="X423" s="31"/>
      <c r="Y423" s="31"/>
      <c r="Z423" s="31"/>
      <c r="AA423" s="31"/>
      <c r="AB423" s="292">
        <f t="shared" si="32"/>
        <v>0</v>
      </c>
      <c r="AC423" s="292">
        <f t="shared" si="33"/>
        <v>0</v>
      </c>
      <c r="AD423" s="292">
        <f t="shared" si="34"/>
        <v>0</v>
      </c>
      <c r="AE423" s="30">
        <f>IF(G423="",0,IF(P423="On-Net maken (glasvezel)",$S423*PDC!$F$33+$T423*PDC!$F$34+PDC!$F$32+$U423,IF(P423="On-Net maken (radio)",PDC!$F$35+$U423,0)))</f>
        <v>0</v>
      </c>
      <c r="AF423" s="293">
        <f>IF(G423="",0,IF(P423="Inkoop bij 3e partij",0,IF(H423="Ja",Y423,VLOOKUP($G423,PDC!$B$10:$G$95,6,FALSE))))</f>
        <v>0</v>
      </c>
      <c r="AG423" s="30">
        <f>IF(G423="",0,IF(P423="Inkoop bij 3e partij",0,IF(H423="Ja", Z423,VLOOKUP($G423,PDC!$B$10:$G$95,5,FALSE))))</f>
        <v>0</v>
      </c>
      <c r="AH423" s="293">
        <f>IF(G423="",0,IF(P423="Inkoop bij 3e partij",V423*(1+PDC!$F$37)+IF(G423=0,0,IF(LEN(G423)=0,0,VLOOKUP($G423,PDC!$B$10:$J$77,7,FALSE))),0))</f>
        <v>0</v>
      </c>
      <c r="AI423" s="293">
        <f>IF(G423="",0,IF(P423="Inkoop bij 3e partij",W423*(1+PDC!$F$38),0))</f>
        <v>0</v>
      </c>
      <c r="AJ423" s="30">
        <f>IF(L423="",0,IF(M423="Ja",AA423,VLOOKUP($L423,PDC!$B$10:$G$95,5,FALSE)))</f>
        <v>0</v>
      </c>
    </row>
    <row r="424" spans="1:36" x14ac:dyDescent="0.2">
      <c r="A424" s="36" t="str">
        <f>IF(OR(LEN('Local Access'!A424)=0,'Local Access'!$L423="Ja"),"",'Local Access'!A424)</f>
        <v/>
      </c>
      <c r="B424" s="36" t="str">
        <f>IF(OR(LEN('Local Access'!B424)=0,'Local Access'!$L423="Ja"),"",'Local Access'!B424)</f>
        <v/>
      </c>
      <c r="C424" s="36" t="str">
        <f>IF(OR(LEN('Local Access'!C424)=0,'Local Access'!$L423="Ja"),"",'Local Access'!C424)</f>
        <v/>
      </c>
      <c r="D424" s="36" t="str">
        <f>IF(OR(LEN('Local Access'!D424)=0,'Local Access'!$L423="Ja"),"",'Local Access'!D424)</f>
        <v/>
      </c>
      <c r="E424" s="36" t="str">
        <f>IF(OR(LEN('Local Access'!E424)=0,'Local Access'!$L423="Ja"),"",'Local Access'!E424)</f>
        <v/>
      </c>
      <c r="F424" s="36" t="str">
        <f>IF(OR(LEN('Local Access'!F424)=0,'Local Access'!$L423="Ja"),"",'Local Access'!F424)</f>
        <v/>
      </c>
      <c r="G424" s="36" t="str">
        <f>IF(N423="Ja","",IF(LEN('Local Access'!H424)=0,"",'Local Access'!H424))</f>
        <v/>
      </c>
      <c r="H424" s="174" t="str">
        <f t="shared" si="30"/>
        <v/>
      </c>
      <c r="I424" s="36" t="str">
        <f>IF(N423="Ja","",IF(LEN('Local Access'!G424)=0,"",'Local Access'!G424))</f>
        <v/>
      </c>
      <c r="J424" s="36" t="str">
        <f>IF(N423="Ja","",IF(LEN('Local Access'!I424)=0,"",'Local Access'!I424))</f>
        <v/>
      </c>
      <c r="K424" s="36" t="str">
        <f>IF(LEN('Local Access'!J424)=0,"",'Local Access'!J424)</f>
        <v/>
      </c>
      <c r="L424" s="36" t="str">
        <f>IF(LEN('Local Access'!K424)=0,"",'Local Access'!K424)</f>
        <v/>
      </c>
      <c r="M424" s="174" t="str">
        <f t="shared" si="31"/>
        <v/>
      </c>
      <c r="N424" s="36" t="str">
        <f>IF(LEN('Local Access'!L424)=0,"",'Local Access'!L424)</f>
        <v/>
      </c>
      <c r="O424" s="36" t="str">
        <f>IF(LEN('Local Access'!M424)=0,"",'Local Access'!M424)</f>
        <v/>
      </c>
      <c r="P424" s="35"/>
      <c r="Q424" s="35"/>
      <c r="R424" s="34"/>
      <c r="S424" s="33"/>
      <c r="T424" s="33"/>
      <c r="U424" s="32"/>
      <c r="V424" s="31"/>
      <c r="W424" s="31"/>
      <c r="X424" s="31"/>
      <c r="Y424" s="31"/>
      <c r="Z424" s="31"/>
      <c r="AA424" s="31"/>
      <c r="AB424" s="292">
        <f t="shared" si="32"/>
        <v>0</v>
      </c>
      <c r="AC424" s="292">
        <f t="shared" si="33"/>
        <v>0</v>
      </c>
      <c r="AD424" s="292">
        <f t="shared" si="34"/>
        <v>0</v>
      </c>
      <c r="AE424" s="30">
        <f>IF(G424="",0,IF(P424="On-Net maken (glasvezel)",$S424*PDC!$F$33+$T424*PDC!$F$34+PDC!$F$32+$U424,IF(P424="On-Net maken (radio)",PDC!$F$35+$U424,0)))</f>
        <v>0</v>
      </c>
      <c r="AF424" s="293">
        <f>IF(G424="",0,IF(P424="Inkoop bij 3e partij",0,IF(H424="Ja",Y424,VLOOKUP($G424,PDC!$B$10:$G$95,6,FALSE))))</f>
        <v>0</v>
      </c>
      <c r="AG424" s="30">
        <f>IF(G424="",0,IF(P424="Inkoop bij 3e partij",0,IF(H424="Ja", Z424,VLOOKUP($G424,PDC!$B$10:$G$95,5,FALSE))))</f>
        <v>0</v>
      </c>
      <c r="AH424" s="293">
        <f>IF(G424="",0,IF(P424="Inkoop bij 3e partij",V424*(1+PDC!$F$37)+IF(G424=0,0,IF(LEN(G424)=0,0,VLOOKUP($G424,PDC!$B$10:$J$77,7,FALSE))),0))</f>
        <v>0</v>
      </c>
      <c r="AI424" s="293">
        <f>IF(G424="",0,IF(P424="Inkoop bij 3e partij",W424*(1+PDC!$F$38),0))</f>
        <v>0</v>
      </c>
      <c r="AJ424" s="30">
        <f>IF(L424="",0,IF(M424="Ja",AA424,VLOOKUP($L424,PDC!$B$10:$G$95,5,FALSE)))</f>
        <v>0</v>
      </c>
    </row>
    <row r="425" spans="1:36" x14ac:dyDescent="0.2">
      <c r="A425" s="36" t="str">
        <f>IF(OR(LEN('Local Access'!A425)=0,'Local Access'!$L424="Ja"),"",'Local Access'!A425)</f>
        <v/>
      </c>
      <c r="B425" s="36" t="str">
        <f>IF(OR(LEN('Local Access'!B425)=0,'Local Access'!$L424="Ja"),"",'Local Access'!B425)</f>
        <v/>
      </c>
      <c r="C425" s="36" t="str">
        <f>IF(OR(LEN('Local Access'!C425)=0,'Local Access'!$L424="Ja"),"",'Local Access'!C425)</f>
        <v/>
      </c>
      <c r="D425" s="36" t="str">
        <f>IF(OR(LEN('Local Access'!D425)=0,'Local Access'!$L424="Ja"),"",'Local Access'!D425)</f>
        <v/>
      </c>
      <c r="E425" s="36" t="str">
        <f>IF(OR(LEN('Local Access'!E425)=0,'Local Access'!$L424="Ja"),"",'Local Access'!E425)</f>
        <v/>
      </c>
      <c r="F425" s="36" t="str">
        <f>IF(OR(LEN('Local Access'!F425)=0,'Local Access'!$L424="Ja"),"",'Local Access'!F425)</f>
        <v/>
      </c>
      <c r="G425" s="36" t="str">
        <f>IF(N424="Ja","",IF(LEN('Local Access'!H425)=0,"",'Local Access'!H425))</f>
        <v/>
      </c>
      <c r="H425" s="174" t="str">
        <f t="shared" si="30"/>
        <v/>
      </c>
      <c r="I425" s="36" t="str">
        <f>IF(N424="Ja","",IF(LEN('Local Access'!G425)=0,"",'Local Access'!G425))</f>
        <v/>
      </c>
      <c r="J425" s="36" t="str">
        <f>IF(N424="Ja","",IF(LEN('Local Access'!I425)=0,"",'Local Access'!I425))</f>
        <v/>
      </c>
      <c r="K425" s="36" t="str">
        <f>IF(LEN('Local Access'!J425)=0,"",'Local Access'!J425)</f>
        <v/>
      </c>
      <c r="L425" s="36" t="str">
        <f>IF(LEN('Local Access'!K425)=0,"",'Local Access'!K425)</f>
        <v/>
      </c>
      <c r="M425" s="174" t="str">
        <f t="shared" si="31"/>
        <v/>
      </c>
      <c r="N425" s="36" t="str">
        <f>IF(LEN('Local Access'!L425)=0,"",'Local Access'!L425)</f>
        <v/>
      </c>
      <c r="O425" s="36" t="str">
        <f>IF(LEN('Local Access'!M425)=0,"",'Local Access'!M425)</f>
        <v/>
      </c>
      <c r="P425" s="35"/>
      <c r="Q425" s="35"/>
      <c r="R425" s="34"/>
      <c r="S425" s="33"/>
      <c r="T425" s="33"/>
      <c r="U425" s="32"/>
      <c r="V425" s="31"/>
      <c r="W425" s="31"/>
      <c r="X425" s="31"/>
      <c r="Y425" s="31"/>
      <c r="Z425" s="31"/>
      <c r="AA425" s="31"/>
      <c r="AB425" s="292">
        <f t="shared" si="32"/>
        <v>0</v>
      </c>
      <c r="AC425" s="292">
        <f t="shared" si="33"/>
        <v>0</v>
      </c>
      <c r="AD425" s="292">
        <f t="shared" si="34"/>
        <v>0</v>
      </c>
      <c r="AE425" s="30">
        <f>IF(G425="",0,IF(P425="On-Net maken (glasvezel)",$S425*PDC!$F$33+$T425*PDC!$F$34+PDC!$F$32+$U425,IF(P425="On-Net maken (radio)",PDC!$F$35+$U425,0)))</f>
        <v>0</v>
      </c>
      <c r="AF425" s="293">
        <f>IF(G425="",0,IF(P425="Inkoop bij 3e partij",0,IF(H425="Ja",Y425,VLOOKUP($G425,PDC!$B$10:$G$95,6,FALSE))))</f>
        <v>0</v>
      </c>
      <c r="AG425" s="30">
        <f>IF(G425="",0,IF(P425="Inkoop bij 3e partij",0,IF(H425="Ja", Z425,VLOOKUP($G425,PDC!$B$10:$G$95,5,FALSE))))</f>
        <v>0</v>
      </c>
      <c r="AH425" s="293">
        <f>IF(G425="",0,IF(P425="Inkoop bij 3e partij",V425*(1+PDC!$F$37)+IF(G425=0,0,IF(LEN(G425)=0,0,VLOOKUP($G425,PDC!$B$10:$J$77,7,FALSE))),0))</f>
        <v>0</v>
      </c>
      <c r="AI425" s="293">
        <f>IF(G425="",0,IF(P425="Inkoop bij 3e partij",W425*(1+PDC!$F$38),0))</f>
        <v>0</v>
      </c>
      <c r="AJ425" s="30">
        <f>IF(L425="",0,IF(M425="Ja",AA425,VLOOKUP($L425,PDC!$B$10:$G$95,5,FALSE)))</f>
        <v>0</v>
      </c>
    </row>
    <row r="426" spans="1:36" x14ac:dyDescent="0.2">
      <c r="A426" s="36" t="str">
        <f>IF(OR(LEN('Local Access'!A426)=0,'Local Access'!$L425="Ja"),"",'Local Access'!A426)</f>
        <v/>
      </c>
      <c r="B426" s="36" t="str">
        <f>IF(OR(LEN('Local Access'!B426)=0,'Local Access'!$L425="Ja"),"",'Local Access'!B426)</f>
        <v/>
      </c>
      <c r="C426" s="36" t="str">
        <f>IF(OR(LEN('Local Access'!C426)=0,'Local Access'!$L425="Ja"),"",'Local Access'!C426)</f>
        <v/>
      </c>
      <c r="D426" s="36" t="str">
        <f>IF(OR(LEN('Local Access'!D426)=0,'Local Access'!$L425="Ja"),"",'Local Access'!D426)</f>
        <v/>
      </c>
      <c r="E426" s="36" t="str">
        <f>IF(OR(LEN('Local Access'!E426)=0,'Local Access'!$L425="Ja"),"",'Local Access'!E426)</f>
        <v/>
      </c>
      <c r="F426" s="36" t="str">
        <f>IF(OR(LEN('Local Access'!F426)=0,'Local Access'!$L425="Ja"),"",'Local Access'!F426)</f>
        <v/>
      </c>
      <c r="G426" s="36" t="str">
        <f>IF(N425="Ja","",IF(LEN('Local Access'!H426)=0,"",'Local Access'!H426))</f>
        <v/>
      </c>
      <c r="H426" s="174" t="str">
        <f t="shared" si="30"/>
        <v/>
      </c>
      <c r="I426" s="36" t="str">
        <f>IF(N425="Ja","",IF(LEN('Local Access'!G426)=0,"",'Local Access'!G426))</f>
        <v/>
      </c>
      <c r="J426" s="36" t="str">
        <f>IF(N425="Ja","",IF(LEN('Local Access'!I426)=0,"",'Local Access'!I426))</f>
        <v/>
      </c>
      <c r="K426" s="36" t="str">
        <f>IF(LEN('Local Access'!J426)=0,"",'Local Access'!J426)</f>
        <v/>
      </c>
      <c r="L426" s="36" t="str">
        <f>IF(LEN('Local Access'!K426)=0,"",'Local Access'!K426)</f>
        <v/>
      </c>
      <c r="M426" s="174" t="str">
        <f t="shared" si="31"/>
        <v/>
      </c>
      <c r="N426" s="36" t="str">
        <f>IF(LEN('Local Access'!L426)=0,"",'Local Access'!L426)</f>
        <v/>
      </c>
      <c r="O426" s="36" t="str">
        <f>IF(LEN('Local Access'!M426)=0,"",'Local Access'!M426)</f>
        <v/>
      </c>
      <c r="P426" s="35"/>
      <c r="Q426" s="35"/>
      <c r="R426" s="34"/>
      <c r="S426" s="33"/>
      <c r="T426" s="33"/>
      <c r="U426" s="32"/>
      <c r="V426" s="31"/>
      <c r="W426" s="31"/>
      <c r="X426" s="31"/>
      <c r="Y426" s="31"/>
      <c r="Z426" s="31"/>
      <c r="AA426" s="31"/>
      <c r="AB426" s="292">
        <f t="shared" si="32"/>
        <v>0</v>
      </c>
      <c r="AC426" s="292">
        <f t="shared" si="33"/>
        <v>0</v>
      </c>
      <c r="AD426" s="292">
        <f t="shared" si="34"/>
        <v>0</v>
      </c>
      <c r="AE426" s="30">
        <f>IF(G426="",0,IF(P426="On-Net maken (glasvezel)",$S426*PDC!$F$33+$T426*PDC!$F$34+PDC!$F$32+$U426,IF(P426="On-Net maken (radio)",PDC!$F$35+$U426,0)))</f>
        <v>0</v>
      </c>
      <c r="AF426" s="293">
        <f>IF(G426="",0,IF(P426="Inkoop bij 3e partij",0,IF(H426="Ja",Y426,VLOOKUP($G426,PDC!$B$10:$G$95,6,FALSE))))</f>
        <v>0</v>
      </c>
      <c r="AG426" s="30">
        <f>IF(G426="",0,IF(P426="Inkoop bij 3e partij",0,IF(H426="Ja", Z426,VLOOKUP($G426,PDC!$B$10:$G$95,5,FALSE))))</f>
        <v>0</v>
      </c>
      <c r="AH426" s="293">
        <f>IF(G426="",0,IF(P426="Inkoop bij 3e partij",V426*(1+PDC!$F$37)+IF(G426=0,0,IF(LEN(G426)=0,0,VLOOKUP($G426,PDC!$B$10:$J$77,7,FALSE))),0))</f>
        <v>0</v>
      </c>
      <c r="AI426" s="293">
        <f>IF(G426="",0,IF(P426="Inkoop bij 3e partij",W426*(1+PDC!$F$38),0))</f>
        <v>0</v>
      </c>
      <c r="AJ426" s="30">
        <f>IF(L426="",0,IF(M426="Ja",AA426,VLOOKUP($L426,PDC!$B$10:$G$95,5,FALSE)))</f>
        <v>0</v>
      </c>
    </row>
    <row r="427" spans="1:36" x14ac:dyDescent="0.2">
      <c r="A427" s="36" t="str">
        <f>IF(OR(LEN('Local Access'!A427)=0,'Local Access'!$L426="Ja"),"",'Local Access'!A427)</f>
        <v/>
      </c>
      <c r="B427" s="36" t="str">
        <f>IF(OR(LEN('Local Access'!B427)=0,'Local Access'!$L426="Ja"),"",'Local Access'!B427)</f>
        <v/>
      </c>
      <c r="C427" s="36" t="str">
        <f>IF(OR(LEN('Local Access'!C427)=0,'Local Access'!$L426="Ja"),"",'Local Access'!C427)</f>
        <v/>
      </c>
      <c r="D427" s="36" t="str">
        <f>IF(OR(LEN('Local Access'!D427)=0,'Local Access'!$L426="Ja"),"",'Local Access'!D427)</f>
        <v/>
      </c>
      <c r="E427" s="36" t="str">
        <f>IF(OR(LEN('Local Access'!E427)=0,'Local Access'!$L426="Ja"),"",'Local Access'!E427)</f>
        <v/>
      </c>
      <c r="F427" s="36" t="str">
        <f>IF(OR(LEN('Local Access'!F427)=0,'Local Access'!$L426="Ja"),"",'Local Access'!F427)</f>
        <v/>
      </c>
      <c r="G427" s="36" t="str">
        <f>IF(N426="Ja","",IF(LEN('Local Access'!H427)=0,"",'Local Access'!H427))</f>
        <v/>
      </c>
      <c r="H427" s="174" t="str">
        <f t="shared" si="30"/>
        <v/>
      </c>
      <c r="I427" s="36" t="str">
        <f>IF(N426="Ja","",IF(LEN('Local Access'!G427)=0,"",'Local Access'!G427))</f>
        <v/>
      </c>
      <c r="J427" s="36" t="str">
        <f>IF(N426="Ja","",IF(LEN('Local Access'!I427)=0,"",'Local Access'!I427))</f>
        <v/>
      </c>
      <c r="K427" s="36" t="str">
        <f>IF(LEN('Local Access'!J427)=0,"",'Local Access'!J427)</f>
        <v/>
      </c>
      <c r="L427" s="36" t="str">
        <f>IF(LEN('Local Access'!K427)=0,"",'Local Access'!K427)</f>
        <v/>
      </c>
      <c r="M427" s="174" t="str">
        <f t="shared" si="31"/>
        <v/>
      </c>
      <c r="N427" s="36" t="str">
        <f>IF(LEN('Local Access'!L427)=0,"",'Local Access'!L427)</f>
        <v/>
      </c>
      <c r="O427" s="36" t="str">
        <f>IF(LEN('Local Access'!M427)=0,"",'Local Access'!M427)</f>
        <v/>
      </c>
      <c r="P427" s="35"/>
      <c r="Q427" s="35"/>
      <c r="R427" s="34"/>
      <c r="S427" s="33"/>
      <c r="T427" s="33"/>
      <c r="U427" s="32"/>
      <c r="V427" s="31"/>
      <c r="W427" s="31"/>
      <c r="X427" s="31"/>
      <c r="Y427" s="31"/>
      <c r="Z427" s="31"/>
      <c r="AA427" s="31"/>
      <c r="AB427" s="292">
        <f t="shared" si="32"/>
        <v>0</v>
      </c>
      <c r="AC427" s="292">
        <f t="shared" si="33"/>
        <v>0</v>
      </c>
      <c r="AD427" s="292">
        <f t="shared" si="34"/>
        <v>0</v>
      </c>
      <c r="AE427" s="30">
        <f>IF(G427="",0,IF(P427="On-Net maken (glasvezel)",$S427*PDC!$F$33+$T427*PDC!$F$34+PDC!$F$32+$U427,IF(P427="On-Net maken (radio)",PDC!$F$35+$U427,0)))</f>
        <v>0</v>
      </c>
      <c r="AF427" s="293">
        <f>IF(G427="",0,IF(P427="Inkoop bij 3e partij",0,IF(H427="Ja",Y427,VLOOKUP($G427,PDC!$B$10:$G$95,6,FALSE))))</f>
        <v>0</v>
      </c>
      <c r="AG427" s="30">
        <f>IF(G427="",0,IF(P427="Inkoop bij 3e partij",0,IF(H427="Ja", Z427,VLOOKUP($G427,PDC!$B$10:$G$95,5,FALSE))))</f>
        <v>0</v>
      </c>
      <c r="AH427" s="293">
        <f>IF(G427="",0,IF(P427="Inkoop bij 3e partij",V427*(1+PDC!$F$37)+IF(G427=0,0,IF(LEN(G427)=0,0,VLOOKUP($G427,PDC!$B$10:$J$77,7,FALSE))),0))</f>
        <v>0</v>
      </c>
      <c r="AI427" s="293">
        <f>IF(G427="",0,IF(P427="Inkoop bij 3e partij",W427*(1+PDC!$F$38),0))</f>
        <v>0</v>
      </c>
      <c r="AJ427" s="30">
        <f>IF(L427="",0,IF(M427="Ja",AA427,VLOOKUP($L427,PDC!$B$10:$G$95,5,FALSE)))</f>
        <v>0</v>
      </c>
    </row>
    <row r="428" spans="1:36" x14ac:dyDescent="0.2">
      <c r="A428" s="36" t="str">
        <f>IF(OR(LEN('Local Access'!A428)=0,'Local Access'!$L427="Ja"),"",'Local Access'!A428)</f>
        <v/>
      </c>
      <c r="B428" s="36" t="str">
        <f>IF(OR(LEN('Local Access'!B428)=0,'Local Access'!$L427="Ja"),"",'Local Access'!B428)</f>
        <v/>
      </c>
      <c r="C428" s="36" t="str">
        <f>IF(OR(LEN('Local Access'!C428)=0,'Local Access'!$L427="Ja"),"",'Local Access'!C428)</f>
        <v/>
      </c>
      <c r="D428" s="36" t="str">
        <f>IF(OR(LEN('Local Access'!D428)=0,'Local Access'!$L427="Ja"),"",'Local Access'!D428)</f>
        <v/>
      </c>
      <c r="E428" s="36" t="str">
        <f>IF(OR(LEN('Local Access'!E428)=0,'Local Access'!$L427="Ja"),"",'Local Access'!E428)</f>
        <v/>
      </c>
      <c r="F428" s="36" t="str">
        <f>IF(OR(LEN('Local Access'!F428)=0,'Local Access'!$L427="Ja"),"",'Local Access'!F428)</f>
        <v/>
      </c>
      <c r="G428" s="36" t="str">
        <f>IF(N427="Ja","",IF(LEN('Local Access'!H428)=0,"",'Local Access'!H428))</f>
        <v/>
      </c>
      <c r="H428" s="174" t="str">
        <f t="shared" si="30"/>
        <v/>
      </c>
      <c r="I428" s="36" t="str">
        <f>IF(N427="Ja","",IF(LEN('Local Access'!G428)=0,"",'Local Access'!G428))</f>
        <v/>
      </c>
      <c r="J428" s="36" t="str">
        <f>IF(N427="Ja","",IF(LEN('Local Access'!I428)=0,"",'Local Access'!I428))</f>
        <v/>
      </c>
      <c r="K428" s="36" t="str">
        <f>IF(LEN('Local Access'!J428)=0,"",'Local Access'!J428)</f>
        <v/>
      </c>
      <c r="L428" s="36" t="str">
        <f>IF(LEN('Local Access'!K428)=0,"",'Local Access'!K428)</f>
        <v/>
      </c>
      <c r="M428" s="174" t="str">
        <f t="shared" si="31"/>
        <v/>
      </c>
      <c r="N428" s="36" t="str">
        <f>IF(LEN('Local Access'!L428)=0,"",'Local Access'!L428)</f>
        <v/>
      </c>
      <c r="O428" s="36" t="str">
        <f>IF(LEN('Local Access'!M428)=0,"",'Local Access'!M428)</f>
        <v/>
      </c>
      <c r="P428" s="35"/>
      <c r="Q428" s="35"/>
      <c r="R428" s="34"/>
      <c r="S428" s="33"/>
      <c r="T428" s="33"/>
      <c r="U428" s="32"/>
      <c r="V428" s="31"/>
      <c r="W428" s="31"/>
      <c r="X428" s="31"/>
      <c r="Y428" s="31"/>
      <c r="Z428" s="31"/>
      <c r="AA428" s="31"/>
      <c r="AB428" s="292">
        <f t="shared" si="32"/>
        <v>0</v>
      </c>
      <c r="AC428" s="292">
        <f t="shared" si="33"/>
        <v>0</v>
      </c>
      <c r="AD428" s="292">
        <f t="shared" si="34"/>
        <v>0</v>
      </c>
      <c r="AE428" s="30">
        <f>IF(G428="",0,IF(P428="On-Net maken (glasvezel)",$S428*PDC!$F$33+$T428*PDC!$F$34+PDC!$F$32+$U428,IF(P428="On-Net maken (radio)",PDC!$F$35+$U428,0)))</f>
        <v>0</v>
      </c>
      <c r="AF428" s="293">
        <f>IF(G428="",0,IF(P428="Inkoop bij 3e partij",0,IF(H428="Ja",Y428,VLOOKUP($G428,PDC!$B$10:$G$95,6,FALSE))))</f>
        <v>0</v>
      </c>
      <c r="AG428" s="30">
        <f>IF(G428="",0,IF(P428="Inkoop bij 3e partij",0,IF(H428="Ja", Z428,VLOOKUP($G428,PDC!$B$10:$G$95,5,FALSE))))</f>
        <v>0</v>
      </c>
      <c r="AH428" s="293">
        <f>IF(G428="",0,IF(P428="Inkoop bij 3e partij",V428*(1+PDC!$F$37)+IF(G428=0,0,IF(LEN(G428)=0,0,VLOOKUP($G428,PDC!$B$10:$J$77,7,FALSE))),0))</f>
        <v>0</v>
      </c>
      <c r="AI428" s="293">
        <f>IF(G428="",0,IF(P428="Inkoop bij 3e partij",W428*(1+PDC!$F$38),0))</f>
        <v>0</v>
      </c>
      <c r="AJ428" s="30">
        <f>IF(L428="",0,IF(M428="Ja",AA428,VLOOKUP($L428,PDC!$B$10:$G$95,5,FALSE)))</f>
        <v>0</v>
      </c>
    </row>
    <row r="429" spans="1:36" x14ac:dyDescent="0.2">
      <c r="A429" s="36" t="str">
        <f>IF(OR(LEN('Local Access'!A429)=0,'Local Access'!$L428="Ja"),"",'Local Access'!A429)</f>
        <v/>
      </c>
      <c r="B429" s="36" t="str">
        <f>IF(OR(LEN('Local Access'!B429)=0,'Local Access'!$L428="Ja"),"",'Local Access'!B429)</f>
        <v/>
      </c>
      <c r="C429" s="36" t="str">
        <f>IF(OR(LEN('Local Access'!C429)=0,'Local Access'!$L428="Ja"),"",'Local Access'!C429)</f>
        <v/>
      </c>
      <c r="D429" s="36" t="str">
        <f>IF(OR(LEN('Local Access'!D429)=0,'Local Access'!$L428="Ja"),"",'Local Access'!D429)</f>
        <v/>
      </c>
      <c r="E429" s="36" t="str">
        <f>IF(OR(LEN('Local Access'!E429)=0,'Local Access'!$L428="Ja"),"",'Local Access'!E429)</f>
        <v/>
      </c>
      <c r="F429" s="36" t="str">
        <f>IF(OR(LEN('Local Access'!F429)=0,'Local Access'!$L428="Ja"),"",'Local Access'!F429)</f>
        <v/>
      </c>
      <c r="G429" s="36" t="str">
        <f>IF(N428="Ja","",IF(LEN('Local Access'!H429)=0,"",'Local Access'!H429))</f>
        <v/>
      </c>
      <c r="H429" s="174" t="str">
        <f t="shared" si="30"/>
        <v/>
      </c>
      <c r="I429" s="36" t="str">
        <f>IF(N428="Ja","",IF(LEN('Local Access'!G429)=0,"",'Local Access'!G429))</f>
        <v/>
      </c>
      <c r="J429" s="36" t="str">
        <f>IF(N428="Ja","",IF(LEN('Local Access'!I429)=0,"",'Local Access'!I429))</f>
        <v/>
      </c>
      <c r="K429" s="36" t="str">
        <f>IF(LEN('Local Access'!J429)=0,"",'Local Access'!J429)</f>
        <v/>
      </c>
      <c r="L429" s="36" t="str">
        <f>IF(LEN('Local Access'!K429)=0,"",'Local Access'!K429)</f>
        <v/>
      </c>
      <c r="M429" s="174" t="str">
        <f t="shared" si="31"/>
        <v/>
      </c>
      <c r="N429" s="36" t="str">
        <f>IF(LEN('Local Access'!L429)=0,"",'Local Access'!L429)</f>
        <v/>
      </c>
      <c r="O429" s="36" t="str">
        <f>IF(LEN('Local Access'!M429)=0,"",'Local Access'!M429)</f>
        <v/>
      </c>
      <c r="P429" s="35"/>
      <c r="Q429" s="35"/>
      <c r="R429" s="34"/>
      <c r="S429" s="33"/>
      <c r="T429" s="33"/>
      <c r="U429" s="32"/>
      <c r="V429" s="31"/>
      <c r="W429" s="31"/>
      <c r="X429" s="31"/>
      <c r="Y429" s="31"/>
      <c r="Z429" s="31"/>
      <c r="AA429" s="31"/>
      <c r="AB429" s="292">
        <f t="shared" si="32"/>
        <v>0</v>
      </c>
      <c r="AC429" s="292">
        <f t="shared" si="33"/>
        <v>0</v>
      </c>
      <c r="AD429" s="292">
        <f t="shared" si="34"/>
        <v>0</v>
      </c>
      <c r="AE429" s="30">
        <f>IF(G429="",0,IF(P429="On-Net maken (glasvezel)",$S429*PDC!$F$33+$T429*PDC!$F$34+PDC!$F$32+$U429,IF(P429="On-Net maken (radio)",PDC!$F$35+$U429,0)))</f>
        <v>0</v>
      </c>
      <c r="AF429" s="293">
        <f>IF(G429="",0,IF(P429="Inkoop bij 3e partij",0,IF(H429="Ja",Y429,VLOOKUP($G429,PDC!$B$10:$G$95,6,FALSE))))</f>
        <v>0</v>
      </c>
      <c r="AG429" s="30">
        <f>IF(G429="",0,IF(P429="Inkoop bij 3e partij",0,IF(H429="Ja", Z429,VLOOKUP($G429,PDC!$B$10:$G$95,5,FALSE))))</f>
        <v>0</v>
      </c>
      <c r="AH429" s="293">
        <f>IF(G429="",0,IF(P429="Inkoop bij 3e partij",V429*(1+PDC!$F$37)+IF(G429=0,0,IF(LEN(G429)=0,0,VLOOKUP($G429,PDC!$B$10:$J$77,7,FALSE))),0))</f>
        <v>0</v>
      </c>
      <c r="AI429" s="293">
        <f>IF(G429="",0,IF(P429="Inkoop bij 3e partij",W429*(1+PDC!$F$38),0))</f>
        <v>0</v>
      </c>
      <c r="AJ429" s="30">
        <f>IF(L429="",0,IF(M429="Ja",AA429,VLOOKUP($L429,PDC!$B$10:$G$95,5,FALSE)))</f>
        <v>0</v>
      </c>
    </row>
    <row r="430" spans="1:36" x14ac:dyDescent="0.2">
      <c r="A430" s="36" t="str">
        <f>IF(OR(LEN('Local Access'!A430)=0,'Local Access'!$L429="Ja"),"",'Local Access'!A430)</f>
        <v/>
      </c>
      <c r="B430" s="36" t="str">
        <f>IF(OR(LEN('Local Access'!B430)=0,'Local Access'!$L429="Ja"),"",'Local Access'!B430)</f>
        <v/>
      </c>
      <c r="C430" s="36" t="str">
        <f>IF(OR(LEN('Local Access'!C430)=0,'Local Access'!$L429="Ja"),"",'Local Access'!C430)</f>
        <v/>
      </c>
      <c r="D430" s="36" t="str">
        <f>IF(OR(LEN('Local Access'!D430)=0,'Local Access'!$L429="Ja"),"",'Local Access'!D430)</f>
        <v/>
      </c>
      <c r="E430" s="36" t="str">
        <f>IF(OR(LEN('Local Access'!E430)=0,'Local Access'!$L429="Ja"),"",'Local Access'!E430)</f>
        <v/>
      </c>
      <c r="F430" s="36" t="str">
        <f>IF(OR(LEN('Local Access'!F430)=0,'Local Access'!$L429="Ja"),"",'Local Access'!F430)</f>
        <v/>
      </c>
      <c r="G430" s="36" t="str">
        <f>IF(N429="Ja","",IF(LEN('Local Access'!H430)=0,"",'Local Access'!H430))</f>
        <v/>
      </c>
      <c r="H430" s="174" t="str">
        <f t="shared" si="30"/>
        <v/>
      </c>
      <c r="I430" s="36" t="str">
        <f>IF(N429="Ja","",IF(LEN('Local Access'!G430)=0,"",'Local Access'!G430))</f>
        <v/>
      </c>
      <c r="J430" s="36" t="str">
        <f>IF(N429="Ja","",IF(LEN('Local Access'!I430)=0,"",'Local Access'!I430))</f>
        <v/>
      </c>
      <c r="K430" s="36" t="str">
        <f>IF(LEN('Local Access'!J430)=0,"",'Local Access'!J430)</f>
        <v/>
      </c>
      <c r="L430" s="36" t="str">
        <f>IF(LEN('Local Access'!K430)=0,"",'Local Access'!K430)</f>
        <v/>
      </c>
      <c r="M430" s="174" t="str">
        <f t="shared" si="31"/>
        <v/>
      </c>
      <c r="N430" s="36" t="str">
        <f>IF(LEN('Local Access'!L430)=0,"",'Local Access'!L430)</f>
        <v/>
      </c>
      <c r="O430" s="36" t="str">
        <f>IF(LEN('Local Access'!M430)=0,"",'Local Access'!M430)</f>
        <v/>
      </c>
      <c r="P430" s="35"/>
      <c r="Q430" s="35"/>
      <c r="R430" s="34"/>
      <c r="S430" s="33"/>
      <c r="T430" s="33"/>
      <c r="U430" s="32"/>
      <c r="V430" s="31"/>
      <c r="W430" s="31"/>
      <c r="X430" s="31"/>
      <c r="Y430" s="31"/>
      <c r="Z430" s="31"/>
      <c r="AA430" s="31"/>
      <c r="AB430" s="292">
        <f t="shared" si="32"/>
        <v>0</v>
      </c>
      <c r="AC430" s="292">
        <f t="shared" si="33"/>
        <v>0</v>
      </c>
      <c r="AD430" s="292">
        <f t="shared" si="34"/>
        <v>0</v>
      </c>
      <c r="AE430" s="30">
        <f>IF(G430="",0,IF(P430="On-Net maken (glasvezel)",$S430*PDC!$F$33+$T430*PDC!$F$34+PDC!$F$32+$U430,IF(P430="On-Net maken (radio)",PDC!$F$35+$U430,0)))</f>
        <v>0</v>
      </c>
      <c r="AF430" s="293">
        <f>IF(G430="",0,IF(P430="Inkoop bij 3e partij",0,IF(H430="Ja",Y430,VLOOKUP($G430,PDC!$B$10:$G$95,6,FALSE))))</f>
        <v>0</v>
      </c>
      <c r="AG430" s="30">
        <f>IF(G430="",0,IF(P430="Inkoop bij 3e partij",0,IF(H430="Ja", Z430,VLOOKUP($G430,PDC!$B$10:$G$95,5,FALSE))))</f>
        <v>0</v>
      </c>
      <c r="AH430" s="293">
        <f>IF(G430="",0,IF(P430="Inkoop bij 3e partij",V430*(1+PDC!$F$37)+IF(G430=0,0,IF(LEN(G430)=0,0,VLOOKUP($G430,PDC!$B$10:$J$77,7,FALSE))),0))</f>
        <v>0</v>
      </c>
      <c r="AI430" s="293">
        <f>IF(G430="",0,IF(P430="Inkoop bij 3e partij",W430*(1+PDC!$F$38),0))</f>
        <v>0</v>
      </c>
      <c r="AJ430" s="30">
        <f>IF(L430="",0,IF(M430="Ja",AA430,VLOOKUP($L430,PDC!$B$10:$G$95,5,FALSE)))</f>
        <v>0</v>
      </c>
    </row>
    <row r="431" spans="1:36" x14ac:dyDescent="0.2">
      <c r="A431" s="36" t="str">
        <f>IF(OR(LEN('Local Access'!A431)=0,'Local Access'!$L430="Ja"),"",'Local Access'!A431)</f>
        <v/>
      </c>
      <c r="B431" s="36" t="str">
        <f>IF(OR(LEN('Local Access'!B431)=0,'Local Access'!$L430="Ja"),"",'Local Access'!B431)</f>
        <v/>
      </c>
      <c r="C431" s="36" t="str">
        <f>IF(OR(LEN('Local Access'!C431)=0,'Local Access'!$L430="Ja"),"",'Local Access'!C431)</f>
        <v/>
      </c>
      <c r="D431" s="36" t="str">
        <f>IF(OR(LEN('Local Access'!D431)=0,'Local Access'!$L430="Ja"),"",'Local Access'!D431)</f>
        <v/>
      </c>
      <c r="E431" s="36" t="str">
        <f>IF(OR(LEN('Local Access'!E431)=0,'Local Access'!$L430="Ja"),"",'Local Access'!E431)</f>
        <v/>
      </c>
      <c r="F431" s="36" t="str">
        <f>IF(OR(LEN('Local Access'!F431)=0,'Local Access'!$L430="Ja"),"",'Local Access'!F431)</f>
        <v/>
      </c>
      <c r="G431" s="36" t="str">
        <f>IF(N430="Ja","",IF(LEN('Local Access'!H431)=0,"",'Local Access'!H431))</f>
        <v/>
      </c>
      <c r="H431" s="174" t="str">
        <f t="shared" si="30"/>
        <v/>
      </c>
      <c r="I431" s="36" t="str">
        <f>IF(N430="Ja","",IF(LEN('Local Access'!G431)=0,"",'Local Access'!G431))</f>
        <v/>
      </c>
      <c r="J431" s="36" t="str">
        <f>IF(N430="Ja","",IF(LEN('Local Access'!I431)=0,"",'Local Access'!I431))</f>
        <v/>
      </c>
      <c r="K431" s="36" t="str">
        <f>IF(LEN('Local Access'!J431)=0,"",'Local Access'!J431)</f>
        <v/>
      </c>
      <c r="L431" s="36" t="str">
        <f>IF(LEN('Local Access'!K431)=0,"",'Local Access'!K431)</f>
        <v/>
      </c>
      <c r="M431" s="174" t="str">
        <f t="shared" si="31"/>
        <v/>
      </c>
      <c r="N431" s="36" t="str">
        <f>IF(LEN('Local Access'!L431)=0,"",'Local Access'!L431)</f>
        <v/>
      </c>
      <c r="O431" s="36" t="str">
        <f>IF(LEN('Local Access'!M431)=0,"",'Local Access'!M431)</f>
        <v/>
      </c>
      <c r="P431" s="35"/>
      <c r="Q431" s="35"/>
      <c r="R431" s="34"/>
      <c r="S431" s="33"/>
      <c r="T431" s="33"/>
      <c r="U431" s="32"/>
      <c r="V431" s="31"/>
      <c r="W431" s="31"/>
      <c r="X431" s="31"/>
      <c r="Y431" s="31"/>
      <c r="Z431" s="31"/>
      <c r="AA431" s="31"/>
      <c r="AB431" s="292">
        <f t="shared" si="32"/>
        <v>0</v>
      </c>
      <c r="AC431" s="292">
        <f t="shared" si="33"/>
        <v>0</v>
      </c>
      <c r="AD431" s="292">
        <f t="shared" si="34"/>
        <v>0</v>
      </c>
      <c r="AE431" s="30">
        <f>IF(G431="",0,IF(P431="On-Net maken (glasvezel)",$S431*PDC!$F$33+$T431*PDC!$F$34+PDC!$F$32+$U431,IF(P431="On-Net maken (radio)",PDC!$F$35+$U431,0)))</f>
        <v>0</v>
      </c>
      <c r="AF431" s="293">
        <f>IF(G431="",0,IF(P431="Inkoop bij 3e partij",0,IF(H431="Ja",Y431,VLOOKUP($G431,PDC!$B$10:$G$95,6,FALSE))))</f>
        <v>0</v>
      </c>
      <c r="AG431" s="30">
        <f>IF(G431="",0,IF(P431="Inkoop bij 3e partij",0,IF(H431="Ja", Z431,VLOOKUP($G431,PDC!$B$10:$G$95,5,FALSE))))</f>
        <v>0</v>
      </c>
      <c r="AH431" s="293">
        <f>IF(G431="",0,IF(P431="Inkoop bij 3e partij",V431*(1+PDC!$F$37)+IF(G431=0,0,IF(LEN(G431)=0,0,VLOOKUP($G431,PDC!$B$10:$J$77,7,FALSE))),0))</f>
        <v>0</v>
      </c>
      <c r="AI431" s="293">
        <f>IF(G431="",0,IF(P431="Inkoop bij 3e partij",W431*(1+PDC!$F$38),0))</f>
        <v>0</v>
      </c>
      <c r="AJ431" s="30">
        <f>IF(L431="",0,IF(M431="Ja",AA431,VLOOKUP($L431,PDC!$B$10:$G$95,5,FALSE)))</f>
        <v>0</v>
      </c>
    </row>
    <row r="432" spans="1:36" x14ac:dyDescent="0.2">
      <c r="A432" s="36" t="str">
        <f>IF(OR(LEN('Local Access'!A432)=0,'Local Access'!$L431="Ja"),"",'Local Access'!A432)</f>
        <v/>
      </c>
      <c r="B432" s="36" t="str">
        <f>IF(OR(LEN('Local Access'!B432)=0,'Local Access'!$L431="Ja"),"",'Local Access'!B432)</f>
        <v/>
      </c>
      <c r="C432" s="36" t="str">
        <f>IF(OR(LEN('Local Access'!C432)=0,'Local Access'!$L431="Ja"),"",'Local Access'!C432)</f>
        <v/>
      </c>
      <c r="D432" s="36" t="str">
        <f>IF(OR(LEN('Local Access'!D432)=0,'Local Access'!$L431="Ja"),"",'Local Access'!D432)</f>
        <v/>
      </c>
      <c r="E432" s="36" t="str">
        <f>IF(OR(LEN('Local Access'!E432)=0,'Local Access'!$L431="Ja"),"",'Local Access'!E432)</f>
        <v/>
      </c>
      <c r="F432" s="36" t="str">
        <f>IF(OR(LEN('Local Access'!F432)=0,'Local Access'!$L431="Ja"),"",'Local Access'!F432)</f>
        <v/>
      </c>
      <c r="G432" s="36" t="str">
        <f>IF(N431="Ja","",IF(LEN('Local Access'!H432)=0,"",'Local Access'!H432))</f>
        <v/>
      </c>
      <c r="H432" s="174" t="str">
        <f t="shared" si="30"/>
        <v/>
      </c>
      <c r="I432" s="36" t="str">
        <f>IF(N431="Ja","",IF(LEN('Local Access'!G432)=0,"",'Local Access'!G432))</f>
        <v/>
      </c>
      <c r="J432" s="36" t="str">
        <f>IF(N431="Ja","",IF(LEN('Local Access'!I432)=0,"",'Local Access'!I432))</f>
        <v/>
      </c>
      <c r="K432" s="36" t="str">
        <f>IF(LEN('Local Access'!J432)=0,"",'Local Access'!J432)</f>
        <v/>
      </c>
      <c r="L432" s="36" t="str">
        <f>IF(LEN('Local Access'!K432)=0,"",'Local Access'!K432)</f>
        <v/>
      </c>
      <c r="M432" s="174" t="str">
        <f t="shared" si="31"/>
        <v/>
      </c>
      <c r="N432" s="36" t="str">
        <f>IF(LEN('Local Access'!L432)=0,"",'Local Access'!L432)</f>
        <v/>
      </c>
      <c r="O432" s="36" t="str">
        <f>IF(LEN('Local Access'!M432)=0,"",'Local Access'!M432)</f>
        <v/>
      </c>
      <c r="P432" s="35"/>
      <c r="Q432" s="35"/>
      <c r="R432" s="34"/>
      <c r="S432" s="33"/>
      <c r="T432" s="33"/>
      <c r="U432" s="32"/>
      <c r="V432" s="31"/>
      <c r="W432" s="31"/>
      <c r="X432" s="31"/>
      <c r="Y432" s="31"/>
      <c r="Z432" s="31"/>
      <c r="AA432" s="31"/>
      <c r="AB432" s="292">
        <f t="shared" si="32"/>
        <v>0</v>
      </c>
      <c r="AC432" s="292">
        <f t="shared" si="33"/>
        <v>0</v>
      </c>
      <c r="AD432" s="292">
        <f t="shared" si="34"/>
        <v>0</v>
      </c>
      <c r="AE432" s="30">
        <f>IF(G432="",0,IF(P432="On-Net maken (glasvezel)",$S432*PDC!$F$33+$T432*PDC!$F$34+PDC!$F$32+$U432,IF(P432="On-Net maken (radio)",PDC!$F$35+$U432,0)))</f>
        <v>0</v>
      </c>
      <c r="AF432" s="293">
        <f>IF(G432="",0,IF(P432="Inkoop bij 3e partij",0,IF(H432="Ja",Y432,VLOOKUP($G432,PDC!$B$10:$G$95,6,FALSE))))</f>
        <v>0</v>
      </c>
      <c r="AG432" s="30">
        <f>IF(G432="",0,IF(P432="Inkoop bij 3e partij",0,IF(H432="Ja", Z432,VLOOKUP($G432,PDC!$B$10:$G$95,5,FALSE))))</f>
        <v>0</v>
      </c>
      <c r="AH432" s="293">
        <f>IF(G432="",0,IF(P432="Inkoop bij 3e partij",V432*(1+PDC!$F$37)+IF(G432=0,0,IF(LEN(G432)=0,0,VLOOKUP($G432,PDC!$B$10:$J$77,7,FALSE))),0))</f>
        <v>0</v>
      </c>
      <c r="AI432" s="293">
        <f>IF(G432="",0,IF(P432="Inkoop bij 3e partij",W432*(1+PDC!$F$38),0))</f>
        <v>0</v>
      </c>
      <c r="AJ432" s="30">
        <f>IF(L432="",0,IF(M432="Ja",AA432,VLOOKUP($L432,PDC!$B$10:$G$95,5,FALSE)))</f>
        <v>0</v>
      </c>
    </row>
    <row r="433" spans="1:36" x14ac:dyDescent="0.2">
      <c r="A433" s="36" t="str">
        <f>IF(OR(LEN('Local Access'!A433)=0,'Local Access'!$L432="Ja"),"",'Local Access'!A433)</f>
        <v/>
      </c>
      <c r="B433" s="36" t="str">
        <f>IF(OR(LEN('Local Access'!B433)=0,'Local Access'!$L432="Ja"),"",'Local Access'!B433)</f>
        <v/>
      </c>
      <c r="C433" s="36" t="str">
        <f>IF(OR(LEN('Local Access'!C433)=0,'Local Access'!$L432="Ja"),"",'Local Access'!C433)</f>
        <v/>
      </c>
      <c r="D433" s="36" t="str">
        <f>IF(OR(LEN('Local Access'!D433)=0,'Local Access'!$L432="Ja"),"",'Local Access'!D433)</f>
        <v/>
      </c>
      <c r="E433" s="36" t="str">
        <f>IF(OR(LEN('Local Access'!E433)=0,'Local Access'!$L432="Ja"),"",'Local Access'!E433)</f>
        <v/>
      </c>
      <c r="F433" s="36" t="str">
        <f>IF(OR(LEN('Local Access'!F433)=0,'Local Access'!$L432="Ja"),"",'Local Access'!F433)</f>
        <v/>
      </c>
      <c r="G433" s="36" t="str">
        <f>IF(N432="Ja","",IF(LEN('Local Access'!H433)=0,"",'Local Access'!H433))</f>
        <v/>
      </c>
      <c r="H433" s="174" t="str">
        <f t="shared" si="30"/>
        <v/>
      </c>
      <c r="I433" s="36" t="str">
        <f>IF(N432="Ja","",IF(LEN('Local Access'!G433)=0,"",'Local Access'!G433))</f>
        <v/>
      </c>
      <c r="J433" s="36" t="str">
        <f>IF(N432="Ja","",IF(LEN('Local Access'!I433)=0,"",'Local Access'!I433))</f>
        <v/>
      </c>
      <c r="K433" s="36" t="str">
        <f>IF(LEN('Local Access'!J433)=0,"",'Local Access'!J433)</f>
        <v/>
      </c>
      <c r="L433" s="36" t="str">
        <f>IF(LEN('Local Access'!K433)=0,"",'Local Access'!K433)</f>
        <v/>
      </c>
      <c r="M433" s="174" t="str">
        <f t="shared" si="31"/>
        <v/>
      </c>
      <c r="N433" s="36" t="str">
        <f>IF(LEN('Local Access'!L433)=0,"",'Local Access'!L433)</f>
        <v/>
      </c>
      <c r="O433" s="36" t="str">
        <f>IF(LEN('Local Access'!M433)=0,"",'Local Access'!M433)</f>
        <v/>
      </c>
      <c r="P433" s="35"/>
      <c r="Q433" s="35"/>
      <c r="R433" s="34"/>
      <c r="S433" s="33"/>
      <c r="T433" s="33"/>
      <c r="U433" s="32"/>
      <c r="V433" s="31"/>
      <c r="W433" s="31"/>
      <c r="X433" s="31"/>
      <c r="Y433" s="31"/>
      <c r="Z433" s="31"/>
      <c r="AA433" s="31"/>
      <c r="AB433" s="292">
        <f t="shared" si="32"/>
        <v>0</v>
      </c>
      <c r="AC433" s="292">
        <f t="shared" si="33"/>
        <v>0</v>
      </c>
      <c r="AD433" s="292">
        <f t="shared" si="34"/>
        <v>0</v>
      </c>
      <c r="AE433" s="30">
        <f>IF(G433="",0,IF(P433="On-Net maken (glasvezel)",$S433*PDC!$F$33+$T433*PDC!$F$34+PDC!$F$32+$U433,IF(P433="On-Net maken (radio)",PDC!$F$35+$U433,0)))</f>
        <v>0</v>
      </c>
      <c r="AF433" s="293">
        <f>IF(G433="",0,IF(P433="Inkoop bij 3e partij",0,IF(H433="Ja",Y433,VLOOKUP($G433,PDC!$B$10:$G$95,6,FALSE))))</f>
        <v>0</v>
      </c>
      <c r="AG433" s="30">
        <f>IF(G433="",0,IF(P433="Inkoop bij 3e partij",0,IF(H433="Ja", Z433,VLOOKUP($G433,PDC!$B$10:$G$95,5,FALSE))))</f>
        <v>0</v>
      </c>
      <c r="AH433" s="293">
        <f>IF(G433="",0,IF(P433="Inkoop bij 3e partij",V433*(1+PDC!$F$37)+IF(G433=0,0,IF(LEN(G433)=0,0,VLOOKUP($G433,PDC!$B$10:$J$77,7,FALSE))),0))</f>
        <v>0</v>
      </c>
      <c r="AI433" s="293">
        <f>IF(G433="",0,IF(P433="Inkoop bij 3e partij",W433*(1+PDC!$F$38),0))</f>
        <v>0</v>
      </c>
      <c r="AJ433" s="30">
        <f>IF(L433="",0,IF(M433="Ja",AA433,VLOOKUP($L433,PDC!$B$10:$G$95,5,FALSE)))</f>
        <v>0</v>
      </c>
    </row>
    <row r="434" spans="1:36" x14ac:dyDescent="0.2">
      <c r="A434" s="36" t="str">
        <f>IF(OR(LEN('Local Access'!A434)=0,'Local Access'!$L433="Ja"),"",'Local Access'!A434)</f>
        <v/>
      </c>
      <c r="B434" s="36" t="str">
        <f>IF(OR(LEN('Local Access'!B434)=0,'Local Access'!$L433="Ja"),"",'Local Access'!B434)</f>
        <v/>
      </c>
      <c r="C434" s="36" t="str">
        <f>IF(OR(LEN('Local Access'!C434)=0,'Local Access'!$L433="Ja"),"",'Local Access'!C434)</f>
        <v/>
      </c>
      <c r="D434" s="36" t="str">
        <f>IF(OR(LEN('Local Access'!D434)=0,'Local Access'!$L433="Ja"),"",'Local Access'!D434)</f>
        <v/>
      </c>
      <c r="E434" s="36" t="str">
        <f>IF(OR(LEN('Local Access'!E434)=0,'Local Access'!$L433="Ja"),"",'Local Access'!E434)</f>
        <v/>
      </c>
      <c r="F434" s="36" t="str">
        <f>IF(OR(LEN('Local Access'!F434)=0,'Local Access'!$L433="Ja"),"",'Local Access'!F434)</f>
        <v/>
      </c>
      <c r="G434" s="36" t="str">
        <f>IF(N433="Ja","",IF(LEN('Local Access'!H434)=0,"",'Local Access'!H434))</f>
        <v/>
      </c>
      <c r="H434" s="174" t="str">
        <f t="shared" si="30"/>
        <v/>
      </c>
      <c r="I434" s="36" t="str">
        <f>IF(N433="Ja","",IF(LEN('Local Access'!G434)=0,"",'Local Access'!G434))</f>
        <v/>
      </c>
      <c r="J434" s="36" t="str">
        <f>IF(N433="Ja","",IF(LEN('Local Access'!I434)=0,"",'Local Access'!I434))</f>
        <v/>
      </c>
      <c r="K434" s="36" t="str">
        <f>IF(LEN('Local Access'!J434)=0,"",'Local Access'!J434)</f>
        <v/>
      </c>
      <c r="L434" s="36" t="str">
        <f>IF(LEN('Local Access'!K434)=0,"",'Local Access'!K434)</f>
        <v/>
      </c>
      <c r="M434" s="174" t="str">
        <f t="shared" si="31"/>
        <v/>
      </c>
      <c r="N434" s="36" t="str">
        <f>IF(LEN('Local Access'!L434)=0,"",'Local Access'!L434)</f>
        <v/>
      </c>
      <c r="O434" s="36" t="str">
        <f>IF(LEN('Local Access'!M434)=0,"",'Local Access'!M434)</f>
        <v/>
      </c>
      <c r="P434" s="35"/>
      <c r="Q434" s="35"/>
      <c r="R434" s="34"/>
      <c r="S434" s="33"/>
      <c r="T434" s="33"/>
      <c r="U434" s="32"/>
      <c r="V434" s="31"/>
      <c r="W434" s="31"/>
      <c r="X434" s="31"/>
      <c r="Y434" s="31"/>
      <c r="Z434" s="31"/>
      <c r="AA434" s="31"/>
      <c r="AB434" s="292">
        <f t="shared" si="32"/>
        <v>0</v>
      </c>
      <c r="AC434" s="292">
        <f t="shared" si="33"/>
        <v>0</v>
      </c>
      <c r="AD434" s="292">
        <f t="shared" si="34"/>
        <v>0</v>
      </c>
      <c r="AE434" s="30">
        <f>IF(G434="",0,IF(P434="On-Net maken (glasvezel)",$S434*PDC!$F$33+$T434*PDC!$F$34+PDC!$F$32+$U434,IF(P434="On-Net maken (radio)",PDC!$F$35+$U434,0)))</f>
        <v>0</v>
      </c>
      <c r="AF434" s="293">
        <f>IF(G434="",0,IF(P434="Inkoop bij 3e partij",0,IF(H434="Ja",Y434,VLOOKUP($G434,PDC!$B$10:$G$95,6,FALSE))))</f>
        <v>0</v>
      </c>
      <c r="AG434" s="30">
        <f>IF(G434="",0,IF(P434="Inkoop bij 3e partij",0,IF(H434="Ja", Z434,VLOOKUP($G434,PDC!$B$10:$G$95,5,FALSE))))</f>
        <v>0</v>
      </c>
      <c r="AH434" s="293">
        <f>IF(G434="",0,IF(P434="Inkoop bij 3e partij",V434*(1+PDC!$F$37)+IF(G434=0,0,IF(LEN(G434)=0,0,VLOOKUP($G434,PDC!$B$10:$J$77,7,FALSE))),0))</f>
        <v>0</v>
      </c>
      <c r="AI434" s="293">
        <f>IF(G434="",0,IF(P434="Inkoop bij 3e partij",W434*(1+PDC!$F$38),0))</f>
        <v>0</v>
      </c>
      <c r="AJ434" s="30">
        <f>IF(L434="",0,IF(M434="Ja",AA434,VLOOKUP($L434,PDC!$B$10:$G$95,5,FALSE)))</f>
        <v>0</v>
      </c>
    </row>
    <row r="435" spans="1:36" x14ac:dyDescent="0.2">
      <c r="A435" s="36" t="str">
        <f>IF(OR(LEN('Local Access'!A435)=0,'Local Access'!$L434="Ja"),"",'Local Access'!A435)</f>
        <v/>
      </c>
      <c r="B435" s="36" t="str">
        <f>IF(OR(LEN('Local Access'!B435)=0,'Local Access'!$L434="Ja"),"",'Local Access'!B435)</f>
        <v/>
      </c>
      <c r="C435" s="36" t="str">
        <f>IF(OR(LEN('Local Access'!C435)=0,'Local Access'!$L434="Ja"),"",'Local Access'!C435)</f>
        <v/>
      </c>
      <c r="D435" s="36" t="str">
        <f>IF(OR(LEN('Local Access'!D435)=0,'Local Access'!$L434="Ja"),"",'Local Access'!D435)</f>
        <v/>
      </c>
      <c r="E435" s="36" t="str">
        <f>IF(OR(LEN('Local Access'!E435)=0,'Local Access'!$L434="Ja"),"",'Local Access'!E435)</f>
        <v/>
      </c>
      <c r="F435" s="36" t="str">
        <f>IF(OR(LEN('Local Access'!F435)=0,'Local Access'!$L434="Ja"),"",'Local Access'!F435)</f>
        <v/>
      </c>
      <c r="G435" s="36" t="str">
        <f>IF(N434="Ja","",IF(LEN('Local Access'!H435)=0,"",'Local Access'!H435))</f>
        <v/>
      </c>
      <c r="H435" s="174" t="str">
        <f t="shared" si="30"/>
        <v/>
      </c>
      <c r="I435" s="36" t="str">
        <f>IF(N434="Ja","",IF(LEN('Local Access'!G435)=0,"",'Local Access'!G435))</f>
        <v/>
      </c>
      <c r="J435" s="36" t="str">
        <f>IF(N434="Ja","",IF(LEN('Local Access'!I435)=0,"",'Local Access'!I435))</f>
        <v/>
      </c>
      <c r="K435" s="36" t="str">
        <f>IF(LEN('Local Access'!J435)=0,"",'Local Access'!J435)</f>
        <v/>
      </c>
      <c r="L435" s="36" t="str">
        <f>IF(LEN('Local Access'!K435)=0,"",'Local Access'!K435)</f>
        <v/>
      </c>
      <c r="M435" s="174" t="str">
        <f t="shared" si="31"/>
        <v/>
      </c>
      <c r="N435" s="36" t="str">
        <f>IF(LEN('Local Access'!L435)=0,"",'Local Access'!L435)</f>
        <v/>
      </c>
      <c r="O435" s="36" t="str">
        <f>IF(LEN('Local Access'!M435)=0,"",'Local Access'!M435)</f>
        <v/>
      </c>
      <c r="P435" s="35"/>
      <c r="Q435" s="35"/>
      <c r="R435" s="34"/>
      <c r="S435" s="33"/>
      <c r="T435" s="33"/>
      <c r="U435" s="32"/>
      <c r="V435" s="31"/>
      <c r="W435" s="31"/>
      <c r="X435" s="31"/>
      <c r="Y435" s="31"/>
      <c r="Z435" s="31"/>
      <c r="AA435" s="31"/>
      <c r="AB435" s="292">
        <f t="shared" si="32"/>
        <v>0</v>
      </c>
      <c r="AC435" s="292">
        <f t="shared" si="33"/>
        <v>0</v>
      </c>
      <c r="AD435" s="292">
        <f t="shared" si="34"/>
        <v>0</v>
      </c>
      <c r="AE435" s="30">
        <f>IF(G435="",0,IF(P435="On-Net maken (glasvezel)",$S435*PDC!$F$33+$T435*PDC!$F$34+PDC!$F$32+$U435,IF(P435="On-Net maken (radio)",PDC!$F$35+$U435,0)))</f>
        <v>0</v>
      </c>
      <c r="AF435" s="293">
        <f>IF(G435="",0,IF(P435="Inkoop bij 3e partij",0,IF(H435="Ja",Y435,VLOOKUP($G435,PDC!$B$10:$G$95,6,FALSE))))</f>
        <v>0</v>
      </c>
      <c r="AG435" s="30">
        <f>IF(G435="",0,IF(P435="Inkoop bij 3e partij",0,IF(H435="Ja", Z435,VLOOKUP($G435,PDC!$B$10:$G$95,5,FALSE))))</f>
        <v>0</v>
      </c>
      <c r="AH435" s="293">
        <f>IF(G435="",0,IF(P435="Inkoop bij 3e partij",V435*(1+PDC!$F$37)+IF(G435=0,0,IF(LEN(G435)=0,0,VLOOKUP($G435,PDC!$B$10:$J$77,7,FALSE))),0))</f>
        <v>0</v>
      </c>
      <c r="AI435" s="293">
        <f>IF(G435="",0,IF(P435="Inkoop bij 3e partij",W435*(1+PDC!$F$38),0))</f>
        <v>0</v>
      </c>
      <c r="AJ435" s="30">
        <f>IF(L435="",0,IF(M435="Ja",AA435,VLOOKUP($L435,PDC!$B$10:$G$95,5,FALSE)))</f>
        <v>0</v>
      </c>
    </row>
    <row r="436" spans="1:36" x14ac:dyDescent="0.2">
      <c r="A436" s="36" t="str">
        <f>IF(OR(LEN('Local Access'!A436)=0,'Local Access'!$L435="Ja"),"",'Local Access'!A436)</f>
        <v/>
      </c>
      <c r="B436" s="36" t="str">
        <f>IF(OR(LEN('Local Access'!B436)=0,'Local Access'!$L435="Ja"),"",'Local Access'!B436)</f>
        <v/>
      </c>
      <c r="C436" s="36" t="str">
        <f>IF(OR(LEN('Local Access'!C436)=0,'Local Access'!$L435="Ja"),"",'Local Access'!C436)</f>
        <v/>
      </c>
      <c r="D436" s="36" t="str">
        <f>IF(OR(LEN('Local Access'!D436)=0,'Local Access'!$L435="Ja"),"",'Local Access'!D436)</f>
        <v/>
      </c>
      <c r="E436" s="36" t="str">
        <f>IF(OR(LEN('Local Access'!E436)=0,'Local Access'!$L435="Ja"),"",'Local Access'!E436)</f>
        <v/>
      </c>
      <c r="F436" s="36" t="str">
        <f>IF(OR(LEN('Local Access'!F436)=0,'Local Access'!$L435="Ja"),"",'Local Access'!F436)</f>
        <v/>
      </c>
      <c r="G436" s="36" t="str">
        <f>IF(N435="Ja","",IF(LEN('Local Access'!H436)=0,"",'Local Access'!H436))</f>
        <v/>
      </c>
      <c r="H436" s="174" t="str">
        <f t="shared" si="30"/>
        <v/>
      </c>
      <c r="I436" s="36" t="str">
        <f>IF(N435="Ja","",IF(LEN('Local Access'!G436)=0,"",'Local Access'!G436))</f>
        <v/>
      </c>
      <c r="J436" s="36" t="str">
        <f>IF(N435="Ja","",IF(LEN('Local Access'!I436)=0,"",'Local Access'!I436))</f>
        <v/>
      </c>
      <c r="K436" s="36" t="str">
        <f>IF(LEN('Local Access'!J436)=0,"",'Local Access'!J436)</f>
        <v/>
      </c>
      <c r="L436" s="36" t="str">
        <f>IF(LEN('Local Access'!K436)=0,"",'Local Access'!K436)</f>
        <v/>
      </c>
      <c r="M436" s="174" t="str">
        <f t="shared" si="31"/>
        <v/>
      </c>
      <c r="N436" s="36" t="str">
        <f>IF(LEN('Local Access'!L436)=0,"",'Local Access'!L436)</f>
        <v/>
      </c>
      <c r="O436" s="36" t="str">
        <f>IF(LEN('Local Access'!M436)=0,"",'Local Access'!M436)</f>
        <v/>
      </c>
      <c r="P436" s="35"/>
      <c r="Q436" s="35"/>
      <c r="R436" s="34"/>
      <c r="S436" s="33"/>
      <c r="T436" s="33"/>
      <c r="U436" s="32"/>
      <c r="V436" s="31"/>
      <c r="W436" s="31"/>
      <c r="X436" s="31"/>
      <c r="Y436" s="31"/>
      <c r="Z436" s="31"/>
      <c r="AA436" s="31"/>
      <c r="AB436" s="292">
        <f t="shared" si="32"/>
        <v>0</v>
      </c>
      <c r="AC436" s="292">
        <f t="shared" si="33"/>
        <v>0</v>
      </c>
      <c r="AD436" s="292">
        <f t="shared" si="34"/>
        <v>0</v>
      </c>
      <c r="AE436" s="30">
        <f>IF(G436="",0,IF(P436="On-Net maken (glasvezel)",$S436*PDC!$F$33+$T436*PDC!$F$34+PDC!$F$32+$U436,IF(P436="On-Net maken (radio)",PDC!$F$35+$U436,0)))</f>
        <v>0</v>
      </c>
      <c r="AF436" s="293">
        <f>IF(G436="",0,IF(P436="Inkoop bij 3e partij",0,IF(H436="Ja",Y436,VLOOKUP($G436,PDC!$B$10:$G$95,6,FALSE))))</f>
        <v>0</v>
      </c>
      <c r="AG436" s="30">
        <f>IF(G436="",0,IF(P436="Inkoop bij 3e partij",0,IF(H436="Ja", Z436,VLOOKUP($G436,PDC!$B$10:$G$95,5,FALSE))))</f>
        <v>0</v>
      </c>
      <c r="AH436" s="293">
        <f>IF(G436="",0,IF(P436="Inkoop bij 3e partij",V436*(1+PDC!$F$37)+IF(G436=0,0,IF(LEN(G436)=0,0,VLOOKUP($G436,PDC!$B$10:$J$77,7,FALSE))),0))</f>
        <v>0</v>
      </c>
      <c r="AI436" s="293">
        <f>IF(G436="",0,IF(P436="Inkoop bij 3e partij",W436*(1+PDC!$F$38),0))</f>
        <v>0</v>
      </c>
      <c r="AJ436" s="30">
        <f>IF(L436="",0,IF(M436="Ja",AA436,VLOOKUP($L436,PDC!$B$10:$G$95,5,FALSE)))</f>
        <v>0</v>
      </c>
    </row>
    <row r="437" spans="1:36" x14ac:dyDescent="0.2">
      <c r="A437" s="36" t="str">
        <f>IF(OR(LEN('Local Access'!A437)=0,'Local Access'!$L436="Ja"),"",'Local Access'!A437)</f>
        <v/>
      </c>
      <c r="B437" s="36" t="str">
        <f>IF(OR(LEN('Local Access'!B437)=0,'Local Access'!$L436="Ja"),"",'Local Access'!B437)</f>
        <v/>
      </c>
      <c r="C437" s="36" t="str">
        <f>IF(OR(LEN('Local Access'!C437)=0,'Local Access'!$L436="Ja"),"",'Local Access'!C437)</f>
        <v/>
      </c>
      <c r="D437" s="36" t="str">
        <f>IF(OR(LEN('Local Access'!D437)=0,'Local Access'!$L436="Ja"),"",'Local Access'!D437)</f>
        <v/>
      </c>
      <c r="E437" s="36" t="str">
        <f>IF(OR(LEN('Local Access'!E437)=0,'Local Access'!$L436="Ja"),"",'Local Access'!E437)</f>
        <v/>
      </c>
      <c r="F437" s="36" t="str">
        <f>IF(OR(LEN('Local Access'!F437)=0,'Local Access'!$L436="Ja"),"",'Local Access'!F437)</f>
        <v/>
      </c>
      <c r="G437" s="36" t="str">
        <f>IF(N436="Ja","",IF(LEN('Local Access'!H437)=0,"",'Local Access'!H437))</f>
        <v/>
      </c>
      <c r="H437" s="174" t="str">
        <f t="shared" si="30"/>
        <v/>
      </c>
      <c r="I437" s="36" t="str">
        <f>IF(N436="Ja","",IF(LEN('Local Access'!G437)=0,"",'Local Access'!G437))</f>
        <v/>
      </c>
      <c r="J437" s="36" t="str">
        <f>IF(N436="Ja","",IF(LEN('Local Access'!I437)=0,"",'Local Access'!I437))</f>
        <v/>
      </c>
      <c r="K437" s="36" t="str">
        <f>IF(LEN('Local Access'!J437)=0,"",'Local Access'!J437)</f>
        <v/>
      </c>
      <c r="L437" s="36" t="str">
        <f>IF(LEN('Local Access'!K437)=0,"",'Local Access'!K437)</f>
        <v/>
      </c>
      <c r="M437" s="174" t="str">
        <f t="shared" si="31"/>
        <v/>
      </c>
      <c r="N437" s="36" t="str">
        <f>IF(LEN('Local Access'!L437)=0,"",'Local Access'!L437)</f>
        <v/>
      </c>
      <c r="O437" s="36" t="str">
        <f>IF(LEN('Local Access'!M437)=0,"",'Local Access'!M437)</f>
        <v/>
      </c>
      <c r="P437" s="35"/>
      <c r="Q437" s="35"/>
      <c r="R437" s="34"/>
      <c r="S437" s="33"/>
      <c r="T437" s="33"/>
      <c r="U437" s="32"/>
      <c r="V437" s="31"/>
      <c r="W437" s="31"/>
      <c r="X437" s="31"/>
      <c r="Y437" s="31"/>
      <c r="Z437" s="31"/>
      <c r="AA437" s="31"/>
      <c r="AB437" s="292">
        <f t="shared" si="32"/>
        <v>0</v>
      </c>
      <c r="AC437" s="292">
        <f t="shared" si="33"/>
        <v>0</v>
      </c>
      <c r="AD437" s="292">
        <f t="shared" si="34"/>
        <v>0</v>
      </c>
      <c r="AE437" s="30">
        <f>IF(G437="",0,IF(P437="On-Net maken (glasvezel)",$S437*PDC!$F$33+$T437*PDC!$F$34+PDC!$F$32+$U437,IF(P437="On-Net maken (radio)",PDC!$F$35+$U437,0)))</f>
        <v>0</v>
      </c>
      <c r="AF437" s="293">
        <f>IF(G437="",0,IF(P437="Inkoop bij 3e partij",0,IF(H437="Ja",Y437,VLOOKUP($G437,PDC!$B$10:$G$95,6,FALSE))))</f>
        <v>0</v>
      </c>
      <c r="AG437" s="30">
        <f>IF(G437="",0,IF(P437="Inkoop bij 3e partij",0,IF(H437="Ja", Z437,VLOOKUP($G437,PDC!$B$10:$G$95,5,FALSE))))</f>
        <v>0</v>
      </c>
      <c r="AH437" s="293">
        <f>IF(G437="",0,IF(P437="Inkoop bij 3e partij",V437*(1+PDC!$F$37)+IF(G437=0,0,IF(LEN(G437)=0,0,VLOOKUP($G437,PDC!$B$10:$J$77,7,FALSE))),0))</f>
        <v>0</v>
      </c>
      <c r="AI437" s="293">
        <f>IF(G437="",0,IF(P437="Inkoop bij 3e partij",W437*(1+PDC!$F$38),0))</f>
        <v>0</v>
      </c>
      <c r="AJ437" s="30">
        <f>IF(L437="",0,IF(M437="Ja",AA437,VLOOKUP($L437,PDC!$B$10:$G$95,5,FALSE)))</f>
        <v>0</v>
      </c>
    </row>
    <row r="438" spans="1:36" x14ac:dyDescent="0.2">
      <c r="A438" s="36" t="str">
        <f>IF(OR(LEN('Local Access'!A438)=0,'Local Access'!$L437="Ja"),"",'Local Access'!A438)</f>
        <v/>
      </c>
      <c r="B438" s="36" t="str">
        <f>IF(OR(LEN('Local Access'!B438)=0,'Local Access'!$L437="Ja"),"",'Local Access'!B438)</f>
        <v/>
      </c>
      <c r="C438" s="36" t="str">
        <f>IF(OR(LEN('Local Access'!C438)=0,'Local Access'!$L437="Ja"),"",'Local Access'!C438)</f>
        <v/>
      </c>
      <c r="D438" s="36" t="str">
        <f>IF(OR(LEN('Local Access'!D438)=0,'Local Access'!$L437="Ja"),"",'Local Access'!D438)</f>
        <v/>
      </c>
      <c r="E438" s="36" t="str">
        <f>IF(OR(LEN('Local Access'!E438)=0,'Local Access'!$L437="Ja"),"",'Local Access'!E438)</f>
        <v/>
      </c>
      <c r="F438" s="36" t="str">
        <f>IF(OR(LEN('Local Access'!F438)=0,'Local Access'!$L437="Ja"),"",'Local Access'!F438)</f>
        <v/>
      </c>
      <c r="G438" s="36" t="str">
        <f>IF(N437="Ja","",IF(LEN('Local Access'!H438)=0,"",'Local Access'!H438))</f>
        <v/>
      </c>
      <c r="H438" s="174" t="str">
        <f t="shared" si="30"/>
        <v/>
      </c>
      <c r="I438" s="36" t="str">
        <f>IF(N437="Ja","",IF(LEN('Local Access'!G438)=0,"",'Local Access'!G438))</f>
        <v/>
      </c>
      <c r="J438" s="36" t="str">
        <f>IF(N437="Ja","",IF(LEN('Local Access'!I438)=0,"",'Local Access'!I438))</f>
        <v/>
      </c>
      <c r="K438" s="36" t="str">
        <f>IF(LEN('Local Access'!J438)=0,"",'Local Access'!J438)</f>
        <v/>
      </c>
      <c r="L438" s="36" t="str">
        <f>IF(LEN('Local Access'!K438)=0,"",'Local Access'!K438)</f>
        <v/>
      </c>
      <c r="M438" s="174" t="str">
        <f t="shared" si="31"/>
        <v/>
      </c>
      <c r="N438" s="36" t="str">
        <f>IF(LEN('Local Access'!L438)=0,"",'Local Access'!L438)</f>
        <v/>
      </c>
      <c r="O438" s="36" t="str">
        <f>IF(LEN('Local Access'!M438)=0,"",'Local Access'!M438)</f>
        <v/>
      </c>
      <c r="P438" s="35"/>
      <c r="Q438" s="35"/>
      <c r="R438" s="34"/>
      <c r="S438" s="33"/>
      <c r="T438" s="33"/>
      <c r="U438" s="32"/>
      <c r="V438" s="31"/>
      <c r="W438" s="31"/>
      <c r="X438" s="31"/>
      <c r="Y438" s="31"/>
      <c r="Z438" s="31"/>
      <c r="AA438" s="31"/>
      <c r="AB438" s="292">
        <f t="shared" si="32"/>
        <v>0</v>
      </c>
      <c r="AC438" s="292">
        <f t="shared" si="33"/>
        <v>0</v>
      </c>
      <c r="AD438" s="292">
        <f t="shared" si="34"/>
        <v>0</v>
      </c>
      <c r="AE438" s="30">
        <f>IF(G438="",0,IF(P438="On-Net maken (glasvezel)",$S438*PDC!$F$33+$T438*PDC!$F$34+PDC!$F$32+$U438,IF(P438="On-Net maken (radio)",PDC!$F$35+$U438,0)))</f>
        <v>0</v>
      </c>
      <c r="AF438" s="293">
        <f>IF(G438="",0,IF(P438="Inkoop bij 3e partij",0,IF(H438="Ja",Y438,VLOOKUP($G438,PDC!$B$10:$G$95,6,FALSE))))</f>
        <v>0</v>
      </c>
      <c r="AG438" s="30">
        <f>IF(G438="",0,IF(P438="Inkoop bij 3e partij",0,IF(H438="Ja", Z438,VLOOKUP($G438,PDC!$B$10:$G$95,5,FALSE))))</f>
        <v>0</v>
      </c>
      <c r="AH438" s="293">
        <f>IF(G438="",0,IF(P438="Inkoop bij 3e partij",V438*(1+PDC!$F$37)+IF(G438=0,0,IF(LEN(G438)=0,0,VLOOKUP($G438,PDC!$B$10:$J$77,7,FALSE))),0))</f>
        <v>0</v>
      </c>
      <c r="AI438" s="293">
        <f>IF(G438="",0,IF(P438="Inkoop bij 3e partij",W438*(1+PDC!$F$38),0))</f>
        <v>0</v>
      </c>
      <c r="AJ438" s="30">
        <f>IF(L438="",0,IF(M438="Ja",AA438,VLOOKUP($L438,PDC!$B$10:$G$95,5,FALSE)))</f>
        <v>0</v>
      </c>
    </row>
    <row r="439" spans="1:36" x14ac:dyDescent="0.2">
      <c r="A439" s="36" t="str">
        <f>IF(OR(LEN('Local Access'!A439)=0,'Local Access'!$L438="Ja"),"",'Local Access'!A439)</f>
        <v/>
      </c>
      <c r="B439" s="36" t="str">
        <f>IF(OR(LEN('Local Access'!B439)=0,'Local Access'!$L438="Ja"),"",'Local Access'!B439)</f>
        <v/>
      </c>
      <c r="C439" s="36" t="str">
        <f>IF(OR(LEN('Local Access'!C439)=0,'Local Access'!$L438="Ja"),"",'Local Access'!C439)</f>
        <v/>
      </c>
      <c r="D439" s="36" t="str">
        <f>IF(OR(LEN('Local Access'!D439)=0,'Local Access'!$L438="Ja"),"",'Local Access'!D439)</f>
        <v/>
      </c>
      <c r="E439" s="36" t="str">
        <f>IF(OR(LEN('Local Access'!E439)=0,'Local Access'!$L438="Ja"),"",'Local Access'!E439)</f>
        <v/>
      </c>
      <c r="F439" s="36" t="str">
        <f>IF(OR(LEN('Local Access'!F439)=0,'Local Access'!$L438="Ja"),"",'Local Access'!F439)</f>
        <v/>
      </c>
      <c r="G439" s="36" t="str">
        <f>IF(N438="Ja","",IF(LEN('Local Access'!H439)=0,"",'Local Access'!H439))</f>
        <v/>
      </c>
      <c r="H439" s="174" t="str">
        <f t="shared" si="30"/>
        <v/>
      </c>
      <c r="I439" s="36" t="str">
        <f>IF(N438="Ja","",IF(LEN('Local Access'!G439)=0,"",'Local Access'!G439))</f>
        <v/>
      </c>
      <c r="J439" s="36" t="str">
        <f>IF(N438="Ja","",IF(LEN('Local Access'!I439)=0,"",'Local Access'!I439))</f>
        <v/>
      </c>
      <c r="K439" s="36" t="str">
        <f>IF(LEN('Local Access'!J439)=0,"",'Local Access'!J439)</f>
        <v/>
      </c>
      <c r="L439" s="36" t="str">
        <f>IF(LEN('Local Access'!K439)=0,"",'Local Access'!K439)</f>
        <v/>
      </c>
      <c r="M439" s="174" t="str">
        <f t="shared" si="31"/>
        <v/>
      </c>
      <c r="N439" s="36" t="str">
        <f>IF(LEN('Local Access'!L439)=0,"",'Local Access'!L439)</f>
        <v/>
      </c>
      <c r="O439" s="36" t="str">
        <f>IF(LEN('Local Access'!M439)=0,"",'Local Access'!M439)</f>
        <v/>
      </c>
      <c r="P439" s="35"/>
      <c r="Q439" s="35"/>
      <c r="R439" s="34"/>
      <c r="S439" s="33"/>
      <c r="T439" s="33"/>
      <c r="U439" s="32"/>
      <c r="V439" s="31"/>
      <c r="W439" s="31"/>
      <c r="X439" s="31"/>
      <c r="Y439" s="31"/>
      <c r="Z439" s="31"/>
      <c r="AA439" s="31"/>
      <c r="AB439" s="292">
        <f t="shared" si="32"/>
        <v>0</v>
      </c>
      <c r="AC439" s="292">
        <f t="shared" si="33"/>
        <v>0</v>
      </c>
      <c r="AD439" s="292">
        <f t="shared" si="34"/>
        <v>0</v>
      </c>
      <c r="AE439" s="30">
        <f>IF(G439="",0,IF(P439="On-Net maken (glasvezel)",$S439*PDC!$F$33+$T439*PDC!$F$34+PDC!$F$32+$U439,IF(P439="On-Net maken (radio)",PDC!$F$35+$U439,0)))</f>
        <v>0</v>
      </c>
      <c r="AF439" s="293">
        <f>IF(G439="",0,IF(P439="Inkoop bij 3e partij",0,IF(H439="Ja",Y439,VLOOKUP($G439,PDC!$B$10:$G$95,6,FALSE))))</f>
        <v>0</v>
      </c>
      <c r="AG439" s="30">
        <f>IF(G439="",0,IF(P439="Inkoop bij 3e partij",0,IF(H439="Ja", Z439,VLOOKUP($G439,PDC!$B$10:$G$95,5,FALSE))))</f>
        <v>0</v>
      </c>
      <c r="AH439" s="293">
        <f>IF(G439="",0,IF(P439="Inkoop bij 3e partij",V439*(1+PDC!$F$37)+IF(G439=0,0,IF(LEN(G439)=0,0,VLOOKUP($G439,PDC!$B$10:$J$77,7,FALSE))),0))</f>
        <v>0</v>
      </c>
      <c r="AI439" s="293">
        <f>IF(G439="",0,IF(P439="Inkoop bij 3e partij",W439*(1+PDC!$F$38),0))</f>
        <v>0</v>
      </c>
      <c r="AJ439" s="30">
        <f>IF(L439="",0,IF(M439="Ja",AA439,VLOOKUP($L439,PDC!$B$10:$G$95,5,FALSE)))</f>
        <v>0</v>
      </c>
    </row>
    <row r="440" spans="1:36" x14ac:dyDescent="0.2">
      <c r="A440" s="36" t="str">
        <f>IF(OR(LEN('Local Access'!A440)=0,'Local Access'!$L439="Ja"),"",'Local Access'!A440)</f>
        <v/>
      </c>
      <c r="B440" s="36" t="str">
        <f>IF(OR(LEN('Local Access'!B440)=0,'Local Access'!$L439="Ja"),"",'Local Access'!B440)</f>
        <v/>
      </c>
      <c r="C440" s="36" t="str">
        <f>IF(OR(LEN('Local Access'!C440)=0,'Local Access'!$L439="Ja"),"",'Local Access'!C440)</f>
        <v/>
      </c>
      <c r="D440" s="36" t="str">
        <f>IF(OR(LEN('Local Access'!D440)=0,'Local Access'!$L439="Ja"),"",'Local Access'!D440)</f>
        <v/>
      </c>
      <c r="E440" s="36" t="str">
        <f>IF(OR(LEN('Local Access'!E440)=0,'Local Access'!$L439="Ja"),"",'Local Access'!E440)</f>
        <v/>
      </c>
      <c r="F440" s="36" t="str">
        <f>IF(OR(LEN('Local Access'!F440)=0,'Local Access'!$L439="Ja"),"",'Local Access'!F440)</f>
        <v/>
      </c>
      <c r="G440" s="36" t="str">
        <f>IF(N439="Ja","",IF(LEN('Local Access'!H440)=0,"",'Local Access'!H440))</f>
        <v/>
      </c>
      <c r="H440" s="174" t="str">
        <f t="shared" si="30"/>
        <v/>
      </c>
      <c r="I440" s="36" t="str">
        <f>IF(N439="Ja","",IF(LEN('Local Access'!G440)=0,"",'Local Access'!G440))</f>
        <v/>
      </c>
      <c r="J440" s="36" t="str">
        <f>IF(N439="Ja","",IF(LEN('Local Access'!I440)=0,"",'Local Access'!I440))</f>
        <v/>
      </c>
      <c r="K440" s="36" t="str">
        <f>IF(LEN('Local Access'!J440)=0,"",'Local Access'!J440)</f>
        <v/>
      </c>
      <c r="L440" s="36" t="str">
        <f>IF(LEN('Local Access'!K440)=0,"",'Local Access'!K440)</f>
        <v/>
      </c>
      <c r="M440" s="174" t="str">
        <f t="shared" si="31"/>
        <v/>
      </c>
      <c r="N440" s="36" t="str">
        <f>IF(LEN('Local Access'!L440)=0,"",'Local Access'!L440)</f>
        <v/>
      </c>
      <c r="O440" s="36" t="str">
        <f>IF(LEN('Local Access'!M440)=0,"",'Local Access'!M440)</f>
        <v/>
      </c>
      <c r="P440" s="35"/>
      <c r="Q440" s="35"/>
      <c r="R440" s="34"/>
      <c r="S440" s="33"/>
      <c r="T440" s="33"/>
      <c r="U440" s="32"/>
      <c r="V440" s="31"/>
      <c r="W440" s="31"/>
      <c r="X440" s="31"/>
      <c r="Y440" s="31"/>
      <c r="Z440" s="31"/>
      <c r="AA440" s="31"/>
      <c r="AB440" s="292">
        <f t="shared" si="32"/>
        <v>0</v>
      </c>
      <c r="AC440" s="292">
        <f t="shared" si="33"/>
        <v>0</v>
      </c>
      <c r="AD440" s="292">
        <f t="shared" si="34"/>
        <v>0</v>
      </c>
      <c r="AE440" s="30">
        <f>IF(G440="",0,IF(P440="On-Net maken (glasvezel)",$S440*PDC!$F$33+$T440*PDC!$F$34+PDC!$F$32+$U440,IF(P440="On-Net maken (radio)",PDC!$F$35+$U440,0)))</f>
        <v>0</v>
      </c>
      <c r="AF440" s="293">
        <f>IF(G440="",0,IF(P440="Inkoop bij 3e partij",0,IF(H440="Ja",Y440,VLOOKUP($G440,PDC!$B$10:$G$95,6,FALSE))))</f>
        <v>0</v>
      </c>
      <c r="AG440" s="30">
        <f>IF(G440="",0,IF(P440="Inkoop bij 3e partij",0,IF(H440="Ja", Z440,VLOOKUP($G440,PDC!$B$10:$G$95,5,FALSE))))</f>
        <v>0</v>
      </c>
      <c r="AH440" s="293">
        <f>IF(G440="",0,IF(P440="Inkoop bij 3e partij",V440*(1+PDC!$F$37)+IF(G440=0,0,IF(LEN(G440)=0,0,VLOOKUP($G440,PDC!$B$10:$J$77,7,FALSE))),0))</f>
        <v>0</v>
      </c>
      <c r="AI440" s="293">
        <f>IF(G440="",0,IF(P440="Inkoop bij 3e partij",W440*(1+PDC!$F$38),0))</f>
        <v>0</v>
      </c>
      <c r="AJ440" s="30">
        <f>IF(L440="",0,IF(M440="Ja",AA440,VLOOKUP($L440,PDC!$B$10:$G$95,5,FALSE)))</f>
        <v>0</v>
      </c>
    </row>
    <row r="441" spans="1:36" x14ac:dyDescent="0.2">
      <c r="A441" s="36" t="str">
        <f>IF(OR(LEN('Local Access'!A441)=0,'Local Access'!$L440="Ja"),"",'Local Access'!A441)</f>
        <v/>
      </c>
      <c r="B441" s="36" t="str">
        <f>IF(OR(LEN('Local Access'!B441)=0,'Local Access'!$L440="Ja"),"",'Local Access'!B441)</f>
        <v/>
      </c>
      <c r="C441" s="36" t="str">
        <f>IF(OR(LEN('Local Access'!C441)=0,'Local Access'!$L440="Ja"),"",'Local Access'!C441)</f>
        <v/>
      </c>
      <c r="D441" s="36" t="str">
        <f>IF(OR(LEN('Local Access'!D441)=0,'Local Access'!$L440="Ja"),"",'Local Access'!D441)</f>
        <v/>
      </c>
      <c r="E441" s="36" t="str">
        <f>IF(OR(LEN('Local Access'!E441)=0,'Local Access'!$L440="Ja"),"",'Local Access'!E441)</f>
        <v/>
      </c>
      <c r="F441" s="36" t="str">
        <f>IF(OR(LEN('Local Access'!F441)=0,'Local Access'!$L440="Ja"),"",'Local Access'!F441)</f>
        <v/>
      </c>
      <c r="G441" s="36" t="str">
        <f>IF(N440="Ja","",IF(LEN('Local Access'!H441)=0,"",'Local Access'!H441))</f>
        <v/>
      </c>
      <c r="H441" s="174" t="str">
        <f t="shared" si="30"/>
        <v/>
      </c>
      <c r="I441" s="36" t="str">
        <f>IF(N440="Ja","",IF(LEN('Local Access'!G441)=0,"",'Local Access'!G441))</f>
        <v/>
      </c>
      <c r="J441" s="36" t="str">
        <f>IF(N440="Ja","",IF(LEN('Local Access'!I441)=0,"",'Local Access'!I441))</f>
        <v/>
      </c>
      <c r="K441" s="36" t="str">
        <f>IF(LEN('Local Access'!J441)=0,"",'Local Access'!J441)</f>
        <v/>
      </c>
      <c r="L441" s="36" t="str">
        <f>IF(LEN('Local Access'!K441)=0,"",'Local Access'!K441)</f>
        <v/>
      </c>
      <c r="M441" s="174" t="str">
        <f t="shared" si="31"/>
        <v/>
      </c>
      <c r="N441" s="36" t="str">
        <f>IF(LEN('Local Access'!L441)=0,"",'Local Access'!L441)</f>
        <v/>
      </c>
      <c r="O441" s="36" t="str">
        <f>IF(LEN('Local Access'!M441)=0,"",'Local Access'!M441)</f>
        <v/>
      </c>
      <c r="P441" s="35"/>
      <c r="Q441" s="35"/>
      <c r="R441" s="34"/>
      <c r="S441" s="33"/>
      <c r="T441" s="33"/>
      <c r="U441" s="32"/>
      <c r="V441" s="31"/>
      <c r="W441" s="31"/>
      <c r="X441" s="31"/>
      <c r="Y441" s="31"/>
      <c r="Z441" s="31"/>
      <c r="AA441" s="31"/>
      <c r="AB441" s="292">
        <f t="shared" si="32"/>
        <v>0</v>
      </c>
      <c r="AC441" s="292">
        <f t="shared" si="33"/>
        <v>0</v>
      </c>
      <c r="AD441" s="292">
        <f t="shared" si="34"/>
        <v>0</v>
      </c>
      <c r="AE441" s="30">
        <f>IF(G441="",0,IF(P441="On-Net maken (glasvezel)",$S441*PDC!$F$33+$T441*PDC!$F$34+PDC!$F$32+$U441,IF(P441="On-Net maken (radio)",PDC!$F$35+$U441,0)))</f>
        <v>0</v>
      </c>
      <c r="AF441" s="293">
        <f>IF(G441="",0,IF(P441="Inkoop bij 3e partij",0,IF(H441="Ja",Y441,VLOOKUP($G441,PDC!$B$10:$G$95,6,FALSE))))</f>
        <v>0</v>
      </c>
      <c r="AG441" s="30">
        <f>IF(G441="",0,IF(P441="Inkoop bij 3e partij",0,IF(H441="Ja", Z441,VLOOKUP($G441,PDC!$B$10:$G$95,5,FALSE))))</f>
        <v>0</v>
      </c>
      <c r="AH441" s="293">
        <f>IF(G441="",0,IF(P441="Inkoop bij 3e partij",V441*(1+PDC!$F$37)+IF(G441=0,0,IF(LEN(G441)=0,0,VLOOKUP($G441,PDC!$B$10:$J$77,7,FALSE))),0))</f>
        <v>0</v>
      </c>
      <c r="AI441" s="293">
        <f>IF(G441="",0,IF(P441="Inkoop bij 3e partij",W441*(1+PDC!$F$38),0))</f>
        <v>0</v>
      </c>
      <c r="AJ441" s="30">
        <f>IF(L441="",0,IF(M441="Ja",AA441,VLOOKUP($L441,PDC!$B$10:$G$95,5,FALSE)))</f>
        <v>0</v>
      </c>
    </row>
    <row r="442" spans="1:36" x14ac:dyDescent="0.2">
      <c r="A442" s="36" t="str">
        <f>IF(OR(LEN('Local Access'!A442)=0,'Local Access'!$L441="Ja"),"",'Local Access'!A442)</f>
        <v/>
      </c>
      <c r="B442" s="36" t="str">
        <f>IF(OR(LEN('Local Access'!B442)=0,'Local Access'!$L441="Ja"),"",'Local Access'!B442)</f>
        <v/>
      </c>
      <c r="C442" s="36" t="str">
        <f>IF(OR(LEN('Local Access'!C442)=0,'Local Access'!$L441="Ja"),"",'Local Access'!C442)</f>
        <v/>
      </c>
      <c r="D442" s="36" t="str">
        <f>IF(OR(LEN('Local Access'!D442)=0,'Local Access'!$L441="Ja"),"",'Local Access'!D442)</f>
        <v/>
      </c>
      <c r="E442" s="36" t="str">
        <f>IF(OR(LEN('Local Access'!E442)=0,'Local Access'!$L441="Ja"),"",'Local Access'!E442)</f>
        <v/>
      </c>
      <c r="F442" s="36" t="str">
        <f>IF(OR(LEN('Local Access'!F442)=0,'Local Access'!$L441="Ja"),"",'Local Access'!F442)</f>
        <v/>
      </c>
      <c r="G442" s="36" t="str">
        <f>IF(N441="Ja","",IF(LEN('Local Access'!H442)=0,"",'Local Access'!H442))</f>
        <v/>
      </c>
      <c r="H442" s="174" t="str">
        <f t="shared" si="30"/>
        <v/>
      </c>
      <c r="I442" s="36" t="str">
        <f>IF(N441="Ja","",IF(LEN('Local Access'!G442)=0,"",'Local Access'!G442))</f>
        <v/>
      </c>
      <c r="J442" s="36" t="str">
        <f>IF(N441="Ja","",IF(LEN('Local Access'!I442)=0,"",'Local Access'!I442))</f>
        <v/>
      </c>
      <c r="K442" s="36" t="str">
        <f>IF(LEN('Local Access'!J442)=0,"",'Local Access'!J442)</f>
        <v/>
      </c>
      <c r="L442" s="36" t="str">
        <f>IF(LEN('Local Access'!K442)=0,"",'Local Access'!K442)</f>
        <v/>
      </c>
      <c r="M442" s="174" t="str">
        <f t="shared" si="31"/>
        <v/>
      </c>
      <c r="N442" s="36" t="str">
        <f>IF(LEN('Local Access'!L442)=0,"",'Local Access'!L442)</f>
        <v/>
      </c>
      <c r="O442" s="36" t="str">
        <f>IF(LEN('Local Access'!M442)=0,"",'Local Access'!M442)</f>
        <v/>
      </c>
      <c r="P442" s="35"/>
      <c r="Q442" s="35"/>
      <c r="R442" s="34"/>
      <c r="S442" s="33"/>
      <c r="T442" s="33"/>
      <c r="U442" s="32"/>
      <c r="V442" s="31"/>
      <c r="W442" s="31"/>
      <c r="X442" s="31"/>
      <c r="Y442" s="31"/>
      <c r="Z442" s="31"/>
      <c r="AA442" s="31"/>
      <c r="AB442" s="292">
        <f t="shared" si="32"/>
        <v>0</v>
      </c>
      <c r="AC442" s="292">
        <f t="shared" si="33"/>
        <v>0</v>
      </c>
      <c r="AD442" s="292">
        <f t="shared" si="34"/>
        <v>0</v>
      </c>
      <c r="AE442" s="30">
        <f>IF(G442="",0,IF(P442="On-Net maken (glasvezel)",$S442*PDC!$F$33+$T442*PDC!$F$34+PDC!$F$32+$U442,IF(P442="On-Net maken (radio)",PDC!$F$35+$U442,0)))</f>
        <v>0</v>
      </c>
      <c r="AF442" s="293">
        <f>IF(G442="",0,IF(P442="Inkoop bij 3e partij",0,IF(H442="Ja",Y442,VLOOKUP($G442,PDC!$B$10:$G$95,6,FALSE))))</f>
        <v>0</v>
      </c>
      <c r="AG442" s="30">
        <f>IF(G442="",0,IF(P442="Inkoop bij 3e partij",0,IF(H442="Ja", Z442,VLOOKUP($G442,PDC!$B$10:$G$95,5,FALSE))))</f>
        <v>0</v>
      </c>
      <c r="AH442" s="293">
        <f>IF(G442="",0,IF(P442="Inkoop bij 3e partij",V442*(1+PDC!$F$37)+IF(G442=0,0,IF(LEN(G442)=0,0,VLOOKUP($G442,PDC!$B$10:$J$77,7,FALSE))),0))</f>
        <v>0</v>
      </c>
      <c r="AI442" s="293">
        <f>IF(G442="",0,IF(P442="Inkoop bij 3e partij",W442*(1+PDC!$F$38),0))</f>
        <v>0</v>
      </c>
      <c r="AJ442" s="30">
        <f>IF(L442="",0,IF(M442="Ja",AA442,VLOOKUP($L442,PDC!$B$10:$G$95,5,FALSE)))</f>
        <v>0</v>
      </c>
    </row>
    <row r="443" spans="1:36" x14ac:dyDescent="0.2">
      <c r="A443" s="36" t="str">
        <f>IF(OR(LEN('Local Access'!A443)=0,'Local Access'!$L442="Ja"),"",'Local Access'!A443)</f>
        <v/>
      </c>
      <c r="B443" s="36" t="str">
        <f>IF(OR(LEN('Local Access'!B443)=0,'Local Access'!$L442="Ja"),"",'Local Access'!B443)</f>
        <v/>
      </c>
      <c r="C443" s="36" t="str">
        <f>IF(OR(LEN('Local Access'!C443)=0,'Local Access'!$L442="Ja"),"",'Local Access'!C443)</f>
        <v/>
      </c>
      <c r="D443" s="36" t="str">
        <f>IF(OR(LEN('Local Access'!D443)=0,'Local Access'!$L442="Ja"),"",'Local Access'!D443)</f>
        <v/>
      </c>
      <c r="E443" s="36" t="str">
        <f>IF(OR(LEN('Local Access'!E443)=0,'Local Access'!$L442="Ja"),"",'Local Access'!E443)</f>
        <v/>
      </c>
      <c r="F443" s="36" t="str">
        <f>IF(OR(LEN('Local Access'!F443)=0,'Local Access'!$L442="Ja"),"",'Local Access'!F443)</f>
        <v/>
      </c>
      <c r="G443" s="36" t="str">
        <f>IF(N442="Ja","",IF(LEN('Local Access'!H443)=0,"",'Local Access'!H443))</f>
        <v/>
      </c>
      <c r="H443" s="174" t="str">
        <f t="shared" si="30"/>
        <v/>
      </c>
      <c r="I443" s="36" t="str">
        <f>IF(N442="Ja","",IF(LEN('Local Access'!G443)=0,"",'Local Access'!G443))</f>
        <v/>
      </c>
      <c r="J443" s="36" t="str">
        <f>IF(N442="Ja","",IF(LEN('Local Access'!I443)=0,"",'Local Access'!I443))</f>
        <v/>
      </c>
      <c r="K443" s="36" t="str">
        <f>IF(LEN('Local Access'!J443)=0,"",'Local Access'!J443)</f>
        <v/>
      </c>
      <c r="L443" s="36" t="str">
        <f>IF(LEN('Local Access'!K443)=0,"",'Local Access'!K443)</f>
        <v/>
      </c>
      <c r="M443" s="174" t="str">
        <f t="shared" si="31"/>
        <v/>
      </c>
      <c r="N443" s="36" t="str">
        <f>IF(LEN('Local Access'!L443)=0,"",'Local Access'!L443)</f>
        <v/>
      </c>
      <c r="O443" s="36" t="str">
        <f>IF(LEN('Local Access'!M443)=0,"",'Local Access'!M443)</f>
        <v/>
      </c>
      <c r="P443" s="35"/>
      <c r="Q443" s="35"/>
      <c r="R443" s="34"/>
      <c r="S443" s="33"/>
      <c r="T443" s="33"/>
      <c r="U443" s="32"/>
      <c r="V443" s="31"/>
      <c r="W443" s="31"/>
      <c r="X443" s="31"/>
      <c r="Y443" s="31"/>
      <c r="Z443" s="31"/>
      <c r="AA443" s="31"/>
      <c r="AB443" s="292">
        <f t="shared" si="32"/>
        <v>0</v>
      </c>
      <c r="AC443" s="292">
        <f t="shared" si="33"/>
        <v>0</v>
      </c>
      <c r="AD443" s="292">
        <f t="shared" si="34"/>
        <v>0</v>
      </c>
      <c r="AE443" s="30">
        <f>IF(G443="",0,IF(P443="On-Net maken (glasvezel)",$S443*PDC!$F$33+$T443*PDC!$F$34+PDC!$F$32+$U443,IF(P443="On-Net maken (radio)",PDC!$F$35+$U443,0)))</f>
        <v>0</v>
      </c>
      <c r="AF443" s="293">
        <f>IF(G443="",0,IF(P443="Inkoop bij 3e partij",0,IF(H443="Ja",Y443,VLOOKUP($G443,PDC!$B$10:$G$95,6,FALSE))))</f>
        <v>0</v>
      </c>
      <c r="AG443" s="30">
        <f>IF(G443="",0,IF(P443="Inkoop bij 3e partij",0,IF(H443="Ja", Z443,VLOOKUP($G443,PDC!$B$10:$G$95,5,FALSE))))</f>
        <v>0</v>
      </c>
      <c r="AH443" s="293">
        <f>IF(G443="",0,IF(P443="Inkoop bij 3e partij",V443*(1+PDC!$F$37)+IF(G443=0,0,IF(LEN(G443)=0,0,VLOOKUP($G443,PDC!$B$10:$J$77,7,FALSE))),0))</f>
        <v>0</v>
      </c>
      <c r="AI443" s="293">
        <f>IF(G443="",0,IF(P443="Inkoop bij 3e partij",W443*(1+PDC!$F$38),0))</f>
        <v>0</v>
      </c>
      <c r="AJ443" s="30">
        <f>IF(L443="",0,IF(M443="Ja",AA443,VLOOKUP($L443,PDC!$B$10:$G$95,5,FALSE)))</f>
        <v>0</v>
      </c>
    </row>
    <row r="444" spans="1:36" x14ac:dyDescent="0.2">
      <c r="A444" s="36" t="str">
        <f>IF(OR(LEN('Local Access'!A444)=0,'Local Access'!$L443="Ja"),"",'Local Access'!A444)</f>
        <v/>
      </c>
      <c r="B444" s="36" t="str">
        <f>IF(OR(LEN('Local Access'!B444)=0,'Local Access'!$L443="Ja"),"",'Local Access'!B444)</f>
        <v/>
      </c>
      <c r="C444" s="36" t="str">
        <f>IF(OR(LEN('Local Access'!C444)=0,'Local Access'!$L443="Ja"),"",'Local Access'!C444)</f>
        <v/>
      </c>
      <c r="D444" s="36" t="str">
        <f>IF(OR(LEN('Local Access'!D444)=0,'Local Access'!$L443="Ja"),"",'Local Access'!D444)</f>
        <v/>
      </c>
      <c r="E444" s="36" t="str">
        <f>IF(OR(LEN('Local Access'!E444)=0,'Local Access'!$L443="Ja"),"",'Local Access'!E444)</f>
        <v/>
      </c>
      <c r="F444" s="36" t="str">
        <f>IF(OR(LEN('Local Access'!F444)=0,'Local Access'!$L443="Ja"),"",'Local Access'!F444)</f>
        <v/>
      </c>
      <c r="G444" s="36" t="str">
        <f>IF(N443="Ja","",IF(LEN('Local Access'!H444)=0,"",'Local Access'!H444))</f>
        <v/>
      </c>
      <c r="H444" s="174" t="str">
        <f t="shared" si="30"/>
        <v/>
      </c>
      <c r="I444" s="36" t="str">
        <f>IF(N443="Ja","",IF(LEN('Local Access'!G444)=0,"",'Local Access'!G444))</f>
        <v/>
      </c>
      <c r="J444" s="36" t="str">
        <f>IF(N443="Ja","",IF(LEN('Local Access'!I444)=0,"",'Local Access'!I444))</f>
        <v/>
      </c>
      <c r="K444" s="36" t="str">
        <f>IF(LEN('Local Access'!J444)=0,"",'Local Access'!J444)</f>
        <v/>
      </c>
      <c r="L444" s="36" t="str">
        <f>IF(LEN('Local Access'!K444)=0,"",'Local Access'!K444)</f>
        <v/>
      </c>
      <c r="M444" s="174" t="str">
        <f t="shared" si="31"/>
        <v/>
      </c>
      <c r="N444" s="36" t="str">
        <f>IF(LEN('Local Access'!L444)=0,"",'Local Access'!L444)</f>
        <v/>
      </c>
      <c r="O444" s="36" t="str">
        <f>IF(LEN('Local Access'!M444)=0,"",'Local Access'!M444)</f>
        <v/>
      </c>
      <c r="P444" s="35"/>
      <c r="Q444" s="35"/>
      <c r="R444" s="34"/>
      <c r="S444" s="33"/>
      <c r="T444" s="33"/>
      <c r="U444" s="32"/>
      <c r="V444" s="31"/>
      <c r="W444" s="31"/>
      <c r="X444" s="31"/>
      <c r="Y444" s="31"/>
      <c r="Z444" s="31"/>
      <c r="AA444" s="31"/>
      <c r="AB444" s="292">
        <f t="shared" si="32"/>
        <v>0</v>
      </c>
      <c r="AC444" s="292">
        <f t="shared" si="33"/>
        <v>0</v>
      </c>
      <c r="AD444" s="292">
        <f t="shared" si="34"/>
        <v>0</v>
      </c>
      <c r="AE444" s="30">
        <f>IF(G444="",0,IF(P444="On-Net maken (glasvezel)",$S444*PDC!$F$33+$T444*PDC!$F$34+PDC!$F$32+$U444,IF(P444="On-Net maken (radio)",PDC!$F$35+$U444,0)))</f>
        <v>0</v>
      </c>
      <c r="AF444" s="293">
        <f>IF(G444="",0,IF(P444="Inkoop bij 3e partij",0,IF(H444="Ja",Y444,VLOOKUP($G444,PDC!$B$10:$G$95,6,FALSE))))</f>
        <v>0</v>
      </c>
      <c r="AG444" s="30">
        <f>IF(G444="",0,IF(P444="Inkoop bij 3e partij",0,IF(H444="Ja", Z444,VLOOKUP($G444,PDC!$B$10:$G$95,5,FALSE))))</f>
        <v>0</v>
      </c>
      <c r="AH444" s="293">
        <f>IF(G444="",0,IF(P444="Inkoop bij 3e partij",V444*(1+PDC!$F$37)+IF(G444=0,0,IF(LEN(G444)=0,0,VLOOKUP($G444,PDC!$B$10:$J$77,7,FALSE))),0))</f>
        <v>0</v>
      </c>
      <c r="AI444" s="293">
        <f>IF(G444="",0,IF(P444="Inkoop bij 3e partij",W444*(1+PDC!$F$38),0))</f>
        <v>0</v>
      </c>
      <c r="AJ444" s="30">
        <f>IF(L444="",0,IF(M444="Ja",AA444,VLOOKUP($L444,PDC!$B$10:$G$95,5,FALSE)))</f>
        <v>0</v>
      </c>
    </row>
    <row r="445" spans="1:36" x14ac:dyDescent="0.2">
      <c r="A445" s="36" t="str">
        <f>IF(OR(LEN('Local Access'!A445)=0,'Local Access'!$L444="Ja"),"",'Local Access'!A445)</f>
        <v/>
      </c>
      <c r="B445" s="36" t="str">
        <f>IF(OR(LEN('Local Access'!B445)=0,'Local Access'!$L444="Ja"),"",'Local Access'!B445)</f>
        <v/>
      </c>
      <c r="C445" s="36" t="str">
        <f>IF(OR(LEN('Local Access'!C445)=0,'Local Access'!$L444="Ja"),"",'Local Access'!C445)</f>
        <v/>
      </c>
      <c r="D445" s="36" t="str">
        <f>IF(OR(LEN('Local Access'!D445)=0,'Local Access'!$L444="Ja"),"",'Local Access'!D445)</f>
        <v/>
      </c>
      <c r="E445" s="36" t="str">
        <f>IF(OR(LEN('Local Access'!E445)=0,'Local Access'!$L444="Ja"),"",'Local Access'!E445)</f>
        <v/>
      </c>
      <c r="F445" s="36" t="str">
        <f>IF(OR(LEN('Local Access'!F445)=0,'Local Access'!$L444="Ja"),"",'Local Access'!F445)</f>
        <v/>
      </c>
      <c r="G445" s="36" t="str">
        <f>IF(N444="Ja","",IF(LEN('Local Access'!H445)=0,"",'Local Access'!H445))</f>
        <v/>
      </c>
      <c r="H445" s="174" t="str">
        <f t="shared" si="30"/>
        <v/>
      </c>
      <c r="I445" s="36" t="str">
        <f>IF(N444="Ja","",IF(LEN('Local Access'!G445)=0,"",'Local Access'!G445))</f>
        <v/>
      </c>
      <c r="J445" s="36" t="str">
        <f>IF(N444="Ja","",IF(LEN('Local Access'!I445)=0,"",'Local Access'!I445))</f>
        <v/>
      </c>
      <c r="K445" s="36" t="str">
        <f>IF(LEN('Local Access'!J445)=0,"",'Local Access'!J445)</f>
        <v/>
      </c>
      <c r="L445" s="36" t="str">
        <f>IF(LEN('Local Access'!K445)=0,"",'Local Access'!K445)</f>
        <v/>
      </c>
      <c r="M445" s="174" t="str">
        <f t="shared" si="31"/>
        <v/>
      </c>
      <c r="N445" s="36" t="str">
        <f>IF(LEN('Local Access'!L445)=0,"",'Local Access'!L445)</f>
        <v/>
      </c>
      <c r="O445" s="36" t="str">
        <f>IF(LEN('Local Access'!M445)=0,"",'Local Access'!M445)</f>
        <v/>
      </c>
      <c r="P445" s="35"/>
      <c r="Q445" s="35"/>
      <c r="R445" s="34"/>
      <c r="S445" s="33"/>
      <c r="T445" s="33"/>
      <c r="U445" s="32"/>
      <c r="V445" s="31"/>
      <c r="W445" s="31"/>
      <c r="X445" s="31"/>
      <c r="Y445" s="31"/>
      <c r="Z445" s="31"/>
      <c r="AA445" s="31"/>
      <c r="AB445" s="292">
        <f t="shared" si="32"/>
        <v>0</v>
      </c>
      <c r="AC445" s="292">
        <f t="shared" si="33"/>
        <v>0</v>
      </c>
      <c r="AD445" s="292">
        <f t="shared" si="34"/>
        <v>0</v>
      </c>
      <c r="AE445" s="30">
        <f>IF(G445="",0,IF(P445="On-Net maken (glasvezel)",$S445*PDC!$F$33+$T445*PDC!$F$34+PDC!$F$32+$U445,IF(P445="On-Net maken (radio)",PDC!$F$35+$U445,0)))</f>
        <v>0</v>
      </c>
      <c r="AF445" s="293">
        <f>IF(G445="",0,IF(P445="Inkoop bij 3e partij",0,IF(H445="Ja",Y445,VLOOKUP($G445,PDC!$B$10:$G$95,6,FALSE))))</f>
        <v>0</v>
      </c>
      <c r="AG445" s="30">
        <f>IF(G445="",0,IF(P445="Inkoop bij 3e partij",0,IF(H445="Ja", Z445,VLOOKUP($G445,PDC!$B$10:$G$95,5,FALSE))))</f>
        <v>0</v>
      </c>
      <c r="AH445" s="293">
        <f>IF(G445="",0,IF(P445="Inkoop bij 3e partij",V445*(1+PDC!$F$37)+IF(G445=0,0,IF(LEN(G445)=0,0,VLOOKUP($G445,PDC!$B$10:$J$77,7,FALSE))),0))</f>
        <v>0</v>
      </c>
      <c r="AI445" s="293">
        <f>IF(G445="",0,IF(P445="Inkoop bij 3e partij",W445*(1+PDC!$F$38),0))</f>
        <v>0</v>
      </c>
      <c r="AJ445" s="30">
        <f>IF(L445="",0,IF(M445="Ja",AA445,VLOOKUP($L445,PDC!$B$10:$G$95,5,FALSE)))</f>
        <v>0</v>
      </c>
    </row>
    <row r="446" spans="1:36" x14ac:dyDescent="0.2">
      <c r="A446" s="36" t="str">
        <f>IF(OR(LEN('Local Access'!A446)=0,'Local Access'!$L445="Ja"),"",'Local Access'!A446)</f>
        <v/>
      </c>
      <c r="B446" s="36" t="str">
        <f>IF(OR(LEN('Local Access'!B446)=0,'Local Access'!$L445="Ja"),"",'Local Access'!B446)</f>
        <v/>
      </c>
      <c r="C446" s="36" t="str">
        <f>IF(OR(LEN('Local Access'!C446)=0,'Local Access'!$L445="Ja"),"",'Local Access'!C446)</f>
        <v/>
      </c>
      <c r="D446" s="36" t="str">
        <f>IF(OR(LEN('Local Access'!D446)=0,'Local Access'!$L445="Ja"),"",'Local Access'!D446)</f>
        <v/>
      </c>
      <c r="E446" s="36" t="str">
        <f>IF(OR(LEN('Local Access'!E446)=0,'Local Access'!$L445="Ja"),"",'Local Access'!E446)</f>
        <v/>
      </c>
      <c r="F446" s="36" t="str">
        <f>IF(OR(LEN('Local Access'!F446)=0,'Local Access'!$L445="Ja"),"",'Local Access'!F446)</f>
        <v/>
      </c>
      <c r="G446" s="36" t="str">
        <f>IF(N445="Ja","",IF(LEN('Local Access'!H446)=0,"",'Local Access'!H446))</f>
        <v/>
      </c>
      <c r="H446" s="174" t="str">
        <f t="shared" si="30"/>
        <v/>
      </c>
      <c r="I446" s="36" t="str">
        <f>IF(N445="Ja","",IF(LEN('Local Access'!G446)=0,"",'Local Access'!G446))</f>
        <v/>
      </c>
      <c r="J446" s="36" t="str">
        <f>IF(N445="Ja","",IF(LEN('Local Access'!I446)=0,"",'Local Access'!I446))</f>
        <v/>
      </c>
      <c r="K446" s="36" t="str">
        <f>IF(LEN('Local Access'!J446)=0,"",'Local Access'!J446)</f>
        <v/>
      </c>
      <c r="L446" s="36" t="str">
        <f>IF(LEN('Local Access'!K446)=0,"",'Local Access'!K446)</f>
        <v/>
      </c>
      <c r="M446" s="174" t="str">
        <f t="shared" si="31"/>
        <v/>
      </c>
      <c r="N446" s="36" t="str">
        <f>IF(LEN('Local Access'!L446)=0,"",'Local Access'!L446)</f>
        <v/>
      </c>
      <c r="O446" s="36" t="str">
        <f>IF(LEN('Local Access'!M446)=0,"",'Local Access'!M446)</f>
        <v/>
      </c>
      <c r="P446" s="35"/>
      <c r="Q446" s="35"/>
      <c r="R446" s="34"/>
      <c r="S446" s="33"/>
      <c r="T446" s="33"/>
      <c r="U446" s="32"/>
      <c r="V446" s="31"/>
      <c r="W446" s="31"/>
      <c r="X446" s="31"/>
      <c r="Y446" s="31"/>
      <c r="Z446" s="31"/>
      <c r="AA446" s="31"/>
      <c r="AB446" s="292">
        <f t="shared" si="32"/>
        <v>0</v>
      </c>
      <c r="AC446" s="292">
        <f t="shared" si="33"/>
        <v>0</v>
      </c>
      <c r="AD446" s="292">
        <f t="shared" si="34"/>
        <v>0</v>
      </c>
      <c r="AE446" s="30">
        <f>IF(G446="",0,IF(P446="On-Net maken (glasvezel)",$S446*PDC!$F$33+$T446*PDC!$F$34+PDC!$F$32+$U446,IF(P446="On-Net maken (radio)",PDC!$F$35+$U446,0)))</f>
        <v>0</v>
      </c>
      <c r="AF446" s="293">
        <f>IF(G446="",0,IF(P446="Inkoop bij 3e partij",0,IF(H446="Ja",Y446,VLOOKUP($G446,PDC!$B$10:$G$95,6,FALSE))))</f>
        <v>0</v>
      </c>
      <c r="AG446" s="30">
        <f>IF(G446="",0,IF(P446="Inkoop bij 3e partij",0,IF(H446="Ja", Z446,VLOOKUP($G446,PDC!$B$10:$G$95,5,FALSE))))</f>
        <v>0</v>
      </c>
      <c r="AH446" s="293">
        <f>IF(G446="",0,IF(P446="Inkoop bij 3e partij",V446*(1+PDC!$F$37)+IF(G446=0,0,IF(LEN(G446)=0,0,VLOOKUP($G446,PDC!$B$10:$J$77,7,FALSE))),0))</f>
        <v>0</v>
      </c>
      <c r="AI446" s="293">
        <f>IF(G446="",0,IF(P446="Inkoop bij 3e partij",W446*(1+PDC!$F$38),0))</f>
        <v>0</v>
      </c>
      <c r="AJ446" s="30">
        <f>IF(L446="",0,IF(M446="Ja",AA446,VLOOKUP($L446,PDC!$B$10:$G$95,5,FALSE)))</f>
        <v>0</v>
      </c>
    </row>
    <row r="447" spans="1:36" x14ac:dyDescent="0.2">
      <c r="A447" s="36" t="str">
        <f>IF(OR(LEN('Local Access'!A447)=0,'Local Access'!$L446="Ja"),"",'Local Access'!A447)</f>
        <v/>
      </c>
      <c r="B447" s="36" t="str">
        <f>IF(OR(LEN('Local Access'!B447)=0,'Local Access'!$L446="Ja"),"",'Local Access'!B447)</f>
        <v/>
      </c>
      <c r="C447" s="36" t="str">
        <f>IF(OR(LEN('Local Access'!C447)=0,'Local Access'!$L446="Ja"),"",'Local Access'!C447)</f>
        <v/>
      </c>
      <c r="D447" s="36" t="str">
        <f>IF(OR(LEN('Local Access'!D447)=0,'Local Access'!$L446="Ja"),"",'Local Access'!D447)</f>
        <v/>
      </c>
      <c r="E447" s="36" t="str">
        <f>IF(OR(LEN('Local Access'!E447)=0,'Local Access'!$L446="Ja"),"",'Local Access'!E447)</f>
        <v/>
      </c>
      <c r="F447" s="36" t="str">
        <f>IF(OR(LEN('Local Access'!F447)=0,'Local Access'!$L446="Ja"),"",'Local Access'!F447)</f>
        <v/>
      </c>
      <c r="G447" s="36" t="str">
        <f>IF(N446="Ja","",IF(LEN('Local Access'!H447)=0,"",'Local Access'!H447))</f>
        <v/>
      </c>
      <c r="H447" s="174" t="str">
        <f t="shared" si="30"/>
        <v/>
      </c>
      <c r="I447" s="36" t="str">
        <f>IF(N446="Ja","",IF(LEN('Local Access'!G447)=0,"",'Local Access'!G447))</f>
        <v/>
      </c>
      <c r="J447" s="36" t="str">
        <f>IF(N446="Ja","",IF(LEN('Local Access'!I447)=0,"",'Local Access'!I447))</f>
        <v/>
      </c>
      <c r="K447" s="36" t="str">
        <f>IF(LEN('Local Access'!J447)=0,"",'Local Access'!J447)</f>
        <v/>
      </c>
      <c r="L447" s="36" t="str">
        <f>IF(LEN('Local Access'!K447)=0,"",'Local Access'!K447)</f>
        <v/>
      </c>
      <c r="M447" s="174" t="str">
        <f t="shared" si="31"/>
        <v/>
      </c>
      <c r="N447" s="36" t="str">
        <f>IF(LEN('Local Access'!L447)=0,"",'Local Access'!L447)</f>
        <v/>
      </c>
      <c r="O447" s="36" t="str">
        <f>IF(LEN('Local Access'!M447)=0,"",'Local Access'!M447)</f>
        <v/>
      </c>
      <c r="P447" s="35"/>
      <c r="Q447" s="35"/>
      <c r="R447" s="34"/>
      <c r="S447" s="33"/>
      <c r="T447" s="33"/>
      <c r="U447" s="32"/>
      <c r="V447" s="31"/>
      <c r="W447" s="31"/>
      <c r="X447" s="31"/>
      <c r="Y447" s="31"/>
      <c r="Z447" s="31"/>
      <c r="AA447" s="31"/>
      <c r="AB447" s="292">
        <f t="shared" si="32"/>
        <v>0</v>
      </c>
      <c r="AC447" s="292">
        <f t="shared" si="33"/>
        <v>0</v>
      </c>
      <c r="AD447" s="292">
        <f t="shared" si="34"/>
        <v>0</v>
      </c>
      <c r="AE447" s="30">
        <f>IF(G447="",0,IF(P447="On-Net maken (glasvezel)",$S447*PDC!$F$33+$T447*PDC!$F$34+PDC!$F$32+$U447,IF(P447="On-Net maken (radio)",PDC!$F$35+$U447,0)))</f>
        <v>0</v>
      </c>
      <c r="AF447" s="293">
        <f>IF(G447="",0,IF(P447="Inkoop bij 3e partij",0,IF(H447="Ja",Y447,VLOOKUP($G447,PDC!$B$10:$G$95,6,FALSE))))</f>
        <v>0</v>
      </c>
      <c r="AG447" s="30">
        <f>IF(G447="",0,IF(P447="Inkoop bij 3e partij",0,IF(H447="Ja", Z447,VLOOKUP($G447,PDC!$B$10:$G$95,5,FALSE))))</f>
        <v>0</v>
      </c>
      <c r="AH447" s="293">
        <f>IF(G447="",0,IF(P447="Inkoop bij 3e partij",V447*(1+PDC!$F$37)+IF(G447=0,0,IF(LEN(G447)=0,0,VLOOKUP($G447,PDC!$B$10:$J$77,7,FALSE))),0))</f>
        <v>0</v>
      </c>
      <c r="AI447" s="293">
        <f>IF(G447="",0,IF(P447="Inkoop bij 3e partij",W447*(1+PDC!$F$38),0))</f>
        <v>0</v>
      </c>
      <c r="AJ447" s="30">
        <f>IF(L447="",0,IF(M447="Ja",AA447,VLOOKUP($L447,PDC!$B$10:$G$95,5,FALSE)))</f>
        <v>0</v>
      </c>
    </row>
    <row r="448" spans="1:36" x14ac:dyDescent="0.2">
      <c r="A448" s="36" t="str">
        <f>IF(OR(LEN('Local Access'!A448)=0,'Local Access'!$L447="Ja"),"",'Local Access'!A448)</f>
        <v/>
      </c>
      <c r="B448" s="36" t="str">
        <f>IF(OR(LEN('Local Access'!B448)=0,'Local Access'!$L447="Ja"),"",'Local Access'!B448)</f>
        <v/>
      </c>
      <c r="C448" s="36" t="str">
        <f>IF(OR(LEN('Local Access'!C448)=0,'Local Access'!$L447="Ja"),"",'Local Access'!C448)</f>
        <v/>
      </c>
      <c r="D448" s="36" t="str">
        <f>IF(OR(LEN('Local Access'!D448)=0,'Local Access'!$L447="Ja"),"",'Local Access'!D448)</f>
        <v/>
      </c>
      <c r="E448" s="36" t="str">
        <f>IF(OR(LEN('Local Access'!E448)=0,'Local Access'!$L447="Ja"),"",'Local Access'!E448)</f>
        <v/>
      </c>
      <c r="F448" s="36" t="str">
        <f>IF(OR(LEN('Local Access'!F448)=0,'Local Access'!$L447="Ja"),"",'Local Access'!F448)</f>
        <v/>
      </c>
      <c r="G448" s="36" t="str">
        <f>IF(N447="Ja","",IF(LEN('Local Access'!H448)=0,"",'Local Access'!H448))</f>
        <v/>
      </c>
      <c r="H448" s="174" t="str">
        <f t="shared" si="30"/>
        <v/>
      </c>
      <c r="I448" s="36" t="str">
        <f>IF(N447="Ja","",IF(LEN('Local Access'!G448)=0,"",'Local Access'!G448))</f>
        <v/>
      </c>
      <c r="J448" s="36" t="str">
        <f>IF(N447="Ja","",IF(LEN('Local Access'!I448)=0,"",'Local Access'!I448))</f>
        <v/>
      </c>
      <c r="K448" s="36" t="str">
        <f>IF(LEN('Local Access'!J448)=0,"",'Local Access'!J448)</f>
        <v/>
      </c>
      <c r="L448" s="36" t="str">
        <f>IF(LEN('Local Access'!K448)=0,"",'Local Access'!K448)</f>
        <v/>
      </c>
      <c r="M448" s="174" t="str">
        <f t="shared" si="31"/>
        <v/>
      </c>
      <c r="N448" s="36" t="str">
        <f>IF(LEN('Local Access'!L448)=0,"",'Local Access'!L448)</f>
        <v/>
      </c>
      <c r="O448" s="36" t="str">
        <f>IF(LEN('Local Access'!M448)=0,"",'Local Access'!M448)</f>
        <v/>
      </c>
      <c r="P448" s="35"/>
      <c r="Q448" s="35"/>
      <c r="R448" s="34"/>
      <c r="S448" s="33"/>
      <c r="T448" s="33"/>
      <c r="U448" s="32"/>
      <c r="V448" s="31"/>
      <c r="W448" s="31"/>
      <c r="X448" s="31"/>
      <c r="Y448" s="31"/>
      <c r="Z448" s="31"/>
      <c r="AA448" s="31"/>
      <c r="AB448" s="292">
        <f t="shared" si="32"/>
        <v>0</v>
      </c>
      <c r="AC448" s="292">
        <f t="shared" si="33"/>
        <v>0</v>
      </c>
      <c r="AD448" s="292">
        <f t="shared" si="34"/>
        <v>0</v>
      </c>
      <c r="AE448" s="30">
        <f>IF(G448="",0,IF(P448="On-Net maken (glasvezel)",$S448*PDC!$F$33+$T448*PDC!$F$34+PDC!$F$32+$U448,IF(P448="On-Net maken (radio)",PDC!$F$35+$U448,0)))</f>
        <v>0</v>
      </c>
      <c r="AF448" s="293">
        <f>IF(G448="",0,IF(P448="Inkoop bij 3e partij",0,IF(H448="Ja",Y448,VLOOKUP($G448,PDC!$B$10:$G$95,6,FALSE))))</f>
        <v>0</v>
      </c>
      <c r="AG448" s="30">
        <f>IF(G448="",0,IF(P448="Inkoop bij 3e partij",0,IF(H448="Ja", Z448,VLOOKUP($G448,PDC!$B$10:$G$95,5,FALSE))))</f>
        <v>0</v>
      </c>
      <c r="AH448" s="293">
        <f>IF(G448="",0,IF(P448="Inkoop bij 3e partij",V448*(1+PDC!$F$37)+IF(G448=0,0,IF(LEN(G448)=0,0,VLOOKUP($G448,PDC!$B$10:$J$77,7,FALSE))),0))</f>
        <v>0</v>
      </c>
      <c r="AI448" s="293">
        <f>IF(G448="",0,IF(P448="Inkoop bij 3e partij",W448*(1+PDC!$F$38),0))</f>
        <v>0</v>
      </c>
      <c r="AJ448" s="30">
        <f>IF(L448="",0,IF(M448="Ja",AA448,VLOOKUP($L448,PDC!$B$10:$G$95,5,FALSE)))</f>
        <v>0</v>
      </c>
    </row>
    <row r="449" spans="1:36" x14ac:dyDescent="0.2">
      <c r="A449" s="36" t="str">
        <f>IF(OR(LEN('Local Access'!A449)=0,'Local Access'!$L448="Ja"),"",'Local Access'!A449)</f>
        <v/>
      </c>
      <c r="B449" s="36" t="str">
        <f>IF(OR(LEN('Local Access'!B449)=0,'Local Access'!$L448="Ja"),"",'Local Access'!B449)</f>
        <v/>
      </c>
      <c r="C449" s="36" t="str">
        <f>IF(OR(LEN('Local Access'!C449)=0,'Local Access'!$L448="Ja"),"",'Local Access'!C449)</f>
        <v/>
      </c>
      <c r="D449" s="36" t="str">
        <f>IF(OR(LEN('Local Access'!D449)=0,'Local Access'!$L448="Ja"),"",'Local Access'!D449)</f>
        <v/>
      </c>
      <c r="E449" s="36" t="str">
        <f>IF(OR(LEN('Local Access'!E449)=0,'Local Access'!$L448="Ja"),"",'Local Access'!E449)</f>
        <v/>
      </c>
      <c r="F449" s="36" t="str">
        <f>IF(OR(LEN('Local Access'!F449)=0,'Local Access'!$L448="Ja"),"",'Local Access'!F449)</f>
        <v/>
      </c>
      <c r="G449" s="36" t="str">
        <f>IF(N448="Ja","",IF(LEN('Local Access'!H449)=0,"",'Local Access'!H449))</f>
        <v/>
      </c>
      <c r="H449" s="174" t="str">
        <f t="shared" si="30"/>
        <v/>
      </c>
      <c r="I449" s="36" t="str">
        <f>IF(N448="Ja","",IF(LEN('Local Access'!G449)=0,"",'Local Access'!G449))</f>
        <v/>
      </c>
      <c r="J449" s="36" t="str">
        <f>IF(N448="Ja","",IF(LEN('Local Access'!I449)=0,"",'Local Access'!I449))</f>
        <v/>
      </c>
      <c r="K449" s="36" t="str">
        <f>IF(LEN('Local Access'!J449)=0,"",'Local Access'!J449)</f>
        <v/>
      </c>
      <c r="L449" s="36" t="str">
        <f>IF(LEN('Local Access'!K449)=0,"",'Local Access'!K449)</f>
        <v/>
      </c>
      <c r="M449" s="174" t="str">
        <f t="shared" si="31"/>
        <v/>
      </c>
      <c r="N449" s="36" t="str">
        <f>IF(LEN('Local Access'!L449)=0,"",'Local Access'!L449)</f>
        <v/>
      </c>
      <c r="O449" s="36" t="str">
        <f>IF(LEN('Local Access'!M449)=0,"",'Local Access'!M449)</f>
        <v/>
      </c>
      <c r="P449" s="35"/>
      <c r="Q449" s="35"/>
      <c r="R449" s="34"/>
      <c r="S449" s="33"/>
      <c r="T449" s="33"/>
      <c r="U449" s="32"/>
      <c r="V449" s="31"/>
      <c r="W449" s="31"/>
      <c r="X449" s="31"/>
      <c r="Y449" s="31"/>
      <c r="Z449" s="31"/>
      <c r="AA449" s="31"/>
      <c r="AB449" s="292">
        <f t="shared" si="32"/>
        <v>0</v>
      </c>
      <c r="AC449" s="292">
        <f t="shared" si="33"/>
        <v>0</v>
      </c>
      <c r="AD449" s="292">
        <f t="shared" si="34"/>
        <v>0</v>
      </c>
      <c r="AE449" s="30">
        <f>IF(G449="",0,IF(P449="On-Net maken (glasvezel)",$S449*PDC!$F$33+$T449*PDC!$F$34+PDC!$F$32+$U449,IF(P449="On-Net maken (radio)",PDC!$F$35+$U449,0)))</f>
        <v>0</v>
      </c>
      <c r="AF449" s="293">
        <f>IF(G449="",0,IF(P449="Inkoop bij 3e partij",0,IF(H449="Ja",Y449,VLOOKUP($G449,PDC!$B$10:$G$95,6,FALSE))))</f>
        <v>0</v>
      </c>
      <c r="AG449" s="30">
        <f>IF(G449="",0,IF(P449="Inkoop bij 3e partij",0,IF(H449="Ja", Z449,VLOOKUP($G449,PDC!$B$10:$G$95,5,FALSE))))</f>
        <v>0</v>
      </c>
      <c r="AH449" s="293">
        <f>IF(G449="",0,IF(P449="Inkoop bij 3e partij",V449*(1+PDC!$F$37)+IF(G449=0,0,IF(LEN(G449)=0,0,VLOOKUP($G449,PDC!$B$10:$J$77,7,FALSE))),0))</f>
        <v>0</v>
      </c>
      <c r="AI449" s="293">
        <f>IF(G449="",0,IF(P449="Inkoop bij 3e partij",W449*(1+PDC!$F$38),0))</f>
        <v>0</v>
      </c>
      <c r="AJ449" s="30">
        <f>IF(L449="",0,IF(M449="Ja",AA449,VLOOKUP($L449,PDC!$B$10:$G$95,5,FALSE)))</f>
        <v>0</v>
      </c>
    </row>
    <row r="450" spans="1:36" x14ac:dyDescent="0.2">
      <c r="A450" s="36" t="str">
        <f>IF(OR(LEN('Local Access'!A450)=0,'Local Access'!$L449="Ja"),"",'Local Access'!A450)</f>
        <v/>
      </c>
      <c r="B450" s="36" t="str">
        <f>IF(OR(LEN('Local Access'!B450)=0,'Local Access'!$L449="Ja"),"",'Local Access'!B450)</f>
        <v/>
      </c>
      <c r="C450" s="36" t="str">
        <f>IF(OR(LEN('Local Access'!C450)=0,'Local Access'!$L449="Ja"),"",'Local Access'!C450)</f>
        <v/>
      </c>
      <c r="D450" s="36" t="str">
        <f>IF(OR(LEN('Local Access'!D450)=0,'Local Access'!$L449="Ja"),"",'Local Access'!D450)</f>
        <v/>
      </c>
      <c r="E450" s="36" t="str">
        <f>IF(OR(LEN('Local Access'!E450)=0,'Local Access'!$L449="Ja"),"",'Local Access'!E450)</f>
        <v/>
      </c>
      <c r="F450" s="36" t="str">
        <f>IF(OR(LEN('Local Access'!F450)=0,'Local Access'!$L449="Ja"),"",'Local Access'!F450)</f>
        <v/>
      </c>
      <c r="G450" s="36" t="str">
        <f>IF(N449="Ja","",IF(LEN('Local Access'!H450)=0,"",'Local Access'!H450))</f>
        <v/>
      </c>
      <c r="H450" s="174" t="str">
        <f t="shared" si="30"/>
        <v/>
      </c>
      <c r="I450" s="36" t="str">
        <f>IF(N449="Ja","",IF(LEN('Local Access'!G450)=0,"",'Local Access'!G450))</f>
        <v/>
      </c>
      <c r="J450" s="36" t="str">
        <f>IF(N449="Ja","",IF(LEN('Local Access'!I450)=0,"",'Local Access'!I450))</f>
        <v/>
      </c>
      <c r="K450" s="36" t="str">
        <f>IF(LEN('Local Access'!J450)=0,"",'Local Access'!J450)</f>
        <v/>
      </c>
      <c r="L450" s="36" t="str">
        <f>IF(LEN('Local Access'!K450)=0,"",'Local Access'!K450)</f>
        <v/>
      </c>
      <c r="M450" s="174" t="str">
        <f t="shared" si="31"/>
        <v/>
      </c>
      <c r="N450" s="36" t="str">
        <f>IF(LEN('Local Access'!L450)=0,"",'Local Access'!L450)</f>
        <v/>
      </c>
      <c r="O450" s="36" t="str">
        <f>IF(LEN('Local Access'!M450)=0,"",'Local Access'!M450)</f>
        <v/>
      </c>
      <c r="P450" s="35"/>
      <c r="Q450" s="35"/>
      <c r="R450" s="34"/>
      <c r="S450" s="33"/>
      <c r="T450" s="33"/>
      <c r="U450" s="32"/>
      <c r="V450" s="31"/>
      <c r="W450" s="31"/>
      <c r="X450" s="31"/>
      <c r="Y450" s="31"/>
      <c r="Z450" s="31"/>
      <c r="AA450" s="31"/>
      <c r="AB450" s="292">
        <f t="shared" si="32"/>
        <v>0</v>
      </c>
      <c r="AC450" s="292">
        <f t="shared" si="33"/>
        <v>0</v>
      </c>
      <c r="AD450" s="292">
        <f t="shared" si="34"/>
        <v>0</v>
      </c>
      <c r="AE450" s="30">
        <f>IF(G450="",0,IF(P450="On-Net maken (glasvezel)",$S450*PDC!$F$33+$T450*PDC!$F$34+PDC!$F$32+$U450,IF(P450="On-Net maken (radio)",PDC!$F$35+$U450,0)))</f>
        <v>0</v>
      </c>
      <c r="AF450" s="293">
        <f>IF(G450="",0,IF(P450="Inkoop bij 3e partij",0,IF(H450="Ja",Y450,VLOOKUP($G450,PDC!$B$10:$G$95,6,FALSE))))</f>
        <v>0</v>
      </c>
      <c r="AG450" s="30">
        <f>IF(G450="",0,IF(P450="Inkoop bij 3e partij",0,IF(H450="Ja", Z450,VLOOKUP($G450,PDC!$B$10:$G$95,5,FALSE))))</f>
        <v>0</v>
      </c>
      <c r="AH450" s="293">
        <f>IF(G450="",0,IF(P450="Inkoop bij 3e partij",V450*(1+PDC!$F$37)+IF(G450=0,0,IF(LEN(G450)=0,0,VLOOKUP($G450,PDC!$B$10:$J$77,7,FALSE))),0))</f>
        <v>0</v>
      </c>
      <c r="AI450" s="293">
        <f>IF(G450="",0,IF(P450="Inkoop bij 3e partij",W450*(1+PDC!$F$38),0))</f>
        <v>0</v>
      </c>
      <c r="AJ450" s="30">
        <f>IF(L450="",0,IF(M450="Ja",AA450,VLOOKUP($L450,PDC!$B$10:$G$95,5,FALSE)))</f>
        <v>0</v>
      </c>
    </row>
    <row r="451" spans="1:36" x14ac:dyDescent="0.2">
      <c r="A451" s="36" t="str">
        <f>IF(OR(LEN('Local Access'!A451)=0,'Local Access'!$L450="Ja"),"",'Local Access'!A451)</f>
        <v/>
      </c>
      <c r="B451" s="36" t="str">
        <f>IF(OR(LEN('Local Access'!B451)=0,'Local Access'!$L450="Ja"),"",'Local Access'!B451)</f>
        <v/>
      </c>
      <c r="C451" s="36" t="str">
        <f>IF(OR(LEN('Local Access'!C451)=0,'Local Access'!$L450="Ja"),"",'Local Access'!C451)</f>
        <v/>
      </c>
      <c r="D451" s="36" t="str">
        <f>IF(OR(LEN('Local Access'!D451)=0,'Local Access'!$L450="Ja"),"",'Local Access'!D451)</f>
        <v/>
      </c>
      <c r="E451" s="36" t="str">
        <f>IF(OR(LEN('Local Access'!E451)=0,'Local Access'!$L450="Ja"),"",'Local Access'!E451)</f>
        <v/>
      </c>
      <c r="F451" s="36" t="str">
        <f>IF(OR(LEN('Local Access'!F451)=0,'Local Access'!$L450="Ja"),"",'Local Access'!F451)</f>
        <v/>
      </c>
      <c r="G451" s="36" t="str">
        <f>IF(N450="Ja","",IF(LEN('Local Access'!H451)=0,"",'Local Access'!H451))</f>
        <v/>
      </c>
      <c r="H451" s="174" t="str">
        <f t="shared" si="30"/>
        <v/>
      </c>
      <c r="I451" s="36" t="str">
        <f>IF(N450="Ja","",IF(LEN('Local Access'!G451)=0,"",'Local Access'!G451))</f>
        <v/>
      </c>
      <c r="J451" s="36" t="str">
        <f>IF(N450="Ja","",IF(LEN('Local Access'!I451)=0,"",'Local Access'!I451))</f>
        <v/>
      </c>
      <c r="K451" s="36" t="str">
        <f>IF(LEN('Local Access'!J451)=0,"",'Local Access'!J451)</f>
        <v/>
      </c>
      <c r="L451" s="36" t="str">
        <f>IF(LEN('Local Access'!K451)=0,"",'Local Access'!K451)</f>
        <v/>
      </c>
      <c r="M451" s="174" t="str">
        <f t="shared" si="31"/>
        <v/>
      </c>
      <c r="N451" s="36" t="str">
        <f>IF(LEN('Local Access'!L451)=0,"",'Local Access'!L451)</f>
        <v/>
      </c>
      <c r="O451" s="36" t="str">
        <f>IF(LEN('Local Access'!M451)=0,"",'Local Access'!M451)</f>
        <v/>
      </c>
      <c r="P451" s="35"/>
      <c r="Q451" s="35"/>
      <c r="R451" s="34"/>
      <c r="S451" s="33"/>
      <c r="T451" s="33"/>
      <c r="U451" s="32"/>
      <c r="V451" s="31"/>
      <c r="W451" s="31"/>
      <c r="X451" s="31"/>
      <c r="Y451" s="31"/>
      <c r="Z451" s="31"/>
      <c r="AA451" s="31"/>
      <c r="AB451" s="292">
        <f t="shared" si="32"/>
        <v>0</v>
      </c>
      <c r="AC451" s="292">
        <f t="shared" si="33"/>
        <v>0</v>
      </c>
      <c r="AD451" s="292">
        <f t="shared" si="34"/>
        <v>0</v>
      </c>
      <c r="AE451" s="30">
        <f>IF(G451="",0,IF(P451="On-Net maken (glasvezel)",$S451*PDC!$F$33+$T451*PDC!$F$34+PDC!$F$32+$U451,IF(P451="On-Net maken (radio)",PDC!$F$35+$U451,0)))</f>
        <v>0</v>
      </c>
      <c r="AF451" s="293">
        <f>IF(G451="",0,IF(P451="Inkoop bij 3e partij",0,IF(H451="Ja",Y451,VLOOKUP($G451,PDC!$B$10:$G$95,6,FALSE))))</f>
        <v>0</v>
      </c>
      <c r="AG451" s="30">
        <f>IF(G451="",0,IF(P451="Inkoop bij 3e partij",0,IF(H451="Ja", Z451,VLOOKUP($G451,PDC!$B$10:$G$95,5,FALSE))))</f>
        <v>0</v>
      </c>
      <c r="AH451" s="293">
        <f>IF(G451="",0,IF(P451="Inkoop bij 3e partij",V451*(1+PDC!$F$37)+IF(G451=0,0,IF(LEN(G451)=0,0,VLOOKUP($G451,PDC!$B$10:$J$77,7,FALSE))),0))</f>
        <v>0</v>
      </c>
      <c r="AI451" s="293">
        <f>IF(G451="",0,IF(P451="Inkoop bij 3e partij",W451*(1+PDC!$F$38),0))</f>
        <v>0</v>
      </c>
      <c r="AJ451" s="30">
        <f>IF(L451="",0,IF(M451="Ja",AA451,VLOOKUP($L451,PDC!$B$10:$G$95,5,FALSE)))</f>
        <v>0</v>
      </c>
    </row>
    <row r="452" spans="1:36" x14ac:dyDescent="0.2">
      <c r="A452" s="36" t="str">
        <f>IF(OR(LEN('Local Access'!A452)=0,'Local Access'!$L451="Ja"),"",'Local Access'!A452)</f>
        <v/>
      </c>
      <c r="B452" s="36" t="str">
        <f>IF(OR(LEN('Local Access'!B452)=0,'Local Access'!$L451="Ja"),"",'Local Access'!B452)</f>
        <v/>
      </c>
      <c r="C452" s="36" t="str">
        <f>IF(OR(LEN('Local Access'!C452)=0,'Local Access'!$L451="Ja"),"",'Local Access'!C452)</f>
        <v/>
      </c>
      <c r="D452" s="36" t="str">
        <f>IF(OR(LEN('Local Access'!D452)=0,'Local Access'!$L451="Ja"),"",'Local Access'!D452)</f>
        <v/>
      </c>
      <c r="E452" s="36" t="str">
        <f>IF(OR(LEN('Local Access'!E452)=0,'Local Access'!$L451="Ja"),"",'Local Access'!E452)</f>
        <v/>
      </c>
      <c r="F452" s="36" t="str">
        <f>IF(OR(LEN('Local Access'!F452)=0,'Local Access'!$L451="Ja"),"",'Local Access'!F452)</f>
        <v/>
      </c>
      <c r="G452" s="36" t="str">
        <f>IF(N451="Ja","",IF(LEN('Local Access'!H452)=0,"",'Local Access'!H452))</f>
        <v/>
      </c>
      <c r="H452" s="174" t="str">
        <f t="shared" si="30"/>
        <v/>
      </c>
      <c r="I452" s="36" t="str">
        <f>IF(N451="Ja","",IF(LEN('Local Access'!G452)=0,"",'Local Access'!G452))</f>
        <v/>
      </c>
      <c r="J452" s="36" t="str">
        <f>IF(N451="Ja","",IF(LEN('Local Access'!I452)=0,"",'Local Access'!I452))</f>
        <v/>
      </c>
      <c r="K452" s="36" t="str">
        <f>IF(LEN('Local Access'!J452)=0,"",'Local Access'!J452)</f>
        <v/>
      </c>
      <c r="L452" s="36" t="str">
        <f>IF(LEN('Local Access'!K452)=0,"",'Local Access'!K452)</f>
        <v/>
      </c>
      <c r="M452" s="174" t="str">
        <f t="shared" si="31"/>
        <v/>
      </c>
      <c r="N452" s="36" t="str">
        <f>IF(LEN('Local Access'!L452)=0,"",'Local Access'!L452)</f>
        <v/>
      </c>
      <c r="O452" s="36" t="str">
        <f>IF(LEN('Local Access'!M452)=0,"",'Local Access'!M452)</f>
        <v/>
      </c>
      <c r="P452" s="35"/>
      <c r="Q452" s="35"/>
      <c r="R452" s="34"/>
      <c r="S452" s="33"/>
      <c r="T452" s="33"/>
      <c r="U452" s="32"/>
      <c r="V452" s="31"/>
      <c r="W452" s="31"/>
      <c r="X452" s="31"/>
      <c r="Y452" s="31"/>
      <c r="Z452" s="31"/>
      <c r="AA452" s="31"/>
      <c r="AB452" s="292">
        <f t="shared" si="32"/>
        <v>0</v>
      </c>
      <c r="AC452" s="292">
        <f t="shared" si="33"/>
        <v>0</v>
      </c>
      <c r="AD452" s="292">
        <f t="shared" si="34"/>
        <v>0</v>
      </c>
      <c r="AE452" s="30">
        <f>IF(G452="",0,IF(P452="On-Net maken (glasvezel)",$S452*PDC!$F$33+$T452*PDC!$F$34+PDC!$F$32+$U452,IF(P452="On-Net maken (radio)",PDC!$F$35+$U452,0)))</f>
        <v>0</v>
      </c>
      <c r="AF452" s="293">
        <f>IF(G452="",0,IF(P452="Inkoop bij 3e partij",0,IF(H452="Ja",Y452,VLOOKUP($G452,PDC!$B$10:$G$95,6,FALSE))))</f>
        <v>0</v>
      </c>
      <c r="AG452" s="30">
        <f>IF(G452="",0,IF(P452="Inkoop bij 3e partij",0,IF(H452="Ja", Z452,VLOOKUP($G452,PDC!$B$10:$G$95,5,FALSE))))</f>
        <v>0</v>
      </c>
      <c r="AH452" s="293">
        <f>IF(G452="",0,IF(P452="Inkoop bij 3e partij",V452*(1+PDC!$F$37)+IF(G452=0,0,IF(LEN(G452)=0,0,VLOOKUP($G452,PDC!$B$10:$J$77,7,FALSE))),0))</f>
        <v>0</v>
      </c>
      <c r="AI452" s="293">
        <f>IF(G452="",0,IF(P452="Inkoop bij 3e partij",W452*(1+PDC!$F$38),0))</f>
        <v>0</v>
      </c>
      <c r="AJ452" s="30">
        <f>IF(L452="",0,IF(M452="Ja",AA452,VLOOKUP($L452,PDC!$B$10:$G$95,5,FALSE)))</f>
        <v>0</v>
      </c>
    </row>
    <row r="453" spans="1:36" x14ac:dyDescent="0.2">
      <c r="A453" s="36" t="str">
        <f>IF(OR(LEN('Local Access'!A453)=0,'Local Access'!$L452="Ja"),"",'Local Access'!A453)</f>
        <v/>
      </c>
      <c r="B453" s="36" t="str">
        <f>IF(OR(LEN('Local Access'!B453)=0,'Local Access'!$L452="Ja"),"",'Local Access'!B453)</f>
        <v/>
      </c>
      <c r="C453" s="36" t="str">
        <f>IF(OR(LEN('Local Access'!C453)=0,'Local Access'!$L452="Ja"),"",'Local Access'!C453)</f>
        <v/>
      </c>
      <c r="D453" s="36" t="str">
        <f>IF(OR(LEN('Local Access'!D453)=0,'Local Access'!$L452="Ja"),"",'Local Access'!D453)</f>
        <v/>
      </c>
      <c r="E453" s="36" t="str">
        <f>IF(OR(LEN('Local Access'!E453)=0,'Local Access'!$L452="Ja"),"",'Local Access'!E453)</f>
        <v/>
      </c>
      <c r="F453" s="36" t="str">
        <f>IF(OR(LEN('Local Access'!F453)=0,'Local Access'!$L452="Ja"),"",'Local Access'!F453)</f>
        <v/>
      </c>
      <c r="G453" s="36" t="str">
        <f>IF(N452="Ja","",IF(LEN('Local Access'!H453)=0,"",'Local Access'!H453))</f>
        <v/>
      </c>
      <c r="H453" s="174" t="str">
        <f t="shared" si="30"/>
        <v/>
      </c>
      <c r="I453" s="36" t="str">
        <f>IF(N452="Ja","",IF(LEN('Local Access'!G453)=0,"",'Local Access'!G453))</f>
        <v/>
      </c>
      <c r="J453" s="36" t="str">
        <f>IF(N452="Ja","",IF(LEN('Local Access'!I453)=0,"",'Local Access'!I453))</f>
        <v/>
      </c>
      <c r="K453" s="36" t="str">
        <f>IF(LEN('Local Access'!J453)=0,"",'Local Access'!J453)</f>
        <v/>
      </c>
      <c r="L453" s="36" t="str">
        <f>IF(LEN('Local Access'!K453)=0,"",'Local Access'!K453)</f>
        <v/>
      </c>
      <c r="M453" s="174" t="str">
        <f t="shared" si="31"/>
        <v/>
      </c>
      <c r="N453" s="36" t="str">
        <f>IF(LEN('Local Access'!L453)=0,"",'Local Access'!L453)</f>
        <v/>
      </c>
      <c r="O453" s="36" t="str">
        <f>IF(LEN('Local Access'!M453)=0,"",'Local Access'!M453)</f>
        <v/>
      </c>
      <c r="P453" s="35"/>
      <c r="Q453" s="35"/>
      <c r="R453" s="34"/>
      <c r="S453" s="33"/>
      <c r="T453" s="33"/>
      <c r="U453" s="32"/>
      <c r="V453" s="31"/>
      <c r="W453" s="31"/>
      <c r="X453" s="31"/>
      <c r="Y453" s="31"/>
      <c r="Z453" s="31"/>
      <c r="AA453" s="31"/>
      <c r="AB453" s="292">
        <f t="shared" si="32"/>
        <v>0</v>
      </c>
      <c r="AC453" s="292">
        <f t="shared" si="33"/>
        <v>0</v>
      </c>
      <c r="AD453" s="292">
        <f t="shared" si="34"/>
        <v>0</v>
      </c>
      <c r="AE453" s="30">
        <f>IF(G453="",0,IF(P453="On-Net maken (glasvezel)",$S453*PDC!$F$33+$T453*PDC!$F$34+PDC!$F$32+$U453,IF(P453="On-Net maken (radio)",PDC!$F$35+$U453,0)))</f>
        <v>0</v>
      </c>
      <c r="AF453" s="293">
        <f>IF(G453="",0,IF(P453="Inkoop bij 3e partij",0,IF(H453="Ja",Y453,VLOOKUP($G453,PDC!$B$10:$G$95,6,FALSE))))</f>
        <v>0</v>
      </c>
      <c r="AG453" s="30">
        <f>IF(G453="",0,IF(P453="Inkoop bij 3e partij",0,IF(H453="Ja", Z453,VLOOKUP($G453,PDC!$B$10:$G$95,5,FALSE))))</f>
        <v>0</v>
      </c>
      <c r="AH453" s="293">
        <f>IF(G453="",0,IF(P453="Inkoop bij 3e partij",V453*(1+PDC!$F$37)+IF(G453=0,0,IF(LEN(G453)=0,0,VLOOKUP($G453,PDC!$B$10:$J$77,7,FALSE))),0))</f>
        <v>0</v>
      </c>
      <c r="AI453" s="293">
        <f>IF(G453="",0,IF(P453="Inkoop bij 3e partij",W453*(1+PDC!$F$38),0))</f>
        <v>0</v>
      </c>
      <c r="AJ453" s="30">
        <f>IF(L453="",0,IF(M453="Ja",AA453,VLOOKUP($L453,PDC!$B$10:$G$95,5,FALSE)))</f>
        <v>0</v>
      </c>
    </row>
    <row r="454" spans="1:36" x14ac:dyDescent="0.2">
      <c r="A454" s="36" t="str">
        <f>IF(OR(LEN('Local Access'!A454)=0,'Local Access'!$L453="Ja"),"",'Local Access'!A454)</f>
        <v/>
      </c>
      <c r="B454" s="36" t="str">
        <f>IF(OR(LEN('Local Access'!B454)=0,'Local Access'!$L453="Ja"),"",'Local Access'!B454)</f>
        <v/>
      </c>
      <c r="C454" s="36" t="str">
        <f>IF(OR(LEN('Local Access'!C454)=0,'Local Access'!$L453="Ja"),"",'Local Access'!C454)</f>
        <v/>
      </c>
      <c r="D454" s="36" t="str">
        <f>IF(OR(LEN('Local Access'!D454)=0,'Local Access'!$L453="Ja"),"",'Local Access'!D454)</f>
        <v/>
      </c>
      <c r="E454" s="36" t="str">
        <f>IF(OR(LEN('Local Access'!E454)=0,'Local Access'!$L453="Ja"),"",'Local Access'!E454)</f>
        <v/>
      </c>
      <c r="F454" s="36" t="str">
        <f>IF(OR(LEN('Local Access'!F454)=0,'Local Access'!$L453="Ja"),"",'Local Access'!F454)</f>
        <v/>
      </c>
      <c r="G454" s="36" t="str">
        <f>IF(N453="Ja","",IF(LEN('Local Access'!H454)=0,"",'Local Access'!H454))</f>
        <v/>
      </c>
      <c r="H454" s="174" t="str">
        <f t="shared" si="30"/>
        <v/>
      </c>
      <c r="I454" s="36" t="str">
        <f>IF(N453="Ja","",IF(LEN('Local Access'!G454)=0,"",'Local Access'!G454))</f>
        <v/>
      </c>
      <c r="J454" s="36" t="str">
        <f>IF(N453="Ja","",IF(LEN('Local Access'!I454)=0,"",'Local Access'!I454))</f>
        <v/>
      </c>
      <c r="K454" s="36" t="str">
        <f>IF(LEN('Local Access'!J454)=0,"",'Local Access'!J454)</f>
        <v/>
      </c>
      <c r="L454" s="36" t="str">
        <f>IF(LEN('Local Access'!K454)=0,"",'Local Access'!K454)</f>
        <v/>
      </c>
      <c r="M454" s="174" t="str">
        <f t="shared" si="31"/>
        <v/>
      </c>
      <c r="N454" s="36" t="str">
        <f>IF(LEN('Local Access'!L454)=0,"",'Local Access'!L454)</f>
        <v/>
      </c>
      <c r="O454" s="36" t="str">
        <f>IF(LEN('Local Access'!M454)=0,"",'Local Access'!M454)</f>
        <v/>
      </c>
      <c r="P454" s="35"/>
      <c r="Q454" s="35"/>
      <c r="R454" s="34"/>
      <c r="S454" s="33"/>
      <c r="T454" s="33"/>
      <c r="U454" s="32"/>
      <c r="V454" s="31"/>
      <c r="W454" s="31"/>
      <c r="X454" s="31"/>
      <c r="Y454" s="31"/>
      <c r="Z454" s="31"/>
      <c r="AA454" s="31"/>
      <c r="AB454" s="292">
        <f t="shared" si="32"/>
        <v>0</v>
      </c>
      <c r="AC454" s="292">
        <f t="shared" si="33"/>
        <v>0</v>
      </c>
      <c r="AD454" s="292">
        <f t="shared" si="34"/>
        <v>0</v>
      </c>
      <c r="AE454" s="30">
        <f>IF(G454="",0,IF(P454="On-Net maken (glasvezel)",$S454*PDC!$F$33+$T454*PDC!$F$34+PDC!$F$32+$U454,IF(P454="On-Net maken (radio)",PDC!$F$35+$U454,0)))</f>
        <v>0</v>
      </c>
      <c r="AF454" s="293">
        <f>IF(G454="",0,IF(P454="Inkoop bij 3e partij",0,IF(H454="Ja",Y454,VLOOKUP($G454,PDC!$B$10:$G$95,6,FALSE))))</f>
        <v>0</v>
      </c>
      <c r="AG454" s="30">
        <f>IF(G454="",0,IF(P454="Inkoop bij 3e partij",0,IF(H454="Ja", Z454,VLOOKUP($G454,PDC!$B$10:$G$95,5,FALSE))))</f>
        <v>0</v>
      </c>
      <c r="AH454" s="293">
        <f>IF(G454="",0,IF(P454="Inkoop bij 3e partij",V454*(1+PDC!$F$37)+IF(G454=0,0,IF(LEN(G454)=0,0,VLOOKUP($G454,PDC!$B$10:$J$77,7,FALSE))),0))</f>
        <v>0</v>
      </c>
      <c r="AI454" s="293">
        <f>IF(G454="",0,IF(P454="Inkoop bij 3e partij",W454*(1+PDC!$F$38),0))</f>
        <v>0</v>
      </c>
      <c r="AJ454" s="30">
        <f>IF(L454="",0,IF(M454="Ja",AA454,VLOOKUP($L454,PDC!$B$10:$G$95,5,FALSE)))</f>
        <v>0</v>
      </c>
    </row>
    <row r="455" spans="1:36" x14ac:dyDescent="0.2">
      <c r="A455" s="36" t="str">
        <f>IF(OR(LEN('Local Access'!A455)=0,'Local Access'!$L454="Ja"),"",'Local Access'!A455)</f>
        <v/>
      </c>
      <c r="B455" s="36" t="str">
        <f>IF(OR(LEN('Local Access'!B455)=0,'Local Access'!$L454="Ja"),"",'Local Access'!B455)</f>
        <v/>
      </c>
      <c r="C455" s="36" t="str">
        <f>IF(OR(LEN('Local Access'!C455)=0,'Local Access'!$L454="Ja"),"",'Local Access'!C455)</f>
        <v/>
      </c>
      <c r="D455" s="36" t="str">
        <f>IF(OR(LEN('Local Access'!D455)=0,'Local Access'!$L454="Ja"),"",'Local Access'!D455)</f>
        <v/>
      </c>
      <c r="E455" s="36" t="str">
        <f>IF(OR(LEN('Local Access'!E455)=0,'Local Access'!$L454="Ja"),"",'Local Access'!E455)</f>
        <v/>
      </c>
      <c r="F455" s="36" t="str">
        <f>IF(OR(LEN('Local Access'!F455)=0,'Local Access'!$L454="Ja"),"",'Local Access'!F455)</f>
        <v/>
      </c>
      <c r="G455" s="36" t="str">
        <f>IF(N454="Ja","",IF(LEN('Local Access'!H455)=0,"",'Local Access'!H455))</f>
        <v/>
      </c>
      <c r="H455" s="174" t="str">
        <f t="shared" si="30"/>
        <v/>
      </c>
      <c r="I455" s="36" t="str">
        <f>IF(N454="Ja","",IF(LEN('Local Access'!G455)=0,"",'Local Access'!G455))</f>
        <v/>
      </c>
      <c r="J455" s="36" t="str">
        <f>IF(N454="Ja","",IF(LEN('Local Access'!I455)=0,"",'Local Access'!I455))</f>
        <v/>
      </c>
      <c r="K455" s="36" t="str">
        <f>IF(LEN('Local Access'!J455)=0,"",'Local Access'!J455)</f>
        <v/>
      </c>
      <c r="L455" s="36" t="str">
        <f>IF(LEN('Local Access'!K455)=0,"",'Local Access'!K455)</f>
        <v/>
      </c>
      <c r="M455" s="174" t="str">
        <f t="shared" si="31"/>
        <v/>
      </c>
      <c r="N455" s="36" t="str">
        <f>IF(LEN('Local Access'!L455)=0,"",'Local Access'!L455)</f>
        <v/>
      </c>
      <c r="O455" s="36" t="str">
        <f>IF(LEN('Local Access'!M455)=0,"",'Local Access'!M455)</f>
        <v/>
      </c>
      <c r="P455" s="35"/>
      <c r="Q455" s="35"/>
      <c r="R455" s="34"/>
      <c r="S455" s="33"/>
      <c r="T455" s="33"/>
      <c r="U455" s="32"/>
      <c r="V455" s="31"/>
      <c r="W455" s="31"/>
      <c r="X455" s="31"/>
      <c r="Y455" s="31"/>
      <c r="Z455" s="31"/>
      <c r="AA455" s="31"/>
      <c r="AB455" s="292">
        <f t="shared" si="32"/>
        <v>0</v>
      </c>
      <c r="AC455" s="292">
        <f t="shared" si="33"/>
        <v>0</v>
      </c>
      <c r="AD455" s="292">
        <f t="shared" si="34"/>
        <v>0</v>
      </c>
      <c r="AE455" s="30">
        <f>IF(G455="",0,IF(P455="On-Net maken (glasvezel)",$S455*PDC!$F$33+$T455*PDC!$F$34+PDC!$F$32+$U455,IF(P455="On-Net maken (radio)",PDC!$F$35+$U455,0)))</f>
        <v>0</v>
      </c>
      <c r="AF455" s="293">
        <f>IF(G455="",0,IF(P455="Inkoop bij 3e partij",0,IF(H455="Ja",Y455,VLOOKUP($G455,PDC!$B$10:$G$95,6,FALSE))))</f>
        <v>0</v>
      </c>
      <c r="AG455" s="30">
        <f>IF(G455="",0,IF(P455="Inkoop bij 3e partij",0,IF(H455="Ja", Z455,VLOOKUP($G455,PDC!$B$10:$G$95,5,FALSE))))</f>
        <v>0</v>
      </c>
      <c r="AH455" s="293">
        <f>IF(G455="",0,IF(P455="Inkoop bij 3e partij",V455*(1+PDC!$F$37)+IF(G455=0,0,IF(LEN(G455)=0,0,VLOOKUP($G455,PDC!$B$10:$J$77,7,FALSE))),0))</f>
        <v>0</v>
      </c>
      <c r="AI455" s="293">
        <f>IF(G455="",0,IF(P455="Inkoop bij 3e partij",W455*(1+PDC!$F$38),0))</f>
        <v>0</v>
      </c>
      <c r="AJ455" s="30">
        <f>IF(L455="",0,IF(M455="Ja",AA455,VLOOKUP($L455,PDC!$B$10:$G$95,5,FALSE)))</f>
        <v>0</v>
      </c>
    </row>
    <row r="456" spans="1:36" x14ac:dyDescent="0.2">
      <c r="A456" s="36" t="str">
        <f>IF(OR(LEN('Local Access'!A456)=0,'Local Access'!$L455="Ja"),"",'Local Access'!A456)</f>
        <v/>
      </c>
      <c r="B456" s="36" t="str">
        <f>IF(OR(LEN('Local Access'!B456)=0,'Local Access'!$L455="Ja"),"",'Local Access'!B456)</f>
        <v/>
      </c>
      <c r="C456" s="36" t="str">
        <f>IF(OR(LEN('Local Access'!C456)=0,'Local Access'!$L455="Ja"),"",'Local Access'!C456)</f>
        <v/>
      </c>
      <c r="D456" s="36" t="str">
        <f>IF(OR(LEN('Local Access'!D456)=0,'Local Access'!$L455="Ja"),"",'Local Access'!D456)</f>
        <v/>
      </c>
      <c r="E456" s="36" t="str">
        <f>IF(OR(LEN('Local Access'!E456)=0,'Local Access'!$L455="Ja"),"",'Local Access'!E456)</f>
        <v/>
      </c>
      <c r="F456" s="36" t="str">
        <f>IF(OR(LEN('Local Access'!F456)=0,'Local Access'!$L455="Ja"),"",'Local Access'!F456)</f>
        <v/>
      </c>
      <c r="G456" s="36" t="str">
        <f>IF(N455="Ja","",IF(LEN('Local Access'!H456)=0,"",'Local Access'!H456))</f>
        <v/>
      </c>
      <c r="H456" s="174" t="str">
        <f t="shared" si="30"/>
        <v/>
      </c>
      <c r="I456" s="36" t="str">
        <f>IF(N455="Ja","",IF(LEN('Local Access'!G456)=0,"",'Local Access'!G456))</f>
        <v/>
      </c>
      <c r="J456" s="36" t="str">
        <f>IF(N455="Ja","",IF(LEN('Local Access'!I456)=0,"",'Local Access'!I456))</f>
        <v/>
      </c>
      <c r="K456" s="36" t="str">
        <f>IF(LEN('Local Access'!J456)=0,"",'Local Access'!J456)</f>
        <v/>
      </c>
      <c r="L456" s="36" t="str">
        <f>IF(LEN('Local Access'!K456)=0,"",'Local Access'!K456)</f>
        <v/>
      </c>
      <c r="M456" s="174" t="str">
        <f t="shared" si="31"/>
        <v/>
      </c>
      <c r="N456" s="36" t="str">
        <f>IF(LEN('Local Access'!L456)=0,"",'Local Access'!L456)</f>
        <v/>
      </c>
      <c r="O456" s="36" t="str">
        <f>IF(LEN('Local Access'!M456)=0,"",'Local Access'!M456)</f>
        <v/>
      </c>
      <c r="P456" s="35"/>
      <c r="Q456" s="35"/>
      <c r="R456" s="34"/>
      <c r="S456" s="33"/>
      <c r="T456" s="33"/>
      <c r="U456" s="32"/>
      <c r="V456" s="31"/>
      <c r="W456" s="31"/>
      <c r="X456" s="31"/>
      <c r="Y456" s="31"/>
      <c r="Z456" s="31"/>
      <c r="AA456" s="31"/>
      <c r="AB456" s="292">
        <f t="shared" si="32"/>
        <v>0</v>
      </c>
      <c r="AC456" s="292">
        <f t="shared" si="33"/>
        <v>0</v>
      </c>
      <c r="AD456" s="292">
        <f t="shared" si="34"/>
        <v>0</v>
      </c>
      <c r="AE456" s="30">
        <f>IF(G456="",0,IF(P456="On-Net maken (glasvezel)",$S456*PDC!$F$33+$T456*PDC!$F$34+PDC!$F$32+$U456,IF(P456="On-Net maken (radio)",PDC!$F$35+$U456,0)))</f>
        <v>0</v>
      </c>
      <c r="AF456" s="293">
        <f>IF(G456="",0,IF(P456="Inkoop bij 3e partij",0,IF(H456="Ja",Y456,VLOOKUP($G456,PDC!$B$10:$G$95,6,FALSE))))</f>
        <v>0</v>
      </c>
      <c r="AG456" s="30">
        <f>IF(G456="",0,IF(P456="Inkoop bij 3e partij",0,IF(H456="Ja", Z456,VLOOKUP($G456,PDC!$B$10:$G$95,5,FALSE))))</f>
        <v>0</v>
      </c>
      <c r="AH456" s="293">
        <f>IF(G456="",0,IF(P456="Inkoop bij 3e partij",V456*(1+PDC!$F$37)+IF(G456=0,0,IF(LEN(G456)=0,0,VLOOKUP($G456,PDC!$B$10:$J$77,7,FALSE))),0))</f>
        <v>0</v>
      </c>
      <c r="AI456" s="293">
        <f>IF(G456="",0,IF(P456="Inkoop bij 3e partij",W456*(1+PDC!$F$38),0))</f>
        <v>0</v>
      </c>
      <c r="AJ456" s="30">
        <f>IF(L456="",0,IF(M456="Ja",AA456,VLOOKUP($L456,PDC!$B$10:$G$95,5,FALSE)))</f>
        <v>0</v>
      </c>
    </row>
    <row r="457" spans="1:36" x14ac:dyDescent="0.2">
      <c r="A457" s="36" t="str">
        <f>IF(OR(LEN('Local Access'!A457)=0,'Local Access'!$L456="Ja"),"",'Local Access'!A457)</f>
        <v/>
      </c>
      <c r="B457" s="36" t="str">
        <f>IF(OR(LEN('Local Access'!B457)=0,'Local Access'!$L456="Ja"),"",'Local Access'!B457)</f>
        <v/>
      </c>
      <c r="C457" s="36" t="str">
        <f>IF(OR(LEN('Local Access'!C457)=0,'Local Access'!$L456="Ja"),"",'Local Access'!C457)</f>
        <v/>
      </c>
      <c r="D457" s="36" t="str">
        <f>IF(OR(LEN('Local Access'!D457)=0,'Local Access'!$L456="Ja"),"",'Local Access'!D457)</f>
        <v/>
      </c>
      <c r="E457" s="36" t="str">
        <f>IF(OR(LEN('Local Access'!E457)=0,'Local Access'!$L456="Ja"),"",'Local Access'!E457)</f>
        <v/>
      </c>
      <c r="F457" s="36" t="str">
        <f>IF(OR(LEN('Local Access'!F457)=0,'Local Access'!$L456="Ja"),"",'Local Access'!F457)</f>
        <v/>
      </c>
      <c r="G457" s="36" t="str">
        <f>IF(N456="Ja","",IF(LEN('Local Access'!H457)=0,"",'Local Access'!H457))</f>
        <v/>
      </c>
      <c r="H457" s="174" t="str">
        <f t="shared" si="30"/>
        <v/>
      </c>
      <c r="I457" s="36" t="str">
        <f>IF(N456="Ja","",IF(LEN('Local Access'!G457)=0,"",'Local Access'!G457))</f>
        <v/>
      </c>
      <c r="J457" s="36" t="str">
        <f>IF(N456="Ja","",IF(LEN('Local Access'!I457)=0,"",'Local Access'!I457))</f>
        <v/>
      </c>
      <c r="K457" s="36" t="str">
        <f>IF(LEN('Local Access'!J457)=0,"",'Local Access'!J457)</f>
        <v/>
      </c>
      <c r="L457" s="36" t="str">
        <f>IF(LEN('Local Access'!K457)=0,"",'Local Access'!K457)</f>
        <v/>
      </c>
      <c r="M457" s="174" t="str">
        <f t="shared" si="31"/>
        <v/>
      </c>
      <c r="N457" s="36" t="str">
        <f>IF(LEN('Local Access'!L457)=0,"",'Local Access'!L457)</f>
        <v/>
      </c>
      <c r="O457" s="36" t="str">
        <f>IF(LEN('Local Access'!M457)=0,"",'Local Access'!M457)</f>
        <v/>
      </c>
      <c r="P457" s="35"/>
      <c r="Q457" s="35"/>
      <c r="R457" s="34"/>
      <c r="S457" s="33"/>
      <c r="T457" s="33"/>
      <c r="U457" s="32"/>
      <c r="V457" s="31"/>
      <c r="W457" s="31"/>
      <c r="X457" s="31"/>
      <c r="Y457" s="31"/>
      <c r="Z457" s="31"/>
      <c r="AA457" s="31"/>
      <c r="AB457" s="292">
        <f t="shared" si="32"/>
        <v>0</v>
      </c>
      <c r="AC457" s="292">
        <f t="shared" si="33"/>
        <v>0</v>
      </c>
      <c r="AD457" s="292">
        <f t="shared" si="34"/>
        <v>0</v>
      </c>
      <c r="AE457" s="30">
        <f>IF(G457="",0,IF(P457="On-Net maken (glasvezel)",$S457*PDC!$F$33+$T457*PDC!$F$34+PDC!$F$32+$U457,IF(P457="On-Net maken (radio)",PDC!$F$35+$U457,0)))</f>
        <v>0</v>
      </c>
      <c r="AF457" s="293">
        <f>IF(G457="",0,IF(P457="Inkoop bij 3e partij",0,IF(H457="Ja",Y457,VLOOKUP($G457,PDC!$B$10:$G$95,6,FALSE))))</f>
        <v>0</v>
      </c>
      <c r="AG457" s="30">
        <f>IF(G457="",0,IF(P457="Inkoop bij 3e partij",0,IF(H457="Ja", Z457,VLOOKUP($G457,PDC!$B$10:$G$95,5,FALSE))))</f>
        <v>0</v>
      </c>
      <c r="AH457" s="293">
        <f>IF(G457="",0,IF(P457="Inkoop bij 3e partij",V457*(1+PDC!$F$37)+IF(G457=0,0,IF(LEN(G457)=0,0,VLOOKUP($G457,PDC!$B$10:$J$77,7,FALSE))),0))</f>
        <v>0</v>
      </c>
      <c r="AI457" s="293">
        <f>IF(G457="",0,IF(P457="Inkoop bij 3e partij",W457*(1+PDC!$F$38),0))</f>
        <v>0</v>
      </c>
      <c r="AJ457" s="30">
        <f>IF(L457="",0,IF(M457="Ja",AA457,VLOOKUP($L457,PDC!$B$10:$G$95,5,FALSE)))</f>
        <v>0</v>
      </c>
    </row>
    <row r="458" spans="1:36" x14ac:dyDescent="0.2">
      <c r="A458" s="36" t="str">
        <f>IF(OR(LEN('Local Access'!A458)=0,'Local Access'!$L457="Ja"),"",'Local Access'!A458)</f>
        <v/>
      </c>
      <c r="B458" s="36" t="str">
        <f>IF(OR(LEN('Local Access'!B458)=0,'Local Access'!$L457="Ja"),"",'Local Access'!B458)</f>
        <v/>
      </c>
      <c r="C458" s="36" t="str">
        <f>IF(OR(LEN('Local Access'!C458)=0,'Local Access'!$L457="Ja"),"",'Local Access'!C458)</f>
        <v/>
      </c>
      <c r="D458" s="36" t="str">
        <f>IF(OR(LEN('Local Access'!D458)=0,'Local Access'!$L457="Ja"),"",'Local Access'!D458)</f>
        <v/>
      </c>
      <c r="E458" s="36" t="str">
        <f>IF(OR(LEN('Local Access'!E458)=0,'Local Access'!$L457="Ja"),"",'Local Access'!E458)</f>
        <v/>
      </c>
      <c r="F458" s="36" t="str">
        <f>IF(OR(LEN('Local Access'!F458)=0,'Local Access'!$L457="Ja"),"",'Local Access'!F458)</f>
        <v/>
      </c>
      <c r="G458" s="36" t="str">
        <f>IF(N457="Ja","",IF(LEN('Local Access'!H458)=0,"",'Local Access'!H458))</f>
        <v/>
      </c>
      <c r="H458" s="174" t="str">
        <f t="shared" si="30"/>
        <v/>
      </c>
      <c r="I458" s="36" t="str">
        <f>IF(N457="Ja","",IF(LEN('Local Access'!G458)=0,"",'Local Access'!G458))</f>
        <v/>
      </c>
      <c r="J458" s="36" t="str">
        <f>IF(N457="Ja","",IF(LEN('Local Access'!I458)=0,"",'Local Access'!I458))</f>
        <v/>
      </c>
      <c r="K458" s="36" t="str">
        <f>IF(LEN('Local Access'!J458)=0,"",'Local Access'!J458)</f>
        <v/>
      </c>
      <c r="L458" s="36" t="str">
        <f>IF(LEN('Local Access'!K458)=0,"",'Local Access'!K458)</f>
        <v/>
      </c>
      <c r="M458" s="174" t="str">
        <f t="shared" si="31"/>
        <v/>
      </c>
      <c r="N458" s="36" t="str">
        <f>IF(LEN('Local Access'!L458)=0,"",'Local Access'!L458)</f>
        <v/>
      </c>
      <c r="O458" s="36" t="str">
        <f>IF(LEN('Local Access'!M458)=0,"",'Local Access'!M458)</f>
        <v/>
      </c>
      <c r="P458" s="35"/>
      <c r="Q458" s="35"/>
      <c r="R458" s="34"/>
      <c r="S458" s="33"/>
      <c r="T458" s="33"/>
      <c r="U458" s="32"/>
      <c r="V458" s="31"/>
      <c r="W458" s="31"/>
      <c r="X458" s="31"/>
      <c r="Y458" s="31"/>
      <c r="Z458" s="31"/>
      <c r="AA458" s="31"/>
      <c r="AB458" s="292">
        <f t="shared" si="32"/>
        <v>0</v>
      </c>
      <c r="AC458" s="292">
        <f t="shared" si="33"/>
        <v>0</v>
      </c>
      <c r="AD458" s="292">
        <f t="shared" si="34"/>
        <v>0</v>
      </c>
      <c r="AE458" s="30">
        <f>IF(G458="",0,IF(P458="On-Net maken (glasvezel)",$S458*PDC!$F$33+$T458*PDC!$F$34+PDC!$F$32+$U458,IF(P458="On-Net maken (radio)",PDC!$F$35+$U458,0)))</f>
        <v>0</v>
      </c>
      <c r="AF458" s="293">
        <f>IF(G458="",0,IF(P458="Inkoop bij 3e partij",0,IF(H458="Ja",Y458,VLOOKUP($G458,PDC!$B$10:$G$95,6,FALSE))))</f>
        <v>0</v>
      </c>
      <c r="AG458" s="30">
        <f>IF(G458="",0,IF(P458="Inkoop bij 3e partij",0,IF(H458="Ja", Z458,VLOOKUP($G458,PDC!$B$10:$G$95,5,FALSE))))</f>
        <v>0</v>
      </c>
      <c r="AH458" s="293">
        <f>IF(G458="",0,IF(P458="Inkoop bij 3e partij",V458*(1+PDC!$F$37)+IF(G458=0,0,IF(LEN(G458)=0,0,VLOOKUP($G458,PDC!$B$10:$J$77,7,FALSE))),0))</f>
        <v>0</v>
      </c>
      <c r="AI458" s="293">
        <f>IF(G458="",0,IF(P458="Inkoop bij 3e partij",W458*(1+PDC!$F$38),0))</f>
        <v>0</v>
      </c>
      <c r="AJ458" s="30">
        <f>IF(L458="",0,IF(M458="Ja",AA458,VLOOKUP($L458,PDC!$B$10:$G$95,5,FALSE)))</f>
        <v>0</v>
      </c>
    </row>
    <row r="459" spans="1:36" x14ac:dyDescent="0.2">
      <c r="A459" s="36" t="str">
        <f>IF(OR(LEN('Local Access'!A459)=0,'Local Access'!$L458="Ja"),"",'Local Access'!A459)</f>
        <v/>
      </c>
      <c r="B459" s="36" t="str">
        <f>IF(OR(LEN('Local Access'!B459)=0,'Local Access'!$L458="Ja"),"",'Local Access'!B459)</f>
        <v/>
      </c>
      <c r="C459" s="36" t="str">
        <f>IF(OR(LEN('Local Access'!C459)=0,'Local Access'!$L458="Ja"),"",'Local Access'!C459)</f>
        <v/>
      </c>
      <c r="D459" s="36" t="str">
        <f>IF(OR(LEN('Local Access'!D459)=0,'Local Access'!$L458="Ja"),"",'Local Access'!D459)</f>
        <v/>
      </c>
      <c r="E459" s="36" t="str">
        <f>IF(OR(LEN('Local Access'!E459)=0,'Local Access'!$L458="Ja"),"",'Local Access'!E459)</f>
        <v/>
      </c>
      <c r="F459" s="36" t="str">
        <f>IF(OR(LEN('Local Access'!F459)=0,'Local Access'!$L458="Ja"),"",'Local Access'!F459)</f>
        <v/>
      </c>
      <c r="G459" s="36" t="str">
        <f>IF(N458="Ja","",IF(LEN('Local Access'!H459)=0,"",'Local Access'!H459))</f>
        <v/>
      </c>
      <c r="H459" s="174" t="str">
        <f t="shared" si="30"/>
        <v/>
      </c>
      <c r="I459" s="36" t="str">
        <f>IF(N458="Ja","",IF(LEN('Local Access'!G459)=0,"",'Local Access'!G459))</f>
        <v/>
      </c>
      <c r="J459" s="36" t="str">
        <f>IF(N458="Ja","",IF(LEN('Local Access'!I459)=0,"",'Local Access'!I459))</f>
        <v/>
      </c>
      <c r="K459" s="36" t="str">
        <f>IF(LEN('Local Access'!J459)=0,"",'Local Access'!J459)</f>
        <v/>
      </c>
      <c r="L459" s="36" t="str">
        <f>IF(LEN('Local Access'!K459)=0,"",'Local Access'!K459)</f>
        <v/>
      </c>
      <c r="M459" s="174" t="str">
        <f t="shared" si="31"/>
        <v/>
      </c>
      <c r="N459" s="36" t="str">
        <f>IF(LEN('Local Access'!L459)=0,"",'Local Access'!L459)</f>
        <v/>
      </c>
      <c r="O459" s="36" t="str">
        <f>IF(LEN('Local Access'!M459)=0,"",'Local Access'!M459)</f>
        <v/>
      </c>
      <c r="P459" s="35"/>
      <c r="Q459" s="35"/>
      <c r="R459" s="34"/>
      <c r="S459" s="33"/>
      <c r="T459" s="33"/>
      <c r="U459" s="32"/>
      <c r="V459" s="31"/>
      <c r="W459" s="31"/>
      <c r="X459" s="31"/>
      <c r="Y459" s="31"/>
      <c r="Z459" s="31"/>
      <c r="AA459" s="31"/>
      <c r="AB459" s="292">
        <f t="shared" si="32"/>
        <v>0</v>
      </c>
      <c r="AC459" s="292">
        <f t="shared" si="33"/>
        <v>0</v>
      </c>
      <c r="AD459" s="292">
        <f t="shared" si="34"/>
        <v>0</v>
      </c>
      <c r="AE459" s="30">
        <f>IF(G459="",0,IF(P459="On-Net maken (glasvezel)",$S459*PDC!$F$33+$T459*PDC!$F$34+PDC!$F$32+$U459,IF(P459="On-Net maken (radio)",PDC!$F$35+$U459,0)))</f>
        <v>0</v>
      </c>
      <c r="AF459" s="293">
        <f>IF(G459="",0,IF(P459="Inkoop bij 3e partij",0,IF(H459="Ja",Y459,VLOOKUP($G459,PDC!$B$10:$G$95,6,FALSE))))</f>
        <v>0</v>
      </c>
      <c r="AG459" s="30">
        <f>IF(G459="",0,IF(P459="Inkoop bij 3e partij",0,IF(H459="Ja", Z459,VLOOKUP($G459,PDC!$B$10:$G$95,5,FALSE))))</f>
        <v>0</v>
      </c>
      <c r="AH459" s="293">
        <f>IF(G459="",0,IF(P459="Inkoop bij 3e partij",V459*(1+PDC!$F$37)+IF(G459=0,0,IF(LEN(G459)=0,0,VLOOKUP($G459,PDC!$B$10:$J$77,7,FALSE))),0))</f>
        <v>0</v>
      </c>
      <c r="AI459" s="293">
        <f>IF(G459="",0,IF(P459="Inkoop bij 3e partij",W459*(1+PDC!$F$38),0))</f>
        <v>0</v>
      </c>
      <c r="AJ459" s="30">
        <f>IF(L459="",0,IF(M459="Ja",AA459,VLOOKUP($L459,PDC!$B$10:$G$95,5,FALSE)))</f>
        <v>0</v>
      </c>
    </row>
    <row r="460" spans="1:36" x14ac:dyDescent="0.2">
      <c r="A460" s="36" t="str">
        <f>IF(OR(LEN('Local Access'!A460)=0,'Local Access'!$L459="Ja"),"",'Local Access'!A460)</f>
        <v/>
      </c>
      <c r="B460" s="36" t="str">
        <f>IF(OR(LEN('Local Access'!B460)=0,'Local Access'!$L459="Ja"),"",'Local Access'!B460)</f>
        <v/>
      </c>
      <c r="C460" s="36" t="str">
        <f>IF(OR(LEN('Local Access'!C460)=0,'Local Access'!$L459="Ja"),"",'Local Access'!C460)</f>
        <v/>
      </c>
      <c r="D460" s="36" t="str">
        <f>IF(OR(LEN('Local Access'!D460)=0,'Local Access'!$L459="Ja"),"",'Local Access'!D460)</f>
        <v/>
      </c>
      <c r="E460" s="36" t="str">
        <f>IF(OR(LEN('Local Access'!E460)=0,'Local Access'!$L459="Ja"),"",'Local Access'!E460)</f>
        <v/>
      </c>
      <c r="F460" s="36" t="str">
        <f>IF(OR(LEN('Local Access'!F460)=0,'Local Access'!$L459="Ja"),"",'Local Access'!F460)</f>
        <v/>
      </c>
      <c r="G460" s="36" t="str">
        <f>IF(N459="Ja","",IF(LEN('Local Access'!H460)=0,"",'Local Access'!H460))</f>
        <v/>
      </c>
      <c r="H460" s="174" t="str">
        <f t="shared" si="30"/>
        <v/>
      </c>
      <c r="I460" s="36" t="str">
        <f>IF(N459="Ja","",IF(LEN('Local Access'!G460)=0,"",'Local Access'!G460))</f>
        <v/>
      </c>
      <c r="J460" s="36" t="str">
        <f>IF(N459="Ja","",IF(LEN('Local Access'!I460)=0,"",'Local Access'!I460))</f>
        <v/>
      </c>
      <c r="K460" s="36" t="str">
        <f>IF(LEN('Local Access'!J460)=0,"",'Local Access'!J460)</f>
        <v/>
      </c>
      <c r="L460" s="36" t="str">
        <f>IF(LEN('Local Access'!K460)=0,"",'Local Access'!K460)</f>
        <v/>
      </c>
      <c r="M460" s="174" t="str">
        <f t="shared" si="31"/>
        <v/>
      </c>
      <c r="N460" s="36" t="str">
        <f>IF(LEN('Local Access'!L460)=0,"",'Local Access'!L460)</f>
        <v/>
      </c>
      <c r="O460" s="36" t="str">
        <f>IF(LEN('Local Access'!M460)=0,"",'Local Access'!M460)</f>
        <v/>
      </c>
      <c r="P460" s="35"/>
      <c r="Q460" s="35"/>
      <c r="R460" s="34"/>
      <c r="S460" s="33"/>
      <c r="T460" s="33"/>
      <c r="U460" s="32"/>
      <c r="V460" s="31"/>
      <c r="W460" s="31"/>
      <c r="X460" s="31"/>
      <c r="Y460" s="31"/>
      <c r="Z460" s="31"/>
      <c r="AA460" s="31"/>
      <c r="AB460" s="292">
        <f t="shared" si="32"/>
        <v>0</v>
      </c>
      <c r="AC460" s="292">
        <f t="shared" si="33"/>
        <v>0</v>
      </c>
      <c r="AD460" s="292">
        <f t="shared" si="34"/>
        <v>0</v>
      </c>
      <c r="AE460" s="30">
        <f>IF(G460="",0,IF(P460="On-Net maken (glasvezel)",$S460*PDC!$F$33+$T460*PDC!$F$34+PDC!$F$32+$U460,IF(P460="On-Net maken (radio)",PDC!$F$35+$U460,0)))</f>
        <v>0</v>
      </c>
      <c r="AF460" s="293">
        <f>IF(G460="",0,IF(P460="Inkoop bij 3e partij",0,IF(H460="Ja",Y460,VLOOKUP($G460,PDC!$B$10:$G$95,6,FALSE))))</f>
        <v>0</v>
      </c>
      <c r="AG460" s="30">
        <f>IF(G460="",0,IF(P460="Inkoop bij 3e partij",0,IF(H460="Ja", Z460,VLOOKUP($G460,PDC!$B$10:$G$95,5,FALSE))))</f>
        <v>0</v>
      </c>
      <c r="AH460" s="293">
        <f>IF(G460="",0,IF(P460="Inkoop bij 3e partij",V460*(1+PDC!$F$37)+IF(G460=0,0,IF(LEN(G460)=0,0,VLOOKUP($G460,PDC!$B$10:$J$77,7,FALSE))),0))</f>
        <v>0</v>
      </c>
      <c r="AI460" s="293">
        <f>IF(G460="",0,IF(P460="Inkoop bij 3e partij",W460*(1+PDC!$F$38),0))</f>
        <v>0</v>
      </c>
      <c r="AJ460" s="30">
        <f>IF(L460="",0,IF(M460="Ja",AA460,VLOOKUP($L460,PDC!$B$10:$G$95,5,FALSE)))</f>
        <v>0</v>
      </c>
    </row>
    <row r="461" spans="1:36" x14ac:dyDescent="0.2">
      <c r="A461" s="36" t="str">
        <f>IF(OR(LEN('Local Access'!A461)=0,'Local Access'!$L460="Ja"),"",'Local Access'!A461)</f>
        <v/>
      </c>
      <c r="B461" s="36" t="str">
        <f>IF(OR(LEN('Local Access'!B461)=0,'Local Access'!$L460="Ja"),"",'Local Access'!B461)</f>
        <v/>
      </c>
      <c r="C461" s="36" t="str">
        <f>IF(OR(LEN('Local Access'!C461)=0,'Local Access'!$L460="Ja"),"",'Local Access'!C461)</f>
        <v/>
      </c>
      <c r="D461" s="36" t="str">
        <f>IF(OR(LEN('Local Access'!D461)=0,'Local Access'!$L460="Ja"),"",'Local Access'!D461)</f>
        <v/>
      </c>
      <c r="E461" s="36" t="str">
        <f>IF(OR(LEN('Local Access'!E461)=0,'Local Access'!$L460="Ja"),"",'Local Access'!E461)</f>
        <v/>
      </c>
      <c r="F461" s="36" t="str">
        <f>IF(OR(LEN('Local Access'!F461)=0,'Local Access'!$L460="Ja"),"",'Local Access'!F461)</f>
        <v/>
      </c>
      <c r="G461" s="36" t="str">
        <f>IF(N460="Ja","",IF(LEN('Local Access'!H461)=0,"",'Local Access'!H461))</f>
        <v/>
      </c>
      <c r="H461" s="174" t="str">
        <f t="shared" ref="H461:H524" si="35">IF(N460="Ja","",IF(LEFT(G461,3)="SD-","Ja",""))</f>
        <v/>
      </c>
      <c r="I461" s="36" t="str">
        <f>IF(N460="Ja","",IF(LEN('Local Access'!G461)=0,"",'Local Access'!G461))</f>
        <v/>
      </c>
      <c r="J461" s="36" t="str">
        <f>IF(N460="Ja","",IF(LEN('Local Access'!I461)=0,"",'Local Access'!I461))</f>
        <v/>
      </c>
      <c r="K461" s="36" t="str">
        <f>IF(LEN('Local Access'!J461)=0,"",'Local Access'!J461)</f>
        <v/>
      </c>
      <c r="L461" s="36" t="str">
        <f>IF(LEN('Local Access'!K461)=0,"",'Local Access'!K461)</f>
        <v/>
      </c>
      <c r="M461" s="174" t="str">
        <f t="shared" ref="M461:M524" si="36">IF(LEFT(L461,3)="SD-","Ja","")</f>
        <v/>
      </c>
      <c r="N461" s="36" t="str">
        <f>IF(LEN('Local Access'!L461)=0,"",'Local Access'!L461)</f>
        <v/>
      </c>
      <c r="O461" s="36" t="str">
        <f>IF(LEN('Local Access'!M461)=0,"",'Local Access'!M461)</f>
        <v/>
      </c>
      <c r="P461" s="35"/>
      <c r="Q461" s="35"/>
      <c r="R461" s="34"/>
      <c r="S461" s="33"/>
      <c r="T461" s="33"/>
      <c r="U461" s="32"/>
      <c r="V461" s="31"/>
      <c r="W461" s="31"/>
      <c r="X461" s="31"/>
      <c r="Y461" s="31"/>
      <c r="Z461" s="31"/>
      <c r="AA461" s="31"/>
      <c r="AB461" s="292">
        <f t="shared" ref="AB461:AB524" si="37">AE461+AH461</f>
        <v>0</v>
      </c>
      <c r="AC461" s="292">
        <f t="shared" ref="AC461:AC524" si="38">AF461</f>
        <v>0</v>
      </c>
      <c r="AD461" s="292">
        <f t="shared" ref="AD461:AD524" si="39">AI461+AG461+AJ461</f>
        <v>0</v>
      </c>
      <c r="AE461" s="30">
        <f>IF(G461="",0,IF(P461="On-Net maken (glasvezel)",$S461*PDC!$F$33+$T461*PDC!$F$34+PDC!$F$32+$U461,IF(P461="On-Net maken (radio)",PDC!$F$35+$U461,0)))</f>
        <v>0</v>
      </c>
      <c r="AF461" s="293">
        <f>IF(G461="",0,IF(P461="Inkoop bij 3e partij",0,IF(H461="Ja",Y461,VLOOKUP($G461,PDC!$B$10:$G$95,6,FALSE))))</f>
        <v>0</v>
      </c>
      <c r="AG461" s="30">
        <f>IF(G461="",0,IF(P461="Inkoop bij 3e partij",0,IF(H461="Ja", Z461,VLOOKUP($G461,PDC!$B$10:$G$95,5,FALSE))))</f>
        <v>0</v>
      </c>
      <c r="AH461" s="293">
        <f>IF(G461="",0,IF(P461="Inkoop bij 3e partij",V461*(1+PDC!$F$37)+IF(G461=0,0,IF(LEN(G461)=0,0,VLOOKUP($G461,PDC!$B$10:$J$77,7,FALSE))),0))</f>
        <v>0</v>
      </c>
      <c r="AI461" s="293">
        <f>IF(G461="",0,IF(P461="Inkoop bij 3e partij",W461*(1+PDC!$F$38),0))</f>
        <v>0</v>
      </c>
      <c r="AJ461" s="30">
        <f>IF(L461="",0,IF(M461="Ja",AA461,VLOOKUP($L461,PDC!$B$10:$G$95,5,FALSE)))</f>
        <v>0</v>
      </c>
    </row>
    <row r="462" spans="1:36" x14ac:dyDescent="0.2">
      <c r="A462" s="36" t="str">
        <f>IF(OR(LEN('Local Access'!A462)=0,'Local Access'!$L461="Ja"),"",'Local Access'!A462)</f>
        <v/>
      </c>
      <c r="B462" s="36" t="str">
        <f>IF(OR(LEN('Local Access'!B462)=0,'Local Access'!$L461="Ja"),"",'Local Access'!B462)</f>
        <v/>
      </c>
      <c r="C462" s="36" t="str">
        <f>IF(OR(LEN('Local Access'!C462)=0,'Local Access'!$L461="Ja"),"",'Local Access'!C462)</f>
        <v/>
      </c>
      <c r="D462" s="36" t="str">
        <f>IF(OR(LEN('Local Access'!D462)=0,'Local Access'!$L461="Ja"),"",'Local Access'!D462)</f>
        <v/>
      </c>
      <c r="E462" s="36" t="str">
        <f>IF(OR(LEN('Local Access'!E462)=0,'Local Access'!$L461="Ja"),"",'Local Access'!E462)</f>
        <v/>
      </c>
      <c r="F462" s="36" t="str">
        <f>IF(OR(LEN('Local Access'!F462)=0,'Local Access'!$L461="Ja"),"",'Local Access'!F462)</f>
        <v/>
      </c>
      <c r="G462" s="36" t="str">
        <f>IF(N461="Ja","",IF(LEN('Local Access'!H462)=0,"",'Local Access'!H462))</f>
        <v/>
      </c>
      <c r="H462" s="174" t="str">
        <f t="shared" si="35"/>
        <v/>
      </c>
      <c r="I462" s="36" t="str">
        <f>IF(N461="Ja","",IF(LEN('Local Access'!G462)=0,"",'Local Access'!G462))</f>
        <v/>
      </c>
      <c r="J462" s="36" t="str">
        <f>IF(N461="Ja","",IF(LEN('Local Access'!I462)=0,"",'Local Access'!I462))</f>
        <v/>
      </c>
      <c r="K462" s="36" t="str">
        <f>IF(LEN('Local Access'!J462)=0,"",'Local Access'!J462)</f>
        <v/>
      </c>
      <c r="L462" s="36" t="str">
        <f>IF(LEN('Local Access'!K462)=0,"",'Local Access'!K462)</f>
        <v/>
      </c>
      <c r="M462" s="174" t="str">
        <f t="shared" si="36"/>
        <v/>
      </c>
      <c r="N462" s="36" t="str">
        <f>IF(LEN('Local Access'!L462)=0,"",'Local Access'!L462)</f>
        <v/>
      </c>
      <c r="O462" s="36" t="str">
        <f>IF(LEN('Local Access'!M462)=0,"",'Local Access'!M462)</f>
        <v/>
      </c>
      <c r="P462" s="35"/>
      <c r="Q462" s="35"/>
      <c r="R462" s="34"/>
      <c r="S462" s="33"/>
      <c r="T462" s="33"/>
      <c r="U462" s="32"/>
      <c r="V462" s="31"/>
      <c r="W462" s="31"/>
      <c r="X462" s="31"/>
      <c r="Y462" s="31"/>
      <c r="Z462" s="31"/>
      <c r="AA462" s="31"/>
      <c r="AB462" s="292">
        <f t="shared" si="37"/>
        <v>0</v>
      </c>
      <c r="AC462" s="292">
        <f t="shared" si="38"/>
        <v>0</v>
      </c>
      <c r="AD462" s="292">
        <f t="shared" si="39"/>
        <v>0</v>
      </c>
      <c r="AE462" s="30">
        <f>IF(G462="",0,IF(P462="On-Net maken (glasvezel)",$S462*PDC!$F$33+$T462*PDC!$F$34+PDC!$F$32+$U462,IF(P462="On-Net maken (radio)",PDC!$F$35+$U462,0)))</f>
        <v>0</v>
      </c>
      <c r="AF462" s="293">
        <f>IF(G462="",0,IF(P462="Inkoop bij 3e partij",0,IF(H462="Ja",Y462,VLOOKUP($G462,PDC!$B$10:$G$95,6,FALSE))))</f>
        <v>0</v>
      </c>
      <c r="AG462" s="30">
        <f>IF(G462="",0,IF(P462="Inkoop bij 3e partij",0,IF(H462="Ja", Z462,VLOOKUP($G462,PDC!$B$10:$G$95,5,FALSE))))</f>
        <v>0</v>
      </c>
      <c r="AH462" s="293">
        <f>IF(G462="",0,IF(P462="Inkoop bij 3e partij",V462*(1+PDC!$F$37)+IF(G462=0,0,IF(LEN(G462)=0,0,VLOOKUP($G462,PDC!$B$10:$J$77,7,FALSE))),0))</f>
        <v>0</v>
      </c>
      <c r="AI462" s="293">
        <f>IF(G462="",0,IF(P462="Inkoop bij 3e partij",W462*(1+PDC!$F$38),0))</f>
        <v>0</v>
      </c>
      <c r="AJ462" s="30">
        <f>IF(L462="",0,IF(M462="Ja",AA462,VLOOKUP($L462,PDC!$B$10:$G$95,5,FALSE)))</f>
        <v>0</v>
      </c>
    </row>
    <row r="463" spans="1:36" x14ac:dyDescent="0.2">
      <c r="A463" s="36" t="str">
        <f>IF(OR(LEN('Local Access'!A463)=0,'Local Access'!$L462="Ja"),"",'Local Access'!A463)</f>
        <v/>
      </c>
      <c r="B463" s="36" t="str">
        <f>IF(OR(LEN('Local Access'!B463)=0,'Local Access'!$L462="Ja"),"",'Local Access'!B463)</f>
        <v/>
      </c>
      <c r="C463" s="36" t="str">
        <f>IF(OR(LEN('Local Access'!C463)=0,'Local Access'!$L462="Ja"),"",'Local Access'!C463)</f>
        <v/>
      </c>
      <c r="D463" s="36" t="str">
        <f>IF(OR(LEN('Local Access'!D463)=0,'Local Access'!$L462="Ja"),"",'Local Access'!D463)</f>
        <v/>
      </c>
      <c r="E463" s="36" t="str">
        <f>IF(OR(LEN('Local Access'!E463)=0,'Local Access'!$L462="Ja"),"",'Local Access'!E463)</f>
        <v/>
      </c>
      <c r="F463" s="36" t="str">
        <f>IF(OR(LEN('Local Access'!F463)=0,'Local Access'!$L462="Ja"),"",'Local Access'!F463)</f>
        <v/>
      </c>
      <c r="G463" s="36" t="str">
        <f>IF(N462="Ja","",IF(LEN('Local Access'!H463)=0,"",'Local Access'!H463))</f>
        <v/>
      </c>
      <c r="H463" s="174" t="str">
        <f t="shared" si="35"/>
        <v/>
      </c>
      <c r="I463" s="36" t="str">
        <f>IF(N462="Ja","",IF(LEN('Local Access'!G463)=0,"",'Local Access'!G463))</f>
        <v/>
      </c>
      <c r="J463" s="36" t="str">
        <f>IF(N462="Ja","",IF(LEN('Local Access'!I463)=0,"",'Local Access'!I463))</f>
        <v/>
      </c>
      <c r="K463" s="36" t="str">
        <f>IF(LEN('Local Access'!J463)=0,"",'Local Access'!J463)</f>
        <v/>
      </c>
      <c r="L463" s="36" t="str">
        <f>IF(LEN('Local Access'!K463)=0,"",'Local Access'!K463)</f>
        <v/>
      </c>
      <c r="M463" s="174" t="str">
        <f t="shared" si="36"/>
        <v/>
      </c>
      <c r="N463" s="36" t="str">
        <f>IF(LEN('Local Access'!L463)=0,"",'Local Access'!L463)</f>
        <v/>
      </c>
      <c r="O463" s="36" t="str">
        <f>IF(LEN('Local Access'!M463)=0,"",'Local Access'!M463)</f>
        <v/>
      </c>
      <c r="P463" s="35"/>
      <c r="Q463" s="35"/>
      <c r="R463" s="34"/>
      <c r="S463" s="33"/>
      <c r="T463" s="33"/>
      <c r="U463" s="32"/>
      <c r="V463" s="31"/>
      <c r="W463" s="31"/>
      <c r="X463" s="31"/>
      <c r="Y463" s="31"/>
      <c r="Z463" s="31"/>
      <c r="AA463" s="31"/>
      <c r="AB463" s="292">
        <f t="shared" si="37"/>
        <v>0</v>
      </c>
      <c r="AC463" s="292">
        <f t="shared" si="38"/>
        <v>0</v>
      </c>
      <c r="AD463" s="292">
        <f t="shared" si="39"/>
        <v>0</v>
      </c>
      <c r="AE463" s="30">
        <f>IF(G463="",0,IF(P463="On-Net maken (glasvezel)",$S463*PDC!$F$33+$T463*PDC!$F$34+PDC!$F$32+$U463,IF(P463="On-Net maken (radio)",PDC!$F$35+$U463,0)))</f>
        <v>0</v>
      </c>
      <c r="AF463" s="293">
        <f>IF(G463="",0,IF(P463="Inkoop bij 3e partij",0,IF(H463="Ja",Y463,VLOOKUP($G463,PDC!$B$10:$G$95,6,FALSE))))</f>
        <v>0</v>
      </c>
      <c r="AG463" s="30">
        <f>IF(G463="",0,IF(P463="Inkoop bij 3e partij",0,IF(H463="Ja", Z463,VLOOKUP($G463,PDC!$B$10:$G$95,5,FALSE))))</f>
        <v>0</v>
      </c>
      <c r="AH463" s="293">
        <f>IF(G463="",0,IF(P463="Inkoop bij 3e partij",V463*(1+PDC!$F$37)+IF(G463=0,0,IF(LEN(G463)=0,0,VLOOKUP($G463,PDC!$B$10:$J$77,7,FALSE))),0))</f>
        <v>0</v>
      </c>
      <c r="AI463" s="293">
        <f>IF(G463="",0,IF(P463="Inkoop bij 3e partij",W463*(1+PDC!$F$38),0))</f>
        <v>0</v>
      </c>
      <c r="AJ463" s="30">
        <f>IF(L463="",0,IF(M463="Ja",AA463,VLOOKUP($L463,PDC!$B$10:$G$95,5,FALSE)))</f>
        <v>0</v>
      </c>
    </row>
    <row r="464" spans="1:36" x14ac:dyDescent="0.2">
      <c r="A464" s="36" t="str">
        <f>IF(OR(LEN('Local Access'!A464)=0,'Local Access'!$L463="Ja"),"",'Local Access'!A464)</f>
        <v/>
      </c>
      <c r="B464" s="36" t="str">
        <f>IF(OR(LEN('Local Access'!B464)=0,'Local Access'!$L463="Ja"),"",'Local Access'!B464)</f>
        <v/>
      </c>
      <c r="C464" s="36" t="str">
        <f>IF(OR(LEN('Local Access'!C464)=0,'Local Access'!$L463="Ja"),"",'Local Access'!C464)</f>
        <v/>
      </c>
      <c r="D464" s="36" t="str">
        <f>IF(OR(LEN('Local Access'!D464)=0,'Local Access'!$L463="Ja"),"",'Local Access'!D464)</f>
        <v/>
      </c>
      <c r="E464" s="36" t="str">
        <f>IF(OR(LEN('Local Access'!E464)=0,'Local Access'!$L463="Ja"),"",'Local Access'!E464)</f>
        <v/>
      </c>
      <c r="F464" s="36" t="str">
        <f>IF(OR(LEN('Local Access'!F464)=0,'Local Access'!$L463="Ja"),"",'Local Access'!F464)</f>
        <v/>
      </c>
      <c r="G464" s="36" t="str">
        <f>IF(N463="Ja","",IF(LEN('Local Access'!H464)=0,"",'Local Access'!H464))</f>
        <v/>
      </c>
      <c r="H464" s="174" t="str">
        <f t="shared" si="35"/>
        <v/>
      </c>
      <c r="I464" s="36" t="str">
        <f>IF(N463="Ja","",IF(LEN('Local Access'!G464)=0,"",'Local Access'!G464))</f>
        <v/>
      </c>
      <c r="J464" s="36" t="str">
        <f>IF(N463="Ja","",IF(LEN('Local Access'!I464)=0,"",'Local Access'!I464))</f>
        <v/>
      </c>
      <c r="K464" s="36" t="str">
        <f>IF(LEN('Local Access'!J464)=0,"",'Local Access'!J464)</f>
        <v/>
      </c>
      <c r="L464" s="36" t="str">
        <f>IF(LEN('Local Access'!K464)=0,"",'Local Access'!K464)</f>
        <v/>
      </c>
      <c r="M464" s="174" t="str">
        <f t="shared" si="36"/>
        <v/>
      </c>
      <c r="N464" s="36" t="str">
        <f>IF(LEN('Local Access'!L464)=0,"",'Local Access'!L464)</f>
        <v/>
      </c>
      <c r="O464" s="36" t="str">
        <f>IF(LEN('Local Access'!M464)=0,"",'Local Access'!M464)</f>
        <v/>
      </c>
      <c r="P464" s="35"/>
      <c r="Q464" s="35"/>
      <c r="R464" s="34"/>
      <c r="S464" s="33"/>
      <c r="T464" s="33"/>
      <c r="U464" s="32"/>
      <c r="V464" s="31"/>
      <c r="W464" s="31"/>
      <c r="X464" s="31"/>
      <c r="Y464" s="31"/>
      <c r="Z464" s="31"/>
      <c r="AA464" s="31"/>
      <c r="AB464" s="292">
        <f t="shared" si="37"/>
        <v>0</v>
      </c>
      <c r="AC464" s="292">
        <f t="shared" si="38"/>
        <v>0</v>
      </c>
      <c r="AD464" s="292">
        <f t="shared" si="39"/>
        <v>0</v>
      </c>
      <c r="AE464" s="30">
        <f>IF(G464="",0,IF(P464="On-Net maken (glasvezel)",$S464*PDC!$F$33+$T464*PDC!$F$34+PDC!$F$32+$U464,IF(P464="On-Net maken (radio)",PDC!$F$35+$U464,0)))</f>
        <v>0</v>
      </c>
      <c r="AF464" s="293">
        <f>IF(G464="",0,IF(P464="Inkoop bij 3e partij",0,IF(H464="Ja",Y464,VLOOKUP($G464,PDC!$B$10:$G$95,6,FALSE))))</f>
        <v>0</v>
      </c>
      <c r="AG464" s="30">
        <f>IF(G464="",0,IF(P464="Inkoop bij 3e partij",0,IF(H464="Ja", Z464,VLOOKUP($G464,PDC!$B$10:$G$95,5,FALSE))))</f>
        <v>0</v>
      </c>
      <c r="AH464" s="293">
        <f>IF(G464="",0,IF(P464="Inkoop bij 3e partij",V464*(1+PDC!$F$37)+IF(G464=0,0,IF(LEN(G464)=0,0,VLOOKUP($G464,PDC!$B$10:$J$77,7,FALSE))),0))</f>
        <v>0</v>
      </c>
      <c r="AI464" s="293">
        <f>IF(G464="",0,IF(P464="Inkoop bij 3e partij",W464*(1+PDC!$F$38),0))</f>
        <v>0</v>
      </c>
      <c r="AJ464" s="30">
        <f>IF(L464="",0,IF(M464="Ja",AA464,VLOOKUP($L464,PDC!$B$10:$G$95,5,FALSE)))</f>
        <v>0</v>
      </c>
    </row>
    <row r="465" spans="1:36" x14ac:dyDescent="0.2">
      <c r="A465" s="36" t="str">
        <f>IF(OR(LEN('Local Access'!A465)=0,'Local Access'!$L464="Ja"),"",'Local Access'!A465)</f>
        <v/>
      </c>
      <c r="B465" s="36" t="str">
        <f>IF(OR(LEN('Local Access'!B465)=0,'Local Access'!$L464="Ja"),"",'Local Access'!B465)</f>
        <v/>
      </c>
      <c r="C465" s="36" t="str">
        <f>IF(OR(LEN('Local Access'!C465)=0,'Local Access'!$L464="Ja"),"",'Local Access'!C465)</f>
        <v/>
      </c>
      <c r="D465" s="36" t="str">
        <f>IF(OR(LEN('Local Access'!D465)=0,'Local Access'!$L464="Ja"),"",'Local Access'!D465)</f>
        <v/>
      </c>
      <c r="E465" s="36" t="str">
        <f>IF(OR(LEN('Local Access'!E465)=0,'Local Access'!$L464="Ja"),"",'Local Access'!E465)</f>
        <v/>
      </c>
      <c r="F465" s="36" t="str">
        <f>IF(OR(LEN('Local Access'!F465)=0,'Local Access'!$L464="Ja"),"",'Local Access'!F465)</f>
        <v/>
      </c>
      <c r="G465" s="36" t="str">
        <f>IF(N464="Ja","",IF(LEN('Local Access'!H465)=0,"",'Local Access'!H465))</f>
        <v/>
      </c>
      <c r="H465" s="174" t="str">
        <f t="shared" si="35"/>
        <v/>
      </c>
      <c r="I465" s="36" t="str">
        <f>IF(N464="Ja","",IF(LEN('Local Access'!G465)=0,"",'Local Access'!G465))</f>
        <v/>
      </c>
      <c r="J465" s="36" t="str">
        <f>IF(N464="Ja","",IF(LEN('Local Access'!I465)=0,"",'Local Access'!I465))</f>
        <v/>
      </c>
      <c r="K465" s="36" t="str">
        <f>IF(LEN('Local Access'!J465)=0,"",'Local Access'!J465)</f>
        <v/>
      </c>
      <c r="L465" s="36" t="str">
        <f>IF(LEN('Local Access'!K465)=0,"",'Local Access'!K465)</f>
        <v/>
      </c>
      <c r="M465" s="174" t="str">
        <f t="shared" si="36"/>
        <v/>
      </c>
      <c r="N465" s="36" t="str">
        <f>IF(LEN('Local Access'!L465)=0,"",'Local Access'!L465)</f>
        <v/>
      </c>
      <c r="O465" s="36" t="str">
        <f>IF(LEN('Local Access'!M465)=0,"",'Local Access'!M465)</f>
        <v/>
      </c>
      <c r="P465" s="35"/>
      <c r="Q465" s="35"/>
      <c r="R465" s="34"/>
      <c r="S465" s="33"/>
      <c r="T465" s="33"/>
      <c r="U465" s="32"/>
      <c r="V465" s="31"/>
      <c r="W465" s="31"/>
      <c r="X465" s="31"/>
      <c r="Y465" s="31"/>
      <c r="Z465" s="31"/>
      <c r="AA465" s="31"/>
      <c r="AB465" s="292">
        <f t="shared" si="37"/>
        <v>0</v>
      </c>
      <c r="AC465" s="292">
        <f t="shared" si="38"/>
        <v>0</v>
      </c>
      <c r="AD465" s="292">
        <f t="shared" si="39"/>
        <v>0</v>
      </c>
      <c r="AE465" s="30">
        <f>IF(G465="",0,IF(P465="On-Net maken (glasvezel)",$S465*PDC!$F$33+$T465*PDC!$F$34+PDC!$F$32+$U465,IF(P465="On-Net maken (radio)",PDC!$F$35+$U465,0)))</f>
        <v>0</v>
      </c>
      <c r="AF465" s="293">
        <f>IF(G465="",0,IF(P465="Inkoop bij 3e partij",0,IF(H465="Ja",Y465,VLOOKUP($G465,PDC!$B$10:$G$95,6,FALSE))))</f>
        <v>0</v>
      </c>
      <c r="AG465" s="30">
        <f>IF(G465="",0,IF(P465="Inkoop bij 3e partij",0,IF(H465="Ja", Z465,VLOOKUP($G465,PDC!$B$10:$G$95,5,FALSE))))</f>
        <v>0</v>
      </c>
      <c r="AH465" s="293">
        <f>IF(G465="",0,IF(P465="Inkoop bij 3e partij",V465*(1+PDC!$F$37)+IF(G465=0,0,IF(LEN(G465)=0,0,VLOOKUP($G465,PDC!$B$10:$J$77,7,FALSE))),0))</f>
        <v>0</v>
      </c>
      <c r="AI465" s="293">
        <f>IF(G465="",0,IF(P465="Inkoop bij 3e partij",W465*(1+PDC!$F$38),0))</f>
        <v>0</v>
      </c>
      <c r="AJ465" s="30">
        <f>IF(L465="",0,IF(M465="Ja",AA465,VLOOKUP($L465,PDC!$B$10:$G$95,5,FALSE)))</f>
        <v>0</v>
      </c>
    </row>
    <row r="466" spans="1:36" x14ac:dyDescent="0.2">
      <c r="A466" s="36" t="str">
        <f>IF(OR(LEN('Local Access'!A466)=0,'Local Access'!$L465="Ja"),"",'Local Access'!A466)</f>
        <v/>
      </c>
      <c r="B466" s="36" t="str">
        <f>IF(OR(LEN('Local Access'!B466)=0,'Local Access'!$L465="Ja"),"",'Local Access'!B466)</f>
        <v/>
      </c>
      <c r="C466" s="36" t="str">
        <f>IF(OR(LEN('Local Access'!C466)=0,'Local Access'!$L465="Ja"),"",'Local Access'!C466)</f>
        <v/>
      </c>
      <c r="D466" s="36" t="str">
        <f>IF(OR(LEN('Local Access'!D466)=0,'Local Access'!$L465="Ja"),"",'Local Access'!D466)</f>
        <v/>
      </c>
      <c r="E466" s="36" t="str">
        <f>IF(OR(LEN('Local Access'!E466)=0,'Local Access'!$L465="Ja"),"",'Local Access'!E466)</f>
        <v/>
      </c>
      <c r="F466" s="36" t="str">
        <f>IF(OR(LEN('Local Access'!F466)=0,'Local Access'!$L465="Ja"),"",'Local Access'!F466)</f>
        <v/>
      </c>
      <c r="G466" s="36" t="str">
        <f>IF(N465="Ja","",IF(LEN('Local Access'!H466)=0,"",'Local Access'!H466))</f>
        <v/>
      </c>
      <c r="H466" s="174" t="str">
        <f t="shared" si="35"/>
        <v/>
      </c>
      <c r="I466" s="36" t="str">
        <f>IF(N465="Ja","",IF(LEN('Local Access'!G466)=0,"",'Local Access'!G466))</f>
        <v/>
      </c>
      <c r="J466" s="36" t="str">
        <f>IF(N465="Ja","",IF(LEN('Local Access'!I466)=0,"",'Local Access'!I466))</f>
        <v/>
      </c>
      <c r="K466" s="36" t="str">
        <f>IF(LEN('Local Access'!J466)=0,"",'Local Access'!J466)</f>
        <v/>
      </c>
      <c r="L466" s="36" t="str">
        <f>IF(LEN('Local Access'!K466)=0,"",'Local Access'!K466)</f>
        <v/>
      </c>
      <c r="M466" s="174" t="str">
        <f t="shared" si="36"/>
        <v/>
      </c>
      <c r="N466" s="36" t="str">
        <f>IF(LEN('Local Access'!L466)=0,"",'Local Access'!L466)</f>
        <v/>
      </c>
      <c r="O466" s="36" t="str">
        <f>IF(LEN('Local Access'!M466)=0,"",'Local Access'!M466)</f>
        <v/>
      </c>
      <c r="P466" s="35"/>
      <c r="Q466" s="35"/>
      <c r="R466" s="34"/>
      <c r="S466" s="33"/>
      <c r="T466" s="33"/>
      <c r="U466" s="32"/>
      <c r="V466" s="31"/>
      <c r="W466" s="31"/>
      <c r="X466" s="31"/>
      <c r="Y466" s="31"/>
      <c r="Z466" s="31"/>
      <c r="AA466" s="31"/>
      <c r="AB466" s="292">
        <f t="shared" si="37"/>
        <v>0</v>
      </c>
      <c r="AC466" s="292">
        <f t="shared" si="38"/>
        <v>0</v>
      </c>
      <c r="AD466" s="292">
        <f t="shared" si="39"/>
        <v>0</v>
      </c>
      <c r="AE466" s="30">
        <f>IF(G466="",0,IF(P466="On-Net maken (glasvezel)",$S466*PDC!$F$33+$T466*PDC!$F$34+PDC!$F$32+$U466,IF(P466="On-Net maken (radio)",PDC!$F$35+$U466,0)))</f>
        <v>0</v>
      </c>
      <c r="AF466" s="293">
        <f>IF(G466="",0,IF(P466="Inkoop bij 3e partij",0,IF(H466="Ja",Y466,VLOOKUP($G466,PDC!$B$10:$G$95,6,FALSE))))</f>
        <v>0</v>
      </c>
      <c r="AG466" s="30">
        <f>IF(G466="",0,IF(P466="Inkoop bij 3e partij",0,IF(H466="Ja", Z466,VLOOKUP($G466,PDC!$B$10:$G$95,5,FALSE))))</f>
        <v>0</v>
      </c>
      <c r="AH466" s="293">
        <f>IF(G466="",0,IF(P466="Inkoop bij 3e partij",V466*(1+PDC!$F$37)+IF(G466=0,0,IF(LEN(G466)=0,0,VLOOKUP($G466,PDC!$B$10:$J$77,7,FALSE))),0))</f>
        <v>0</v>
      </c>
      <c r="AI466" s="293">
        <f>IF(G466="",0,IF(P466="Inkoop bij 3e partij",W466*(1+PDC!$F$38),0))</f>
        <v>0</v>
      </c>
      <c r="AJ466" s="30">
        <f>IF(L466="",0,IF(M466="Ja",AA466,VLOOKUP($L466,PDC!$B$10:$G$95,5,FALSE)))</f>
        <v>0</v>
      </c>
    </row>
    <row r="467" spans="1:36" x14ac:dyDescent="0.2">
      <c r="A467" s="36" t="str">
        <f>IF(OR(LEN('Local Access'!A467)=0,'Local Access'!$L466="Ja"),"",'Local Access'!A467)</f>
        <v/>
      </c>
      <c r="B467" s="36" t="str">
        <f>IF(OR(LEN('Local Access'!B467)=0,'Local Access'!$L466="Ja"),"",'Local Access'!B467)</f>
        <v/>
      </c>
      <c r="C467" s="36" t="str">
        <f>IF(OR(LEN('Local Access'!C467)=0,'Local Access'!$L466="Ja"),"",'Local Access'!C467)</f>
        <v/>
      </c>
      <c r="D467" s="36" t="str">
        <f>IF(OR(LEN('Local Access'!D467)=0,'Local Access'!$L466="Ja"),"",'Local Access'!D467)</f>
        <v/>
      </c>
      <c r="E467" s="36" t="str">
        <f>IF(OR(LEN('Local Access'!E467)=0,'Local Access'!$L466="Ja"),"",'Local Access'!E467)</f>
        <v/>
      </c>
      <c r="F467" s="36" t="str">
        <f>IF(OR(LEN('Local Access'!F467)=0,'Local Access'!$L466="Ja"),"",'Local Access'!F467)</f>
        <v/>
      </c>
      <c r="G467" s="36" t="str">
        <f>IF(N466="Ja","",IF(LEN('Local Access'!H467)=0,"",'Local Access'!H467))</f>
        <v/>
      </c>
      <c r="H467" s="174" t="str">
        <f t="shared" si="35"/>
        <v/>
      </c>
      <c r="I467" s="36" t="str">
        <f>IF(N466="Ja","",IF(LEN('Local Access'!G467)=0,"",'Local Access'!G467))</f>
        <v/>
      </c>
      <c r="J467" s="36" t="str">
        <f>IF(N466="Ja","",IF(LEN('Local Access'!I467)=0,"",'Local Access'!I467))</f>
        <v/>
      </c>
      <c r="K467" s="36" t="str">
        <f>IF(LEN('Local Access'!J467)=0,"",'Local Access'!J467)</f>
        <v/>
      </c>
      <c r="L467" s="36" t="str">
        <f>IF(LEN('Local Access'!K467)=0,"",'Local Access'!K467)</f>
        <v/>
      </c>
      <c r="M467" s="174" t="str">
        <f t="shared" si="36"/>
        <v/>
      </c>
      <c r="N467" s="36" t="str">
        <f>IF(LEN('Local Access'!L467)=0,"",'Local Access'!L467)</f>
        <v/>
      </c>
      <c r="O467" s="36" t="str">
        <f>IF(LEN('Local Access'!M467)=0,"",'Local Access'!M467)</f>
        <v/>
      </c>
      <c r="P467" s="35"/>
      <c r="Q467" s="35"/>
      <c r="R467" s="34"/>
      <c r="S467" s="33"/>
      <c r="T467" s="33"/>
      <c r="U467" s="32"/>
      <c r="V467" s="31"/>
      <c r="W467" s="31"/>
      <c r="X467" s="31"/>
      <c r="Y467" s="31"/>
      <c r="Z467" s="31"/>
      <c r="AA467" s="31"/>
      <c r="AB467" s="292">
        <f t="shared" si="37"/>
        <v>0</v>
      </c>
      <c r="AC467" s="292">
        <f t="shared" si="38"/>
        <v>0</v>
      </c>
      <c r="AD467" s="292">
        <f t="shared" si="39"/>
        <v>0</v>
      </c>
      <c r="AE467" s="30">
        <f>IF(G467="",0,IF(P467="On-Net maken (glasvezel)",$S467*PDC!$F$33+$T467*PDC!$F$34+PDC!$F$32+$U467,IF(P467="On-Net maken (radio)",PDC!$F$35+$U467,0)))</f>
        <v>0</v>
      </c>
      <c r="AF467" s="293">
        <f>IF(G467="",0,IF(P467="Inkoop bij 3e partij",0,IF(H467="Ja",Y467,VLOOKUP($G467,PDC!$B$10:$G$95,6,FALSE))))</f>
        <v>0</v>
      </c>
      <c r="AG467" s="30">
        <f>IF(G467="",0,IF(P467="Inkoop bij 3e partij",0,IF(H467="Ja", Z467,VLOOKUP($G467,PDC!$B$10:$G$95,5,FALSE))))</f>
        <v>0</v>
      </c>
      <c r="AH467" s="293">
        <f>IF(G467="",0,IF(P467="Inkoop bij 3e partij",V467*(1+PDC!$F$37)+IF(G467=0,0,IF(LEN(G467)=0,0,VLOOKUP($G467,PDC!$B$10:$J$77,7,FALSE))),0))</f>
        <v>0</v>
      </c>
      <c r="AI467" s="293">
        <f>IF(G467="",0,IF(P467="Inkoop bij 3e partij",W467*(1+PDC!$F$38),0))</f>
        <v>0</v>
      </c>
      <c r="AJ467" s="30">
        <f>IF(L467="",0,IF(M467="Ja",AA467,VLOOKUP($L467,PDC!$B$10:$G$95,5,FALSE)))</f>
        <v>0</v>
      </c>
    </row>
    <row r="468" spans="1:36" x14ac:dyDescent="0.2">
      <c r="A468" s="36" t="str">
        <f>IF(OR(LEN('Local Access'!A468)=0,'Local Access'!$L467="Ja"),"",'Local Access'!A468)</f>
        <v/>
      </c>
      <c r="B468" s="36" t="str">
        <f>IF(OR(LEN('Local Access'!B468)=0,'Local Access'!$L467="Ja"),"",'Local Access'!B468)</f>
        <v/>
      </c>
      <c r="C468" s="36" t="str">
        <f>IF(OR(LEN('Local Access'!C468)=0,'Local Access'!$L467="Ja"),"",'Local Access'!C468)</f>
        <v/>
      </c>
      <c r="D468" s="36" t="str">
        <f>IF(OR(LEN('Local Access'!D468)=0,'Local Access'!$L467="Ja"),"",'Local Access'!D468)</f>
        <v/>
      </c>
      <c r="E468" s="36" t="str">
        <f>IF(OR(LEN('Local Access'!E468)=0,'Local Access'!$L467="Ja"),"",'Local Access'!E468)</f>
        <v/>
      </c>
      <c r="F468" s="36" t="str">
        <f>IF(OR(LEN('Local Access'!F468)=0,'Local Access'!$L467="Ja"),"",'Local Access'!F468)</f>
        <v/>
      </c>
      <c r="G468" s="36" t="str">
        <f>IF(N467="Ja","",IF(LEN('Local Access'!H468)=0,"",'Local Access'!H468))</f>
        <v/>
      </c>
      <c r="H468" s="174" t="str">
        <f t="shared" si="35"/>
        <v/>
      </c>
      <c r="I468" s="36" t="str">
        <f>IF(N467="Ja","",IF(LEN('Local Access'!G468)=0,"",'Local Access'!G468))</f>
        <v/>
      </c>
      <c r="J468" s="36" t="str">
        <f>IF(N467="Ja","",IF(LEN('Local Access'!I468)=0,"",'Local Access'!I468))</f>
        <v/>
      </c>
      <c r="K468" s="36" t="str">
        <f>IF(LEN('Local Access'!J468)=0,"",'Local Access'!J468)</f>
        <v/>
      </c>
      <c r="L468" s="36" t="str">
        <f>IF(LEN('Local Access'!K468)=0,"",'Local Access'!K468)</f>
        <v/>
      </c>
      <c r="M468" s="174" t="str">
        <f t="shared" si="36"/>
        <v/>
      </c>
      <c r="N468" s="36" t="str">
        <f>IF(LEN('Local Access'!L468)=0,"",'Local Access'!L468)</f>
        <v/>
      </c>
      <c r="O468" s="36" t="str">
        <f>IF(LEN('Local Access'!M468)=0,"",'Local Access'!M468)</f>
        <v/>
      </c>
      <c r="P468" s="35"/>
      <c r="Q468" s="35"/>
      <c r="R468" s="34"/>
      <c r="S468" s="33"/>
      <c r="T468" s="33"/>
      <c r="U468" s="32"/>
      <c r="V468" s="31"/>
      <c r="W468" s="31"/>
      <c r="X468" s="31"/>
      <c r="Y468" s="31"/>
      <c r="Z468" s="31"/>
      <c r="AA468" s="31"/>
      <c r="AB468" s="292">
        <f t="shared" si="37"/>
        <v>0</v>
      </c>
      <c r="AC468" s="292">
        <f t="shared" si="38"/>
        <v>0</v>
      </c>
      <c r="AD468" s="292">
        <f t="shared" si="39"/>
        <v>0</v>
      </c>
      <c r="AE468" s="30">
        <f>IF(G468="",0,IF(P468="On-Net maken (glasvezel)",$S468*PDC!$F$33+$T468*PDC!$F$34+PDC!$F$32+$U468,IF(P468="On-Net maken (radio)",PDC!$F$35+$U468,0)))</f>
        <v>0</v>
      </c>
      <c r="AF468" s="293">
        <f>IF(G468="",0,IF(P468="Inkoop bij 3e partij",0,IF(H468="Ja",Y468,VLOOKUP($G468,PDC!$B$10:$G$95,6,FALSE))))</f>
        <v>0</v>
      </c>
      <c r="AG468" s="30">
        <f>IF(G468="",0,IF(P468="Inkoop bij 3e partij",0,IF(H468="Ja", Z468,VLOOKUP($G468,PDC!$B$10:$G$95,5,FALSE))))</f>
        <v>0</v>
      </c>
      <c r="AH468" s="293">
        <f>IF(G468="",0,IF(P468="Inkoop bij 3e partij",V468*(1+PDC!$F$37)+IF(G468=0,0,IF(LEN(G468)=0,0,VLOOKUP($G468,PDC!$B$10:$J$77,7,FALSE))),0))</f>
        <v>0</v>
      </c>
      <c r="AI468" s="293">
        <f>IF(G468="",0,IF(P468="Inkoop bij 3e partij",W468*(1+PDC!$F$38),0))</f>
        <v>0</v>
      </c>
      <c r="AJ468" s="30">
        <f>IF(L468="",0,IF(M468="Ja",AA468,VLOOKUP($L468,PDC!$B$10:$G$95,5,FALSE)))</f>
        <v>0</v>
      </c>
    </row>
    <row r="469" spans="1:36" x14ac:dyDescent="0.2">
      <c r="A469" s="36" t="str">
        <f>IF(OR(LEN('Local Access'!A469)=0,'Local Access'!$L468="Ja"),"",'Local Access'!A469)</f>
        <v/>
      </c>
      <c r="B469" s="36" t="str">
        <f>IF(OR(LEN('Local Access'!B469)=0,'Local Access'!$L468="Ja"),"",'Local Access'!B469)</f>
        <v/>
      </c>
      <c r="C469" s="36" t="str">
        <f>IF(OR(LEN('Local Access'!C469)=0,'Local Access'!$L468="Ja"),"",'Local Access'!C469)</f>
        <v/>
      </c>
      <c r="D469" s="36" t="str">
        <f>IF(OR(LEN('Local Access'!D469)=0,'Local Access'!$L468="Ja"),"",'Local Access'!D469)</f>
        <v/>
      </c>
      <c r="E469" s="36" t="str">
        <f>IF(OR(LEN('Local Access'!E469)=0,'Local Access'!$L468="Ja"),"",'Local Access'!E469)</f>
        <v/>
      </c>
      <c r="F469" s="36" t="str">
        <f>IF(OR(LEN('Local Access'!F469)=0,'Local Access'!$L468="Ja"),"",'Local Access'!F469)</f>
        <v/>
      </c>
      <c r="G469" s="36" t="str">
        <f>IF(N468="Ja","",IF(LEN('Local Access'!H469)=0,"",'Local Access'!H469))</f>
        <v/>
      </c>
      <c r="H469" s="174" t="str">
        <f t="shared" si="35"/>
        <v/>
      </c>
      <c r="I469" s="36" t="str">
        <f>IF(N468="Ja","",IF(LEN('Local Access'!G469)=0,"",'Local Access'!G469))</f>
        <v/>
      </c>
      <c r="J469" s="36" t="str">
        <f>IF(N468="Ja","",IF(LEN('Local Access'!I469)=0,"",'Local Access'!I469))</f>
        <v/>
      </c>
      <c r="K469" s="36" t="str">
        <f>IF(LEN('Local Access'!J469)=0,"",'Local Access'!J469)</f>
        <v/>
      </c>
      <c r="L469" s="36" t="str">
        <f>IF(LEN('Local Access'!K469)=0,"",'Local Access'!K469)</f>
        <v/>
      </c>
      <c r="M469" s="174" t="str">
        <f t="shared" si="36"/>
        <v/>
      </c>
      <c r="N469" s="36" t="str">
        <f>IF(LEN('Local Access'!L469)=0,"",'Local Access'!L469)</f>
        <v/>
      </c>
      <c r="O469" s="36" t="str">
        <f>IF(LEN('Local Access'!M469)=0,"",'Local Access'!M469)</f>
        <v/>
      </c>
      <c r="P469" s="35"/>
      <c r="Q469" s="35"/>
      <c r="R469" s="34"/>
      <c r="S469" s="33"/>
      <c r="T469" s="33"/>
      <c r="U469" s="32"/>
      <c r="V469" s="31"/>
      <c r="W469" s="31"/>
      <c r="X469" s="31"/>
      <c r="Y469" s="31"/>
      <c r="Z469" s="31"/>
      <c r="AA469" s="31"/>
      <c r="AB469" s="292">
        <f t="shared" si="37"/>
        <v>0</v>
      </c>
      <c r="AC469" s="292">
        <f t="shared" si="38"/>
        <v>0</v>
      </c>
      <c r="AD469" s="292">
        <f t="shared" si="39"/>
        <v>0</v>
      </c>
      <c r="AE469" s="30">
        <f>IF(G469="",0,IF(P469="On-Net maken (glasvezel)",$S469*PDC!$F$33+$T469*PDC!$F$34+PDC!$F$32+$U469,IF(P469="On-Net maken (radio)",PDC!$F$35+$U469,0)))</f>
        <v>0</v>
      </c>
      <c r="AF469" s="293">
        <f>IF(G469="",0,IF(P469="Inkoop bij 3e partij",0,IF(H469="Ja",Y469,VLOOKUP($G469,PDC!$B$10:$G$95,6,FALSE))))</f>
        <v>0</v>
      </c>
      <c r="AG469" s="30">
        <f>IF(G469="",0,IF(P469="Inkoop bij 3e partij",0,IF(H469="Ja", Z469,VLOOKUP($G469,PDC!$B$10:$G$95,5,FALSE))))</f>
        <v>0</v>
      </c>
      <c r="AH469" s="293">
        <f>IF(G469="",0,IF(P469="Inkoop bij 3e partij",V469*(1+PDC!$F$37)+IF(G469=0,0,IF(LEN(G469)=0,0,VLOOKUP($G469,PDC!$B$10:$J$77,7,FALSE))),0))</f>
        <v>0</v>
      </c>
      <c r="AI469" s="293">
        <f>IF(G469="",0,IF(P469="Inkoop bij 3e partij",W469*(1+PDC!$F$38),0))</f>
        <v>0</v>
      </c>
      <c r="AJ469" s="30">
        <f>IF(L469="",0,IF(M469="Ja",AA469,VLOOKUP($L469,PDC!$B$10:$G$95,5,FALSE)))</f>
        <v>0</v>
      </c>
    </row>
    <row r="470" spans="1:36" x14ac:dyDescent="0.2">
      <c r="A470" s="36" t="str">
        <f>IF(OR(LEN('Local Access'!A470)=0,'Local Access'!$L469="Ja"),"",'Local Access'!A470)</f>
        <v/>
      </c>
      <c r="B470" s="36" t="str">
        <f>IF(OR(LEN('Local Access'!B470)=0,'Local Access'!$L469="Ja"),"",'Local Access'!B470)</f>
        <v/>
      </c>
      <c r="C470" s="36" t="str">
        <f>IF(OR(LEN('Local Access'!C470)=0,'Local Access'!$L469="Ja"),"",'Local Access'!C470)</f>
        <v/>
      </c>
      <c r="D470" s="36" t="str">
        <f>IF(OR(LEN('Local Access'!D470)=0,'Local Access'!$L469="Ja"),"",'Local Access'!D470)</f>
        <v/>
      </c>
      <c r="E470" s="36" t="str">
        <f>IF(OR(LEN('Local Access'!E470)=0,'Local Access'!$L469="Ja"),"",'Local Access'!E470)</f>
        <v/>
      </c>
      <c r="F470" s="36" t="str">
        <f>IF(OR(LEN('Local Access'!F470)=0,'Local Access'!$L469="Ja"),"",'Local Access'!F470)</f>
        <v/>
      </c>
      <c r="G470" s="36" t="str">
        <f>IF(N469="Ja","",IF(LEN('Local Access'!H470)=0,"",'Local Access'!H470))</f>
        <v/>
      </c>
      <c r="H470" s="174" t="str">
        <f t="shared" si="35"/>
        <v/>
      </c>
      <c r="I470" s="36" t="str">
        <f>IF(N469="Ja","",IF(LEN('Local Access'!G470)=0,"",'Local Access'!G470))</f>
        <v/>
      </c>
      <c r="J470" s="36" t="str">
        <f>IF(N469="Ja","",IF(LEN('Local Access'!I470)=0,"",'Local Access'!I470))</f>
        <v/>
      </c>
      <c r="K470" s="36" t="str">
        <f>IF(LEN('Local Access'!J470)=0,"",'Local Access'!J470)</f>
        <v/>
      </c>
      <c r="L470" s="36" t="str">
        <f>IF(LEN('Local Access'!K470)=0,"",'Local Access'!K470)</f>
        <v/>
      </c>
      <c r="M470" s="174" t="str">
        <f t="shared" si="36"/>
        <v/>
      </c>
      <c r="N470" s="36" t="str">
        <f>IF(LEN('Local Access'!L470)=0,"",'Local Access'!L470)</f>
        <v/>
      </c>
      <c r="O470" s="36" t="str">
        <f>IF(LEN('Local Access'!M470)=0,"",'Local Access'!M470)</f>
        <v/>
      </c>
      <c r="P470" s="35"/>
      <c r="Q470" s="35"/>
      <c r="R470" s="34"/>
      <c r="S470" s="33"/>
      <c r="T470" s="33"/>
      <c r="U470" s="32"/>
      <c r="V470" s="31"/>
      <c r="W470" s="31"/>
      <c r="X470" s="31"/>
      <c r="Y470" s="31"/>
      <c r="Z470" s="31"/>
      <c r="AA470" s="31"/>
      <c r="AB470" s="292">
        <f t="shared" si="37"/>
        <v>0</v>
      </c>
      <c r="AC470" s="292">
        <f t="shared" si="38"/>
        <v>0</v>
      </c>
      <c r="AD470" s="292">
        <f t="shared" si="39"/>
        <v>0</v>
      </c>
      <c r="AE470" s="30">
        <f>IF(G470="",0,IF(P470="On-Net maken (glasvezel)",$S470*PDC!$F$33+$T470*PDC!$F$34+PDC!$F$32+$U470,IF(P470="On-Net maken (radio)",PDC!$F$35+$U470,0)))</f>
        <v>0</v>
      </c>
      <c r="AF470" s="293">
        <f>IF(G470="",0,IF(P470="Inkoop bij 3e partij",0,IF(H470="Ja",Y470,VLOOKUP($G470,PDC!$B$10:$G$95,6,FALSE))))</f>
        <v>0</v>
      </c>
      <c r="AG470" s="30">
        <f>IF(G470="",0,IF(P470="Inkoop bij 3e partij",0,IF(H470="Ja", Z470,VLOOKUP($G470,PDC!$B$10:$G$95,5,FALSE))))</f>
        <v>0</v>
      </c>
      <c r="AH470" s="293">
        <f>IF(G470="",0,IF(P470="Inkoop bij 3e partij",V470*(1+PDC!$F$37)+IF(G470=0,0,IF(LEN(G470)=0,0,VLOOKUP($G470,PDC!$B$10:$J$77,7,FALSE))),0))</f>
        <v>0</v>
      </c>
      <c r="AI470" s="293">
        <f>IF(G470="",0,IF(P470="Inkoop bij 3e partij",W470*(1+PDC!$F$38),0))</f>
        <v>0</v>
      </c>
      <c r="AJ470" s="30">
        <f>IF(L470="",0,IF(M470="Ja",AA470,VLOOKUP($L470,PDC!$B$10:$G$95,5,FALSE)))</f>
        <v>0</v>
      </c>
    </row>
    <row r="471" spans="1:36" x14ac:dyDescent="0.2">
      <c r="A471" s="36" t="str">
        <f>IF(OR(LEN('Local Access'!A471)=0,'Local Access'!$L470="Ja"),"",'Local Access'!A471)</f>
        <v/>
      </c>
      <c r="B471" s="36" t="str">
        <f>IF(OR(LEN('Local Access'!B471)=0,'Local Access'!$L470="Ja"),"",'Local Access'!B471)</f>
        <v/>
      </c>
      <c r="C471" s="36" t="str">
        <f>IF(OR(LEN('Local Access'!C471)=0,'Local Access'!$L470="Ja"),"",'Local Access'!C471)</f>
        <v/>
      </c>
      <c r="D471" s="36" t="str">
        <f>IF(OR(LEN('Local Access'!D471)=0,'Local Access'!$L470="Ja"),"",'Local Access'!D471)</f>
        <v/>
      </c>
      <c r="E471" s="36" t="str">
        <f>IF(OR(LEN('Local Access'!E471)=0,'Local Access'!$L470="Ja"),"",'Local Access'!E471)</f>
        <v/>
      </c>
      <c r="F471" s="36" t="str">
        <f>IF(OR(LEN('Local Access'!F471)=0,'Local Access'!$L470="Ja"),"",'Local Access'!F471)</f>
        <v/>
      </c>
      <c r="G471" s="36" t="str">
        <f>IF(N470="Ja","",IF(LEN('Local Access'!H471)=0,"",'Local Access'!H471))</f>
        <v/>
      </c>
      <c r="H471" s="174" t="str">
        <f t="shared" si="35"/>
        <v/>
      </c>
      <c r="I471" s="36" t="str">
        <f>IF(N470="Ja","",IF(LEN('Local Access'!G471)=0,"",'Local Access'!G471))</f>
        <v/>
      </c>
      <c r="J471" s="36" t="str">
        <f>IF(N470="Ja","",IF(LEN('Local Access'!I471)=0,"",'Local Access'!I471))</f>
        <v/>
      </c>
      <c r="K471" s="36" t="str">
        <f>IF(LEN('Local Access'!J471)=0,"",'Local Access'!J471)</f>
        <v/>
      </c>
      <c r="L471" s="36" t="str">
        <f>IF(LEN('Local Access'!K471)=0,"",'Local Access'!K471)</f>
        <v/>
      </c>
      <c r="M471" s="174" t="str">
        <f t="shared" si="36"/>
        <v/>
      </c>
      <c r="N471" s="36" t="str">
        <f>IF(LEN('Local Access'!L471)=0,"",'Local Access'!L471)</f>
        <v/>
      </c>
      <c r="O471" s="36" t="str">
        <f>IF(LEN('Local Access'!M471)=0,"",'Local Access'!M471)</f>
        <v/>
      </c>
      <c r="P471" s="35"/>
      <c r="Q471" s="35"/>
      <c r="R471" s="34"/>
      <c r="S471" s="33"/>
      <c r="T471" s="33"/>
      <c r="U471" s="32"/>
      <c r="V471" s="31"/>
      <c r="W471" s="31"/>
      <c r="X471" s="31"/>
      <c r="Y471" s="31"/>
      <c r="Z471" s="31"/>
      <c r="AA471" s="31"/>
      <c r="AB471" s="292">
        <f t="shared" si="37"/>
        <v>0</v>
      </c>
      <c r="AC471" s="292">
        <f t="shared" si="38"/>
        <v>0</v>
      </c>
      <c r="AD471" s="292">
        <f t="shared" si="39"/>
        <v>0</v>
      </c>
      <c r="AE471" s="30">
        <f>IF(G471="",0,IF(P471="On-Net maken (glasvezel)",$S471*PDC!$F$33+$T471*PDC!$F$34+PDC!$F$32+$U471,IF(P471="On-Net maken (radio)",PDC!$F$35+$U471,0)))</f>
        <v>0</v>
      </c>
      <c r="AF471" s="293">
        <f>IF(G471="",0,IF(P471="Inkoop bij 3e partij",0,IF(H471="Ja",Y471,VLOOKUP($G471,PDC!$B$10:$G$95,6,FALSE))))</f>
        <v>0</v>
      </c>
      <c r="AG471" s="30">
        <f>IF(G471="",0,IF(P471="Inkoop bij 3e partij",0,IF(H471="Ja", Z471,VLOOKUP($G471,PDC!$B$10:$G$95,5,FALSE))))</f>
        <v>0</v>
      </c>
      <c r="AH471" s="293">
        <f>IF(G471="",0,IF(P471="Inkoop bij 3e partij",V471*(1+PDC!$F$37)+IF(G471=0,0,IF(LEN(G471)=0,0,VLOOKUP($G471,PDC!$B$10:$J$77,7,FALSE))),0))</f>
        <v>0</v>
      </c>
      <c r="AI471" s="293">
        <f>IF(G471="",0,IF(P471="Inkoop bij 3e partij",W471*(1+PDC!$F$38),0))</f>
        <v>0</v>
      </c>
      <c r="AJ471" s="30">
        <f>IF(L471="",0,IF(M471="Ja",AA471,VLOOKUP($L471,PDC!$B$10:$G$95,5,FALSE)))</f>
        <v>0</v>
      </c>
    </row>
    <row r="472" spans="1:36" x14ac:dyDescent="0.2">
      <c r="A472" s="36" t="str">
        <f>IF(OR(LEN('Local Access'!A472)=0,'Local Access'!$L471="Ja"),"",'Local Access'!A472)</f>
        <v/>
      </c>
      <c r="B472" s="36" t="str">
        <f>IF(OR(LEN('Local Access'!B472)=0,'Local Access'!$L471="Ja"),"",'Local Access'!B472)</f>
        <v/>
      </c>
      <c r="C472" s="36" t="str">
        <f>IF(OR(LEN('Local Access'!C472)=0,'Local Access'!$L471="Ja"),"",'Local Access'!C472)</f>
        <v/>
      </c>
      <c r="D472" s="36" t="str">
        <f>IF(OR(LEN('Local Access'!D472)=0,'Local Access'!$L471="Ja"),"",'Local Access'!D472)</f>
        <v/>
      </c>
      <c r="E472" s="36" t="str">
        <f>IF(OR(LEN('Local Access'!E472)=0,'Local Access'!$L471="Ja"),"",'Local Access'!E472)</f>
        <v/>
      </c>
      <c r="F472" s="36" t="str">
        <f>IF(OR(LEN('Local Access'!F472)=0,'Local Access'!$L471="Ja"),"",'Local Access'!F472)</f>
        <v/>
      </c>
      <c r="G472" s="36" t="str">
        <f>IF(N471="Ja","",IF(LEN('Local Access'!H472)=0,"",'Local Access'!H472))</f>
        <v/>
      </c>
      <c r="H472" s="174" t="str">
        <f t="shared" si="35"/>
        <v/>
      </c>
      <c r="I472" s="36" t="str">
        <f>IF(N471="Ja","",IF(LEN('Local Access'!G472)=0,"",'Local Access'!G472))</f>
        <v/>
      </c>
      <c r="J472" s="36" t="str">
        <f>IF(N471="Ja","",IF(LEN('Local Access'!I472)=0,"",'Local Access'!I472))</f>
        <v/>
      </c>
      <c r="K472" s="36" t="str">
        <f>IF(LEN('Local Access'!J472)=0,"",'Local Access'!J472)</f>
        <v/>
      </c>
      <c r="L472" s="36" t="str">
        <f>IF(LEN('Local Access'!K472)=0,"",'Local Access'!K472)</f>
        <v/>
      </c>
      <c r="M472" s="174" t="str">
        <f t="shared" si="36"/>
        <v/>
      </c>
      <c r="N472" s="36" t="str">
        <f>IF(LEN('Local Access'!L472)=0,"",'Local Access'!L472)</f>
        <v/>
      </c>
      <c r="O472" s="36" t="str">
        <f>IF(LEN('Local Access'!M472)=0,"",'Local Access'!M472)</f>
        <v/>
      </c>
      <c r="P472" s="35"/>
      <c r="Q472" s="35"/>
      <c r="R472" s="34"/>
      <c r="S472" s="33"/>
      <c r="T472" s="33"/>
      <c r="U472" s="32"/>
      <c r="V472" s="31"/>
      <c r="W472" s="31"/>
      <c r="X472" s="31"/>
      <c r="Y472" s="31"/>
      <c r="Z472" s="31"/>
      <c r="AA472" s="31"/>
      <c r="AB472" s="292">
        <f t="shared" si="37"/>
        <v>0</v>
      </c>
      <c r="AC472" s="292">
        <f t="shared" si="38"/>
        <v>0</v>
      </c>
      <c r="AD472" s="292">
        <f t="shared" si="39"/>
        <v>0</v>
      </c>
      <c r="AE472" s="30">
        <f>IF(G472="",0,IF(P472="On-Net maken (glasvezel)",$S472*PDC!$F$33+$T472*PDC!$F$34+PDC!$F$32+$U472,IF(P472="On-Net maken (radio)",PDC!$F$35+$U472,0)))</f>
        <v>0</v>
      </c>
      <c r="AF472" s="293">
        <f>IF(G472="",0,IF(P472="Inkoop bij 3e partij",0,IF(H472="Ja",Y472,VLOOKUP($G472,PDC!$B$10:$G$95,6,FALSE))))</f>
        <v>0</v>
      </c>
      <c r="AG472" s="30">
        <f>IF(G472="",0,IF(P472="Inkoop bij 3e partij",0,IF(H472="Ja", Z472,VLOOKUP($G472,PDC!$B$10:$G$95,5,FALSE))))</f>
        <v>0</v>
      </c>
      <c r="AH472" s="293">
        <f>IF(G472="",0,IF(P472="Inkoop bij 3e partij",V472*(1+PDC!$F$37)+IF(G472=0,0,IF(LEN(G472)=0,0,VLOOKUP($G472,PDC!$B$10:$J$77,7,FALSE))),0))</f>
        <v>0</v>
      </c>
      <c r="AI472" s="293">
        <f>IF(G472="",0,IF(P472="Inkoop bij 3e partij",W472*(1+PDC!$F$38),0))</f>
        <v>0</v>
      </c>
      <c r="AJ472" s="30">
        <f>IF(L472="",0,IF(M472="Ja",AA472,VLOOKUP($L472,PDC!$B$10:$G$95,5,FALSE)))</f>
        <v>0</v>
      </c>
    </row>
    <row r="473" spans="1:36" x14ac:dyDescent="0.2">
      <c r="A473" s="36" t="str">
        <f>IF(OR(LEN('Local Access'!A473)=0,'Local Access'!$L472="Ja"),"",'Local Access'!A473)</f>
        <v/>
      </c>
      <c r="B473" s="36" t="str">
        <f>IF(OR(LEN('Local Access'!B473)=0,'Local Access'!$L472="Ja"),"",'Local Access'!B473)</f>
        <v/>
      </c>
      <c r="C473" s="36" t="str">
        <f>IF(OR(LEN('Local Access'!C473)=0,'Local Access'!$L472="Ja"),"",'Local Access'!C473)</f>
        <v/>
      </c>
      <c r="D473" s="36" t="str">
        <f>IF(OR(LEN('Local Access'!D473)=0,'Local Access'!$L472="Ja"),"",'Local Access'!D473)</f>
        <v/>
      </c>
      <c r="E473" s="36" t="str">
        <f>IF(OR(LEN('Local Access'!E473)=0,'Local Access'!$L472="Ja"),"",'Local Access'!E473)</f>
        <v/>
      </c>
      <c r="F473" s="36" t="str">
        <f>IF(OR(LEN('Local Access'!F473)=0,'Local Access'!$L472="Ja"),"",'Local Access'!F473)</f>
        <v/>
      </c>
      <c r="G473" s="36" t="str">
        <f>IF(N472="Ja","",IF(LEN('Local Access'!H473)=0,"",'Local Access'!H473))</f>
        <v/>
      </c>
      <c r="H473" s="174" t="str">
        <f t="shared" si="35"/>
        <v/>
      </c>
      <c r="I473" s="36" t="str">
        <f>IF(N472="Ja","",IF(LEN('Local Access'!G473)=0,"",'Local Access'!G473))</f>
        <v/>
      </c>
      <c r="J473" s="36" t="str">
        <f>IF(N472="Ja","",IF(LEN('Local Access'!I473)=0,"",'Local Access'!I473))</f>
        <v/>
      </c>
      <c r="K473" s="36" t="str">
        <f>IF(LEN('Local Access'!J473)=0,"",'Local Access'!J473)</f>
        <v/>
      </c>
      <c r="L473" s="36" t="str">
        <f>IF(LEN('Local Access'!K473)=0,"",'Local Access'!K473)</f>
        <v/>
      </c>
      <c r="M473" s="174" t="str">
        <f t="shared" si="36"/>
        <v/>
      </c>
      <c r="N473" s="36" t="str">
        <f>IF(LEN('Local Access'!L473)=0,"",'Local Access'!L473)</f>
        <v/>
      </c>
      <c r="O473" s="36" t="str">
        <f>IF(LEN('Local Access'!M473)=0,"",'Local Access'!M473)</f>
        <v/>
      </c>
      <c r="P473" s="35"/>
      <c r="Q473" s="35"/>
      <c r="R473" s="34"/>
      <c r="S473" s="33"/>
      <c r="T473" s="33"/>
      <c r="U473" s="32"/>
      <c r="V473" s="31"/>
      <c r="W473" s="31"/>
      <c r="X473" s="31"/>
      <c r="Y473" s="31"/>
      <c r="Z473" s="31"/>
      <c r="AA473" s="31"/>
      <c r="AB473" s="292">
        <f t="shared" si="37"/>
        <v>0</v>
      </c>
      <c r="AC473" s="292">
        <f t="shared" si="38"/>
        <v>0</v>
      </c>
      <c r="AD473" s="292">
        <f t="shared" si="39"/>
        <v>0</v>
      </c>
      <c r="AE473" s="30">
        <f>IF(G473="",0,IF(P473="On-Net maken (glasvezel)",$S473*PDC!$F$33+$T473*PDC!$F$34+PDC!$F$32+$U473,IF(P473="On-Net maken (radio)",PDC!$F$35+$U473,0)))</f>
        <v>0</v>
      </c>
      <c r="AF473" s="293">
        <f>IF(G473="",0,IF(P473="Inkoop bij 3e partij",0,IF(H473="Ja",Y473,VLOOKUP($G473,PDC!$B$10:$G$95,6,FALSE))))</f>
        <v>0</v>
      </c>
      <c r="AG473" s="30">
        <f>IF(G473="",0,IF(P473="Inkoop bij 3e partij",0,IF(H473="Ja", Z473,VLOOKUP($G473,PDC!$B$10:$G$95,5,FALSE))))</f>
        <v>0</v>
      </c>
      <c r="AH473" s="293">
        <f>IF(G473="",0,IF(P473="Inkoop bij 3e partij",V473*(1+PDC!$F$37)+IF(G473=0,0,IF(LEN(G473)=0,0,VLOOKUP($G473,PDC!$B$10:$J$77,7,FALSE))),0))</f>
        <v>0</v>
      </c>
      <c r="AI473" s="293">
        <f>IF(G473="",0,IF(P473="Inkoop bij 3e partij",W473*(1+PDC!$F$38),0))</f>
        <v>0</v>
      </c>
      <c r="AJ473" s="30">
        <f>IF(L473="",0,IF(M473="Ja",AA473,VLOOKUP($L473,PDC!$B$10:$G$95,5,FALSE)))</f>
        <v>0</v>
      </c>
    </row>
    <row r="474" spans="1:36" x14ac:dyDescent="0.2">
      <c r="A474" s="36" t="str">
        <f>IF(OR(LEN('Local Access'!A474)=0,'Local Access'!$L473="Ja"),"",'Local Access'!A474)</f>
        <v/>
      </c>
      <c r="B474" s="36" t="str">
        <f>IF(OR(LEN('Local Access'!B474)=0,'Local Access'!$L473="Ja"),"",'Local Access'!B474)</f>
        <v/>
      </c>
      <c r="C474" s="36" t="str">
        <f>IF(OR(LEN('Local Access'!C474)=0,'Local Access'!$L473="Ja"),"",'Local Access'!C474)</f>
        <v/>
      </c>
      <c r="D474" s="36" t="str">
        <f>IF(OR(LEN('Local Access'!D474)=0,'Local Access'!$L473="Ja"),"",'Local Access'!D474)</f>
        <v/>
      </c>
      <c r="E474" s="36" t="str">
        <f>IF(OR(LEN('Local Access'!E474)=0,'Local Access'!$L473="Ja"),"",'Local Access'!E474)</f>
        <v/>
      </c>
      <c r="F474" s="36" t="str">
        <f>IF(OR(LEN('Local Access'!F474)=0,'Local Access'!$L473="Ja"),"",'Local Access'!F474)</f>
        <v/>
      </c>
      <c r="G474" s="36" t="str">
        <f>IF(N473="Ja","",IF(LEN('Local Access'!H474)=0,"",'Local Access'!H474))</f>
        <v/>
      </c>
      <c r="H474" s="174" t="str">
        <f t="shared" si="35"/>
        <v/>
      </c>
      <c r="I474" s="36" t="str">
        <f>IF(N473="Ja","",IF(LEN('Local Access'!G474)=0,"",'Local Access'!G474))</f>
        <v/>
      </c>
      <c r="J474" s="36" t="str">
        <f>IF(N473="Ja","",IF(LEN('Local Access'!I474)=0,"",'Local Access'!I474))</f>
        <v/>
      </c>
      <c r="K474" s="36" t="str">
        <f>IF(LEN('Local Access'!J474)=0,"",'Local Access'!J474)</f>
        <v/>
      </c>
      <c r="L474" s="36" t="str">
        <f>IF(LEN('Local Access'!K474)=0,"",'Local Access'!K474)</f>
        <v/>
      </c>
      <c r="M474" s="174" t="str">
        <f t="shared" si="36"/>
        <v/>
      </c>
      <c r="N474" s="36" t="str">
        <f>IF(LEN('Local Access'!L474)=0,"",'Local Access'!L474)</f>
        <v/>
      </c>
      <c r="O474" s="36" t="str">
        <f>IF(LEN('Local Access'!M474)=0,"",'Local Access'!M474)</f>
        <v/>
      </c>
      <c r="P474" s="35"/>
      <c r="Q474" s="35"/>
      <c r="R474" s="34"/>
      <c r="S474" s="33"/>
      <c r="T474" s="33"/>
      <c r="U474" s="32"/>
      <c r="V474" s="31"/>
      <c r="W474" s="31"/>
      <c r="X474" s="31"/>
      <c r="Y474" s="31"/>
      <c r="Z474" s="31"/>
      <c r="AA474" s="31"/>
      <c r="AB474" s="292">
        <f t="shared" si="37"/>
        <v>0</v>
      </c>
      <c r="AC474" s="292">
        <f t="shared" si="38"/>
        <v>0</v>
      </c>
      <c r="AD474" s="292">
        <f t="shared" si="39"/>
        <v>0</v>
      </c>
      <c r="AE474" s="30">
        <f>IF(G474="",0,IF(P474="On-Net maken (glasvezel)",$S474*PDC!$F$33+$T474*PDC!$F$34+PDC!$F$32+$U474,IF(P474="On-Net maken (radio)",PDC!$F$35+$U474,0)))</f>
        <v>0</v>
      </c>
      <c r="AF474" s="293">
        <f>IF(G474="",0,IF(P474="Inkoop bij 3e partij",0,IF(H474="Ja",Y474,VLOOKUP($G474,PDC!$B$10:$G$95,6,FALSE))))</f>
        <v>0</v>
      </c>
      <c r="AG474" s="30">
        <f>IF(G474="",0,IF(P474="Inkoop bij 3e partij",0,IF(H474="Ja", Z474,VLOOKUP($G474,PDC!$B$10:$G$95,5,FALSE))))</f>
        <v>0</v>
      </c>
      <c r="AH474" s="293">
        <f>IF(G474="",0,IF(P474="Inkoop bij 3e partij",V474*(1+PDC!$F$37)+IF(G474=0,0,IF(LEN(G474)=0,0,VLOOKUP($G474,PDC!$B$10:$J$77,7,FALSE))),0))</f>
        <v>0</v>
      </c>
      <c r="AI474" s="293">
        <f>IF(G474="",0,IF(P474="Inkoop bij 3e partij",W474*(1+PDC!$F$38),0))</f>
        <v>0</v>
      </c>
      <c r="AJ474" s="30">
        <f>IF(L474="",0,IF(M474="Ja",AA474,VLOOKUP($L474,PDC!$B$10:$G$95,5,FALSE)))</f>
        <v>0</v>
      </c>
    </row>
    <row r="475" spans="1:36" x14ac:dyDescent="0.2">
      <c r="A475" s="36" t="str">
        <f>IF(OR(LEN('Local Access'!A475)=0,'Local Access'!$L474="Ja"),"",'Local Access'!A475)</f>
        <v/>
      </c>
      <c r="B475" s="36" t="str">
        <f>IF(OR(LEN('Local Access'!B475)=0,'Local Access'!$L474="Ja"),"",'Local Access'!B475)</f>
        <v/>
      </c>
      <c r="C475" s="36" t="str">
        <f>IF(OR(LEN('Local Access'!C475)=0,'Local Access'!$L474="Ja"),"",'Local Access'!C475)</f>
        <v/>
      </c>
      <c r="D475" s="36" t="str">
        <f>IF(OR(LEN('Local Access'!D475)=0,'Local Access'!$L474="Ja"),"",'Local Access'!D475)</f>
        <v/>
      </c>
      <c r="E475" s="36" t="str">
        <f>IF(OR(LEN('Local Access'!E475)=0,'Local Access'!$L474="Ja"),"",'Local Access'!E475)</f>
        <v/>
      </c>
      <c r="F475" s="36" t="str">
        <f>IF(OR(LEN('Local Access'!F475)=0,'Local Access'!$L474="Ja"),"",'Local Access'!F475)</f>
        <v/>
      </c>
      <c r="G475" s="36" t="str">
        <f>IF(N474="Ja","",IF(LEN('Local Access'!H475)=0,"",'Local Access'!H475))</f>
        <v/>
      </c>
      <c r="H475" s="174" t="str">
        <f t="shared" si="35"/>
        <v/>
      </c>
      <c r="I475" s="36" t="str">
        <f>IF(N474="Ja","",IF(LEN('Local Access'!G475)=0,"",'Local Access'!G475))</f>
        <v/>
      </c>
      <c r="J475" s="36" t="str">
        <f>IF(N474="Ja","",IF(LEN('Local Access'!I475)=0,"",'Local Access'!I475))</f>
        <v/>
      </c>
      <c r="K475" s="36" t="str">
        <f>IF(LEN('Local Access'!J475)=0,"",'Local Access'!J475)</f>
        <v/>
      </c>
      <c r="L475" s="36" t="str">
        <f>IF(LEN('Local Access'!K475)=0,"",'Local Access'!K475)</f>
        <v/>
      </c>
      <c r="M475" s="174" t="str">
        <f t="shared" si="36"/>
        <v/>
      </c>
      <c r="N475" s="36" t="str">
        <f>IF(LEN('Local Access'!L475)=0,"",'Local Access'!L475)</f>
        <v/>
      </c>
      <c r="O475" s="36" t="str">
        <f>IF(LEN('Local Access'!M475)=0,"",'Local Access'!M475)</f>
        <v/>
      </c>
      <c r="P475" s="35"/>
      <c r="Q475" s="35"/>
      <c r="R475" s="34"/>
      <c r="S475" s="33"/>
      <c r="T475" s="33"/>
      <c r="U475" s="32"/>
      <c r="V475" s="31"/>
      <c r="W475" s="31"/>
      <c r="X475" s="31"/>
      <c r="Y475" s="31"/>
      <c r="Z475" s="31"/>
      <c r="AA475" s="31"/>
      <c r="AB475" s="292">
        <f t="shared" si="37"/>
        <v>0</v>
      </c>
      <c r="AC475" s="292">
        <f t="shared" si="38"/>
        <v>0</v>
      </c>
      <c r="AD475" s="292">
        <f t="shared" si="39"/>
        <v>0</v>
      </c>
      <c r="AE475" s="30">
        <f>IF(G475="",0,IF(P475="On-Net maken (glasvezel)",$S475*PDC!$F$33+$T475*PDC!$F$34+PDC!$F$32+$U475,IF(P475="On-Net maken (radio)",PDC!$F$35+$U475,0)))</f>
        <v>0</v>
      </c>
      <c r="AF475" s="293">
        <f>IF(G475="",0,IF(P475="Inkoop bij 3e partij",0,IF(H475="Ja",Y475,VLOOKUP($G475,PDC!$B$10:$G$95,6,FALSE))))</f>
        <v>0</v>
      </c>
      <c r="AG475" s="30">
        <f>IF(G475="",0,IF(P475="Inkoop bij 3e partij",0,IF(H475="Ja", Z475,VLOOKUP($G475,PDC!$B$10:$G$95,5,FALSE))))</f>
        <v>0</v>
      </c>
      <c r="AH475" s="293">
        <f>IF(G475="",0,IF(P475="Inkoop bij 3e partij",V475*(1+PDC!$F$37)+IF(G475=0,0,IF(LEN(G475)=0,0,VLOOKUP($G475,PDC!$B$10:$J$77,7,FALSE))),0))</f>
        <v>0</v>
      </c>
      <c r="AI475" s="293">
        <f>IF(G475="",0,IF(P475="Inkoop bij 3e partij",W475*(1+PDC!$F$38),0))</f>
        <v>0</v>
      </c>
      <c r="AJ475" s="30">
        <f>IF(L475="",0,IF(M475="Ja",AA475,VLOOKUP($L475,PDC!$B$10:$G$95,5,FALSE)))</f>
        <v>0</v>
      </c>
    </row>
    <row r="476" spans="1:36" x14ac:dyDescent="0.2">
      <c r="A476" s="36" t="str">
        <f>IF(OR(LEN('Local Access'!A476)=0,'Local Access'!$L475="Ja"),"",'Local Access'!A476)</f>
        <v/>
      </c>
      <c r="B476" s="36" t="str">
        <f>IF(OR(LEN('Local Access'!B476)=0,'Local Access'!$L475="Ja"),"",'Local Access'!B476)</f>
        <v/>
      </c>
      <c r="C476" s="36" t="str">
        <f>IF(OR(LEN('Local Access'!C476)=0,'Local Access'!$L475="Ja"),"",'Local Access'!C476)</f>
        <v/>
      </c>
      <c r="D476" s="36" t="str">
        <f>IF(OR(LEN('Local Access'!D476)=0,'Local Access'!$L475="Ja"),"",'Local Access'!D476)</f>
        <v/>
      </c>
      <c r="E476" s="36" t="str">
        <f>IF(OR(LEN('Local Access'!E476)=0,'Local Access'!$L475="Ja"),"",'Local Access'!E476)</f>
        <v/>
      </c>
      <c r="F476" s="36" t="str">
        <f>IF(OR(LEN('Local Access'!F476)=0,'Local Access'!$L475="Ja"),"",'Local Access'!F476)</f>
        <v/>
      </c>
      <c r="G476" s="36" t="str">
        <f>IF(N475="Ja","",IF(LEN('Local Access'!H476)=0,"",'Local Access'!H476))</f>
        <v/>
      </c>
      <c r="H476" s="174" t="str">
        <f t="shared" si="35"/>
        <v/>
      </c>
      <c r="I476" s="36" t="str">
        <f>IF(N475="Ja","",IF(LEN('Local Access'!G476)=0,"",'Local Access'!G476))</f>
        <v/>
      </c>
      <c r="J476" s="36" t="str">
        <f>IF(N475="Ja","",IF(LEN('Local Access'!I476)=0,"",'Local Access'!I476))</f>
        <v/>
      </c>
      <c r="K476" s="36" t="str">
        <f>IF(LEN('Local Access'!J476)=0,"",'Local Access'!J476)</f>
        <v/>
      </c>
      <c r="L476" s="36" t="str">
        <f>IF(LEN('Local Access'!K476)=0,"",'Local Access'!K476)</f>
        <v/>
      </c>
      <c r="M476" s="174" t="str">
        <f t="shared" si="36"/>
        <v/>
      </c>
      <c r="N476" s="36" t="str">
        <f>IF(LEN('Local Access'!L476)=0,"",'Local Access'!L476)</f>
        <v/>
      </c>
      <c r="O476" s="36" t="str">
        <f>IF(LEN('Local Access'!M476)=0,"",'Local Access'!M476)</f>
        <v/>
      </c>
      <c r="P476" s="35"/>
      <c r="Q476" s="35"/>
      <c r="R476" s="34"/>
      <c r="S476" s="33"/>
      <c r="T476" s="33"/>
      <c r="U476" s="32"/>
      <c r="V476" s="31"/>
      <c r="W476" s="31"/>
      <c r="X476" s="31"/>
      <c r="Y476" s="31"/>
      <c r="Z476" s="31"/>
      <c r="AA476" s="31"/>
      <c r="AB476" s="292">
        <f t="shared" si="37"/>
        <v>0</v>
      </c>
      <c r="AC476" s="292">
        <f t="shared" si="38"/>
        <v>0</v>
      </c>
      <c r="AD476" s="292">
        <f t="shared" si="39"/>
        <v>0</v>
      </c>
      <c r="AE476" s="30">
        <f>IF(G476="",0,IF(P476="On-Net maken (glasvezel)",$S476*PDC!$F$33+$T476*PDC!$F$34+PDC!$F$32+$U476,IF(P476="On-Net maken (radio)",PDC!$F$35+$U476,0)))</f>
        <v>0</v>
      </c>
      <c r="AF476" s="293">
        <f>IF(G476="",0,IF(P476="Inkoop bij 3e partij",0,IF(H476="Ja",Y476,VLOOKUP($G476,PDC!$B$10:$G$95,6,FALSE))))</f>
        <v>0</v>
      </c>
      <c r="AG476" s="30">
        <f>IF(G476="",0,IF(P476="Inkoop bij 3e partij",0,IF(H476="Ja", Z476,VLOOKUP($G476,PDC!$B$10:$G$95,5,FALSE))))</f>
        <v>0</v>
      </c>
      <c r="AH476" s="293">
        <f>IF(G476="",0,IF(P476="Inkoop bij 3e partij",V476*(1+PDC!$F$37)+IF(G476=0,0,IF(LEN(G476)=0,0,VLOOKUP($G476,PDC!$B$10:$J$77,7,FALSE))),0))</f>
        <v>0</v>
      </c>
      <c r="AI476" s="293">
        <f>IF(G476="",0,IF(P476="Inkoop bij 3e partij",W476*(1+PDC!$F$38),0))</f>
        <v>0</v>
      </c>
      <c r="AJ476" s="30">
        <f>IF(L476="",0,IF(M476="Ja",AA476,VLOOKUP($L476,PDC!$B$10:$G$95,5,FALSE)))</f>
        <v>0</v>
      </c>
    </row>
    <row r="477" spans="1:36" x14ac:dyDescent="0.2">
      <c r="A477" s="36" t="str">
        <f>IF(OR(LEN('Local Access'!A477)=0,'Local Access'!$L476="Ja"),"",'Local Access'!A477)</f>
        <v/>
      </c>
      <c r="B477" s="36" t="str">
        <f>IF(OR(LEN('Local Access'!B477)=0,'Local Access'!$L476="Ja"),"",'Local Access'!B477)</f>
        <v/>
      </c>
      <c r="C477" s="36" t="str">
        <f>IF(OR(LEN('Local Access'!C477)=0,'Local Access'!$L476="Ja"),"",'Local Access'!C477)</f>
        <v/>
      </c>
      <c r="D477" s="36" t="str">
        <f>IF(OR(LEN('Local Access'!D477)=0,'Local Access'!$L476="Ja"),"",'Local Access'!D477)</f>
        <v/>
      </c>
      <c r="E477" s="36" t="str">
        <f>IF(OR(LEN('Local Access'!E477)=0,'Local Access'!$L476="Ja"),"",'Local Access'!E477)</f>
        <v/>
      </c>
      <c r="F477" s="36" t="str">
        <f>IF(OR(LEN('Local Access'!F477)=0,'Local Access'!$L476="Ja"),"",'Local Access'!F477)</f>
        <v/>
      </c>
      <c r="G477" s="36" t="str">
        <f>IF(N476="Ja","",IF(LEN('Local Access'!H477)=0,"",'Local Access'!H477))</f>
        <v/>
      </c>
      <c r="H477" s="174" t="str">
        <f t="shared" si="35"/>
        <v/>
      </c>
      <c r="I477" s="36" t="str">
        <f>IF(N476="Ja","",IF(LEN('Local Access'!G477)=0,"",'Local Access'!G477))</f>
        <v/>
      </c>
      <c r="J477" s="36" t="str">
        <f>IF(N476="Ja","",IF(LEN('Local Access'!I477)=0,"",'Local Access'!I477))</f>
        <v/>
      </c>
      <c r="K477" s="36" t="str">
        <f>IF(LEN('Local Access'!J477)=0,"",'Local Access'!J477)</f>
        <v/>
      </c>
      <c r="L477" s="36" t="str">
        <f>IF(LEN('Local Access'!K477)=0,"",'Local Access'!K477)</f>
        <v/>
      </c>
      <c r="M477" s="174" t="str">
        <f t="shared" si="36"/>
        <v/>
      </c>
      <c r="N477" s="36" t="str">
        <f>IF(LEN('Local Access'!L477)=0,"",'Local Access'!L477)</f>
        <v/>
      </c>
      <c r="O477" s="36" t="str">
        <f>IF(LEN('Local Access'!M477)=0,"",'Local Access'!M477)</f>
        <v/>
      </c>
      <c r="P477" s="35"/>
      <c r="Q477" s="35"/>
      <c r="R477" s="34"/>
      <c r="S477" s="33"/>
      <c r="T477" s="33"/>
      <c r="U477" s="32"/>
      <c r="V477" s="31"/>
      <c r="W477" s="31"/>
      <c r="X477" s="31"/>
      <c r="Y477" s="31"/>
      <c r="Z477" s="31"/>
      <c r="AA477" s="31"/>
      <c r="AB477" s="292">
        <f t="shared" si="37"/>
        <v>0</v>
      </c>
      <c r="AC477" s="292">
        <f t="shared" si="38"/>
        <v>0</v>
      </c>
      <c r="AD477" s="292">
        <f t="shared" si="39"/>
        <v>0</v>
      </c>
      <c r="AE477" s="30">
        <f>IF(G477="",0,IF(P477="On-Net maken (glasvezel)",$S477*PDC!$F$33+$T477*PDC!$F$34+PDC!$F$32+$U477,IF(P477="On-Net maken (radio)",PDC!$F$35+$U477,0)))</f>
        <v>0</v>
      </c>
      <c r="AF477" s="293">
        <f>IF(G477="",0,IF(P477="Inkoop bij 3e partij",0,IF(H477="Ja",Y477,VLOOKUP($G477,PDC!$B$10:$G$95,6,FALSE))))</f>
        <v>0</v>
      </c>
      <c r="AG477" s="30">
        <f>IF(G477="",0,IF(P477="Inkoop bij 3e partij",0,IF(H477="Ja", Z477,VLOOKUP($G477,PDC!$B$10:$G$95,5,FALSE))))</f>
        <v>0</v>
      </c>
      <c r="AH477" s="293">
        <f>IF(G477="",0,IF(P477="Inkoop bij 3e partij",V477*(1+PDC!$F$37)+IF(G477=0,0,IF(LEN(G477)=0,0,VLOOKUP($G477,PDC!$B$10:$J$77,7,FALSE))),0))</f>
        <v>0</v>
      </c>
      <c r="AI477" s="293">
        <f>IF(G477="",0,IF(P477="Inkoop bij 3e partij",W477*(1+PDC!$F$38),0))</f>
        <v>0</v>
      </c>
      <c r="AJ477" s="30">
        <f>IF(L477="",0,IF(M477="Ja",AA477,VLOOKUP($L477,PDC!$B$10:$G$95,5,FALSE)))</f>
        <v>0</v>
      </c>
    </row>
    <row r="478" spans="1:36" x14ac:dyDescent="0.2">
      <c r="A478" s="36" t="str">
        <f>IF(OR(LEN('Local Access'!A478)=0,'Local Access'!$L477="Ja"),"",'Local Access'!A478)</f>
        <v/>
      </c>
      <c r="B478" s="36" t="str">
        <f>IF(OR(LEN('Local Access'!B478)=0,'Local Access'!$L477="Ja"),"",'Local Access'!B478)</f>
        <v/>
      </c>
      <c r="C478" s="36" t="str">
        <f>IF(OR(LEN('Local Access'!C478)=0,'Local Access'!$L477="Ja"),"",'Local Access'!C478)</f>
        <v/>
      </c>
      <c r="D478" s="36" t="str">
        <f>IF(OR(LEN('Local Access'!D478)=0,'Local Access'!$L477="Ja"),"",'Local Access'!D478)</f>
        <v/>
      </c>
      <c r="E478" s="36" t="str">
        <f>IF(OR(LEN('Local Access'!E478)=0,'Local Access'!$L477="Ja"),"",'Local Access'!E478)</f>
        <v/>
      </c>
      <c r="F478" s="36" t="str">
        <f>IF(OR(LEN('Local Access'!F478)=0,'Local Access'!$L477="Ja"),"",'Local Access'!F478)</f>
        <v/>
      </c>
      <c r="G478" s="36" t="str">
        <f>IF(N477="Ja","",IF(LEN('Local Access'!H478)=0,"",'Local Access'!H478))</f>
        <v/>
      </c>
      <c r="H478" s="174" t="str">
        <f t="shared" si="35"/>
        <v/>
      </c>
      <c r="I478" s="36" t="str">
        <f>IF(N477="Ja","",IF(LEN('Local Access'!G478)=0,"",'Local Access'!G478))</f>
        <v/>
      </c>
      <c r="J478" s="36" t="str">
        <f>IF(N477="Ja","",IF(LEN('Local Access'!I478)=0,"",'Local Access'!I478))</f>
        <v/>
      </c>
      <c r="K478" s="36" t="str">
        <f>IF(LEN('Local Access'!J478)=0,"",'Local Access'!J478)</f>
        <v/>
      </c>
      <c r="L478" s="36" t="str">
        <f>IF(LEN('Local Access'!K478)=0,"",'Local Access'!K478)</f>
        <v/>
      </c>
      <c r="M478" s="174" t="str">
        <f t="shared" si="36"/>
        <v/>
      </c>
      <c r="N478" s="36" t="str">
        <f>IF(LEN('Local Access'!L478)=0,"",'Local Access'!L478)</f>
        <v/>
      </c>
      <c r="O478" s="36" t="str">
        <f>IF(LEN('Local Access'!M478)=0,"",'Local Access'!M478)</f>
        <v/>
      </c>
      <c r="P478" s="35"/>
      <c r="Q478" s="35"/>
      <c r="R478" s="34"/>
      <c r="S478" s="33"/>
      <c r="T478" s="33"/>
      <c r="U478" s="32"/>
      <c r="V478" s="31"/>
      <c r="W478" s="31"/>
      <c r="X478" s="31"/>
      <c r="Y478" s="31"/>
      <c r="Z478" s="31"/>
      <c r="AA478" s="31"/>
      <c r="AB478" s="292">
        <f t="shared" si="37"/>
        <v>0</v>
      </c>
      <c r="AC478" s="292">
        <f t="shared" si="38"/>
        <v>0</v>
      </c>
      <c r="AD478" s="292">
        <f t="shared" si="39"/>
        <v>0</v>
      </c>
      <c r="AE478" s="30">
        <f>IF(G478="",0,IF(P478="On-Net maken (glasvezel)",$S478*PDC!$F$33+$T478*PDC!$F$34+PDC!$F$32+$U478,IF(P478="On-Net maken (radio)",PDC!$F$35+$U478,0)))</f>
        <v>0</v>
      </c>
      <c r="AF478" s="293">
        <f>IF(G478="",0,IF(P478="Inkoop bij 3e partij",0,IF(H478="Ja",Y478,VLOOKUP($G478,PDC!$B$10:$G$95,6,FALSE))))</f>
        <v>0</v>
      </c>
      <c r="AG478" s="30">
        <f>IF(G478="",0,IF(P478="Inkoop bij 3e partij",0,IF(H478="Ja", Z478,VLOOKUP($G478,PDC!$B$10:$G$95,5,FALSE))))</f>
        <v>0</v>
      </c>
      <c r="AH478" s="293">
        <f>IF(G478="",0,IF(P478="Inkoop bij 3e partij",V478*(1+PDC!$F$37)+IF(G478=0,0,IF(LEN(G478)=0,0,VLOOKUP($G478,PDC!$B$10:$J$77,7,FALSE))),0))</f>
        <v>0</v>
      </c>
      <c r="AI478" s="293">
        <f>IF(G478="",0,IF(P478="Inkoop bij 3e partij",W478*(1+PDC!$F$38),0))</f>
        <v>0</v>
      </c>
      <c r="AJ478" s="30">
        <f>IF(L478="",0,IF(M478="Ja",AA478,VLOOKUP($L478,PDC!$B$10:$G$95,5,FALSE)))</f>
        <v>0</v>
      </c>
    </row>
    <row r="479" spans="1:36" x14ac:dyDescent="0.2">
      <c r="A479" s="36" t="str">
        <f>IF(OR(LEN('Local Access'!A479)=0,'Local Access'!$L478="Ja"),"",'Local Access'!A479)</f>
        <v/>
      </c>
      <c r="B479" s="36" t="str">
        <f>IF(OR(LEN('Local Access'!B479)=0,'Local Access'!$L478="Ja"),"",'Local Access'!B479)</f>
        <v/>
      </c>
      <c r="C479" s="36" t="str">
        <f>IF(OR(LEN('Local Access'!C479)=0,'Local Access'!$L478="Ja"),"",'Local Access'!C479)</f>
        <v/>
      </c>
      <c r="D479" s="36" t="str">
        <f>IF(OR(LEN('Local Access'!D479)=0,'Local Access'!$L478="Ja"),"",'Local Access'!D479)</f>
        <v/>
      </c>
      <c r="E479" s="36" t="str">
        <f>IF(OR(LEN('Local Access'!E479)=0,'Local Access'!$L478="Ja"),"",'Local Access'!E479)</f>
        <v/>
      </c>
      <c r="F479" s="36" t="str">
        <f>IF(OR(LEN('Local Access'!F479)=0,'Local Access'!$L478="Ja"),"",'Local Access'!F479)</f>
        <v/>
      </c>
      <c r="G479" s="36" t="str">
        <f>IF(N478="Ja","",IF(LEN('Local Access'!H479)=0,"",'Local Access'!H479))</f>
        <v/>
      </c>
      <c r="H479" s="174" t="str">
        <f t="shared" si="35"/>
        <v/>
      </c>
      <c r="I479" s="36" t="str">
        <f>IF(N478="Ja","",IF(LEN('Local Access'!G479)=0,"",'Local Access'!G479))</f>
        <v/>
      </c>
      <c r="J479" s="36" t="str">
        <f>IF(N478="Ja","",IF(LEN('Local Access'!I479)=0,"",'Local Access'!I479))</f>
        <v/>
      </c>
      <c r="K479" s="36" t="str">
        <f>IF(LEN('Local Access'!J479)=0,"",'Local Access'!J479)</f>
        <v/>
      </c>
      <c r="L479" s="36" t="str">
        <f>IF(LEN('Local Access'!K479)=0,"",'Local Access'!K479)</f>
        <v/>
      </c>
      <c r="M479" s="174" t="str">
        <f t="shared" si="36"/>
        <v/>
      </c>
      <c r="N479" s="36" t="str">
        <f>IF(LEN('Local Access'!L479)=0,"",'Local Access'!L479)</f>
        <v/>
      </c>
      <c r="O479" s="36" t="str">
        <f>IF(LEN('Local Access'!M479)=0,"",'Local Access'!M479)</f>
        <v/>
      </c>
      <c r="P479" s="35"/>
      <c r="Q479" s="35"/>
      <c r="R479" s="34"/>
      <c r="S479" s="33"/>
      <c r="T479" s="33"/>
      <c r="U479" s="32"/>
      <c r="V479" s="31"/>
      <c r="W479" s="31"/>
      <c r="X479" s="31"/>
      <c r="Y479" s="31"/>
      <c r="Z479" s="31"/>
      <c r="AA479" s="31"/>
      <c r="AB479" s="292">
        <f t="shared" si="37"/>
        <v>0</v>
      </c>
      <c r="AC479" s="292">
        <f t="shared" si="38"/>
        <v>0</v>
      </c>
      <c r="AD479" s="292">
        <f t="shared" si="39"/>
        <v>0</v>
      </c>
      <c r="AE479" s="30">
        <f>IF(G479="",0,IF(P479="On-Net maken (glasvezel)",$S479*PDC!$F$33+$T479*PDC!$F$34+PDC!$F$32+$U479,IF(P479="On-Net maken (radio)",PDC!$F$35+$U479,0)))</f>
        <v>0</v>
      </c>
      <c r="AF479" s="293">
        <f>IF(G479="",0,IF(P479="Inkoop bij 3e partij",0,IF(H479="Ja",Y479,VLOOKUP($G479,PDC!$B$10:$G$95,6,FALSE))))</f>
        <v>0</v>
      </c>
      <c r="AG479" s="30">
        <f>IF(G479="",0,IF(P479="Inkoop bij 3e partij",0,IF(H479="Ja", Z479,VLOOKUP($G479,PDC!$B$10:$G$95,5,FALSE))))</f>
        <v>0</v>
      </c>
      <c r="AH479" s="293">
        <f>IF(G479="",0,IF(P479="Inkoop bij 3e partij",V479*(1+PDC!$F$37)+IF(G479=0,0,IF(LEN(G479)=0,0,VLOOKUP($G479,PDC!$B$10:$J$77,7,FALSE))),0))</f>
        <v>0</v>
      </c>
      <c r="AI479" s="293">
        <f>IF(G479="",0,IF(P479="Inkoop bij 3e partij",W479*(1+PDC!$F$38),0))</f>
        <v>0</v>
      </c>
      <c r="AJ479" s="30">
        <f>IF(L479="",0,IF(M479="Ja",AA479,VLOOKUP($L479,PDC!$B$10:$G$95,5,FALSE)))</f>
        <v>0</v>
      </c>
    </row>
    <row r="480" spans="1:36" x14ac:dyDescent="0.2">
      <c r="A480" s="36" t="str">
        <f>IF(OR(LEN('Local Access'!A480)=0,'Local Access'!$L479="Ja"),"",'Local Access'!A480)</f>
        <v/>
      </c>
      <c r="B480" s="36" t="str">
        <f>IF(OR(LEN('Local Access'!B480)=0,'Local Access'!$L479="Ja"),"",'Local Access'!B480)</f>
        <v/>
      </c>
      <c r="C480" s="36" t="str">
        <f>IF(OR(LEN('Local Access'!C480)=0,'Local Access'!$L479="Ja"),"",'Local Access'!C480)</f>
        <v/>
      </c>
      <c r="D480" s="36" t="str">
        <f>IF(OR(LEN('Local Access'!D480)=0,'Local Access'!$L479="Ja"),"",'Local Access'!D480)</f>
        <v/>
      </c>
      <c r="E480" s="36" t="str">
        <f>IF(OR(LEN('Local Access'!E480)=0,'Local Access'!$L479="Ja"),"",'Local Access'!E480)</f>
        <v/>
      </c>
      <c r="F480" s="36" t="str">
        <f>IF(OR(LEN('Local Access'!F480)=0,'Local Access'!$L479="Ja"),"",'Local Access'!F480)</f>
        <v/>
      </c>
      <c r="G480" s="36" t="str">
        <f>IF(N479="Ja","",IF(LEN('Local Access'!H480)=0,"",'Local Access'!H480))</f>
        <v/>
      </c>
      <c r="H480" s="174" t="str">
        <f t="shared" si="35"/>
        <v/>
      </c>
      <c r="I480" s="36" t="str">
        <f>IF(N479="Ja","",IF(LEN('Local Access'!G480)=0,"",'Local Access'!G480))</f>
        <v/>
      </c>
      <c r="J480" s="36" t="str">
        <f>IF(N479="Ja","",IF(LEN('Local Access'!I480)=0,"",'Local Access'!I480))</f>
        <v/>
      </c>
      <c r="K480" s="36" t="str">
        <f>IF(LEN('Local Access'!J480)=0,"",'Local Access'!J480)</f>
        <v/>
      </c>
      <c r="L480" s="36" t="str">
        <f>IF(LEN('Local Access'!K480)=0,"",'Local Access'!K480)</f>
        <v/>
      </c>
      <c r="M480" s="174" t="str">
        <f t="shared" si="36"/>
        <v/>
      </c>
      <c r="N480" s="36" t="str">
        <f>IF(LEN('Local Access'!L480)=0,"",'Local Access'!L480)</f>
        <v/>
      </c>
      <c r="O480" s="36" t="str">
        <f>IF(LEN('Local Access'!M480)=0,"",'Local Access'!M480)</f>
        <v/>
      </c>
      <c r="P480" s="35"/>
      <c r="Q480" s="35"/>
      <c r="R480" s="34"/>
      <c r="S480" s="33"/>
      <c r="T480" s="33"/>
      <c r="U480" s="32"/>
      <c r="V480" s="31"/>
      <c r="W480" s="31"/>
      <c r="X480" s="31"/>
      <c r="Y480" s="31"/>
      <c r="Z480" s="31"/>
      <c r="AA480" s="31"/>
      <c r="AB480" s="292">
        <f t="shared" si="37"/>
        <v>0</v>
      </c>
      <c r="AC480" s="292">
        <f t="shared" si="38"/>
        <v>0</v>
      </c>
      <c r="AD480" s="292">
        <f t="shared" si="39"/>
        <v>0</v>
      </c>
      <c r="AE480" s="30">
        <f>IF(G480="",0,IF(P480="On-Net maken (glasvezel)",$S480*PDC!$F$33+$T480*PDC!$F$34+PDC!$F$32+$U480,IF(P480="On-Net maken (radio)",PDC!$F$35+$U480,0)))</f>
        <v>0</v>
      </c>
      <c r="AF480" s="293">
        <f>IF(G480="",0,IF(P480="Inkoop bij 3e partij",0,IF(H480="Ja",Y480,VLOOKUP($G480,PDC!$B$10:$G$95,6,FALSE))))</f>
        <v>0</v>
      </c>
      <c r="AG480" s="30">
        <f>IF(G480="",0,IF(P480="Inkoop bij 3e partij",0,IF(H480="Ja", Z480,VLOOKUP($G480,PDC!$B$10:$G$95,5,FALSE))))</f>
        <v>0</v>
      </c>
      <c r="AH480" s="293">
        <f>IF(G480="",0,IF(P480="Inkoop bij 3e partij",V480*(1+PDC!$F$37)+IF(G480=0,0,IF(LEN(G480)=0,0,VLOOKUP($G480,PDC!$B$10:$J$77,7,FALSE))),0))</f>
        <v>0</v>
      </c>
      <c r="AI480" s="293">
        <f>IF(G480="",0,IF(P480="Inkoop bij 3e partij",W480*(1+PDC!$F$38),0))</f>
        <v>0</v>
      </c>
      <c r="AJ480" s="30">
        <f>IF(L480="",0,IF(M480="Ja",AA480,VLOOKUP($L480,PDC!$B$10:$G$95,5,FALSE)))</f>
        <v>0</v>
      </c>
    </row>
    <row r="481" spans="1:36" x14ac:dyDescent="0.2">
      <c r="A481" s="36" t="str">
        <f>IF(OR(LEN('Local Access'!A481)=0,'Local Access'!$L480="Ja"),"",'Local Access'!A481)</f>
        <v/>
      </c>
      <c r="B481" s="36" t="str">
        <f>IF(OR(LEN('Local Access'!B481)=0,'Local Access'!$L480="Ja"),"",'Local Access'!B481)</f>
        <v/>
      </c>
      <c r="C481" s="36" t="str">
        <f>IF(OR(LEN('Local Access'!C481)=0,'Local Access'!$L480="Ja"),"",'Local Access'!C481)</f>
        <v/>
      </c>
      <c r="D481" s="36" t="str">
        <f>IF(OR(LEN('Local Access'!D481)=0,'Local Access'!$L480="Ja"),"",'Local Access'!D481)</f>
        <v/>
      </c>
      <c r="E481" s="36" t="str">
        <f>IF(OR(LEN('Local Access'!E481)=0,'Local Access'!$L480="Ja"),"",'Local Access'!E481)</f>
        <v/>
      </c>
      <c r="F481" s="36" t="str">
        <f>IF(OR(LEN('Local Access'!F481)=0,'Local Access'!$L480="Ja"),"",'Local Access'!F481)</f>
        <v/>
      </c>
      <c r="G481" s="36" t="str">
        <f>IF(N480="Ja","",IF(LEN('Local Access'!H481)=0,"",'Local Access'!H481))</f>
        <v/>
      </c>
      <c r="H481" s="174" t="str">
        <f t="shared" si="35"/>
        <v/>
      </c>
      <c r="I481" s="36" t="str">
        <f>IF(N480="Ja","",IF(LEN('Local Access'!G481)=0,"",'Local Access'!G481))</f>
        <v/>
      </c>
      <c r="J481" s="36" t="str">
        <f>IF(N480="Ja","",IF(LEN('Local Access'!I481)=0,"",'Local Access'!I481))</f>
        <v/>
      </c>
      <c r="K481" s="36" t="str">
        <f>IF(LEN('Local Access'!J481)=0,"",'Local Access'!J481)</f>
        <v/>
      </c>
      <c r="L481" s="36" t="str">
        <f>IF(LEN('Local Access'!K481)=0,"",'Local Access'!K481)</f>
        <v/>
      </c>
      <c r="M481" s="174" t="str">
        <f t="shared" si="36"/>
        <v/>
      </c>
      <c r="N481" s="36" t="str">
        <f>IF(LEN('Local Access'!L481)=0,"",'Local Access'!L481)</f>
        <v/>
      </c>
      <c r="O481" s="36" t="str">
        <f>IF(LEN('Local Access'!M481)=0,"",'Local Access'!M481)</f>
        <v/>
      </c>
      <c r="P481" s="35"/>
      <c r="Q481" s="35"/>
      <c r="R481" s="34"/>
      <c r="S481" s="33"/>
      <c r="T481" s="33"/>
      <c r="U481" s="32"/>
      <c r="V481" s="31"/>
      <c r="W481" s="31"/>
      <c r="X481" s="31"/>
      <c r="Y481" s="31"/>
      <c r="Z481" s="31"/>
      <c r="AA481" s="31"/>
      <c r="AB481" s="292">
        <f t="shared" si="37"/>
        <v>0</v>
      </c>
      <c r="AC481" s="292">
        <f t="shared" si="38"/>
        <v>0</v>
      </c>
      <c r="AD481" s="292">
        <f t="shared" si="39"/>
        <v>0</v>
      </c>
      <c r="AE481" s="30">
        <f>IF(G481="",0,IF(P481="On-Net maken (glasvezel)",$S481*PDC!$F$33+$T481*PDC!$F$34+PDC!$F$32+$U481,IF(P481="On-Net maken (radio)",PDC!$F$35+$U481,0)))</f>
        <v>0</v>
      </c>
      <c r="AF481" s="293">
        <f>IF(G481="",0,IF(P481="Inkoop bij 3e partij",0,IF(H481="Ja",Y481,VLOOKUP($G481,PDC!$B$10:$G$95,6,FALSE))))</f>
        <v>0</v>
      </c>
      <c r="AG481" s="30">
        <f>IF(G481="",0,IF(P481="Inkoop bij 3e partij",0,IF(H481="Ja", Z481,VLOOKUP($G481,PDC!$B$10:$G$95,5,FALSE))))</f>
        <v>0</v>
      </c>
      <c r="AH481" s="293">
        <f>IF(G481="",0,IF(P481="Inkoop bij 3e partij",V481*(1+PDC!$F$37)+IF(G481=0,0,IF(LEN(G481)=0,0,VLOOKUP($G481,PDC!$B$10:$J$77,7,FALSE))),0))</f>
        <v>0</v>
      </c>
      <c r="AI481" s="293">
        <f>IF(G481="",0,IF(P481="Inkoop bij 3e partij",W481*(1+PDC!$F$38),0))</f>
        <v>0</v>
      </c>
      <c r="AJ481" s="30">
        <f>IF(L481="",0,IF(M481="Ja",AA481,VLOOKUP($L481,PDC!$B$10:$G$95,5,FALSE)))</f>
        <v>0</v>
      </c>
    </row>
    <row r="482" spans="1:36" x14ac:dyDescent="0.2">
      <c r="A482" s="36" t="str">
        <f>IF(OR(LEN('Local Access'!A482)=0,'Local Access'!$L481="Ja"),"",'Local Access'!A482)</f>
        <v/>
      </c>
      <c r="B482" s="36" t="str">
        <f>IF(OR(LEN('Local Access'!B482)=0,'Local Access'!$L481="Ja"),"",'Local Access'!B482)</f>
        <v/>
      </c>
      <c r="C482" s="36" t="str">
        <f>IF(OR(LEN('Local Access'!C482)=0,'Local Access'!$L481="Ja"),"",'Local Access'!C482)</f>
        <v/>
      </c>
      <c r="D482" s="36" t="str">
        <f>IF(OR(LEN('Local Access'!D482)=0,'Local Access'!$L481="Ja"),"",'Local Access'!D482)</f>
        <v/>
      </c>
      <c r="E482" s="36" t="str">
        <f>IF(OR(LEN('Local Access'!E482)=0,'Local Access'!$L481="Ja"),"",'Local Access'!E482)</f>
        <v/>
      </c>
      <c r="F482" s="36" t="str">
        <f>IF(OR(LEN('Local Access'!F482)=0,'Local Access'!$L481="Ja"),"",'Local Access'!F482)</f>
        <v/>
      </c>
      <c r="G482" s="36" t="str">
        <f>IF(N481="Ja","",IF(LEN('Local Access'!H482)=0,"",'Local Access'!H482))</f>
        <v/>
      </c>
      <c r="H482" s="174" t="str">
        <f t="shared" si="35"/>
        <v/>
      </c>
      <c r="I482" s="36" t="str">
        <f>IF(N481="Ja","",IF(LEN('Local Access'!G482)=0,"",'Local Access'!G482))</f>
        <v/>
      </c>
      <c r="J482" s="36" t="str">
        <f>IF(N481="Ja","",IF(LEN('Local Access'!I482)=0,"",'Local Access'!I482))</f>
        <v/>
      </c>
      <c r="K482" s="36" t="str">
        <f>IF(LEN('Local Access'!J482)=0,"",'Local Access'!J482)</f>
        <v/>
      </c>
      <c r="L482" s="36" t="str">
        <f>IF(LEN('Local Access'!K482)=0,"",'Local Access'!K482)</f>
        <v/>
      </c>
      <c r="M482" s="174" t="str">
        <f t="shared" si="36"/>
        <v/>
      </c>
      <c r="N482" s="36" t="str">
        <f>IF(LEN('Local Access'!L482)=0,"",'Local Access'!L482)</f>
        <v/>
      </c>
      <c r="O482" s="36" t="str">
        <f>IF(LEN('Local Access'!M482)=0,"",'Local Access'!M482)</f>
        <v/>
      </c>
      <c r="P482" s="35"/>
      <c r="Q482" s="35"/>
      <c r="R482" s="34"/>
      <c r="S482" s="33"/>
      <c r="T482" s="33"/>
      <c r="U482" s="32"/>
      <c r="V482" s="31"/>
      <c r="W482" s="31"/>
      <c r="X482" s="31"/>
      <c r="Y482" s="31"/>
      <c r="Z482" s="31"/>
      <c r="AA482" s="31"/>
      <c r="AB482" s="292">
        <f t="shared" si="37"/>
        <v>0</v>
      </c>
      <c r="AC482" s="292">
        <f t="shared" si="38"/>
        <v>0</v>
      </c>
      <c r="AD482" s="292">
        <f t="shared" si="39"/>
        <v>0</v>
      </c>
      <c r="AE482" s="30">
        <f>IF(G482="",0,IF(P482="On-Net maken (glasvezel)",$S482*PDC!$F$33+$T482*PDC!$F$34+PDC!$F$32+$U482,IF(P482="On-Net maken (radio)",PDC!$F$35+$U482,0)))</f>
        <v>0</v>
      </c>
      <c r="AF482" s="293">
        <f>IF(G482="",0,IF(P482="Inkoop bij 3e partij",0,IF(H482="Ja",Y482,VLOOKUP($G482,PDC!$B$10:$G$95,6,FALSE))))</f>
        <v>0</v>
      </c>
      <c r="AG482" s="30">
        <f>IF(G482="",0,IF(P482="Inkoop bij 3e partij",0,IF(H482="Ja", Z482,VLOOKUP($G482,PDC!$B$10:$G$95,5,FALSE))))</f>
        <v>0</v>
      </c>
      <c r="AH482" s="293">
        <f>IF(G482="",0,IF(P482="Inkoop bij 3e partij",V482*(1+PDC!$F$37)+IF(G482=0,0,IF(LEN(G482)=0,0,VLOOKUP($G482,PDC!$B$10:$J$77,7,FALSE))),0))</f>
        <v>0</v>
      </c>
      <c r="AI482" s="293">
        <f>IF(G482="",0,IF(P482="Inkoop bij 3e partij",W482*(1+PDC!$F$38),0))</f>
        <v>0</v>
      </c>
      <c r="AJ482" s="30">
        <f>IF(L482="",0,IF(M482="Ja",AA482,VLOOKUP($L482,PDC!$B$10:$G$95,5,FALSE)))</f>
        <v>0</v>
      </c>
    </row>
    <row r="483" spans="1:36" x14ac:dyDescent="0.2">
      <c r="A483" s="36" t="str">
        <f>IF(OR(LEN('Local Access'!A483)=0,'Local Access'!$L482="Ja"),"",'Local Access'!A483)</f>
        <v/>
      </c>
      <c r="B483" s="36" t="str">
        <f>IF(OR(LEN('Local Access'!B483)=0,'Local Access'!$L482="Ja"),"",'Local Access'!B483)</f>
        <v/>
      </c>
      <c r="C483" s="36" t="str">
        <f>IF(OR(LEN('Local Access'!C483)=0,'Local Access'!$L482="Ja"),"",'Local Access'!C483)</f>
        <v/>
      </c>
      <c r="D483" s="36" t="str">
        <f>IF(OR(LEN('Local Access'!D483)=0,'Local Access'!$L482="Ja"),"",'Local Access'!D483)</f>
        <v/>
      </c>
      <c r="E483" s="36" t="str">
        <f>IF(OR(LEN('Local Access'!E483)=0,'Local Access'!$L482="Ja"),"",'Local Access'!E483)</f>
        <v/>
      </c>
      <c r="F483" s="36" t="str">
        <f>IF(OR(LEN('Local Access'!F483)=0,'Local Access'!$L482="Ja"),"",'Local Access'!F483)</f>
        <v/>
      </c>
      <c r="G483" s="36" t="str">
        <f>IF(N482="Ja","",IF(LEN('Local Access'!H483)=0,"",'Local Access'!H483))</f>
        <v/>
      </c>
      <c r="H483" s="174" t="str">
        <f t="shared" si="35"/>
        <v/>
      </c>
      <c r="I483" s="36" t="str">
        <f>IF(N482="Ja","",IF(LEN('Local Access'!G483)=0,"",'Local Access'!G483))</f>
        <v/>
      </c>
      <c r="J483" s="36" t="str">
        <f>IF(N482="Ja","",IF(LEN('Local Access'!I483)=0,"",'Local Access'!I483))</f>
        <v/>
      </c>
      <c r="K483" s="36" t="str">
        <f>IF(LEN('Local Access'!J483)=0,"",'Local Access'!J483)</f>
        <v/>
      </c>
      <c r="L483" s="36" t="str">
        <f>IF(LEN('Local Access'!K483)=0,"",'Local Access'!K483)</f>
        <v/>
      </c>
      <c r="M483" s="174" t="str">
        <f t="shared" si="36"/>
        <v/>
      </c>
      <c r="N483" s="36" t="str">
        <f>IF(LEN('Local Access'!L483)=0,"",'Local Access'!L483)</f>
        <v/>
      </c>
      <c r="O483" s="36" t="str">
        <f>IF(LEN('Local Access'!M483)=0,"",'Local Access'!M483)</f>
        <v/>
      </c>
      <c r="P483" s="35"/>
      <c r="Q483" s="35"/>
      <c r="R483" s="34"/>
      <c r="S483" s="33"/>
      <c r="T483" s="33"/>
      <c r="U483" s="32"/>
      <c r="V483" s="31"/>
      <c r="W483" s="31"/>
      <c r="X483" s="31"/>
      <c r="Y483" s="31"/>
      <c r="Z483" s="31"/>
      <c r="AA483" s="31"/>
      <c r="AB483" s="292">
        <f t="shared" si="37"/>
        <v>0</v>
      </c>
      <c r="AC483" s="292">
        <f t="shared" si="38"/>
        <v>0</v>
      </c>
      <c r="AD483" s="292">
        <f t="shared" si="39"/>
        <v>0</v>
      </c>
      <c r="AE483" s="30">
        <f>IF(G483="",0,IF(P483="On-Net maken (glasvezel)",$S483*PDC!$F$33+$T483*PDC!$F$34+PDC!$F$32+$U483,IF(P483="On-Net maken (radio)",PDC!$F$35+$U483,0)))</f>
        <v>0</v>
      </c>
      <c r="AF483" s="293">
        <f>IF(G483="",0,IF(P483="Inkoop bij 3e partij",0,IF(H483="Ja",Y483,VLOOKUP($G483,PDC!$B$10:$G$95,6,FALSE))))</f>
        <v>0</v>
      </c>
      <c r="AG483" s="30">
        <f>IF(G483="",0,IF(P483="Inkoop bij 3e partij",0,IF(H483="Ja", Z483,VLOOKUP($G483,PDC!$B$10:$G$95,5,FALSE))))</f>
        <v>0</v>
      </c>
      <c r="AH483" s="293">
        <f>IF(G483="",0,IF(P483="Inkoop bij 3e partij",V483*(1+PDC!$F$37)+IF(G483=0,0,IF(LEN(G483)=0,0,VLOOKUP($G483,PDC!$B$10:$J$77,7,FALSE))),0))</f>
        <v>0</v>
      </c>
      <c r="AI483" s="293">
        <f>IF(G483="",0,IF(P483="Inkoop bij 3e partij",W483*(1+PDC!$F$38),0))</f>
        <v>0</v>
      </c>
      <c r="AJ483" s="30">
        <f>IF(L483="",0,IF(M483="Ja",AA483,VLOOKUP($L483,PDC!$B$10:$G$95,5,FALSE)))</f>
        <v>0</v>
      </c>
    </row>
    <row r="484" spans="1:36" x14ac:dyDescent="0.2">
      <c r="A484" s="36" t="str">
        <f>IF(OR(LEN('Local Access'!A484)=0,'Local Access'!$L483="Ja"),"",'Local Access'!A484)</f>
        <v/>
      </c>
      <c r="B484" s="36" t="str">
        <f>IF(OR(LEN('Local Access'!B484)=0,'Local Access'!$L483="Ja"),"",'Local Access'!B484)</f>
        <v/>
      </c>
      <c r="C484" s="36" t="str">
        <f>IF(OR(LEN('Local Access'!C484)=0,'Local Access'!$L483="Ja"),"",'Local Access'!C484)</f>
        <v/>
      </c>
      <c r="D484" s="36" t="str">
        <f>IF(OR(LEN('Local Access'!D484)=0,'Local Access'!$L483="Ja"),"",'Local Access'!D484)</f>
        <v/>
      </c>
      <c r="E484" s="36" t="str">
        <f>IF(OR(LEN('Local Access'!E484)=0,'Local Access'!$L483="Ja"),"",'Local Access'!E484)</f>
        <v/>
      </c>
      <c r="F484" s="36" t="str">
        <f>IF(OR(LEN('Local Access'!F484)=0,'Local Access'!$L483="Ja"),"",'Local Access'!F484)</f>
        <v/>
      </c>
      <c r="G484" s="36" t="str">
        <f>IF(N483="Ja","",IF(LEN('Local Access'!H484)=0,"",'Local Access'!H484))</f>
        <v/>
      </c>
      <c r="H484" s="174" t="str">
        <f t="shared" si="35"/>
        <v/>
      </c>
      <c r="I484" s="36" t="str">
        <f>IF(N483="Ja","",IF(LEN('Local Access'!G484)=0,"",'Local Access'!G484))</f>
        <v/>
      </c>
      <c r="J484" s="36" t="str">
        <f>IF(N483="Ja","",IF(LEN('Local Access'!I484)=0,"",'Local Access'!I484))</f>
        <v/>
      </c>
      <c r="K484" s="36" t="str">
        <f>IF(LEN('Local Access'!J484)=0,"",'Local Access'!J484)</f>
        <v/>
      </c>
      <c r="L484" s="36" t="str">
        <f>IF(LEN('Local Access'!K484)=0,"",'Local Access'!K484)</f>
        <v/>
      </c>
      <c r="M484" s="174" t="str">
        <f t="shared" si="36"/>
        <v/>
      </c>
      <c r="N484" s="36" t="str">
        <f>IF(LEN('Local Access'!L484)=0,"",'Local Access'!L484)</f>
        <v/>
      </c>
      <c r="O484" s="36" t="str">
        <f>IF(LEN('Local Access'!M484)=0,"",'Local Access'!M484)</f>
        <v/>
      </c>
      <c r="P484" s="35"/>
      <c r="Q484" s="35"/>
      <c r="R484" s="34"/>
      <c r="S484" s="33"/>
      <c r="T484" s="33"/>
      <c r="U484" s="32"/>
      <c r="V484" s="31"/>
      <c r="W484" s="31"/>
      <c r="X484" s="31"/>
      <c r="Y484" s="31"/>
      <c r="Z484" s="31"/>
      <c r="AA484" s="31"/>
      <c r="AB484" s="292">
        <f t="shared" si="37"/>
        <v>0</v>
      </c>
      <c r="AC484" s="292">
        <f t="shared" si="38"/>
        <v>0</v>
      </c>
      <c r="AD484" s="292">
        <f t="shared" si="39"/>
        <v>0</v>
      </c>
      <c r="AE484" s="30">
        <f>IF(G484="",0,IF(P484="On-Net maken (glasvezel)",$S484*PDC!$F$33+$T484*PDC!$F$34+PDC!$F$32+$U484,IF(P484="On-Net maken (radio)",PDC!$F$35+$U484,0)))</f>
        <v>0</v>
      </c>
      <c r="AF484" s="293">
        <f>IF(G484="",0,IF(P484="Inkoop bij 3e partij",0,IF(H484="Ja",Y484,VLOOKUP($G484,PDC!$B$10:$G$95,6,FALSE))))</f>
        <v>0</v>
      </c>
      <c r="AG484" s="30">
        <f>IF(G484="",0,IF(P484="Inkoop bij 3e partij",0,IF(H484="Ja", Z484,VLOOKUP($G484,PDC!$B$10:$G$95,5,FALSE))))</f>
        <v>0</v>
      </c>
      <c r="AH484" s="293">
        <f>IF(G484="",0,IF(P484="Inkoop bij 3e partij",V484*(1+PDC!$F$37)+IF(G484=0,0,IF(LEN(G484)=0,0,VLOOKUP($G484,PDC!$B$10:$J$77,7,FALSE))),0))</f>
        <v>0</v>
      </c>
      <c r="AI484" s="293">
        <f>IF(G484="",0,IF(P484="Inkoop bij 3e partij",W484*(1+PDC!$F$38),0))</f>
        <v>0</v>
      </c>
      <c r="AJ484" s="30">
        <f>IF(L484="",0,IF(M484="Ja",AA484,VLOOKUP($L484,PDC!$B$10:$G$95,5,FALSE)))</f>
        <v>0</v>
      </c>
    </row>
    <row r="485" spans="1:36" x14ac:dyDescent="0.2">
      <c r="A485" s="36" t="str">
        <f>IF(OR(LEN('Local Access'!A485)=0,'Local Access'!$L484="Ja"),"",'Local Access'!A485)</f>
        <v/>
      </c>
      <c r="B485" s="36" t="str">
        <f>IF(OR(LEN('Local Access'!B485)=0,'Local Access'!$L484="Ja"),"",'Local Access'!B485)</f>
        <v/>
      </c>
      <c r="C485" s="36" t="str">
        <f>IF(OR(LEN('Local Access'!C485)=0,'Local Access'!$L484="Ja"),"",'Local Access'!C485)</f>
        <v/>
      </c>
      <c r="D485" s="36" t="str">
        <f>IF(OR(LEN('Local Access'!D485)=0,'Local Access'!$L484="Ja"),"",'Local Access'!D485)</f>
        <v/>
      </c>
      <c r="E485" s="36" t="str">
        <f>IF(OR(LEN('Local Access'!E485)=0,'Local Access'!$L484="Ja"),"",'Local Access'!E485)</f>
        <v/>
      </c>
      <c r="F485" s="36" t="str">
        <f>IF(OR(LEN('Local Access'!F485)=0,'Local Access'!$L484="Ja"),"",'Local Access'!F485)</f>
        <v/>
      </c>
      <c r="G485" s="36" t="str">
        <f>IF(N484="Ja","",IF(LEN('Local Access'!H485)=0,"",'Local Access'!H485))</f>
        <v/>
      </c>
      <c r="H485" s="174" t="str">
        <f t="shared" si="35"/>
        <v/>
      </c>
      <c r="I485" s="36" t="str">
        <f>IF(N484="Ja","",IF(LEN('Local Access'!G485)=0,"",'Local Access'!G485))</f>
        <v/>
      </c>
      <c r="J485" s="36" t="str">
        <f>IF(N484="Ja","",IF(LEN('Local Access'!I485)=0,"",'Local Access'!I485))</f>
        <v/>
      </c>
      <c r="K485" s="36" t="str">
        <f>IF(LEN('Local Access'!J485)=0,"",'Local Access'!J485)</f>
        <v/>
      </c>
      <c r="L485" s="36" t="str">
        <f>IF(LEN('Local Access'!K485)=0,"",'Local Access'!K485)</f>
        <v/>
      </c>
      <c r="M485" s="174" t="str">
        <f t="shared" si="36"/>
        <v/>
      </c>
      <c r="N485" s="36" t="str">
        <f>IF(LEN('Local Access'!L485)=0,"",'Local Access'!L485)</f>
        <v/>
      </c>
      <c r="O485" s="36" t="str">
        <f>IF(LEN('Local Access'!M485)=0,"",'Local Access'!M485)</f>
        <v/>
      </c>
      <c r="P485" s="35"/>
      <c r="Q485" s="35"/>
      <c r="R485" s="34"/>
      <c r="S485" s="33"/>
      <c r="T485" s="33"/>
      <c r="U485" s="32"/>
      <c r="V485" s="31"/>
      <c r="W485" s="31"/>
      <c r="X485" s="31"/>
      <c r="Y485" s="31"/>
      <c r="Z485" s="31"/>
      <c r="AA485" s="31"/>
      <c r="AB485" s="292">
        <f t="shared" si="37"/>
        <v>0</v>
      </c>
      <c r="AC485" s="292">
        <f t="shared" si="38"/>
        <v>0</v>
      </c>
      <c r="AD485" s="292">
        <f t="shared" si="39"/>
        <v>0</v>
      </c>
      <c r="AE485" s="30">
        <f>IF(G485="",0,IF(P485="On-Net maken (glasvezel)",$S485*PDC!$F$33+$T485*PDC!$F$34+PDC!$F$32+$U485,IF(P485="On-Net maken (radio)",PDC!$F$35+$U485,0)))</f>
        <v>0</v>
      </c>
      <c r="AF485" s="293">
        <f>IF(G485="",0,IF(P485="Inkoop bij 3e partij",0,IF(H485="Ja",Y485,VLOOKUP($G485,PDC!$B$10:$G$95,6,FALSE))))</f>
        <v>0</v>
      </c>
      <c r="AG485" s="30">
        <f>IF(G485="",0,IF(P485="Inkoop bij 3e partij",0,IF(H485="Ja", Z485,VLOOKUP($G485,PDC!$B$10:$G$95,5,FALSE))))</f>
        <v>0</v>
      </c>
      <c r="AH485" s="293">
        <f>IF(G485="",0,IF(P485="Inkoop bij 3e partij",V485*(1+PDC!$F$37)+IF(G485=0,0,IF(LEN(G485)=0,0,VLOOKUP($G485,PDC!$B$10:$J$77,7,FALSE))),0))</f>
        <v>0</v>
      </c>
      <c r="AI485" s="293">
        <f>IF(G485="",0,IF(P485="Inkoop bij 3e partij",W485*(1+PDC!$F$38),0))</f>
        <v>0</v>
      </c>
      <c r="AJ485" s="30">
        <f>IF(L485="",0,IF(M485="Ja",AA485,VLOOKUP($L485,PDC!$B$10:$G$95,5,FALSE)))</f>
        <v>0</v>
      </c>
    </row>
    <row r="486" spans="1:36" x14ac:dyDescent="0.2">
      <c r="A486" s="36" t="str">
        <f>IF(OR(LEN('Local Access'!A486)=0,'Local Access'!$L485="Ja"),"",'Local Access'!A486)</f>
        <v/>
      </c>
      <c r="B486" s="36" t="str">
        <f>IF(OR(LEN('Local Access'!B486)=0,'Local Access'!$L485="Ja"),"",'Local Access'!B486)</f>
        <v/>
      </c>
      <c r="C486" s="36" t="str">
        <f>IF(OR(LEN('Local Access'!C486)=0,'Local Access'!$L485="Ja"),"",'Local Access'!C486)</f>
        <v/>
      </c>
      <c r="D486" s="36" t="str">
        <f>IF(OR(LEN('Local Access'!D486)=0,'Local Access'!$L485="Ja"),"",'Local Access'!D486)</f>
        <v/>
      </c>
      <c r="E486" s="36" t="str">
        <f>IF(OR(LEN('Local Access'!E486)=0,'Local Access'!$L485="Ja"),"",'Local Access'!E486)</f>
        <v/>
      </c>
      <c r="F486" s="36" t="str">
        <f>IF(OR(LEN('Local Access'!F486)=0,'Local Access'!$L485="Ja"),"",'Local Access'!F486)</f>
        <v/>
      </c>
      <c r="G486" s="36" t="str">
        <f>IF(N485="Ja","",IF(LEN('Local Access'!H486)=0,"",'Local Access'!H486))</f>
        <v/>
      </c>
      <c r="H486" s="174" t="str">
        <f t="shared" si="35"/>
        <v/>
      </c>
      <c r="I486" s="36" t="str">
        <f>IF(N485="Ja","",IF(LEN('Local Access'!G486)=0,"",'Local Access'!G486))</f>
        <v/>
      </c>
      <c r="J486" s="36" t="str">
        <f>IF(N485="Ja","",IF(LEN('Local Access'!I486)=0,"",'Local Access'!I486))</f>
        <v/>
      </c>
      <c r="K486" s="36" t="str">
        <f>IF(LEN('Local Access'!J486)=0,"",'Local Access'!J486)</f>
        <v/>
      </c>
      <c r="L486" s="36" t="str">
        <f>IF(LEN('Local Access'!K486)=0,"",'Local Access'!K486)</f>
        <v/>
      </c>
      <c r="M486" s="174" t="str">
        <f t="shared" si="36"/>
        <v/>
      </c>
      <c r="N486" s="36" t="str">
        <f>IF(LEN('Local Access'!L486)=0,"",'Local Access'!L486)</f>
        <v/>
      </c>
      <c r="O486" s="36" t="str">
        <f>IF(LEN('Local Access'!M486)=0,"",'Local Access'!M486)</f>
        <v/>
      </c>
      <c r="P486" s="35"/>
      <c r="Q486" s="35"/>
      <c r="R486" s="34"/>
      <c r="S486" s="33"/>
      <c r="T486" s="33"/>
      <c r="U486" s="32"/>
      <c r="V486" s="31"/>
      <c r="W486" s="31"/>
      <c r="X486" s="31"/>
      <c r="Y486" s="31"/>
      <c r="Z486" s="31"/>
      <c r="AA486" s="31"/>
      <c r="AB486" s="292">
        <f t="shared" si="37"/>
        <v>0</v>
      </c>
      <c r="AC486" s="292">
        <f t="shared" si="38"/>
        <v>0</v>
      </c>
      <c r="AD486" s="292">
        <f t="shared" si="39"/>
        <v>0</v>
      </c>
      <c r="AE486" s="30">
        <f>IF(G486="",0,IF(P486="On-Net maken (glasvezel)",$S486*PDC!$F$33+$T486*PDC!$F$34+PDC!$F$32+$U486,IF(P486="On-Net maken (radio)",PDC!$F$35+$U486,0)))</f>
        <v>0</v>
      </c>
      <c r="AF486" s="293">
        <f>IF(G486="",0,IF(P486="Inkoop bij 3e partij",0,IF(H486="Ja",Y486,VLOOKUP($G486,PDC!$B$10:$G$95,6,FALSE))))</f>
        <v>0</v>
      </c>
      <c r="AG486" s="30">
        <f>IF(G486="",0,IF(P486="Inkoop bij 3e partij",0,IF(H486="Ja", Z486,VLOOKUP($G486,PDC!$B$10:$G$95,5,FALSE))))</f>
        <v>0</v>
      </c>
      <c r="AH486" s="293">
        <f>IF(G486="",0,IF(P486="Inkoop bij 3e partij",V486*(1+PDC!$F$37)+IF(G486=0,0,IF(LEN(G486)=0,0,VLOOKUP($G486,PDC!$B$10:$J$77,7,FALSE))),0))</f>
        <v>0</v>
      </c>
      <c r="AI486" s="293">
        <f>IF(G486="",0,IF(P486="Inkoop bij 3e partij",W486*(1+PDC!$F$38),0))</f>
        <v>0</v>
      </c>
      <c r="AJ486" s="30">
        <f>IF(L486="",0,IF(M486="Ja",AA486,VLOOKUP($L486,PDC!$B$10:$G$95,5,FALSE)))</f>
        <v>0</v>
      </c>
    </row>
    <row r="487" spans="1:36" x14ac:dyDescent="0.2">
      <c r="A487" s="36" t="str">
        <f>IF(OR(LEN('Local Access'!A487)=0,'Local Access'!$L486="Ja"),"",'Local Access'!A487)</f>
        <v/>
      </c>
      <c r="B487" s="36" t="str">
        <f>IF(OR(LEN('Local Access'!B487)=0,'Local Access'!$L486="Ja"),"",'Local Access'!B487)</f>
        <v/>
      </c>
      <c r="C487" s="36" t="str">
        <f>IF(OR(LEN('Local Access'!C487)=0,'Local Access'!$L486="Ja"),"",'Local Access'!C487)</f>
        <v/>
      </c>
      <c r="D487" s="36" t="str">
        <f>IF(OR(LEN('Local Access'!D487)=0,'Local Access'!$L486="Ja"),"",'Local Access'!D487)</f>
        <v/>
      </c>
      <c r="E487" s="36" t="str">
        <f>IF(OR(LEN('Local Access'!E487)=0,'Local Access'!$L486="Ja"),"",'Local Access'!E487)</f>
        <v/>
      </c>
      <c r="F487" s="36" t="str">
        <f>IF(OR(LEN('Local Access'!F487)=0,'Local Access'!$L486="Ja"),"",'Local Access'!F487)</f>
        <v/>
      </c>
      <c r="G487" s="36" t="str">
        <f>IF(N486="Ja","",IF(LEN('Local Access'!H487)=0,"",'Local Access'!H487))</f>
        <v/>
      </c>
      <c r="H487" s="174" t="str">
        <f t="shared" si="35"/>
        <v/>
      </c>
      <c r="I487" s="36" t="str">
        <f>IF(N486="Ja","",IF(LEN('Local Access'!G487)=0,"",'Local Access'!G487))</f>
        <v/>
      </c>
      <c r="J487" s="36" t="str">
        <f>IF(N486="Ja","",IF(LEN('Local Access'!I487)=0,"",'Local Access'!I487))</f>
        <v/>
      </c>
      <c r="K487" s="36" t="str">
        <f>IF(LEN('Local Access'!J487)=0,"",'Local Access'!J487)</f>
        <v/>
      </c>
      <c r="L487" s="36" t="str">
        <f>IF(LEN('Local Access'!K487)=0,"",'Local Access'!K487)</f>
        <v/>
      </c>
      <c r="M487" s="174" t="str">
        <f t="shared" si="36"/>
        <v/>
      </c>
      <c r="N487" s="36" t="str">
        <f>IF(LEN('Local Access'!L487)=0,"",'Local Access'!L487)</f>
        <v/>
      </c>
      <c r="O487" s="36" t="str">
        <f>IF(LEN('Local Access'!M487)=0,"",'Local Access'!M487)</f>
        <v/>
      </c>
      <c r="P487" s="35"/>
      <c r="Q487" s="35"/>
      <c r="R487" s="34"/>
      <c r="S487" s="33"/>
      <c r="T487" s="33"/>
      <c r="U487" s="32"/>
      <c r="V487" s="31"/>
      <c r="W487" s="31"/>
      <c r="X487" s="31"/>
      <c r="Y487" s="31"/>
      <c r="Z487" s="31"/>
      <c r="AA487" s="31"/>
      <c r="AB487" s="292">
        <f t="shared" si="37"/>
        <v>0</v>
      </c>
      <c r="AC487" s="292">
        <f t="shared" si="38"/>
        <v>0</v>
      </c>
      <c r="AD487" s="292">
        <f t="shared" si="39"/>
        <v>0</v>
      </c>
      <c r="AE487" s="30">
        <f>IF(G487="",0,IF(P487="On-Net maken (glasvezel)",$S487*PDC!$F$33+$T487*PDC!$F$34+PDC!$F$32+$U487,IF(P487="On-Net maken (radio)",PDC!$F$35+$U487,0)))</f>
        <v>0</v>
      </c>
      <c r="AF487" s="293">
        <f>IF(G487="",0,IF(P487="Inkoop bij 3e partij",0,IF(H487="Ja",Y487,VLOOKUP($G487,PDC!$B$10:$G$95,6,FALSE))))</f>
        <v>0</v>
      </c>
      <c r="AG487" s="30">
        <f>IF(G487="",0,IF(P487="Inkoop bij 3e partij",0,IF(H487="Ja", Z487,VLOOKUP($G487,PDC!$B$10:$G$95,5,FALSE))))</f>
        <v>0</v>
      </c>
      <c r="AH487" s="293">
        <f>IF(G487="",0,IF(P487="Inkoop bij 3e partij",V487*(1+PDC!$F$37)+IF(G487=0,0,IF(LEN(G487)=0,0,VLOOKUP($G487,PDC!$B$10:$J$77,7,FALSE))),0))</f>
        <v>0</v>
      </c>
      <c r="AI487" s="293">
        <f>IF(G487="",0,IF(P487="Inkoop bij 3e partij",W487*(1+PDC!$F$38),0))</f>
        <v>0</v>
      </c>
      <c r="AJ487" s="30">
        <f>IF(L487="",0,IF(M487="Ja",AA487,VLOOKUP($L487,PDC!$B$10:$G$95,5,FALSE)))</f>
        <v>0</v>
      </c>
    </row>
    <row r="488" spans="1:36" x14ac:dyDescent="0.2">
      <c r="A488" s="36" t="str">
        <f>IF(OR(LEN('Local Access'!A488)=0,'Local Access'!$L487="Ja"),"",'Local Access'!A488)</f>
        <v/>
      </c>
      <c r="B488" s="36" t="str">
        <f>IF(OR(LEN('Local Access'!B488)=0,'Local Access'!$L487="Ja"),"",'Local Access'!B488)</f>
        <v/>
      </c>
      <c r="C488" s="36" t="str">
        <f>IF(OR(LEN('Local Access'!C488)=0,'Local Access'!$L487="Ja"),"",'Local Access'!C488)</f>
        <v/>
      </c>
      <c r="D488" s="36" t="str">
        <f>IF(OR(LEN('Local Access'!D488)=0,'Local Access'!$L487="Ja"),"",'Local Access'!D488)</f>
        <v/>
      </c>
      <c r="E488" s="36" t="str">
        <f>IF(OR(LEN('Local Access'!E488)=0,'Local Access'!$L487="Ja"),"",'Local Access'!E488)</f>
        <v/>
      </c>
      <c r="F488" s="36" t="str">
        <f>IF(OR(LEN('Local Access'!F488)=0,'Local Access'!$L487="Ja"),"",'Local Access'!F488)</f>
        <v/>
      </c>
      <c r="G488" s="36" t="str">
        <f>IF(N487="Ja","",IF(LEN('Local Access'!H488)=0,"",'Local Access'!H488))</f>
        <v/>
      </c>
      <c r="H488" s="174" t="str">
        <f t="shared" si="35"/>
        <v/>
      </c>
      <c r="I488" s="36" t="str">
        <f>IF(N487="Ja","",IF(LEN('Local Access'!G488)=0,"",'Local Access'!G488))</f>
        <v/>
      </c>
      <c r="J488" s="36" t="str">
        <f>IF(N487="Ja","",IF(LEN('Local Access'!I488)=0,"",'Local Access'!I488))</f>
        <v/>
      </c>
      <c r="K488" s="36" t="str">
        <f>IF(LEN('Local Access'!J488)=0,"",'Local Access'!J488)</f>
        <v/>
      </c>
      <c r="L488" s="36" t="str">
        <f>IF(LEN('Local Access'!K488)=0,"",'Local Access'!K488)</f>
        <v/>
      </c>
      <c r="M488" s="174" t="str">
        <f t="shared" si="36"/>
        <v/>
      </c>
      <c r="N488" s="36" t="str">
        <f>IF(LEN('Local Access'!L488)=0,"",'Local Access'!L488)</f>
        <v/>
      </c>
      <c r="O488" s="36" t="str">
        <f>IF(LEN('Local Access'!M488)=0,"",'Local Access'!M488)</f>
        <v/>
      </c>
      <c r="P488" s="35"/>
      <c r="Q488" s="35"/>
      <c r="R488" s="34"/>
      <c r="S488" s="33"/>
      <c r="T488" s="33"/>
      <c r="U488" s="32"/>
      <c r="V488" s="31"/>
      <c r="W488" s="31"/>
      <c r="X488" s="31"/>
      <c r="Y488" s="31"/>
      <c r="Z488" s="31"/>
      <c r="AA488" s="31"/>
      <c r="AB488" s="292">
        <f t="shared" si="37"/>
        <v>0</v>
      </c>
      <c r="AC488" s="292">
        <f t="shared" si="38"/>
        <v>0</v>
      </c>
      <c r="AD488" s="292">
        <f t="shared" si="39"/>
        <v>0</v>
      </c>
      <c r="AE488" s="30">
        <f>IF(G488="",0,IF(P488="On-Net maken (glasvezel)",$S488*PDC!$F$33+$T488*PDC!$F$34+PDC!$F$32+$U488,IF(P488="On-Net maken (radio)",PDC!$F$35+$U488,0)))</f>
        <v>0</v>
      </c>
      <c r="AF488" s="293">
        <f>IF(G488="",0,IF(P488="Inkoop bij 3e partij",0,IF(H488="Ja",Y488,VLOOKUP($G488,PDC!$B$10:$G$95,6,FALSE))))</f>
        <v>0</v>
      </c>
      <c r="AG488" s="30">
        <f>IF(G488="",0,IF(P488="Inkoop bij 3e partij",0,IF(H488="Ja", Z488,VLOOKUP($G488,PDC!$B$10:$G$95,5,FALSE))))</f>
        <v>0</v>
      </c>
      <c r="AH488" s="293">
        <f>IF(G488="",0,IF(P488="Inkoop bij 3e partij",V488*(1+PDC!$F$37)+IF(G488=0,0,IF(LEN(G488)=0,0,VLOOKUP($G488,PDC!$B$10:$J$77,7,FALSE))),0))</f>
        <v>0</v>
      </c>
      <c r="AI488" s="293">
        <f>IF(G488="",0,IF(P488="Inkoop bij 3e partij",W488*(1+PDC!$F$38),0))</f>
        <v>0</v>
      </c>
      <c r="AJ488" s="30">
        <f>IF(L488="",0,IF(M488="Ja",AA488,VLOOKUP($L488,PDC!$B$10:$G$95,5,FALSE)))</f>
        <v>0</v>
      </c>
    </row>
    <row r="489" spans="1:36" x14ac:dyDescent="0.2">
      <c r="A489" s="36" t="str">
        <f>IF(OR(LEN('Local Access'!A489)=0,'Local Access'!$L488="Ja"),"",'Local Access'!A489)</f>
        <v/>
      </c>
      <c r="B489" s="36" t="str">
        <f>IF(OR(LEN('Local Access'!B489)=0,'Local Access'!$L488="Ja"),"",'Local Access'!B489)</f>
        <v/>
      </c>
      <c r="C489" s="36" t="str">
        <f>IF(OR(LEN('Local Access'!C489)=0,'Local Access'!$L488="Ja"),"",'Local Access'!C489)</f>
        <v/>
      </c>
      <c r="D489" s="36" t="str">
        <f>IF(OR(LEN('Local Access'!D489)=0,'Local Access'!$L488="Ja"),"",'Local Access'!D489)</f>
        <v/>
      </c>
      <c r="E489" s="36" t="str">
        <f>IF(OR(LEN('Local Access'!E489)=0,'Local Access'!$L488="Ja"),"",'Local Access'!E489)</f>
        <v/>
      </c>
      <c r="F489" s="36" t="str">
        <f>IF(OR(LEN('Local Access'!F489)=0,'Local Access'!$L488="Ja"),"",'Local Access'!F489)</f>
        <v/>
      </c>
      <c r="G489" s="36" t="str">
        <f>IF(N488="Ja","",IF(LEN('Local Access'!H489)=0,"",'Local Access'!H489))</f>
        <v/>
      </c>
      <c r="H489" s="174" t="str">
        <f t="shared" si="35"/>
        <v/>
      </c>
      <c r="I489" s="36" t="str">
        <f>IF(N488="Ja","",IF(LEN('Local Access'!G489)=0,"",'Local Access'!G489))</f>
        <v/>
      </c>
      <c r="J489" s="36" t="str">
        <f>IF(N488="Ja","",IF(LEN('Local Access'!I489)=0,"",'Local Access'!I489))</f>
        <v/>
      </c>
      <c r="K489" s="36" t="str">
        <f>IF(LEN('Local Access'!J489)=0,"",'Local Access'!J489)</f>
        <v/>
      </c>
      <c r="L489" s="36" t="str">
        <f>IF(LEN('Local Access'!K489)=0,"",'Local Access'!K489)</f>
        <v/>
      </c>
      <c r="M489" s="174" t="str">
        <f t="shared" si="36"/>
        <v/>
      </c>
      <c r="N489" s="36" t="str">
        <f>IF(LEN('Local Access'!L489)=0,"",'Local Access'!L489)</f>
        <v/>
      </c>
      <c r="O489" s="36" t="str">
        <f>IF(LEN('Local Access'!M489)=0,"",'Local Access'!M489)</f>
        <v/>
      </c>
      <c r="P489" s="35"/>
      <c r="Q489" s="35"/>
      <c r="R489" s="34"/>
      <c r="S489" s="33"/>
      <c r="T489" s="33"/>
      <c r="U489" s="32"/>
      <c r="V489" s="31"/>
      <c r="W489" s="31"/>
      <c r="X489" s="31"/>
      <c r="Y489" s="31"/>
      <c r="Z489" s="31"/>
      <c r="AA489" s="31"/>
      <c r="AB489" s="292">
        <f t="shared" si="37"/>
        <v>0</v>
      </c>
      <c r="AC489" s="292">
        <f t="shared" si="38"/>
        <v>0</v>
      </c>
      <c r="AD489" s="292">
        <f t="shared" si="39"/>
        <v>0</v>
      </c>
      <c r="AE489" s="30">
        <f>IF(G489="",0,IF(P489="On-Net maken (glasvezel)",$S489*PDC!$F$33+$T489*PDC!$F$34+PDC!$F$32+$U489,IF(P489="On-Net maken (radio)",PDC!$F$35+$U489,0)))</f>
        <v>0</v>
      </c>
      <c r="AF489" s="293">
        <f>IF(G489="",0,IF(P489="Inkoop bij 3e partij",0,IF(H489="Ja",Y489,VLOOKUP($G489,PDC!$B$10:$G$95,6,FALSE))))</f>
        <v>0</v>
      </c>
      <c r="AG489" s="30">
        <f>IF(G489="",0,IF(P489="Inkoop bij 3e partij",0,IF(H489="Ja", Z489,VLOOKUP($G489,PDC!$B$10:$G$95,5,FALSE))))</f>
        <v>0</v>
      </c>
      <c r="AH489" s="293">
        <f>IF(G489="",0,IF(P489="Inkoop bij 3e partij",V489*(1+PDC!$F$37)+IF(G489=0,0,IF(LEN(G489)=0,0,VLOOKUP($G489,PDC!$B$10:$J$77,7,FALSE))),0))</f>
        <v>0</v>
      </c>
      <c r="AI489" s="293">
        <f>IF(G489="",0,IF(P489="Inkoop bij 3e partij",W489*(1+PDC!$F$38),0))</f>
        <v>0</v>
      </c>
      <c r="AJ489" s="30">
        <f>IF(L489="",0,IF(M489="Ja",AA489,VLOOKUP($L489,PDC!$B$10:$G$95,5,FALSE)))</f>
        <v>0</v>
      </c>
    </row>
    <row r="490" spans="1:36" x14ac:dyDescent="0.2">
      <c r="A490" s="36" t="str">
        <f>IF(OR(LEN('Local Access'!A490)=0,'Local Access'!$L489="Ja"),"",'Local Access'!A490)</f>
        <v/>
      </c>
      <c r="B490" s="36" t="str">
        <f>IF(OR(LEN('Local Access'!B490)=0,'Local Access'!$L489="Ja"),"",'Local Access'!B490)</f>
        <v/>
      </c>
      <c r="C490" s="36" t="str">
        <f>IF(OR(LEN('Local Access'!C490)=0,'Local Access'!$L489="Ja"),"",'Local Access'!C490)</f>
        <v/>
      </c>
      <c r="D490" s="36" t="str">
        <f>IF(OR(LEN('Local Access'!D490)=0,'Local Access'!$L489="Ja"),"",'Local Access'!D490)</f>
        <v/>
      </c>
      <c r="E490" s="36" t="str">
        <f>IF(OR(LEN('Local Access'!E490)=0,'Local Access'!$L489="Ja"),"",'Local Access'!E490)</f>
        <v/>
      </c>
      <c r="F490" s="36" t="str">
        <f>IF(OR(LEN('Local Access'!F490)=0,'Local Access'!$L489="Ja"),"",'Local Access'!F490)</f>
        <v/>
      </c>
      <c r="G490" s="36" t="str">
        <f>IF(N489="Ja","",IF(LEN('Local Access'!H490)=0,"",'Local Access'!H490))</f>
        <v/>
      </c>
      <c r="H490" s="174" t="str">
        <f t="shared" si="35"/>
        <v/>
      </c>
      <c r="I490" s="36" t="str">
        <f>IF(N489="Ja","",IF(LEN('Local Access'!G490)=0,"",'Local Access'!G490))</f>
        <v/>
      </c>
      <c r="J490" s="36" t="str">
        <f>IF(N489="Ja","",IF(LEN('Local Access'!I490)=0,"",'Local Access'!I490))</f>
        <v/>
      </c>
      <c r="K490" s="36" t="str">
        <f>IF(LEN('Local Access'!J490)=0,"",'Local Access'!J490)</f>
        <v/>
      </c>
      <c r="L490" s="36" t="str">
        <f>IF(LEN('Local Access'!K490)=0,"",'Local Access'!K490)</f>
        <v/>
      </c>
      <c r="M490" s="174" t="str">
        <f t="shared" si="36"/>
        <v/>
      </c>
      <c r="N490" s="36" t="str">
        <f>IF(LEN('Local Access'!L490)=0,"",'Local Access'!L490)</f>
        <v/>
      </c>
      <c r="O490" s="36" t="str">
        <f>IF(LEN('Local Access'!M490)=0,"",'Local Access'!M490)</f>
        <v/>
      </c>
      <c r="P490" s="35"/>
      <c r="Q490" s="35"/>
      <c r="R490" s="34"/>
      <c r="S490" s="33"/>
      <c r="T490" s="33"/>
      <c r="U490" s="32"/>
      <c r="V490" s="31"/>
      <c r="W490" s="31"/>
      <c r="X490" s="31"/>
      <c r="Y490" s="31"/>
      <c r="Z490" s="31"/>
      <c r="AA490" s="31"/>
      <c r="AB490" s="292">
        <f t="shared" si="37"/>
        <v>0</v>
      </c>
      <c r="AC490" s="292">
        <f t="shared" si="38"/>
        <v>0</v>
      </c>
      <c r="AD490" s="292">
        <f t="shared" si="39"/>
        <v>0</v>
      </c>
      <c r="AE490" s="30">
        <f>IF(G490="",0,IF(P490="On-Net maken (glasvezel)",$S490*PDC!$F$33+$T490*PDC!$F$34+PDC!$F$32+$U490,IF(P490="On-Net maken (radio)",PDC!$F$35+$U490,0)))</f>
        <v>0</v>
      </c>
      <c r="AF490" s="293">
        <f>IF(G490="",0,IF(P490="Inkoop bij 3e partij",0,IF(H490="Ja",Y490,VLOOKUP($G490,PDC!$B$10:$G$95,6,FALSE))))</f>
        <v>0</v>
      </c>
      <c r="AG490" s="30">
        <f>IF(G490="",0,IF(P490="Inkoop bij 3e partij",0,IF(H490="Ja", Z490,VLOOKUP($G490,PDC!$B$10:$G$95,5,FALSE))))</f>
        <v>0</v>
      </c>
      <c r="AH490" s="293">
        <f>IF(G490="",0,IF(P490="Inkoop bij 3e partij",V490*(1+PDC!$F$37)+IF(G490=0,0,IF(LEN(G490)=0,0,VLOOKUP($G490,PDC!$B$10:$J$77,7,FALSE))),0))</f>
        <v>0</v>
      </c>
      <c r="AI490" s="293">
        <f>IF(G490="",0,IF(P490="Inkoop bij 3e partij",W490*(1+PDC!$F$38),0))</f>
        <v>0</v>
      </c>
      <c r="AJ490" s="30">
        <f>IF(L490="",0,IF(M490="Ja",AA490,VLOOKUP($L490,PDC!$B$10:$G$95,5,FALSE)))</f>
        <v>0</v>
      </c>
    </row>
    <row r="491" spans="1:36" x14ac:dyDescent="0.2">
      <c r="A491" s="36" t="str">
        <f>IF(OR(LEN('Local Access'!A491)=0,'Local Access'!$L490="Ja"),"",'Local Access'!A491)</f>
        <v/>
      </c>
      <c r="B491" s="36" t="str">
        <f>IF(OR(LEN('Local Access'!B491)=0,'Local Access'!$L490="Ja"),"",'Local Access'!B491)</f>
        <v/>
      </c>
      <c r="C491" s="36" t="str">
        <f>IF(OR(LEN('Local Access'!C491)=0,'Local Access'!$L490="Ja"),"",'Local Access'!C491)</f>
        <v/>
      </c>
      <c r="D491" s="36" t="str">
        <f>IF(OR(LEN('Local Access'!D491)=0,'Local Access'!$L490="Ja"),"",'Local Access'!D491)</f>
        <v/>
      </c>
      <c r="E491" s="36" t="str">
        <f>IF(OR(LEN('Local Access'!E491)=0,'Local Access'!$L490="Ja"),"",'Local Access'!E491)</f>
        <v/>
      </c>
      <c r="F491" s="36" t="str">
        <f>IF(OR(LEN('Local Access'!F491)=0,'Local Access'!$L490="Ja"),"",'Local Access'!F491)</f>
        <v/>
      </c>
      <c r="G491" s="36" t="str">
        <f>IF(N490="Ja","",IF(LEN('Local Access'!H491)=0,"",'Local Access'!H491))</f>
        <v/>
      </c>
      <c r="H491" s="174" t="str">
        <f t="shared" si="35"/>
        <v/>
      </c>
      <c r="I491" s="36" t="str">
        <f>IF(N490="Ja","",IF(LEN('Local Access'!G491)=0,"",'Local Access'!G491))</f>
        <v/>
      </c>
      <c r="J491" s="36" t="str">
        <f>IF(N490="Ja","",IF(LEN('Local Access'!I491)=0,"",'Local Access'!I491))</f>
        <v/>
      </c>
      <c r="K491" s="36" t="str">
        <f>IF(LEN('Local Access'!J491)=0,"",'Local Access'!J491)</f>
        <v/>
      </c>
      <c r="L491" s="36" t="str">
        <f>IF(LEN('Local Access'!K491)=0,"",'Local Access'!K491)</f>
        <v/>
      </c>
      <c r="M491" s="174" t="str">
        <f t="shared" si="36"/>
        <v/>
      </c>
      <c r="N491" s="36" t="str">
        <f>IF(LEN('Local Access'!L491)=0,"",'Local Access'!L491)</f>
        <v/>
      </c>
      <c r="O491" s="36" t="str">
        <f>IF(LEN('Local Access'!M491)=0,"",'Local Access'!M491)</f>
        <v/>
      </c>
      <c r="P491" s="35"/>
      <c r="Q491" s="35"/>
      <c r="R491" s="34"/>
      <c r="S491" s="33"/>
      <c r="T491" s="33"/>
      <c r="U491" s="32"/>
      <c r="V491" s="31"/>
      <c r="W491" s="31"/>
      <c r="X491" s="31"/>
      <c r="Y491" s="31"/>
      <c r="Z491" s="31"/>
      <c r="AA491" s="31"/>
      <c r="AB491" s="292">
        <f t="shared" si="37"/>
        <v>0</v>
      </c>
      <c r="AC491" s="292">
        <f t="shared" si="38"/>
        <v>0</v>
      </c>
      <c r="AD491" s="292">
        <f t="shared" si="39"/>
        <v>0</v>
      </c>
      <c r="AE491" s="30">
        <f>IF(G491="",0,IF(P491="On-Net maken (glasvezel)",$S491*PDC!$F$33+$T491*PDC!$F$34+PDC!$F$32+$U491,IF(P491="On-Net maken (radio)",PDC!$F$35+$U491,0)))</f>
        <v>0</v>
      </c>
      <c r="AF491" s="293">
        <f>IF(G491="",0,IF(P491="Inkoop bij 3e partij",0,IF(H491="Ja",Y491,VLOOKUP($G491,PDC!$B$10:$G$95,6,FALSE))))</f>
        <v>0</v>
      </c>
      <c r="AG491" s="30">
        <f>IF(G491="",0,IF(P491="Inkoop bij 3e partij",0,IF(H491="Ja", Z491,VLOOKUP($G491,PDC!$B$10:$G$95,5,FALSE))))</f>
        <v>0</v>
      </c>
      <c r="AH491" s="293">
        <f>IF(G491="",0,IF(P491="Inkoop bij 3e partij",V491*(1+PDC!$F$37)+IF(G491=0,0,IF(LEN(G491)=0,0,VLOOKUP($G491,PDC!$B$10:$J$77,7,FALSE))),0))</f>
        <v>0</v>
      </c>
      <c r="AI491" s="293">
        <f>IF(G491="",0,IF(P491="Inkoop bij 3e partij",W491*(1+PDC!$F$38),0))</f>
        <v>0</v>
      </c>
      <c r="AJ491" s="30">
        <f>IF(L491="",0,IF(M491="Ja",AA491,VLOOKUP($L491,PDC!$B$10:$G$95,5,FALSE)))</f>
        <v>0</v>
      </c>
    </row>
    <row r="492" spans="1:36" x14ac:dyDescent="0.2">
      <c r="A492" s="36" t="str">
        <f>IF(OR(LEN('Local Access'!A492)=0,'Local Access'!$L491="Ja"),"",'Local Access'!A492)</f>
        <v/>
      </c>
      <c r="B492" s="36" t="str">
        <f>IF(OR(LEN('Local Access'!B492)=0,'Local Access'!$L491="Ja"),"",'Local Access'!B492)</f>
        <v/>
      </c>
      <c r="C492" s="36" t="str">
        <f>IF(OR(LEN('Local Access'!C492)=0,'Local Access'!$L491="Ja"),"",'Local Access'!C492)</f>
        <v/>
      </c>
      <c r="D492" s="36" t="str">
        <f>IF(OR(LEN('Local Access'!D492)=0,'Local Access'!$L491="Ja"),"",'Local Access'!D492)</f>
        <v/>
      </c>
      <c r="E492" s="36" t="str">
        <f>IF(OR(LEN('Local Access'!E492)=0,'Local Access'!$L491="Ja"),"",'Local Access'!E492)</f>
        <v/>
      </c>
      <c r="F492" s="36" t="str">
        <f>IF(OR(LEN('Local Access'!F492)=0,'Local Access'!$L491="Ja"),"",'Local Access'!F492)</f>
        <v/>
      </c>
      <c r="G492" s="36" t="str">
        <f>IF(N491="Ja","",IF(LEN('Local Access'!H492)=0,"",'Local Access'!H492))</f>
        <v/>
      </c>
      <c r="H492" s="174" t="str">
        <f t="shared" si="35"/>
        <v/>
      </c>
      <c r="I492" s="36" t="str">
        <f>IF(N491="Ja","",IF(LEN('Local Access'!G492)=0,"",'Local Access'!G492))</f>
        <v/>
      </c>
      <c r="J492" s="36" t="str">
        <f>IF(N491="Ja","",IF(LEN('Local Access'!I492)=0,"",'Local Access'!I492))</f>
        <v/>
      </c>
      <c r="K492" s="36" t="str">
        <f>IF(LEN('Local Access'!J492)=0,"",'Local Access'!J492)</f>
        <v/>
      </c>
      <c r="L492" s="36" t="str">
        <f>IF(LEN('Local Access'!K492)=0,"",'Local Access'!K492)</f>
        <v/>
      </c>
      <c r="M492" s="174" t="str">
        <f t="shared" si="36"/>
        <v/>
      </c>
      <c r="N492" s="36" t="str">
        <f>IF(LEN('Local Access'!L492)=0,"",'Local Access'!L492)</f>
        <v/>
      </c>
      <c r="O492" s="36" t="str">
        <f>IF(LEN('Local Access'!M492)=0,"",'Local Access'!M492)</f>
        <v/>
      </c>
      <c r="P492" s="35"/>
      <c r="Q492" s="35"/>
      <c r="R492" s="34"/>
      <c r="S492" s="33"/>
      <c r="T492" s="33"/>
      <c r="U492" s="32"/>
      <c r="V492" s="31"/>
      <c r="W492" s="31"/>
      <c r="X492" s="31"/>
      <c r="Y492" s="31"/>
      <c r="Z492" s="31"/>
      <c r="AA492" s="31"/>
      <c r="AB492" s="292">
        <f t="shared" si="37"/>
        <v>0</v>
      </c>
      <c r="AC492" s="292">
        <f t="shared" si="38"/>
        <v>0</v>
      </c>
      <c r="AD492" s="292">
        <f t="shared" si="39"/>
        <v>0</v>
      </c>
      <c r="AE492" s="30">
        <f>IF(G492="",0,IF(P492="On-Net maken (glasvezel)",$S492*PDC!$F$33+$T492*PDC!$F$34+PDC!$F$32+$U492,IF(P492="On-Net maken (radio)",PDC!$F$35+$U492,0)))</f>
        <v>0</v>
      </c>
      <c r="AF492" s="293">
        <f>IF(G492="",0,IF(P492="Inkoop bij 3e partij",0,IF(H492="Ja",Y492,VLOOKUP($G492,PDC!$B$10:$G$95,6,FALSE))))</f>
        <v>0</v>
      </c>
      <c r="AG492" s="30">
        <f>IF(G492="",0,IF(P492="Inkoop bij 3e partij",0,IF(H492="Ja", Z492,VLOOKUP($G492,PDC!$B$10:$G$95,5,FALSE))))</f>
        <v>0</v>
      </c>
      <c r="AH492" s="293">
        <f>IF(G492="",0,IF(P492="Inkoop bij 3e partij",V492*(1+PDC!$F$37)+IF(G492=0,0,IF(LEN(G492)=0,0,VLOOKUP($G492,PDC!$B$10:$J$77,7,FALSE))),0))</f>
        <v>0</v>
      </c>
      <c r="AI492" s="293">
        <f>IF(G492="",0,IF(P492="Inkoop bij 3e partij",W492*(1+PDC!$F$38),0))</f>
        <v>0</v>
      </c>
      <c r="AJ492" s="30">
        <f>IF(L492="",0,IF(M492="Ja",AA492,VLOOKUP($L492,PDC!$B$10:$G$95,5,FALSE)))</f>
        <v>0</v>
      </c>
    </row>
    <row r="493" spans="1:36" x14ac:dyDescent="0.2">
      <c r="A493" s="36" t="str">
        <f>IF(OR(LEN('Local Access'!A493)=0,'Local Access'!$L492="Ja"),"",'Local Access'!A493)</f>
        <v/>
      </c>
      <c r="B493" s="36" t="str">
        <f>IF(OR(LEN('Local Access'!B493)=0,'Local Access'!$L492="Ja"),"",'Local Access'!B493)</f>
        <v/>
      </c>
      <c r="C493" s="36" t="str">
        <f>IF(OR(LEN('Local Access'!C493)=0,'Local Access'!$L492="Ja"),"",'Local Access'!C493)</f>
        <v/>
      </c>
      <c r="D493" s="36" t="str">
        <f>IF(OR(LEN('Local Access'!D493)=0,'Local Access'!$L492="Ja"),"",'Local Access'!D493)</f>
        <v/>
      </c>
      <c r="E493" s="36" t="str">
        <f>IF(OR(LEN('Local Access'!E493)=0,'Local Access'!$L492="Ja"),"",'Local Access'!E493)</f>
        <v/>
      </c>
      <c r="F493" s="36" t="str">
        <f>IF(OR(LEN('Local Access'!F493)=0,'Local Access'!$L492="Ja"),"",'Local Access'!F493)</f>
        <v/>
      </c>
      <c r="G493" s="36" t="str">
        <f>IF(N492="Ja","",IF(LEN('Local Access'!H493)=0,"",'Local Access'!H493))</f>
        <v/>
      </c>
      <c r="H493" s="174" t="str">
        <f t="shared" si="35"/>
        <v/>
      </c>
      <c r="I493" s="36" t="str">
        <f>IF(N492="Ja","",IF(LEN('Local Access'!G493)=0,"",'Local Access'!G493))</f>
        <v/>
      </c>
      <c r="J493" s="36" t="str">
        <f>IF(N492="Ja","",IF(LEN('Local Access'!I493)=0,"",'Local Access'!I493))</f>
        <v/>
      </c>
      <c r="K493" s="36" t="str">
        <f>IF(LEN('Local Access'!J493)=0,"",'Local Access'!J493)</f>
        <v/>
      </c>
      <c r="L493" s="36" t="str">
        <f>IF(LEN('Local Access'!K493)=0,"",'Local Access'!K493)</f>
        <v/>
      </c>
      <c r="M493" s="174" t="str">
        <f t="shared" si="36"/>
        <v/>
      </c>
      <c r="N493" s="36" t="str">
        <f>IF(LEN('Local Access'!L493)=0,"",'Local Access'!L493)</f>
        <v/>
      </c>
      <c r="O493" s="36" t="str">
        <f>IF(LEN('Local Access'!M493)=0,"",'Local Access'!M493)</f>
        <v/>
      </c>
      <c r="P493" s="35"/>
      <c r="Q493" s="35"/>
      <c r="R493" s="34"/>
      <c r="S493" s="33"/>
      <c r="T493" s="33"/>
      <c r="U493" s="32"/>
      <c r="V493" s="31"/>
      <c r="W493" s="31"/>
      <c r="X493" s="31"/>
      <c r="Y493" s="31"/>
      <c r="Z493" s="31"/>
      <c r="AA493" s="31"/>
      <c r="AB493" s="292">
        <f t="shared" si="37"/>
        <v>0</v>
      </c>
      <c r="AC493" s="292">
        <f t="shared" si="38"/>
        <v>0</v>
      </c>
      <c r="AD493" s="292">
        <f t="shared" si="39"/>
        <v>0</v>
      </c>
      <c r="AE493" s="30">
        <f>IF(G493="",0,IF(P493="On-Net maken (glasvezel)",$S493*PDC!$F$33+$T493*PDC!$F$34+PDC!$F$32+$U493,IF(P493="On-Net maken (radio)",PDC!$F$35+$U493,0)))</f>
        <v>0</v>
      </c>
      <c r="AF493" s="293">
        <f>IF(G493="",0,IF(P493="Inkoop bij 3e partij",0,IF(H493="Ja",Y493,VLOOKUP($G493,PDC!$B$10:$G$95,6,FALSE))))</f>
        <v>0</v>
      </c>
      <c r="AG493" s="30">
        <f>IF(G493="",0,IF(P493="Inkoop bij 3e partij",0,IF(H493="Ja", Z493,VLOOKUP($G493,PDC!$B$10:$G$95,5,FALSE))))</f>
        <v>0</v>
      </c>
      <c r="AH493" s="293">
        <f>IF(G493="",0,IF(P493="Inkoop bij 3e partij",V493*(1+PDC!$F$37)+IF(G493=0,0,IF(LEN(G493)=0,0,VLOOKUP($G493,PDC!$B$10:$J$77,7,FALSE))),0))</f>
        <v>0</v>
      </c>
      <c r="AI493" s="293">
        <f>IF(G493="",0,IF(P493="Inkoop bij 3e partij",W493*(1+PDC!$F$38),0))</f>
        <v>0</v>
      </c>
      <c r="AJ493" s="30">
        <f>IF(L493="",0,IF(M493="Ja",AA493,VLOOKUP($L493,PDC!$B$10:$G$95,5,FALSE)))</f>
        <v>0</v>
      </c>
    </row>
    <row r="494" spans="1:36" x14ac:dyDescent="0.2">
      <c r="A494" s="36" t="str">
        <f>IF(OR(LEN('Local Access'!A494)=0,'Local Access'!$L493="Ja"),"",'Local Access'!A494)</f>
        <v/>
      </c>
      <c r="B494" s="36" t="str">
        <f>IF(OR(LEN('Local Access'!B494)=0,'Local Access'!$L493="Ja"),"",'Local Access'!B494)</f>
        <v/>
      </c>
      <c r="C494" s="36" t="str">
        <f>IF(OR(LEN('Local Access'!C494)=0,'Local Access'!$L493="Ja"),"",'Local Access'!C494)</f>
        <v/>
      </c>
      <c r="D494" s="36" t="str">
        <f>IF(OR(LEN('Local Access'!D494)=0,'Local Access'!$L493="Ja"),"",'Local Access'!D494)</f>
        <v/>
      </c>
      <c r="E494" s="36" t="str">
        <f>IF(OR(LEN('Local Access'!E494)=0,'Local Access'!$L493="Ja"),"",'Local Access'!E494)</f>
        <v/>
      </c>
      <c r="F494" s="36" t="str">
        <f>IF(OR(LEN('Local Access'!F494)=0,'Local Access'!$L493="Ja"),"",'Local Access'!F494)</f>
        <v/>
      </c>
      <c r="G494" s="36" t="str">
        <f>IF(N493="Ja","",IF(LEN('Local Access'!H494)=0,"",'Local Access'!H494))</f>
        <v/>
      </c>
      <c r="H494" s="174" t="str">
        <f t="shared" si="35"/>
        <v/>
      </c>
      <c r="I494" s="36" t="str">
        <f>IF(N493="Ja","",IF(LEN('Local Access'!G494)=0,"",'Local Access'!G494))</f>
        <v/>
      </c>
      <c r="J494" s="36" t="str">
        <f>IF(N493="Ja","",IF(LEN('Local Access'!I494)=0,"",'Local Access'!I494))</f>
        <v/>
      </c>
      <c r="K494" s="36" t="str">
        <f>IF(LEN('Local Access'!J494)=0,"",'Local Access'!J494)</f>
        <v/>
      </c>
      <c r="L494" s="36" t="str">
        <f>IF(LEN('Local Access'!K494)=0,"",'Local Access'!K494)</f>
        <v/>
      </c>
      <c r="M494" s="174" t="str">
        <f t="shared" si="36"/>
        <v/>
      </c>
      <c r="N494" s="36" t="str">
        <f>IF(LEN('Local Access'!L494)=0,"",'Local Access'!L494)</f>
        <v/>
      </c>
      <c r="O494" s="36" t="str">
        <f>IF(LEN('Local Access'!M494)=0,"",'Local Access'!M494)</f>
        <v/>
      </c>
      <c r="P494" s="35"/>
      <c r="Q494" s="35"/>
      <c r="R494" s="34"/>
      <c r="S494" s="33"/>
      <c r="T494" s="33"/>
      <c r="U494" s="32"/>
      <c r="V494" s="31"/>
      <c r="W494" s="31"/>
      <c r="X494" s="31"/>
      <c r="Y494" s="31"/>
      <c r="Z494" s="31"/>
      <c r="AA494" s="31"/>
      <c r="AB494" s="292">
        <f t="shared" si="37"/>
        <v>0</v>
      </c>
      <c r="AC494" s="292">
        <f t="shared" si="38"/>
        <v>0</v>
      </c>
      <c r="AD494" s="292">
        <f t="shared" si="39"/>
        <v>0</v>
      </c>
      <c r="AE494" s="30">
        <f>IF(G494="",0,IF(P494="On-Net maken (glasvezel)",$S494*PDC!$F$33+$T494*PDC!$F$34+PDC!$F$32+$U494,IF(P494="On-Net maken (radio)",PDC!$F$35+$U494,0)))</f>
        <v>0</v>
      </c>
      <c r="AF494" s="293">
        <f>IF(G494="",0,IF(P494="Inkoop bij 3e partij",0,IF(H494="Ja",Y494,VLOOKUP($G494,PDC!$B$10:$G$95,6,FALSE))))</f>
        <v>0</v>
      </c>
      <c r="AG494" s="30">
        <f>IF(G494="",0,IF(P494="Inkoop bij 3e partij",0,IF(H494="Ja", Z494,VLOOKUP($G494,PDC!$B$10:$G$95,5,FALSE))))</f>
        <v>0</v>
      </c>
      <c r="AH494" s="293">
        <f>IF(G494="",0,IF(P494="Inkoop bij 3e partij",V494*(1+PDC!$F$37)+IF(G494=0,0,IF(LEN(G494)=0,0,VLOOKUP($G494,PDC!$B$10:$J$77,7,FALSE))),0))</f>
        <v>0</v>
      </c>
      <c r="AI494" s="293">
        <f>IF(G494="",0,IF(P494="Inkoop bij 3e partij",W494*(1+PDC!$F$38),0))</f>
        <v>0</v>
      </c>
      <c r="AJ494" s="30">
        <f>IF(L494="",0,IF(M494="Ja",AA494,VLOOKUP($L494,PDC!$B$10:$G$95,5,FALSE)))</f>
        <v>0</v>
      </c>
    </row>
    <row r="495" spans="1:36" x14ac:dyDescent="0.2">
      <c r="A495" s="36" t="str">
        <f>IF(OR(LEN('Local Access'!A495)=0,'Local Access'!$L494="Ja"),"",'Local Access'!A495)</f>
        <v/>
      </c>
      <c r="B495" s="36" t="str">
        <f>IF(OR(LEN('Local Access'!B495)=0,'Local Access'!$L494="Ja"),"",'Local Access'!B495)</f>
        <v/>
      </c>
      <c r="C495" s="36" t="str">
        <f>IF(OR(LEN('Local Access'!C495)=0,'Local Access'!$L494="Ja"),"",'Local Access'!C495)</f>
        <v/>
      </c>
      <c r="D495" s="36" t="str">
        <f>IF(OR(LEN('Local Access'!D495)=0,'Local Access'!$L494="Ja"),"",'Local Access'!D495)</f>
        <v/>
      </c>
      <c r="E495" s="36" t="str">
        <f>IF(OR(LEN('Local Access'!E495)=0,'Local Access'!$L494="Ja"),"",'Local Access'!E495)</f>
        <v/>
      </c>
      <c r="F495" s="36" t="str">
        <f>IF(OR(LEN('Local Access'!F495)=0,'Local Access'!$L494="Ja"),"",'Local Access'!F495)</f>
        <v/>
      </c>
      <c r="G495" s="36" t="str">
        <f>IF(N494="Ja","",IF(LEN('Local Access'!H495)=0,"",'Local Access'!H495))</f>
        <v/>
      </c>
      <c r="H495" s="174" t="str">
        <f t="shared" si="35"/>
        <v/>
      </c>
      <c r="I495" s="36" t="str">
        <f>IF(N494="Ja","",IF(LEN('Local Access'!G495)=0,"",'Local Access'!G495))</f>
        <v/>
      </c>
      <c r="J495" s="36" t="str">
        <f>IF(N494="Ja","",IF(LEN('Local Access'!I495)=0,"",'Local Access'!I495))</f>
        <v/>
      </c>
      <c r="K495" s="36" t="str">
        <f>IF(LEN('Local Access'!J495)=0,"",'Local Access'!J495)</f>
        <v/>
      </c>
      <c r="L495" s="36" t="str">
        <f>IF(LEN('Local Access'!K495)=0,"",'Local Access'!K495)</f>
        <v/>
      </c>
      <c r="M495" s="174" t="str">
        <f t="shared" si="36"/>
        <v/>
      </c>
      <c r="N495" s="36" t="str">
        <f>IF(LEN('Local Access'!L495)=0,"",'Local Access'!L495)</f>
        <v/>
      </c>
      <c r="O495" s="36" t="str">
        <f>IF(LEN('Local Access'!M495)=0,"",'Local Access'!M495)</f>
        <v/>
      </c>
      <c r="P495" s="35"/>
      <c r="Q495" s="35"/>
      <c r="R495" s="34"/>
      <c r="S495" s="33"/>
      <c r="T495" s="33"/>
      <c r="U495" s="32"/>
      <c r="V495" s="31"/>
      <c r="W495" s="31"/>
      <c r="X495" s="31"/>
      <c r="Y495" s="31"/>
      <c r="Z495" s="31"/>
      <c r="AA495" s="31"/>
      <c r="AB495" s="292">
        <f t="shared" si="37"/>
        <v>0</v>
      </c>
      <c r="AC495" s="292">
        <f t="shared" si="38"/>
        <v>0</v>
      </c>
      <c r="AD495" s="292">
        <f t="shared" si="39"/>
        <v>0</v>
      </c>
      <c r="AE495" s="30">
        <f>IF(G495="",0,IF(P495="On-Net maken (glasvezel)",$S495*PDC!$F$33+$T495*PDC!$F$34+PDC!$F$32+$U495,IF(P495="On-Net maken (radio)",PDC!$F$35+$U495,0)))</f>
        <v>0</v>
      </c>
      <c r="AF495" s="293">
        <f>IF(G495="",0,IF(P495="Inkoop bij 3e partij",0,IF(H495="Ja",Y495,VLOOKUP($G495,PDC!$B$10:$G$95,6,FALSE))))</f>
        <v>0</v>
      </c>
      <c r="AG495" s="30">
        <f>IF(G495="",0,IF(P495="Inkoop bij 3e partij",0,IF(H495="Ja", Z495,VLOOKUP($G495,PDC!$B$10:$G$95,5,FALSE))))</f>
        <v>0</v>
      </c>
      <c r="AH495" s="293">
        <f>IF(G495="",0,IF(P495="Inkoop bij 3e partij",V495*(1+PDC!$F$37)+IF(G495=0,0,IF(LEN(G495)=0,0,VLOOKUP($G495,PDC!$B$10:$J$77,7,FALSE))),0))</f>
        <v>0</v>
      </c>
      <c r="AI495" s="293">
        <f>IF(G495="",0,IF(P495="Inkoop bij 3e partij",W495*(1+PDC!$F$38),0))</f>
        <v>0</v>
      </c>
      <c r="AJ495" s="30">
        <f>IF(L495="",0,IF(M495="Ja",AA495,VLOOKUP($L495,PDC!$B$10:$G$95,5,FALSE)))</f>
        <v>0</v>
      </c>
    </row>
    <row r="496" spans="1:36" x14ac:dyDescent="0.2">
      <c r="A496" s="36" t="str">
        <f>IF(OR(LEN('Local Access'!A496)=0,'Local Access'!$L495="Ja"),"",'Local Access'!A496)</f>
        <v/>
      </c>
      <c r="B496" s="36" t="str">
        <f>IF(OR(LEN('Local Access'!B496)=0,'Local Access'!$L495="Ja"),"",'Local Access'!B496)</f>
        <v/>
      </c>
      <c r="C496" s="36" t="str">
        <f>IF(OR(LEN('Local Access'!C496)=0,'Local Access'!$L495="Ja"),"",'Local Access'!C496)</f>
        <v/>
      </c>
      <c r="D496" s="36" t="str">
        <f>IF(OR(LEN('Local Access'!D496)=0,'Local Access'!$L495="Ja"),"",'Local Access'!D496)</f>
        <v/>
      </c>
      <c r="E496" s="36" t="str">
        <f>IF(OR(LEN('Local Access'!E496)=0,'Local Access'!$L495="Ja"),"",'Local Access'!E496)</f>
        <v/>
      </c>
      <c r="F496" s="36" t="str">
        <f>IF(OR(LEN('Local Access'!F496)=0,'Local Access'!$L495="Ja"),"",'Local Access'!F496)</f>
        <v/>
      </c>
      <c r="G496" s="36" t="str">
        <f>IF(N495="Ja","",IF(LEN('Local Access'!H496)=0,"",'Local Access'!H496))</f>
        <v/>
      </c>
      <c r="H496" s="174" t="str">
        <f t="shared" si="35"/>
        <v/>
      </c>
      <c r="I496" s="36" t="str">
        <f>IF(N495="Ja","",IF(LEN('Local Access'!G496)=0,"",'Local Access'!G496))</f>
        <v/>
      </c>
      <c r="J496" s="36" t="str">
        <f>IF(N495="Ja","",IF(LEN('Local Access'!I496)=0,"",'Local Access'!I496))</f>
        <v/>
      </c>
      <c r="K496" s="36" t="str">
        <f>IF(LEN('Local Access'!J496)=0,"",'Local Access'!J496)</f>
        <v/>
      </c>
      <c r="L496" s="36" t="str">
        <f>IF(LEN('Local Access'!K496)=0,"",'Local Access'!K496)</f>
        <v/>
      </c>
      <c r="M496" s="174" t="str">
        <f t="shared" si="36"/>
        <v/>
      </c>
      <c r="N496" s="36" t="str">
        <f>IF(LEN('Local Access'!L496)=0,"",'Local Access'!L496)</f>
        <v/>
      </c>
      <c r="O496" s="36" t="str">
        <f>IF(LEN('Local Access'!M496)=0,"",'Local Access'!M496)</f>
        <v/>
      </c>
      <c r="P496" s="35"/>
      <c r="Q496" s="35"/>
      <c r="R496" s="34"/>
      <c r="S496" s="33"/>
      <c r="T496" s="33"/>
      <c r="U496" s="32"/>
      <c r="V496" s="31"/>
      <c r="W496" s="31"/>
      <c r="X496" s="31"/>
      <c r="Y496" s="31"/>
      <c r="Z496" s="31"/>
      <c r="AA496" s="31"/>
      <c r="AB496" s="292">
        <f t="shared" si="37"/>
        <v>0</v>
      </c>
      <c r="AC496" s="292">
        <f t="shared" si="38"/>
        <v>0</v>
      </c>
      <c r="AD496" s="292">
        <f t="shared" si="39"/>
        <v>0</v>
      </c>
      <c r="AE496" s="30">
        <f>IF(G496="",0,IF(P496="On-Net maken (glasvezel)",$S496*PDC!$F$33+$T496*PDC!$F$34+PDC!$F$32+$U496,IF(P496="On-Net maken (radio)",PDC!$F$35+$U496,0)))</f>
        <v>0</v>
      </c>
      <c r="AF496" s="293">
        <f>IF(G496="",0,IF(P496="Inkoop bij 3e partij",0,IF(H496="Ja",Y496,VLOOKUP($G496,PDC!$B$10:$G$95,6,FALSE))))</f>
        <v>0</v>
      </c>
      <c r="AG496" s="30">
        <f>IF(G496="",0,IF(P496="Inkoop bij 3e partij",0,IF(H496="Ja", Z496,VLOOKUP($G496,PDC!$B$10:$G$95,5,FALSE))))</f>
        <v>0</v>
      </c>
      <c r="AH496" s="293">
        <f>IF(G496="",0,IF(P496="Inkoop bij 3e partij",V496*(1+PDC!$F$37)+IF(G496=0,0,IF(LEN(G496)=0,0,VLOOKUP($G496,PDC!$B$10:$J$77,7,FALSE))),0))</f>
        <v>0</v>
      </c>
      <c r="AI496" s="293">
        <f>IF(G496="",0,IF(P496="Inkoop bij 3e partij",W496*(1+PDC!$F$38),0))</f>
        <v>0</v>
      </c>
      <c r="AJ496" s="30">
        <f>IF(L496="",0,IF(M496="Ja",AA496,VLOOKUP($L496,PDC!$B$10:$G$95,5,FALSE)))</f>
        <v>0</v>
      </c>
    </row>
    <row r="497" spans="1:36" x14ac:dyDescent="0.2">
      <c r="A497" s="36" t="str">
        <f>IF(OR(LEN('Local Access'!A497)=0,'Local Access'!$L496="Ja"),"",'Local Access'!A497)</f>
        <v/>
      </c>
      <c r="B497" s="36" t="str">
        <f>IF(OR(LEN('Local Access'!B497)=0,'Local Access'!$L496="Ja"),"",'Local Access'!B497)</f>
        <v/>
      </c>
      <c r="C497" s="36" t="str">
        <f>IF(OR(LEN('Local Access'!C497)=0,'Local Access'!$L496="Ja"),"",'Local Access'!C497)</f>
        <v/>
      </c>
      <c r="D497" s="36" t="str">
        <f>IF(OR(LEN('Local Access'!D497)=0,'Local Access'!$L496="Ja"),"",'Local Access'!D497)</f>
        <v/>
      </c>
      <c r="E497" s="36" t="str">
        <f>IF(OR(LEN('Local Access'!E497)=0,'Local Access'!$L496="Ja"),"",'Local Access'!E497)</f>
        <v/>
      </c>
      <c r="F497" s="36" t="str">
        <f>IF(OR(LEN('Local Access'!F497)=0,'Local Access'!$L496="Ja"),"",'Local Access'!F497)</f>
        <v/>
      </c>
      <c r="G497" s="36" t="str">
        <f>IF(N496="Ja","",IF(LEN('Local Access'!H497)=0,"",'Local Access'!H497))</f>
        <v/>
      </c>
      <c r="H497" s="174" t="str">
        <f t="shared" si="35"/>
        <v/>
      </c>
      <c r="I497" s="36" t="str">
        <f>IF(N496="Ja","",IF(LEN('Local Access'!G497)=0,"",'Local Access'!G497))</f>
        <v/>
      </c>
      <c r="J497" s="36" t="str">
        <f>IF(N496="Ja","",IF(LEN('Local Access'!I497)=0,"",'Local Access'!I497))</f>
        <v/>
      </c>
      <c r="K497" s="36" t="str">
        <f>IF(LEN('Local Access'!J497)=0,"",'Local Access'!J497)</f>
        <v/>
      </c>
      <c r="L497" s="36" t="str">
        <f>IF(LEN('Local Access'!K497)=0,"",'Local Access'!K497)</f>
        <v/>
      </c>
      <c r="M497" s="174" t="str">
        <f t="shared" si="36"/>
        <v/>
      </c>
      <c r="N497" s="36" t="str">
        <f>IF(LEN('Local Access'!L497)=0,"",'Local Access'!L497)</f>
        <v/>
      </c>
      <c r="O497" s="36" t="str">
        <f>IF(LEN('Local Access'!M497)=0,"",'Local Access'!M497)</f>
        <v/>
      </c>
      <c r="P497" s="35"/>
      <c r="Q497" s="35"/>
      <c r="R497" s="34"/>
      <c r="S497" s="33"/>
      <c r="T497" s="33"/>
      <c r="U497" s="32"/>
      <c r="V497" s="31"/>
      <c r="W497" s="31"/>
      <c r="X497" s="31"/>
      <c r="Y497" s="31"/>
      <c r="Z497" s="31"/>
      <c r="AA497" s="31"/>
      <c r="AB497" s="292">
        <f t="shared" si="37"/>
        <v>0</v>
      </c>
      <c r="AC497" s="292">
        <f t="shared" si="38"/>
        <v>0</v>
      </c>
      <c r="AD497" s="292">
        <f t="shared" si="39"/>
        <v>0</v>
      </c>
      <c r="AE497" s="30">
        <f>IF(G497="",0,IF(P497="On-Net maken (glasvezel)",$S497*PDC!$F$33+$T497*PDC!$F$34+PDC!$F$32+$U497,IF(P497="On-Net maken (radio)",PDC!$F$35+$U497,0)))</f>
        <v>0</v>
      </c>
      <c r="AF497" s="293">
        <f>IF(G497="",0,IF(P497="Inkoop bij 3e partij",0,IF(H497="Ja",Y497,VLOOKUP($G497,PDC!$B$10:$G$95,6,FALSE))))</f>
        <v>0</v>
      </c>
      <c r="AG497" s="30">
        <f>IF(G497="",0,IF(P497="Inkoop bij 3e partij",0,IF(H497="Ja", Z497,VLOOKUP($G497,PDC!$B$10:$G$95,5,FALSE))))</f>
        <v>0</v>
      </c>
      <c r="AH497" s="293">
        <f>IF(G497="",0,IF(P497="Inkoop bij 3e partij",V497*(1+PDC!$F$37)+IF(G497=0,0,IF(LEN(G497)=0,0,VLOOKUP($G497,PDC!$B$10:$J$77,7,FALSE))),0))</f>
        <v>0</v>
      </c>
      <c r="AI497" s="293">
        <f>IF(G497="",0,IF(P497="Inkoop bij 3e partij",W497*(1+PDC!$F$38),0))</f>
        <v>0</v>
      </c>
      <c r="AJ497" s="30">
        <f>IF(L497="",0,IF(M497="Ja",AA497,VLOOKUP($L497,PDC!$B$10:$G$95,5,FALSE)))</f>
        <v>0</v>
      </c>
    </row>
    <row r="498" spans="1:36" x14ac:dyDescent="0.2">
      <c r="A498" s="36" t="str">
        <f>IF(OR(LEN('Local Access'!A498)=0,'Local Access'!$L497="Ja"),"",'Local Access'!A498)</f>
        <v/>
      </c>
      <c r="B498" s="36" t="str">
        <f>IF(OR(LEN('Local Access'!B498)=0,'Local Access'!$L497="Ja"),"",'Local Access'!B498)</f>
        <v/>
      </c>
      <c r="C498" s="36" t="str">
        <f>IF(OR(LEN('Local Access'!C498)=0,'Local Access'!$L497="Ja"),"",'Local Access'!C498)</f>
        <v/>
      </c>
      <c r="D498" s="36" t="str">
        <f>IF(OR(LEN('Local Access'!D498)=0,'Local Access'!$L497="Ja"),"",'Local Access'!D498)</f>
        <v/>
      </c>
      <c r="E498" s="36" t="str">
        <f>IF(OR(LEN('Local Access'!E498)=0,'Local Access'!$L497="Ja"),"",'Local Access'!E498)</f>
        <v/>
      </c>
      <c r="F498" s="36" t="str">
        <f>IF(OR(LEN('Local Access'!F498)=0,'Local Access'!$L497="Ja"),"",'Local Access'!F498)</f>
        <v/>
      </c>
      <c r="G498" s="36" t="str">
        <f>IF(N497="Ja","",IF(LEN('Local Access'!H498)=0,"",'Local Access'!H498))</f>
        <v/>
      </c>
      <c r="H498" s="174" t="str">
        <f t="shared" si="35"/>
        <v/>
      </c>
      <c r="I498" s="36" t="str">
        <f>IF(N497="Ja","",IF(LEN('Local Access'!G498)=0,"",'Local Access'!G498))</f>
        <v/>
      </c>
      <c r="J498" s="36" t="str">
        <f>IF(N497="Ja","",IF(LEN('Local Access'!I498)=0,"",'Local Access'!I498))</f>
        <v/>
      </c>
      <c r="K498" s="36" t="str">
        <f>IF(LEN('Local Access'!J498)=0,"",'Local Access'!J498)</f>
        <v/>
      </c>
      <c r="L498" s="36" t="str">
        <f>IF(LEN('Local Access'!K498)=0,"",'Local Access'!K498)</f>
        <v/>
      </c>
      <c r="M498" s="174" t="str">
        <f t="shared" si="36"/>
        <v/>
      </c>
      <c r="N498" s="36" t="str">
        <f>IF(LEN('Local Access'!L498)=0,"",'Local Access'!L498)</f>
        <v/>
      </c>
      <c r="O498" s="36" t="str">
        <f>IF(LEN('Local Access'!M498)=0,"",'Local Access'!M498)</f>
        <v/>
      </c>
      <c r="P498" s="35"/>
      <c r="Q498" s="35"/>
      <c r="R498" s="34"/>
      <c r="S498" s="33"/>
      <c r="T498" s="33"/>
      <c r="U498" s="32"/>
      <c r="V498" s="31"/>
      <c r="W498" s="31"/>
      <c r="X498" s="31"/>
      <c r="Y498" s="31"/>
      <c r="Z498" s="31"/>
      <c r="AA498" s="31"/>
      <c r="AB498" s="292">
        <f t="shared" si="37"/>
        <v>0</v>
      </c>
      <c r="AC498" s="292">
        <f t="shared" si="38"/>
        <v>0</v>
      </c>
      <c r="AD498" s="292">
        <f t="shared" si="39"/>
        <v>0</v>
      </c>
      <c r="AE498" s="30">
        <f>IF(G498="",0,IF(P498="On-Net maken (glasvezel)",$S498*PDC!$F$33+$T498*PDC!$F$34+PDC!$F$32+$U498,IF(P498="On-Net maken (radio)",PDC!$F$35+$U498,0)))</f>
        <v>0</v>
      </c>
      <c r="AF498" s="293">
        <f>IF(G498="",0,IF(P498="Inkoop bij 3e partij",0,IF(H498="Ja",Y498,VLOOKUP($G498,PDC!$B$10:$G$95,6,FALSE))))</f>
        <v>0</v>
      </c>
      <c r="AG498" s="30">
        <f>IF(G498="",0,IF(P498="Inkoop bij 3e partij",0,IF(H498="Ja", Z498,VLOOKUP($G498,PDC!$B$10:$G$95,5,FALSE))))</f>
        <v>0</v>
      </c>
      <c r="AH498" s="293">
        <f>IF(G498="",0,IF(P498="Inkoop bij 3e partij",V498*(1+PDC!$F$37)+IF(G498=0,0,IF(LEN(G498)=0,0,VLOOKUP($G498,PDC!$B$10:$J$77,7,FALSE))),0))</f>
        <v>0</v>
      </c>
      <c r="AI498" s="293">
        <f>IF(G498="",0,IF(P498="Inkoop bij 3e partij",W498*(1+PDC!$F$38),0))</f>
        <v>0</v>
      </c>
      <c r="AJ498" s="30">
        <f>IF(L498="",0,IF(M498="Ja",AA498,VLOOKUP($L498,PDC!$B$10:$G$95,5,FALSE)))</f>
        <v>0</v>
      </c>
    </row>
    <row r="499" spans="1:36" x14ac:dyDescent="0.2">
      <c r="A499" s="36" t="str">
        <f>IF(OR(LEN('Local Access'!A499)=0,'Local Access'!$L498="Ja"),"",'Local Access'!A499)</f>
        <v/>
      </c>
      <c r="B499" s="36" t="str">
        <f>IF(OR(LEN('Local Access'!B499)=0,'Local Access'!$L498="Ja"),"",'Local Access'!B499)</f>
        <v/>
      </c>
      <c r="C499" s="36" t="str">
        <f>IF(OR(LEN('Local Access'!C499)=0,'Local Access'!$L498="Ja"),"",'Local Access'!C499)</f>
        <v/>
      </c>
      <c r="D499" s="36" t="str">
        <f>IF(OR(LEN('Local Access'!D499)=0,'Local Access'!$L498="Ja"),"",'Local Access'!D499)</f>
        <v/>
      </c>
      <c r="E499" s="36" t="str">
        <f>IF(OR(LEN('Local Access'!E499)=0,'Local Access'!$L498="Ja"),"",'Local Access'!E499)</f>
        <v/>
      </c>
      <c r="F499" s="36" t="str">
        <f>IF(OR(LEN('Local Access'!F499)=0,'Local Access'!$L498="Ja"),"",'Local Access'!F499)</f>
        <v/>
      </c>
      <c r="G499" s="36" t="str">
        <f>IF(N498="Ja","",IF(LEN('Local Access'!H499)=0,"",'Local Access'!H499))</f>
        <v/>
      </c>
      <c r="H499" s="174" t="str">
        <f t="shared" si="35"/>
        <v/>
      </c>
      <c r="I499" s="36" t="str">
        <f>IF(N498="Ja","",IF(LEN('Local Access'!G499)=0,"",'Local Access'!G499))</f>
        <v/>
      </c>
      <c r="J499" s="36" t="str">
        <f>IF(N498="Ja","",IF(LEN('Local Access'!I499)=0,"",'Local Access'!I499))</f>
        <v/>
      </c>
      <c r="K499" s="36" t="str">
        <f>IF(LEN('Local Access'!J499)=0,"",'Local Access'!J499)</f>
        <v/>
      </c>
      <c r="L499" s="36" t="str">
        <f>IF(LEN('Local Access'!K499)=0,"",'Local Access'!K499)</f>
        <v/>
      </c>
      <c r="M499" s="174" t="str">
        <f t="shared" si="36"/>
        <v/>
      </c>
      <c r="N499" s="36" t="str">
        <f>IF(LEN('Local Access'!L499)=0,"",'Local Access'!L499)</f>
        <v/>
      </c>
      <c r="O499" s="36" t="str">
        <f>IF(LEN('Local Access'!M499)=0,"",'Local Access'!M499)</f>
        <v/>
      </c>
      <c r="P499" s="35"/>
      <c r="Q499" s="35"/>
      <c r="R499" s="34"/>
      <c r="S499" s="33"/>
      <c r="T499" s="33"/>
      <c r="U499" s="32"/>
      <c r="V499" s="31"/>
      <c r="W499" s="31"/>
      <c r="X499" s="31"/>
      <c r="Y499" s="31"/>
      <c r="Z499" s="31"/>
      <c r="AA499" s="31"/>
      <c r="AB499" s="292">
        <f t="shared" si="37"/>
        <v>0</v>
      </c>
      <c r="AC499" s="292">
        <f t="shared" si="38"/>
        <v>0</v>
      </c>
      <c r="AD499" s="292">
        <f t="shared" si="39"/>
        <v>0</v>
      </c>
      <c r="AE499" s="30">
        <f>IF(G499="",0,IF(P499="On-Net maken (glasvezel)",$S499*PDC!$F$33+$T499*PDC!$F$34+PDC!$F$32+$U499,IF(P499="On-Net maken (radio)",PDC!$F$35+$U499,0)))</f>
        <v>0</v>
      </c>
      <c r="AF499" s="293">
        <f>IF(G499="",0,IF(P499="Inkoop bij 3e partij",0,IF(H499="Ja",Y499,VLOOKUP($G499,PDC!$B$10:$G$95,6,FALSE))))</f>
        <v>0</v>
      </c>
      <c r="AG499" s="30">
        <f>IF(G499="",0,IF(P499="Inkoop bij 3e partij",0,IF(H499="Ja", Z499,VLOOKUP($G499,PDC!$B$10:$G$95,5,FALSE))))</f>
        <v>0</v>
      </c>
      <c r="AH499" s="293">
        <f>IF(G499="",0,IF(P499="Inkoop bij 3e partij",V499*(1+PDC!$F$37)+IF(G499=0,0,IF(LEN(G499)=0,0,VLOOKUP($G499,PDC!$B$10:$J$77,7,FALSE))),0))</f>
        <v>0</v>
      </c>
      <c r="AI499" s="293">
        <f>IF(G499="",0,IF(P499="Inkoop bij 3e partij",W499*(1+PDC!$F$38),0))</f>
        <v>0</v>
      </c>
      <c r="AJ499" s="30">
        <f>IF(L499="",0,IF(M499="Ja",AA499,VLOOKUP($L499,PDC!$B$10:$G$95,5,FALSE)))</f>
        <v>0</v>
      </c>
    </row>
    <row r="500" spans="1:36" x14ac:dyDescent="0.2">
      <c r="A500" s="36" t="str">
        <f>IF(OR(LEN('Local Access'!A500)=0,'Local Access'!$L499="Ja"),"",'Local Access'!A500)</f>
        <v/>
      </c>
      <c r="B500" s="36" t="str">
        <f>IF(OR(LEN('Local Access'!B500)=0,'Local Access'!$L499="Ja"),"",'Local Access'!B500)</f>
        <v/>
      </c>
      <c r="C500" s="36" t="str">
        <f>IF(OR(LEN('Local Access'!C500)=0,'Local Access'!$L499="Ja"),"",'Local Access'!C500)</f>
        <v/>
      </c>
      <c r="D500" s="36" t="str">
        <f>IF(OR(LEN('Local Access'!D500)=0,'Local Access'!$L499="Ja"),"",'Local Access'!D500)</f>
        <v/>
      </c>
      <c r="E500" s="36" t="str">
        <f>IF(OR(LEN('Local Access'!E500)=0,'Local Access'!$L499="Ja"),"",'Local Access'!E500)</f>
        <v/>
      </c>
      <c r="F500" s="36" t="str">
        <f>IF(OR(LEN('Local Access'!F500)=0,'Local Access'!$L499="Ja"),"",'Local Access'!F500)</f>
        <v/>
      </c>
      <c r="G500" s="36" t="str">
        <f>IF(N499="Ja","",IF(LEN('Local Access'!H500)=0,"",'Local Access'!H500))</f>
        <v/>
      </c>
      <c r="H500" s="174" t="str">
        <f t="shared" si="35"/>
        <v/>
      </c>
      <c r="I500" s="36" t="str">
        <f>IF(N499="Ja","",IF(LEN('Local Access'!G500)=0,"",'Local Access'!G500))</f>
        <v/>
      </c>
      <c r="J500" s="36" t="str">
        <f>IF(N499="Ja","",IF(LEN('Local Access'!I500)=0,"",'Local Access'!I500))</f>
        <v/>
      </c>
      <c r="K500" s="36" t="str">
        <f>IF(LEN('Local Access'!J500)=0,"",'Local Access'!J500)</f>
        <v/>
      </c>
      <c r="L500" s="36" t="str">
        <f>IF(LEN('Local Access'!K500)=0,"",'Local Access'!K500)</f>
        <v/>
      </c>
      <c r="M500" s="174" t="str">
        <f t="shared" si="36"/>
        <v/>
      </c>
      <c r="N500" s="36" t="str">
        <f>IF(LEN('Local Access'!L500)=0,"",'Local Access'!L500)</f>
        <v/>
      </c>
      <c r="O500" s="36" t="str">
        <f>IF(LEN('Local Access'!M500)=0,"",'Local Access'!M500)</f>
        <v/>
      </c>
      <c r="P500" s="35"/>
      <c r="Q500" s="35"/>
      <c r="R500" s="34"/>
      <c r="S500" s="33"/>
      <c r="T500" s="33"/>
      <c r="U500" s="32"/>
      <c r="V500" s="31"/>
      <c r="W500" s="31"/>
      <c r="X500" s="31"/>
      <c r="Y500" s="31"/>
      <c r="Z500" s="31"/>
      <c r="AA500" s="31"/>
      <c r="AB500" s="292">
        <f t="shared" si="37"/>
        <v>0</v>
      </c>
      <c r="AC500" s="292">
        <f t="shared" si="38"/>
        <v>0</v>
      </c>
      <c r="AD500" s="292">
        <f t="shared" si="39"/>
        <v>0</v>
      </c>
      <c r="AE500" s="30">
        <f>IF(G500="",0,IF(P500="On-Net maken (glasvezel)",$S500*PDC!$F$33+$T500*PDC!$F$34+PDC!$F$32+$U500,IF(P500="On-Net maken (radio)",PDC!$F$35+$U500,0)))</f>
        <v>0</v>
      </c>
      <c r="AF500" s="293">
        <f>IF(G500="",0,IF(P500="Inkoop bij 3e partij",0,IF(H500="Ja",Y500,VLOOKUP($G500,PDC!$B$10:$G$95,6,FALSE))))</f>
        <v>0</v>
      </c>
      <c r="AG500" s="30">
        <f>IF(G500="",0,IF(P500="Inkoop bij 3e partij",0,IF(H500="Ja", Z500,VLOOKUP($G500,PDC!$B$10:$G$95,5,FALSE))))</f>
        <v>0</v>
      </c>
      <c r="AH500" s="293">
        <f>IF(G500="",0,IF(P500="Inkoop bij 3e partij",V500*(1+PDC!$F$37)+IF(G500=0,0,IF(LEN(G500)=0,0,VLOOKUP($G500,PDC!$B$10:$J$77,7,FALSE))),0))</f>
        <v>0</v>
      </c>
      <c r="AI500" s="293">
        <f>IF(G500="",0,IF(P500="Inkoop bij 3e partij",W500*(1+PDC!$F$38),0))</f>
        <v>0</v>
      </c>
      <c r="AJ500" s="30">
        <f>IF(L500="",0,IF(M500="Ja",AA500,VLOOKUP($L500,PDC!$B$10:$G$95,5,FALSE)))</f>
        <v>0</v>
      </c>
    </row>
    <row r="501" spans="1:36" x14ac:dyDescent="0.2">
      <c r="A501" s="36" t="str">
        <f>IF(OR(LEN('Local Access'!A501)=0,'Local Access'!$L500="Ja"),"",'Local Access'!A501)</f>
        <v/>
      </c>
      <c r="B501" s="36" t="str">
        <f>IF(OR(LEN('Local Access'!B501)=0,'Local Access'!$L500="Ja"),"",'Local Access'!B501)</f>
        <v/>
      </c>
      <c r="C501" s="36" t="str">
        <f>IF(OR(LEN('Local Access'!C501)=0,'Local Access'!$L500="Ja"),"",'Local Access'!C501)</f>
        <v/>
      </c>
      <c r="D501" s="36" t="str">
        <f>IF(OR(LEN('Local Access'!D501)=0,'Local Access'!$L500="Ja"),"",'Local Access'!D501)</f>
        <v/>
      </c>
      <c r="E501" s="36" t="str">
        <f>IF(OR(LEN('Local Access'!E501)=0,'Local Access'!$L500="Ja"),"",'Local Access'!E501)</f>
        <v/>
      </c>
      <c r="F501" s="36" t="str">
        <f>IF(OR(LEN('Local Access'!F501)=0,'Local Access'!$L500="Ja"),"",'Local Access'!F501)</f>
        <v/>
      </c>
      <c r="G501" s="36" t="str">
        <f>IF(N500="Ja","",IF(LEN('Local Access'!H501)=0,"",'Local Access'!H501))</f>
        <v/>
      </c>
      <c r="H501" s="174" t="str">
        <f t="shared" si="35"/>
        <v/>
      </c>
      <c r="I501" s="36" t="str">
        <f>IF(N500="Ja","",IF(LEN('Local Access'!G501)=0,"",'Local Access'!G501))</f>
        <v/>
      </c>
      <c r="J501" s="36" t="str">
        <f>IF(N500="Ja","",IF(LEN('Local Access'!I501)=0,"",'Local Access'!I501))</f>
        <v/>
      </c>
      <c r="K501" s="36" t="str">
        <f>IF(LEN('Local Access'!J501)=0,"",'Local Access'!J501)</f>
        <v/>
      </c>
      <c r="L501" s="36" t="str">
        <f>IF(LEN('Local Access'!K501)=0,"",'Local Access'!K501)</f>
        <v/>
      </c>
      <c r="M501" s="174" t="str">
        <f t="shared" si="36"/>
        <v/>
      </c>
      <c r="N501" s="36" t="str">
        <f>IF(LEN('Local Access'!L501)=0,"",'Local Access'!L501)</f>
        <v/>
      </c>
      <c r="O501" s="36" t="str">
        <f>IF(LEN('Local Access'!M501)=0,"",'Local Access'!M501)</f>
        <v/>
      </c>
      <c r="P501" s="35"/>
      <c r="Q501" s="35"/>
      <c r="R501" s="34"/>
      <c r="S501" s="33"/>
      <c r="T501" s="33"/>
      <c r="U501" s="32"/>
      <c r="V501" s="31"/>
      <c r="W501" s="31"/>
      <c r="X501" s="31"/>
      <c r="Y501" s="31"/>
      <c r="Z501" s="31"/>
      <c r="AA501" s="31"/>
      <c r="AB501" s="292">
        <f t="shared" si="37"/>
        <v>0</v>
      </c>
      <c r="AC501" s="292">
        <f t="shared" si="38"/>
        <v>0</v>
      </c>
      <c r="AD501" s="292">
        <f t="shared" si="39"/>
        <v>0</v>
      </c>
      <c r="AE501" s="30">
        <f>IF(G501="",0,IF(P501="On-Net maken (glasvezel)",$S501*PDC!$F$33+$T501*PDC!$F$34+PDC!$F$32+$U501,IF(P501="On-Net maken (radio)",PDC!$F$35+$U501,0)))</f>
        <v>0</v>
      </c>
      <c r="AF501" s="293">
        <f>IF(G501="",0,IF(P501="Inkoop bij 3e partij",0,IF(H501="Ja",Y501,VLOOKUP($G501,PDC!$B$10:$G$95,6,FALSE))))</f>
        <v>0</v>
      </c>
      <c r="AG501" s="30">
        <f>IF(G501="",0,IF(P501="Inkoop bij 3e partij",0,IF(H501="Ja", Z501,VLOOKUP($G501,PDC!$B$10:$G$95,5,FALSE))))</f>
        <v>0</v>
      </c>
      <c r="AH501" s="293">
        <f>IF(G501="",0,IF(P501="Inkoop bij 3e partij",V501*(1+PDC!$F$37)+IF(G501=0,0,IF(LEN(G501)=0,0,VLOOKUP($G501,PDC!$B$10:$J$77,7,FALSE))),0))</f>
        <v>0</v>
      </c>
      <c r="AI501" s="293">
        <f>IF(G501="",0,IF(P501="Inkoop bij 3e partij",W501*(1+PDC!$F$38),0))</f>
        <v>0</v>
      </c>
      <c r="AJ501" s="30">
        <f>IF(L501="",0,IF(M501="Ja",AA501,VLOOKUP($L501,PDC!$B$10:$G$95,5,FALSE)))</f>
        <v>0</v>
      </c>
    </row>
    <row r="502" spans="1:36" x14ac:dyDescent="0.2">
      <c r="A502" s="36" t="str">
        <f>IF(OR(LEN('Local Access'!A502)=0,'Local Access'!$L501="Ja"),"",'Local Access'!A502)</f>
        <v/>
      </c>
      <c r="B502" s="36" t="str">
        <f>IF(OR(LEN('Local Access'!B502)=0,'Local Access'!$L501="Ja"),"",'Local Access'!B502)</f>
        <v/>
      </c>
      <c r="C502" s="36" t="str">
        <f>IF(OR(LEN('Local Access'!C502)=0,'Local Access'!$L501="Ja"),"",'Local Access'!C502)</f>
        <v/>
      </c>
      <c r="D502" s="36" t="str">
        <f>IF(OR(LEN('Local Access'!D502)=0,'Local Access'!$L501="Ja"),"",'Local Access'!D502)</f>
        <v/>
      </c>
      <c r="E502" s="36" t="str">
        <f>IF(OR(LEN('Local Access'!E502)=0,'Local Access'!$L501="Ja"),"",'Local Access'!E502)</f>
        <v/>
      </c>
      <c r="F502" s="36" t="str">
        <f>IF(OR(LEN('Local Access'!F502)=0,'Local Access'!$L501="Ja"),"",'Local Access'!F502)</f>
        <v/>
      </c>
      <c r="G502" s="36" t="str">
        <f>IF(N501="Ja","",IF(LEN('Local Access'!H502)=0,"",'Local Access'!H502))</f>
        <v/>
      </c>
      <c r="H502" s="174" t="str">
        <f t="shared" si="35"/>
        <v/>
      </c>
      <c r="I502" s="36" t="str">
        <f>IF(N501="Ja","",IF(LEN('Local Access'!G502)=0,"",'Local Access'!G502))</f>
        <v/>
      </c>
      <c r="J502" s="36" t="str">
        <f>IF(N501="Ja","",IF(LEN('Local Access'!I502)=0,"",'Local Access'!I502))</f>
        <v/>
      </c>
      <c r="K502" s="36" t="str">
        <f>IF(LEN('Local Access'!J502)=0,"",'Local Access'!J502)</f>
        <v/>
      </c>
      <c r="L502" s="36" t="str">
        <f>IF(LEN('Local Access'!K502)=0,"",'Local Access'!K502)</f>
        <v/>
      </c>
      <c r="M502" s="174" t="str">
        <f t="shared" si="36"/>
        <v/>
      </c>
      <c r="N502" s="36" t="str">
        <f>IF(LEN('Local Access'!L502)=0,"",'Local Access'!L502)</f>
        <v/>
      </c>
      <c r="O502" s="36" t="str">
        <f>IF(LEN('Local Access'!M502)=0,"",'Local Access'!M502)</f>
        <v/>
      </c>
      <c r="P502" s="35"/>
      <c r="Q502" s="35"/>
      <c r="R502" s="34"/>
      <c r="S502" s="33"/>
      <c r="T502" s="33"/>
      <c r="U502" s="32"/>
      <c r="V502" s="31"/>
      <c r="W502" s="31"/>
      <c r="X502" s="31"/>
      <c r="Y502" s="31"/>
      <c r="Z502" s="31"/>
      <c r="AA502" s="31"/>
      <c r="AB502" s="292">
        <f t="shared" si="37"/>
        <v>0</v>
      </c>
      <c r="AC502" s="292">
        <f t="shared" si="38"/>
        <v>0</v>
      </c>
      <c r="AD502" s="292">
        <f t="shared" si="39"/>
        <v>0</v>
      </c>
      <c r="AE502" s="30">
        <f>IF(G502="",0,IF(P502="On-Net maken (glasvezel)",$S502*PDC!$F$33+$T502*PDC!$F$34+PDC!$F$32+$U502,IF(P502="On-Net maken (radio)",PDC!$F$35+$U502,0)))</f>
        <v>0</v>
      </c>
      <c r="AF502" s="293">
        <f>IF(G502="",0,IF(P502="Inkoop bij 3e partij",0,IF(H502="Ja",Y502,VLOOKUP($G502,PDC!$B$10:$G$95,6,FALSE))))</f>
        <v>0</v>
      </c>
      <c r="AG502" s="30">
        <f>IF(G502="",0,IF(P502="Inkoop bij 3e partij",0,IF(H502="Ja", Z502,VLOOKUP($G502,PDC!$B$10:$G$95,5,FALSE))))</f>
        <v>0</v>
      </c>
      <c r="AH502" s="293">
        <f>IF(G502="",0,IF(P502="Inkoop bij 3e partij",V502*(1+PDC!$F$37)+IF(G502=0,0,IF(LEN(G502)=0,0,VLOOKUP($G502,PDC!$B$10:$J$77,7,FALSE))),0))</f>
        <v>0</v>
      </c>
      <c r="AI502" s="293">
        <f>IF(G502="",0,IF(P502="Inkoop bij 3e partij",W502*(1+PDC!$F$38),0))</f>
        <v>0</v>
      </c>
      <c r="AJ502" s="30">
        <f>IF(L502="",0,IF(M502="Ja",AA502,VLOOKUP($L502,PDC!$B$10:$G$95,5,FALSE)))</f>
        <v>0</v>
      </c>
    </row>
    <row r="503" spans="1:36" x14ac:dyDescent="0.2">
      <c r="A503" s="36" t="str">
        <f>IF(OR(LEN('Local Access'!A503)=0,'Local Access'!$L502="Ja"),"",'Local Access'!A503)</f>
        <v/>
      </c>
      <c r="B503" s="36" t="str">
        <f>IF(OR(LEN('Local Access'!B503)=0,'Local Access'!$L502="Ja"),"",'Local Access'!B503)</f>
        <v/>
      </c>
      <c r="C503" s="36" t="str">
        <f>IF(OR(LEN('Local Access'!C503)=0,'Local Access'!$L502="Ja"),"",'Local Access'!C503)</f>
        <v/>
      </c>
      <c r="D503" s="36" t="str">
        <f>IF(OR(LEN('Local Access'!D503)=0,'Local Access'!$L502="Ja"),"",'Local Access'!D503)</f>
        <v/>
      </c>
      <c r="E503" s="36" t="str">
        <f>IF(OR(LEN('Local Access'!E503)=0,'Local Access'!$L502="Ja"),"",'Local Access'!E503)</f>
        <v/>
      </c>
      <c r="F503" s="36" t="str">
        <f>IF(OR(LEN('Local Access'!F503)=0,'Local Access'!$L502="Ja"),"",'Local Access'!F503)</f>
        <v/>
      </c>
      <c r="G503" s="36" t="str">
        <f>IF(N502="Ja","",IF(LEN('Local Access'!H503)=0,"",'Local Access'!H503))</f>
        <v/>
      </c>
      <c r="H503" s="174" t="str">
        <f t="shared" si="35"/>
        <v/>
      </c>
      <c r="I503" s="36" t="str">
        <f>IF(N502="Ja","",IF(LEN('Local Access'!G503)=0,"",'Local Access'!G503))</f>
        <v/>
      </c>
      <c r="J503" s="36" t="str">
        <f>IF(N502="Ja","",IF(LEN('Local Access'!I503)=0,"",'Local Access'!I503))</f>
        <v/>
      </c>
      <c r="K503" s="36" t="str">
        <f>IF(LEN('Local Access'!J503)=0,"",'Local Access'!J503)</f>
        <v/>
      </c>
      <c r="L503" s="36" t="str">
        <f>IF(LEN('Local Access'!K503)=0,"",'Local Access'!K503)</f>
        <v/>
      </c>
      <c r="M503" s="174" t="str">
        <f t="shared" si="36"/>
        <v/>
      </c>
      <c r="N503" s="36" t="str">
        <f>IF(LEN('Local Access'!L503)=0,"",'Local Access'!L503)</f>
        <v/>
      </c>
      <c r="O503" s="36" t="str">
        <f>IF(LEN('Local Access'!M503)=0,"",'Local Access'!M503)</f>
        <v/>
      </c>
      <c r="P503" s="35"/>
      <c r="Q503" s="35"/>
      <c r="R503" s="34"/>
      <c r="S503" s="33"/>
      <c r="T503" s="33"/>
      <c r="U503" s="32"/>
      <c r="V503" s="31"/>
      <c r="W503" s="31"/>
      <c r="X503" s="31"/>
      <c r="Y503" s="31"/>
      <c r="Z503" s="31"/>
      <c r="AA503" s="31"/>
      <c r="AB503" s="292">
        <f t="shared" si="37"/>
        <v>0</v>
      </c>
      <c r="AC503" s="292">
        <f t="shared" si="38"/>
        <v>0</v>
      </c>
      <c r="AD503" s="292">
        <f t="shared" si="39"/>
        <v>0</v>
      </c>
      <c r="AE503" s="30">
        <f>IF(G503="",0,IF(P503="On-Net maken (glasvezel)",$S503*PDC!$F$33+$T503*PDC!$F$34+PDC!$F$32+$U503,IF(P503="On-Net maken (radio)",PDC!$F$35+$U503,0)))</f>
        <v>0</v>
      </c>
      <c r="AF503" s="293">
        <f>IF(G503="",0,IF(P503="Inkoop bij 3e partij",0,IF(H503="Ja",Y503,VLOOKUP($G503,PDC!$B$10:$G$95,6,FALSE))))</f>
        <v>0</v>
      </c>
      <c r="AG503" s="30">
        <f>IF(G503="",0,IF(P503="Inkoop bij 3e partij",0,IF(H503="Ja", Z503,VLOOKUP($G503,PDC!$B$10:$G$95,5,FALSE))))</f>
        <v>0</v>
      </c>
      <c r="AH503" s="293">
        <f>IF(G503="",0,IF(P503="Inkoop bij 3e partij",V503*(1+PDC!$F$37)+IF(G503=0,0,IF(LEN(G503)=0,0,VLOOKUP($G503,PDC!$B$10:$J$77,7,FALSE))),0))</f>
        <v>0</v>
      </c>
      <c r="AI503" s="293">
        <f>IF(G503="",0,IF(P503="Inkoop bij 3e partij",W503*(1+PDC!$F$38),0))</f>
        <v>0</v>
      </c>
      <c r="AJ503" s="30">
        <f>IF(L503="",0,IF(M503="Ja",AA503,VLOOKUP($L503,PDC!$B$10:$G$95,5,FALSE)))</f>
        <v>0</v>
      </c>
    </row>
    <row r="504" spans="1:36" x14ac:dyDescent="0.2">
      <c r="A504" s="36" t="str">
        <f>IF(OR(LEN('Local Access'!A504)=0,'Local Access'!$L503="Ja"),"",'Local Access'!A504)</f>
        <v/>
      </c>
      <c r="B504" s="36" t="str">
        <f>IF(OR(LEN('Local Access'!B504)=0,'Local Access'!$L503="Ja"),"",'Local Access'!B504)</f>
        <v/>
      </c>
      <c r="C504" s="36" t="str">
        <f>IF(OR(LEN('Local Access'!C504)=0,'Local Access'!$L503="Ja"),"",'Local Access'!C504)</f>
        <v/>
      </c>
      <c r="D504" s="36" t="str">
        <f>IF(OR(LEN('Local Access'!D504)=0,'Local Access'!$L503="Ja"),"",'Local Access'!D504)</f>
        <v/>
      </c>
      <c r="E504" s="36" t="str">
        <f>IF(OR(LEN('Local Access'!E504)=0,'Local Access'!$L503="Ja"),"",'Local Access'!E504)</f>
        <v/>
      </c>
      <c r="F504" s="36" t="str">
        <f>IF(OR(LEN('Local Access'!F504)=0,'Local Access'!$L503="Ja"),"",'Local Access'!F504)</f>
        <v/>
      </c>
      <c r="G504" s="36" t="str">
        <f>IF(N503="Ja","",IF(LEN('Local Access'!H504)=0,"",'Local Access'!H504))</f>
        <v/>
      </c>
      <c r="H504" s="174" t="str">
        <f t="shared" si="35"/>
        <v/>
      </c>
      <c r="I504" s="36" t="str">
        <f>IF(N503="Ja","",IF(LEN('Local Access'!G504)=0,"",'Local Access'!G504))</f>
        <v/>
      </c>
      <c r="J504" s="36" t="str">
        <f>IF(N503="Ja","",IF(LEN('Local Access'!I504)=0,"",'Local Access'!I504))</f>
        <v/>
      </c>
      <c r="K504" s="36" t="str">
        <f>IF(LEN('Local Access'!J504)=0,"",'Local Access'!J504)</f>
        <v/>
      </c>
      <c r="L504" s="36" t="str">
        <f>IF(LEN('Local Access'!K504)=0,"",'Local Access'!K504)</f>
        <v/>
      </c>
      <c r="M504" s="174" t="str">
        <f t="shared" si="36"/>
        <v/>
      </c>
      <c r="N504" s="36" t="str">
        <f>IF(LEN('Local Access'!L504)=0,"",'Local Access'!L504)</f>
        <v/>
      </c>
      <c r="O504" s="36" t="str">
        <f>IF(LEN('Local Access'!M504)=0,"",'Local Access'!M504)</f>
        <v/>
      </c>
      <c r="P504" s="35"/>
      <c r="Q504" s="35"/>
      <c r="R504" s="34"/>
      <c r="S504" s="33"/>
      <c r="T504" s="33"/>
      <c r="U504" s="32"/>
      <c r="V504" s="31"/>
      <c r="W504" s="31"/>
      <c r="X504" s="31"/>
      <c r="Y504" s="31"/>
      <c r="Z504" s="31"/>
      <c r="AA504" s="31"/>
      <c r="AB504" s="292">
        <f t="shared" si="37"/>
        <v>0</v>
      </c>
      <c r="AC504" s="292">
        <f t="shared" si="38"/>
        <v>0</v>
      </c>
      <c r="AD504" s="292">
        <f t="shared" si="39"/>
        <v>0</v>
      </c>
      <c r="AE504" s="30">
        <f>IF(G504="",0,IF(P504="On-Net maken (glasvezel)",$S504*PDC!$F$33+$T504*PDC!$F$34+PDC!$F$32+$U504,IF(P504="On-Net maken (radio)",PDC!$F$35+$U504,0)))</f>
        <v>0</v>
      </c>
      <c r="AF504" s="293">
        <f>IF(G504="",0,IF(P504="Inkoop bij 3e partij",0,IF(H504="Ja",Y504,VLOOKUP($G504,PDC!$B$10:$G$95,6,FALSE))))</f>
        <v>0</v>
      </c>
      <c r="AG504" s="30">
        <f>IF(G504="",0,IF(P504="Inkoop bij 3e partij",0,IF(H504="Ja", Z504,VLOOKUP($G504,PDC!$B$10:$G$95,5,FALSE))))</f>
        <v>0</v>
      </c>
      <c r="AH504" s="293">
        <f>IF(G504="",0,IF(P504="Inkoop bij 3e partij",V504*(1+PDC!$F$37)+IF(G504=0,0,IF(LEN(G504)=0,0,VLOOKUP($G504,PDC!$B$10:$J$77,7,FALSE))),0))</f>
        <v>0</v>
      </c>
      <c r="AI504" s="293">
        <f>IF(G504="",0,IF(P504="Inkoop bij 3e partij",W504*(1+PDC!$F$38),0))</f>
        <v>0</v>
      </c>
      <c r="AJ504" s="30">
        <f>IF(L504="",0,IF(M504="Ja",AA504,VLOOKUP($L504,PDC!$B$10:$G$95,5,FALSE)))</f>
        <v>0</v>
      </c>
    </row>
    <row r="505" spans="1:36" x14ac:dyDescent="0.2">
      <c r="A505" s="36" t="str">
        <f>IF(OR(LEN('Local Access'!A505)=0,'Local Access'!$L504="Ja"),"",'Local Access'!A505)</f>
        <v/>
      </c>
      <c r="B505" s="36" t="str">
        <f>IF(OR(LEN('Local Access'!B505)=0,'Local Access'!$L504="Ja"),"",'Local Access'!B505)</f>
        <v/>
      </c>
      <c r="C505" s="36" t="str">
        <f>IF(OR(LEN('Local Access'!C505)=0,'Local Access'!$L504="Ja"),"",'Local Access'!C505)</f>
        <v/>
      </c>
      <c r="D505" s="36" t="str">
        <f>IF(OR(LEN('Local Access'!D505)=0,'Local Access'!$L504="Ja"),"",'Local Access'!D505)</f>
        <v/>
      </c>
      <c r="E505" s="36" t="str">
        <f>IF(OR(LEN('Local Access'!E505)=0,'Local Access'!$L504="Ja"),"",'Local Access'!E505)</f>
        <v/>
      </c>
      <c r="F505" s="36" t="str">
        <f>IF(OR(LEN('Local Access'!F505)=0,'Local Access'!$L504="Ja"),"",'Local Access'!F505)</f>
        <v/>
      </c>
      <c r="G505" s="36" t="str">
        <f>IF(N504="Ja","",IF(LEN('Local Access'!H505)=0,"",'Local Access'!H505))</f>
        <v/>
      </c>
      <c r="H505" s="174" t="str">
        <f t="shared" si="35"/>
        <v/>
      </c>
      <c r="I505" s="36" t="str">
        <f>IF(N504="Ja","",IF(LEN('Local Access'!G505)=0,"",'Local Access'!G505))</f>
        <v/>
      </c>
      <c r="J505" s="36" t="str">
        <f>IF(N504="Ja","",IF(LEN('Local Access'!I505)=0,"",'Local Access'!I505))</f>
        <v/>
      </c>
      <c r="K505" s="36" t="str">
        <f>IF(LEN('Local Access'!J505)=0,"",'Local Access'!J505)</f>
        <v/>
      </c>
      <c r="L505" s="36" t="str">
        <f>IF(LEN('Local Access'!K505)=0,"",'Local Access'!K505)</f>
        <v/>
      </c>
      <c r="M505" s="174" t="str">
        <f t="shared" si="36"/>
        <v/>
      </c>
      <c r="N505" s="36" t="str">
        <f>IF(LEN('Local Access'!L505)=0,"",'Local Access'!L505)</f>
        <v/>
      </c>
      <c r="O505" s="36" t="str">
        <f>IF(LEN('Local Access'!M505)=0,"",'Local Access'!M505)</f>
        <v/>
      </c>
      <c r="P505" s="35"/>
      <c r="Q505" s="35"/>
      <c r="R505" s="34"/>
      <c r="S505" s="33"/>
      <c r="T505" s="33"/>
      <c r="U505" s="32"/>
      <c r="V505" s="31"/>
      <c r="W505" s="31"/>
      <c r="X505" s="31"/>
      <c r="Y505" s="31"/>
      <c r="Z505" s="31"/>
      <c r="AA505" s="31"/>
      <c r="AB505" s="292">
        <f t="shared" si="37"/>
        <v>0</v>
      </c>
      <c r="AC505" s="292">
        <f t="shared" si="38"/>
        <v>0</v>
      </c>
      <c r="AD505" s="292">
        <f t="shared" si="39"/>
        <v>0</v>
      </c>
      <c r="AE505" s="30">
        <f>IF(G505="",0,IF(P505="On-Net maken (glasvezel)",$S505*PDC!$F$33+$T505*PDC!$F$34+PDC!$F$32+$U505,IF(P505="On-Net maken (radio)",PDC!$F$35+$U505,0)))</f>
        <v>0</v>
      </c>
      <c r="AF505" s="293">
        <f>IF(G505="",0,IF(P505="Inkoop bij 3e partij",0,IF(H505="Ja",Y505,VLOOKUP($G505,PDC!$B$10:$G$95,6,FALSE))))</f>
        <v>0</v>
      </c>
      <c r="AG505" s="30">
        <f>IF(G505="",0,IF(P505="Inkoop bij 3e partij",0,IF(H505="Ja", Z505,VLOOKUP($G505,PDC!$B$10:$G$95,5,FALSE))))</f>
        <v>0</v>
      </c>
      <c r="AH505" s="293">
        <f>IF(G505="",0,IF(P505="Inkoop bij 3e partij",V505*(1+PDC!$F$37)+IF(G505=0,0,IF(LEN(G505)=0,0,VLOOKUP($G505,PDC!$B$10:$J$77,7,FALSE))),0))</f>
        <v>0</v>
      </c>
      <c r="AI505" s="293">
        <f>IF(G505="",0,IF(P505="Inkoop bij 3e partij",W505*(1+PDC!$F$38),0))</f>
        <v>0</v>
      </c>
      <c r="AJ505" s="30">
        <f>IF(L505="",0,IF(M505="Ja",AA505,VLOOKUP($L505,PDC!$B$10:$G$95,5,FALSE)))</f>
        <v>0</v>
      </c>
    </row>
    <row r="506" spans="1:36" x14ac:dyDescent="0.2">
      <c r="A506" s="36" t="str">
        <f>IF(OR(LEN('Local Access'!A506)=0,'Local Access'!$L505="Ja"),"",'Local Access'!A506)</f>
        <v/>
      </c>
      <c r="B506" s="36" t="str">
        <f>IF(OR(LEN('Local Access'!B506)=0,'Local Access'!$L505="Ja"),"",'Local Access'!B506)</f>
        <v/>
      </c>
      <c r="C506" s="36" t="str">
        <f>IF(OR(LEN('Local Access'!C506)=0,'Local Access'!$L505="Ja"),"",'Local Access'!C506)</f>
        <v/>
      </c>
      <c r="D506" s="36" t="str">
        <f>IF(OR(LEN('Local Access'!D506)=0,'Local Access'!$L505="Ja"),"",'Local Access'!D506)</f>
        <v/>
      </c>
      <c r="E506" s="36" t="str">
        <f>IF(OR(LEN('Local Access'!E506)=0,'Local Access'!$L505="Ja"),"",'Local Access'!E506)</f>
        <v/>
      </c>
      <c r="F506" s="36" t="str">
        <f>IF(OR(LEN('Local Access'!F506)=0,'Local Access'!$L505="Ja"),"",'Local Access'!F506)</f>
        <v/>
      </c>
      <c r="G506" s="36" t="str">
        <f>IF(N505="Ja","",IF(LEN('Local Access'!H506)=0,"",'Local Access'!H506))</f>
        <v/>
      </c>
      <c r="H506" s="174" t="str">
        <f t="shared" si="35"/>
        <v/>
      </c>
      <c r="I506" s="36" t="str">
        <f>IF(N505="Ja","",IF(LEN('Local Access'!G506)=0,"",'Local Access'!G506))</f>
        <v/>
      </c>
      <c r="J506" s="36" t="str">
        <f>IF(N505="Ja","",IF(LEN('Local Access'!I506)=0,"",'Local Access'!I506))</f>
        <v/>
      </c>
      <c r="K506" s="36" t="str">
        <f>IF(LEN('Local Access'!J506)=0,"",'Local Access'!J506)</f>
        <v/>
      </c>
      <c r="L506" s="36" t="str">
        <f>IF(LEN('Local Access'!K506)=0,"",'Local Access'!K506)</f>
        <v/>
      </c>
      <c r="M506" s="174" t="str">
        <f t="shared" si="36"/>
        <v/>
      </c>
      <c r="N506" s="36" t="str">
        <f>IF(LEN('Local Access'!L506)=0,"",'Local Access'!L506)</f>
        <v/>
      </c>
      <c r="O506" s="36" t="str">
        <f>IF(LEN('Local Access'!M506)=0,"",'Local Access'!M506)</f>
        <v/>
      </c>
      <c r="P506" s="35"/>
      <c r="Q506" s="35"/>
      <c r="R506" s="34"/>
      <c r="S506" s="33"/>
      <c r="T506" s="33"/>
      <c r="U506" s="32"/>
      <c r="V506" s="31"/>
      <c r="W506" s="31"/>
      <c r="X506" s="31"/>
      <c r="Y506" s="31"/>
      <c r="Z506" s="31"/>
      <c r="AA506" s="31"/>
      <c r="AB506" s="292">
        <f t="shared" si="37"/>
        <v>0</v>
      </c>
      <c r="AC506" s="292">
        <f t="shared" si="38"/>
        <v>0</v>
      </c>
      <c r="AD506" s="292">
        <f t="shared" si="39"/>
        <v>0</v>
      </c>
      <c r="AE506" s="30">
        <f>IF(G506="",0,IF(P506="On-Net maken (glasvezel)",$S506*PDC!$F$33+$T506*PDC!$F$34+PDC!$F$32+$U506,IF(P506="On-Net maken (radio)",PDC!$F$35+$U506,0)))</f>
        <v>0</v>
      </c>
      <c r="AF506" s="293">
        <f>IF(G506="",0,IF(P506="Inkoop bij 3e partij",0,IF(H506="Ja",Y506,VLOOKUP($G506,PDC!$B$10:$G$95,6,FALSE))))</f>
        <v>0</v>
      </c>
      <c r="AG506" s="30">
        <f>IF(G506="",0,IF(P506="Inkoop bij 3e partij",0,IF(H506="Ja", Z506,VLOOKUP($G506,PDC!$B$10:$G$95,5,FALSE))))</f>
        <v>0</v>
      </c>
      <c r="AH506" s="293">
        <f>IF(G506="",0,IF(P506="Inkoop bij 3e partij",V506*(1+PDC!$F$37)+IF(G506=0,0,IF(LEN(G506)=0,0,VLOOKUP($G506,PDC!$B$10:$J$77,7,FALSE))),0))</f>
        <v>0</v>
      </c>
      <c r="AI506" s="293">
        <f>IF(G506="",0,IF(P506="Inkoop bij 3e partij",W506*(1+PDC!$F$38),0))</f>
        <v>0</v>
      </c>
      <c r="AJ506" s="30">
        <f>IF(L506="",0,IF(M506="Ja",AA506,VLOOKUP($L506,PDC!$B$10:$G$95,5,FALSE)))</f>
        <v>0</v>
      </c>
    </row>
    <row r="507" spans="1:36" x14ac:dyDescent="0.2">
      <c r="A507" s="36" t="str">
        <f>IF(OR(LEN('Local Access'!A507)=0,'Local Access'!$L506="Ja"),"",'Local Access'!A507)</f>
        <v/>
      </c>
      <c r="B507" s="36" t="str">
        <f>IF(OR(LEN('Local Access'!B507)=0,'Local Access'!$L506="Ja"),"",'Local Access'!B507)</f>
        <v/>
      </c>
      <c r="C507" s="36" t="str">
        <f>IF(OR(LEN('Local Access'!C507)=0,'Local Access'!$L506="Ja"),"",'Local Access'!C507)</f>
        <v/>
      </c>
      <c r="D507" s="36" t="str">
        <f>IF(OR(LEN('Local Access'!D507)=0,'Local Access'!$L506="Ja"),"",'Local Access'!D507)</f>
        <v/>
      </c>
      <c r="E507" s="36" t="str">
        <f>IF(OR(LEN('Local Access'!E507)=0,'Local Access'!$L506="Ja"),"",'Local Access'!E507)</f>
        <v/>
      </c>
      <c r="F507" s="36" t="str">
        <f>IF(OR(LEN('Local Access'!F507)=0,'Local Access'!$L506="Ja"),"",'Local Access'!F507)</f>
        <v/>
      </c>
      <c r="G507" s="36" t="str">
        <f>IF(N506="Ja","",IF(LEN('Local Access'!H507)=0,"",'Local Access'!H507))</f>
        <v/>
      </c>
      <c r="H507" s="174" t="str">
        <f t="shared" si="35"/>
        <v/>
      </c>
      <c r="I507" s="36" t="str">
        <f>IF(N506="Ja","",IF(LEN('Local Access'!G507)=0,"",'Local Access'!G507))</f>
        <v/>
      </c>
      <c r="J507" s="36" t="str">
        <f>IF(N506="Ja","",IF(LEN('Local Access'!I507)=0,"",'Local Access'!I507))</f>
        <v/>
      </c>
      <c r="K507" s="36" t="str">
        <f>IF(LEN('Local Access'!J507)=0,"",'Local Access'!J507)</f>
        <v/>
      </c>
      <c r="L507" s="36" t="str">
        <f>IF(LEN('Local Access'!K507)=0,"",'Local Access'!K507)</f>
        <v/>
      </c>
      <c r="M507" s="174" t="str">
        <f t="shared" si="36"/>
        <v/>
      </c>
      <c r="N507" s="36" t="str">
        <f>IF(LEN('Local Access'!L507)=0,"",'Local Access'!L507)</f>
        <v/>
      </c>
      <c r="O507" s="36" t="str">
        <f>IF(LEN('Local Access'!M507)=0,"",'Local Access'!M507)</f>
        <v/>
      </c>
      <c r="P507" s="35"/>
      <c r="Q507" s="35"/>
      <c r="R507" s="34"/>
      <c r="S507" s="33"/>
      <c r="T507" s="33"/>
      <c r="U507" s="32"/>
      <c r="V507" s="31"/>
      <c r="W507" s="31"/>
      <c r="X507" s="31"/>
      <c r="Y507" s="31"/>
      <c r="Z507" s="31"/>
      <c r="AA507" s="31"/>
      <c r="AB507" s="292">
        <f t="shared" si="37"/>
        <v>0</v>
      </c>
      <c r="AC507" s="292">
        <f t="shared" si="38"/>
        <v>0</v>
      </c>
      <c r="AD507" s="292">
        <f t="shared" si="39"/>
        <v>0</v>
      </c>
      <c r="AE507" s="30">
        <f>IF(G507="",0,IF(P507="On-Net maken (glasvezel)",$S507*PDC!$F$33+$T507*PDC!$F$34+PDC!$F$32+$U507,IF(P507="On-Net maken (radio)",PDC!$F$35+$U507,0)))</f>
        <v>0</v>
      </c>
      <c r="AF507" s="293">
        <f>IF(G507="",0,IF(P507="Inkoop bij 3e partij",0,IF(H507="Ja",Y507,VLOOKUP($G507,PDC!$B$10:$G$95,6,FALSE))))</f>
        <v>0</v>
      </c>
      <c r="AG507" s="30">
        <f>IF(G507="",0,IF(P507="Inkoop bij 3e partij",0,IF(H507="Ja", Z507,VLOOKUP($G507,PDC!$B$10:$G$95,5,FALSE))))</f>
        <v>0</v>
      </c>
      <c r="AH507" s="293">
        <f>IF(G507="",0,IF(P507="Inkoop bij 3e partij",V507*(1+PDC!$F$37)+IF(G507=0,0,IF(LEN(G507)=0,0,VLOOKUP($G507,PDC!$B$10:$J$77,7,FALSE))),0))</f>
        <v>0</v>
      </c>
      <c r="AI507" s="293">
        <f>IF(G507="",0,IF(P507="Inkoop bij 3e partij",W507*(1+PDC!$F$38),0))</f>
        <v>0</v>
      </c>
      <c r="AJ507" s="30">
        <f>IF(L507="",0,IF(M507="Ja",AA507,VLOOKUP($L507,PDC!$B$10:$G$95,5,FALSE)))</f>
        <v>0</v>
      </c>
    </row>
    <row r="508" spans="1:36" x14ac:dyDescent="0.2">
      <c r="A508" s="36" t="str">
        <f>IF(OR(LEN('Local Access'!A508)=0,'Local Access'!$L507="Ja"),"",'Local Access'!A508)</f>
        <v/>
      </c>
      <c r="B508" s="36" t="str">
        <f>IF(OR(LEN('Local Access'!B508)=0,'Local Access'!$L507="Ja"),"",'Local Access'!B508)</f>
        <v/>
      </c>
      <c r="C508" s="36" t="str">
        <f>IF(OR(LEN('Local Access'!C508)=0,'Local Access'!$L507="Ja"),"",'Local Access'!C508)</f>
        <v/>
      </c>
      <c r="D508" s="36" t="str">
        <f>IF(OR(LEN('Local Access'!D508)=0,'Local Access'!$L507="Ja"),"",'Local Access'!D508)</f>
        <v/>
      </c>
      <c r="E508" s="36" t="str">
        <f>IF(OR(LEN('Local Access'!E508)=0,'Local Access'!$L507="Ja"),"",'Local Access'!E508)</f>
        <v/>
      </c>
      <c r="F508" s="36" t="str">
        <f>IF(OR(LEN('Local Access'!F508)=0,'Local Access'!$L507="Ja"),"",'Local Access'!F508)</f>
        <v/>
      </c>
      <c r="G508" s="36" t="str">
        <f>IF(N507="Ja","",IF(LEN('Local Access'!H508)=0,"",'Local Access'!H508))</f>
        <v/>
      </c>
      <c r="H508" s="174" t="str">
        <f t="shared" si="35"/>
        <v/>
      </c>
      <c r="I508" s="36" t="str">
        <f>IF(N507="Ja","",IF(LEN('Local Access'!G508)=0,"",'Local Access'!G508))</f>
        <v/>
      </c>
      <c r="J508" s="36" t="str">
        <f>IF(N507="Ja","",IF(LEN('Local Access'!I508)=0,"",'Local Access'!I508))</f>
        <v/>
      </c>
      <c r="K508" s="36" t="str">
        <f>IF(LEN('Local Access'!J508)=0,"",'Local Access'!J508)</f>
        <v/>
      </c>
      <c r="L508" s="36" t="str">
        <f>IF(LEN('Local Access'!K508)=0,"",'Local Access'!K508)</f>
        <v/>
      </c>
      <c r="M508" s="174" t="str">
        <f t="shared" si="36"/>
        <v/>
      </c>
      <c r="N508" s="36" t="str">
        <f>IF(LEN('Local Access'!L508)=0,"",'Local Access'!L508)</f>
        <v/>
      </c>
      <c r="O508" s="36" t="str">
        <f>IF(LEN('Local Access'!M508)=0,"",'Local Access'!M508)</f>
        <v/>
      </c>
      <c r="P508" s="35"/>
      <c r="Q508" s="35"/>
      <c r="R508" s="34"/>
      <c r="S508" s="33"/>
      <c r="T508" s="33"/>
      <c r="U508" s="32"/>
      <c r="V508" s="31"/>
      <c r="W508" s="31"/>
      <c r="X508" s="31"/>
      <c r="Y508" s="31"/>
      <c r="Z508" s="31"/>
      <c r="AA508" s="31"/>
      <c r="AB508" s="292">
        <f t="shared" si="37"/>
        <v>0</v>
      </c>
      <c r="AC508" s="292">
        <f t="shared" si="38"/>
        <v>0</v>
      </c>
      <c r="AD508" s="292">
        <f t="shared" si="39"/>
        <v>0</v>
      </c>
      <c r="AE508" s="30">
        <f>IF(G508="",0,IF(P508="On-Net maken (glasvezel)",$S508*PDC!$F$33+$T508*PDC!$F$34+PDC!$F$32+$U508,IF(P508="On-Net maken (radio)",PDC!$F$35+$U508,0)))</f>
        <v>0</v>
      </c>
      <c r="AF508" s="293">
        <f>IF(G508="",0,IF(P508="Inkoop bij 3e partij",0,IF(H508="Ja",Y508,VLOOKUP($G508,PDC!$B$10:$G$95,6,FALSE))))</f>
        <v>0</v>
      </c>
      <c r="AG508" s="30">
        <f>IF(G508="",0,IF(P508="Inkoop bij 3e partij",0,IF(H508="Ja", Z508,VLOOKUP($G508,PDC!$B$10:$G$95,5,FALSE))))</f>
        <v>0</v>
      </c>
      <c r="AH508" s="293">
        <f>IF(G508="",0,IF(P508="Inkoop bij 3e partij",V508*(1+PDC!$F$37)+IF(G508=0,0,IF(LEN(G508)=0,0,VLOOKUP($G508,PDC!$B$10:$J$77,7,FALSE))),0))</f>
        <v>0</v>
      </c>
      <c r="AI508" s="293">
        <f>IF(G508="",0,IF(P508="Inkoop bij 3e partij",W508*(1+PDC!$F$38),0))</f>
        <v>0</v>
      </c>
      <c r="AJ508" s="30">
        <f>IF(L508="",0,IF(M508="Ja",AA508,VLOOKUP($L508,PDC!$B$10:$G$95,5,FALSE)))</f>
        <v>0</v>
      </c>
    </row>
    <row r="509" spans="1:36" x14ac:dyDescent="0.2">
      <c r="A509" s="36" t="str">
        <f>IF(OR(LEN('Local Access'!A509)=0,'Local Access'!$L508="Ja"),"",'Local Access'!A509)</f>
        <v/>
      </c>
      <c r="B509" s="36" t="str">
        <f>IF(OR(LEN('Local Access'!B509)=0,'Local Access'!$L508="Ja"),"",'Local Access'!B509)</f>
        <v/>
      </c>
      <c r="C509" s="36" t="str">
        <f>IF(OR(LEN('Local Access'!C509)=0,'Local Access'!$L508="Ja"),"",'Local Access'!C509)</f>
        <v/>
      </c>
      <c r="D509" s="36" t="str">
        <f>IF(OR(LEN('Local Access'!D509)=0,'Local Access'!$L508="Ja"),"",'Local Access'!D509)</f>
        <v/>
      </c>
      <c r="E509" s="36" t="str">
        <f>IF(OR(LEN('Local Access'!E509)=0,'Local Access'!$L508="Ja"),"",'Local Access'!E509)</f>
        <v/>
      </c>
      <c r="F509" s="36" t="str">
        <f>IF(OR(LEN('Local Access'!F509)=0,'Local Access'!$L508="Ja"),"",'Local Access'!F509)</f>
        <v/>
      </c>
      <c r="G509" s="36" t="str">
        <f>IF(N508="Ja","",IF(LEN('Local Access'!H509)=0,"",'Local Access'!H509))</f>
        <v/>
      </c>
      <c r="H509" s="174" t="str">
        <f t="shared" si="35"/>
        <v/>
      </c>
      <c r="I509" s="36" t="str">
        <f>IF(N508="Ja","",IF(LEN('Local Access'!G509)=0,"",'Local Access'!G509))</f>
        <v/>
      </c>
      <c r="J509" s="36" t="str">
        <f>IF(N508="Ja","",IF(LEN('Local Access'!I509)=0,"",'Local Access'!I509))</f>
        <v/>
      </c>
      <c r="K509" s="36" t="str">
        <f>IF(LEN('Local Access'!J509)=0,"",'Local Access'!J509)</f>
        <v/>
      </c>
      <c r="L509" s="36" t="str">
        <f>IF(LEN('Local Access'!K509)=0,"",'Local Access'!K509)</f>
        <v/>
      </c>
      <c r="M509" s="174" t="str">
        <f t="shared" si="36"/>
        <v/>
      </c>
      <c r="N509" s="36" t="str">
        <f>IF(LEN('Local Access'!L509)=0,"",'Local Access'!L509)</f>
        <v/>
      </c>
      <c r="O509" s="36" t="str">
        <f>IF(LEN('Local Access'!M509)=0,"",'Local Access'!M509)</f>
        <v/>
      </c>
      <c r="P509" s="35"/>
      <c r="Q509" s="35"/>
      <c r="R509" s="34"/>
      <c r="S509" s="33"/>
      <c r="T509" s="33"/>
      <c r="U509" s="32"/>
      <c r="V509" s="31"/>
      <c r="W509" s="31"/>
      <c r="X509" s="31"/>
      <c r="Y509" s="31"/>
      <c r="Z509" s="31"/>
      <c r="AA509" s="31"/>
      <c r="AB509" s="292">
        <f t="shared" si="37"/>
        <v>0</v>
      </c>
      <c r="AC509" s="292">
        <f t="shared" si="38"/>
        <v>0</v>
      </c>
      <c r="AD509" s="292">
        <f t="shared" si="39"/>
        <v>0</v>
      </c>
      <c r="AE509" s="30">
        <f>IF(G509="",0,IF(P509="On-Net maken (glasvezel)",$S509*PDC!$F$33+$T509*PDC!$F$34+PDC!$F$32+$U509,IF(P509="On-Net maken (radio)",PDC!$F$35+$U509,0)))</f>
        <v>0</v>
      </c>
      <c r="AF509" s="293">
        <f>IF(G509="",0,IF(P509="Inkoop bij 3e partij",0,IF(H509="Ja",Y509,VLOOKUP($G509,PDC!$B$10:$G$95,6,FALSE))))</f>
        <v>0</v>
      </c>
      <c r="AG509" s="30">
        <f>IF(G509="",0,IF(P509="Inkoop bij 3e partij",0,IF(H509="Ja", Z509,VLOOKUP($G509,PDC!$B$10:$G$95,5,FALSE))))</f>
        <v>0</v>
      </c>
      <c r="AH509" s="293">
        <f>IF(G509="",0,IF(P509="Inkoop bij 3e partij",V509*(1+PDC!$F$37)+IF(G509=0,0,IF(LEN(G509)=0,0,VLOOKUP($G509,PDC!$B$10:$J$77,7,FALSE))),0))</f>
        <v>0</v>
      </c>
      <c r="AI509" s="293">
        <f>IF(G509="",0,IF(P509="Inkoop bij 3e partij",W509*(1+PDC!$F$38),0))</f>
        <v>0</v>
      </c>
      <c r="AJ509" s="30">
        <f>IF(L509="",0,IF(M509="Ja",AA509,VLOOKUP($L509,PDC!$B$10:$G$95,5,FALSE)))</f>
        <v>0</v>
      </c>
    </row>
    <row r="510" spans="1:36" x14ac:dyDescent="0.2">
      <c r="A510" s="36" t="str">
        <f>IF(OR(LEN('Local Access'!A510)=0,'Local Access'!$L509="Ja"),"",'Local Access'!A510)</f>
        <v/>
      </c>
      <c r="B510" s="36" t="str">
        <f>IF(OR(LEN('Local Access'!B510)=0,'Local Access'!$L509="Ja"),"",'Local Access'!B510)</f>
        <v/>
      </c>
      <c r="C510" s="36" t="str">
        <f>IF(OR(LEN('Local Access'!C510)=0,'Local Access'!$L509="Ja"),"",'Local Access'!C510)</f>
        <v/>
      </c>
      <c r="D510" s="36" t="str">
        <f>IF(OR(LEN('Local Access'!D510)=0,'Local Access'!$L509="Ja"),"",'Local Access'!D510)</f>
        <v/>
      </c>
      <c r="E510" s="36" t="str">
        <f>IF(OR(LEN('Local Access'!E510)=0,'Local Access'!$L509="Ja"),"",'Local Access'!E510)</f>
        <v/>
      </c>
      <c r="F510" s="36" t="str">
        <f>IF(OR(LEN('Local Access'!F510)=0,'Local Access'!$L509="Ja"),"",'Local Access'!F510)</f>
        <v/>
      </c>
      <c r="G510" s="36" t="str">
        <f>IF(N509="Ja","",IF(LEN('Local Access'!H510)=0,"",'Local Access'!H510))</f>
        <v/>
      </c>
      <c r="H510" s="174" t="str">
        <f t="shared" si="35"/>
        <v/>
      </c>
      <c r="I510" s="36" t="str">
        <f>IF(N509="Ja","",IF(LEN('Local Access'!G510)=0,"",'Local Access'!G510))</f>
        <v/>
      </c>
      <c r="J510" s="36" t="str">
        <f>IF(N509="Ja","",IF(LEN('Local Access'!I510)=0,"",'Local Access'!I510))</f>
        <v/>
      </c>
      <c r="K510" s="36" t="str">
        <f>IF(LEN('Local Access'!J510)=0,"",'Local Access'!J510)</f>
        <v/>
      </c>
      <c r="L510" s="36" t="str">
        <f>IF(LEN('Local Access'!K510)=0,"",'Local Access'!K510)</f>
        <v/>
      </c>
      <c r="M510" s="174" t="str">
        <f t="shared" si="36"/>
        <v/>
      </c>
      <c r="N510" s="36" t="str">
        <f>IF(LEN('Local Access'!L510)=0,"",'Local Access'!L510)</f>
        <v/>
      </c>
      <c r="O510" s="36" t="str">
        <f>IF(LEN('Local Access'!M510)=0,"",'Local Access'!M510)</f>
        <v/>
      </c>
      <c r="P510" s="35"/>
      <c r="Q510" s="35"/>
      <c r="R510" s="34"/>
      <c r="S510" s="33"/>
      <c r="T510" s="33"/>
      <c r="U510" s="32"/>
      <c r="V510" s="31"/>
      <c r="W510" s="31"/>
      <c r="X510" s="31"/>
      <c r="Y510" s="31"/>
      <c r="Z510" s="31"/>
      <c r="AA510" s="31"/>
      <c r="AB510" s="292">
        <f t="shared" si="37"/>
        <v>0</v>
      </c>
      <c r="AC510" s="292">
        <f t="shared" si="38"/>
        <v>0</v>
      </c>
      <c r="AD510" s="292">
        <f t="shared" si="39"/>
        <v>0</v>
      </c>
      <c r="AE510" s="30">
        <f>IF(G510="",0,IF(P510="On-Net maken (glasvezel)",$S510*PDC!$F$33+$T510*PDC!$F$34+PDC!$F$32+$U510,IF(P510="On-Net maken (radio)",PDC!$F$35+$U510,0)))</f>
        <v>0</v>
      </c>
      <c r="AF510" s="293">
        <f>IF(G510="",0,IF(P510="Inkoop bij 3e partij",0,IF(H510="Ja",Y510,VLOOKUP($G510,PDC!$B$10:$G$95,6,FALSE))))</f>
        <v>0</v>
      </c>
      <c r="AG510" s="30">
        <f>IF(G510="",0,IF(P510="Inkoop bij 3e partij",0,IF(H510="Ja", Z510,VLOOKUP($G510,PDC!$B$10:$G$95,5,FALSE))))</f>
        <v>0</v>
      </c>
      <c r="AH510" s="293">
        <f>IF(G510="",0,IF(P510="Inkoop bij 3e partij",V510*(1+PDC!$F$37)+IF(G510=0,0,IF(LEN(G510)=0,0,VLOOKUP($G510,PDC!$B$10:$J$77,7,FALSE))),0))</f>
        <v>0</v>
      </c>
      <c r="AI510" s="293">
        <f>IF(G510="",0,IF(P510="Inkoop bij 3e partij",W510*(1+PDC!$F$38),0))</f>
        <v>0</v>
      </c>
      <c r="AJ510" s="30">
        <f>IF(L510="",0,IF(M510="Ja",AA510,VLOOKUP($L510,PDC!$B$10:$G$95,5,FALSE)))</f>
        <v>0</v>
      </c>
    </row>
    <row r="511" spans="1:36" x14ac:dyDescent="0.2">
      <c r="A511" s="36" t="str">
        <f>IF(OR(LEN('Local Access'!A511)=0,'Local Access'!$L510="Ja"),"",'Local Access'!A511)</f>
        <v/>
      </c>
      <c r="B511" s="36" t="str">
        <f>IF(OR(LEN('Local Access'!B511)=0,'Local Access'!$L510="Ja"),"",'Local Access'!B511)</f>
        <v/>
      </c>
      <c r="C511" s="36" t="str">
        <f>IF(OR(LEN('Local Access'!C511)=0,'Local Access'!$L510="Ja"),"",'Local Access'!C511)</f>
        <v/>
      </c>
      <c r="D511" s="36" t="str">
        <f>IF(OR(LEN('Local Access'!D511)=0,'Local Access'!$L510="Ja"),"",'Local Access'!D511)</f>
        <v/>
      </c>
      <c r="E511" s="36" t="str">
        <f>IF(OR(LEN('Local Access'!E511)=0,'Local Access'!$L510="Ja"),"",'Local Access'!E511)</f>
        <v/>
      </c>
      <c r="F511" s="36" t="str">
        <f>IF(OR(LEN('Local Access'!F511)=0,'Local Access'!$L510="Ja"),"",'Local Access'!F511)</f>
        <v/>
      </c>
      <c r="G511" s="36" t="str">
        <f>IF(N510="Ja","",IF(LEN('Local Access'!H511)=0,"",'Local Access'!H511))</f>
        <v/>
      </c>
      <c r="H511" s="174" t="str">
        <f t="shared" si="35"/>
        <v/>
      </c>
      <c r="I511" s="36" t="str">
        <f>IF(N510="Ja","",IF(LEN('Local Access'!G511)=0,"",'Local Access'!G511))</f>
        <v/>
      </c>
      <c r="J511" s="36" t="str">
        <f>IF(N510="Ja","",IF(LEN('Local Access'!I511)=0,"",'Local Access'!I511))</f>
        <v/>
      </c>
      <c r="K511" s="36" t="str">
        <f>IF(LEN('Local Access'!J511)=0,"",'Local Access'!J511)</f>
        <v/>
      </c>
      <c r="L511" s="36" t="str">
        <f>IF(LEN('Local Access'!K511)=0,"",'Local Access'!K511)</f>
        <v/>
      </c>
      <c r="M511" s="174" t="str">
        <f t="shared" si="36"/>
        <v/>
      </c>
      <c r="N511" s="36" t="str">
        <f>IF(LEN('Local Access'!L511)=0,"",'Local Access'!L511)</f>
        <v/>
      </c>
      <c r="O511" s="36" t="str">
        <f>IF(LEN('Local Access'!M511)=0,"",'Local Access'!M511)</f>
        <v/>
      </c>
      <c r="P511" s="35"/>
      <c r="Q511" s="35"/>
      <c r="R511" s="34"/>
      <c r="S511" s="33"/>
      <c r="T511" s="33"/>
      <c r="U511" s="32"/>
      <c r="V511" s="31"/>
      <c r="W511" s="31"/>
      <c r="X511" s="31"/>
      <c r="Y511" s="31"/>
      <c r="Z511" s="31"/>
      <c r="AA511" s="31"/>
      <c r="AB511" s="292">
        <f t="shared" si="37"/>
        <v>0</v>
      </c>
      <c r="AC511" s="292">
        <f t="shared" si="38"/>
        <v>0</v>
      </c>
      <c r="AD511" s="292">
        <f t="shared" si="39"/>
        <v>0</v>
      </c>
      <c r="AE511" s="30">
        <f>IF(G511="",0,IF(P511="On-Net maken (glasvezel)",$S511*PDC!$F$33+$T511*PDC!$F$34+PDC!$F$32+$U511,IF(P511="On-Net maken (radio)",PDC!$F$35+$U511,0)))</f>
        <v>0</v>
      </c>
      <c r="AF511" s="293">
        <f>IF(G511="",0,IF(P511="Inkoop bij 3e partij",0,IF(H511="Ja",Y511,VLOOKUP($G511,PDC!$B$10:$G$95,6,FALSE))))</f>
        <v>0</v>
      </c>
      <c r="AG511" s="30">
        <f>IF(G511="",0,IF(P511="Inkoop bij 3e partij",0,IF(H511="Ja", Z511,VLOOKUP($G511,PDC!$B$10:$G$95,5,FALSE))))</f>
        <v>0</v>
      </c>
      <c r="AH511" s="293">
        <f>IF(G511="",0,IF(P511="Inkoop bij 3e partij",V511*(1+PDC!$F$37)+IF(G511=0,0,IF(LEN(G511)=0,0,VLOOKUP($G511,PDC!$B$10:$J$77,7,FALSE))),0))</f>
        <v>0</v>
      </c>
      <c r="AI511" s="293">
        <f>IF(G511="",0,IF(P511="Inkoop bij 3e partij",W511*(1+PDC!$F$38),0))</f>
        <v>0</v>
      </c>
      <c r="AJ511" s="30">
        <f>IF(L511="",0,IF(M511="Ja",AA511,VLOOKUP($L511,PDC!$B$10:$G$95,5,FALSE)))</f>
        <v>0</v>
      </c>
    </row>
    <row r="512" spans="1:36" x14ac:dyDescent="0.2">
      <c r="A512" s="36" t="str">
        <f>IF(OR(LEN('Local Access'!A512)=0,'Local Access'!$L511="Ja"),"",'Local Access'!A512)</f>
        <v/>
      </c>
      <c r="B512" s="36" t="str">
        <f>IF(OR(LEN('Local Access'!B512)=0,'Local Access'!$L511="Ja"),"",'Local Access'!B512)</f>
        <v/>
      </c>
      <c r="C512" s="36" t="str">
        <f>IF(OR(LEN('Local Access'!C512)=0,'Local Access'!$L511="Ja"),"",'Local Access'!C512)</f>
        <v/>
      </c>
      <c r="D512" s="36" t="str">
        <f>IF(OR(LEN('Local Access'!D512)=0,'Local Access'!$L511="Ja"),"",'Local Access'!D512)</f>
        <v/>
      </c>
      <c r="E512" s="36" t="str">
        <f>IF(OR(LEN('Local Access'!E512)=0,'Local Access'!$L511="Ja"),"",'Local Access'!E512)</f>
        <v/>
      </c>
      <c r="F512" s="36" t="str">
        <f>IF(OR(LEN('Local Access'!F512)=0,'Local Access'!$L511="Ja"),"",'Local Access'!F512)</f>
        <v/>
      </c>
      <c r="G512" s="36" t="str">
        <f>IF(N511="Ja","",IF(LEN('Local Access'!H512)=0,"",'Local Access'!H512))</f>
        <v/>
      </c>
      <c r="H512" s="174" t="str">
        <f t="shared" si="35"/>
        <v/>
      </c>
      <c r="I512" s="36" t="str">
        <f>IF(N511="Ja","",IF(LEN('Local Access'!G512)=0,"",'Local Access'!G512))</f>
        <v/>
      </c>
      <c r="J512" s="36" t="str">
        <f>IF(N511="Ja","",IF(LEN('Local Access'!I512)=0,"",'Local Access'!I512))</f>
        <v/>
      </c>
      <c r="K512" s="36" t="str">
        <f>IF(LEN('Local Access'!J512)=0,"",'Local Access'!J512)</f>
        <v/>
      </c>
      <c r="L512" s="36" t="str">
        <f>IF(LEN('Local Access'!K512)=0,"",'Local Access'!K512)</f>
        <v/>
      </c>
      <c r="M512" s="174" t="str">
        <f t="shared" si="36"/>
        <v/>
      </c>
      <c r="N512" s="36" t="str">
        <f>IF(LEN('Local Access'!L512)=0,"",'Local Access'!L512)</f>
        <v/>
      </c>
      <c r="O512" s="36" t="str">
        <f>IF(LEN('Local Access'!M512)=0,"",'Local Access'!M512)</f>
        <v/>
      </c>
      <c r="P512" s="35"/>
      <c r="Q512" s="35"/>
      <c r="R512" s="34"/>
      <c r="S512" s="33"/>
      <c r="T512" s="33"/>
      <c r="U512" s="32"/>
      <c r="V512" s="31"/>
      <c r="W512" s="31"/>
      <c r="X512" s="31"/>
      <c r="Y512" s="31"/>
      <c r="Z512" s="31"/>
      <c r="AA512" s="31"/>
      <c r="AB512" s="292">
        <f t="shared" si="37"/>
        <v>0</v>
      </c>
      <c r="AC512" s="292">
        <f t="shared" si="38"/>
        <v>0</v>
      </c>
      <c r="AD512" s="292">
        <f t="shared" si="39"/>
        <v>0</v>
      </c>
      <c r="AE512" s="30">
        <f>IF(G512="",0,IF(P512="On-Net maken (glasvezel)",$S512*PDC!$F$33+$T512*PDC!$F$34+PDC!$F$32+$U512,IF(P512="On-Net maken (radio)",PDC!$F$35+$U512,0)))</f>
        <v>0</v>
      </c>
      <c r="AF512" s="293">
        <f>IF(G512="",0,IF(P512="Inkoop bij 3e partij",0,IF(H512="Ja",Y512,VLOOKUP($G512,PDC!$B$10:$G$95,6,FALSE))))</f>
        <v>0</v>
      </c>
      <c r="AG512" s="30">
        <f>IF(G512="",0,IF(P512="Inkoop bij 3e partij",0,IF(H512="Ja", Z512,VLOOKUP($G512,PDC!$B$10:$G$95,5,FALSE))))</f>
        <v>0</v>
      </c>
      <c r="AH512" s="293">
        <f>IF(G512="",0,IF(P512="Inkoop bij 3e partij",V512*(1+PDC!$F$37)+IF(G512=0,0,IF(LEN(G512)=0,0,VLOOKUP($G512,PDC!$B$10:$J$77,7,FALSE))),0))</f>
        <v>0</v>
      </c>
      <c r="AI512" s="293">
        <f>IF(G512="",0,IF(P512="Inkoop bij 3e partij",W512*(1+PDC!$F$38),0))</f>
        <v>0</v>
      </c>
      <c r="AJ512" s="30">
        <f>IF(L512="",0,IF(M512="Ja",AA512,VLOOKUP($L512,PDC!$B$10:$G$95,5,FALSE)))</f>
        <v>0</v>
      </c>
    </row>
    <row r="513" spans="1:36" x14ac:dyDescent="0.2">
      <c r="A513" s="36" t="str">
        <f>IF(OR(LEN('Local Access'!A513)=0,'Local Access'!$L512="Ja"),"",'Local Access'!A513)</f>
        <v/>
      </c>
      <c r="B513" s="36" t="str">
        <f>IF(OR(LEN('Local Access'!B513)=0,'Local Access'!$L512="Ja"),"",'Local Access'!B513)</f>
        <v/>
      </c>
      <c r="C513" s="36" t="str">
        <f>IF(OR(LEN('Local Access'!C513)=0,'Local Access'!$L512="Ja"),"",'Local Access'!C513)</f>
        <v/>
      </c>
      <c r="D513" s="36" t="str">
        <f>IF(OR(LEN('Local Access'!D513)=0,'Local Access'!$L512="Ja"),"",'Local Access'!D513)</f>
        <v/>
      </c>
      <c r="E513" s="36" t="str">
        <f>IF(OR(LEN('Local Access'!E513)=0,'Local Access'!$L512="Ja"),"",'Local Access'!E513)</f>
        <v/>
      </c>
      <c r="F513" s="36" t="str">
        <f>IF(OR(LEN('Local Access'!F513)=0,'Local Access'!$L512="Ja"),"",'Local Access'!F513)</f>
        <v/>
      </c>
      <c r="G513" s="36" t="str">
        <f>IF(N512="Ja","",IF(LEN('Local Access'!H513)=0,"",'Local Access'!H513))</f>
        <v/>
      </c>
      <c r="H513" s="174" t="str">
        <f t="shared" si="35"/>
        <v/>
      </c>
      <c r="I513" s="36" t="str">
        <f>IF(N512="Ja","",IF(LEN('Local Access'!G513)=0,"",'Local Access'!G513))</f>
        <v/>
      </c>
      <c r="J513" s="36" t="str">
        <f>IF(N512="Ja","",IF(LEN('Local Access'!I513)=0,"",'Local Access'!I513))</f>
        <v/>
      </c>
      <c r="K513" s="36" t="str">
        <f>IF(LEN('Local Access'!J513)=0,"",'Local Access'!J513)</f>
        <v/>
      </c>
      <c r="L513" s="36" t="str">
        <f>IF(LEN('Local Access'!K513)=0,"",'Local Access'!K513)</f>
        <v/>
      </c>
      <c r="M513" s="174" t="str">
        <f t="shared" si="36"/>
        <v/>
      </c>
      <c r="N513" s="36" t="str">
        <f>IF(LEN('Local Access'!L513)=0,"",'Local Access'!L513)</f>
        <v/>
      </c>
      <c r="O513" s="36" t="str">
        <f>IF(LEN('Local Access'!M513)=0,"",'Local Access'!M513)</f>
        <v/>
      </c>
      <c r="P513" s="35"/>
      <c r="Q513" s="35"/>
      <c r="R513" s="34"/>
      <c r="S513" s="33"/>
      <c r="T513" s="33"/>
      <c r="U513" s="32"/>
      <c r="V513" s="31"/>
      <c r="W513" s="31"/>
      <c r="X513" s="31"/>
      <c r="Y513" s="31"/>
      <c r="Z513" s="31"/>
      <c r="AA513" s="31"/>
      <c r="AB513" s="292">
        <f t="shared" si="37"/>
        <v>0</v>
      </c>
      <c r="AC513" s="292">
        <f t="shared" si="38"/>
        <v>0</v>
      </c>
      <c r="AD513" s="292">
        <f t="shared" si="39"/>
        <v>0</v>
      </c>
      <c r="AE513" s="30">
        <f>IF(G513="",0,IF(P513="On-Net maken (glasvezel)",$S513*PDC!$F$33+$T513*PDC!$F$34+PDC!$F$32+$U513,IF(P513="On-Net maken (radio)",PDC!$F$35+$U513,0)))</f>
        <v>0</v>
      </c>
      <c r="AF513" s="293">
        <f>IF(G513="",0,IF(P513="Inkoop bij 3e partij",0,IF(H513="Ja",Y513,VLOOKUP($G513,PDC!$B$10:$G$95,6,FALSE))))</f>
        <v>0</v>
      </c>
      <c r="AG513" s="30">
        <f>IF(G513="",0,IF(P513="Inkoop bij 3e partij",0,IF(H513="Ja", Z513,VLOOKUP($G513,PDC!$B$10:$G$95,5,FALSE))))</f>
        <v>0</v>
      </c>
      <c r="AH513" s="293">
        <f>IF(G513="",0,IF(P513="Inkoop bij 3e partij",V513*(1+PDC!$F$37)+IF(G513=0,0,IF(LEN(G513)=0,0,VLOOKUP($G513,PDC!$B$10:$J$77,7,FALSE))),0))</f>
        <v>0</v>
      </c>
      <c r="AI513" s="293">
        <f>IF(G513="",0,IF(P513="Inkoop bij 3e partij",W513*(1+PDC!$F$38),0))</f>
        <v>0</v>
      </c>
      <c r="AJ513" s="30">
        <f>IF(L513="",0,IF(M513="Ja",AA513,VLOOKUP($L513,PDC!$B$10:$G$95,5,FALSE)))</f>
        <v>0</v>
      </c>
    </row>
    <row r="514" spans="1:36" x14ac:dyDescent="0.2">
      <c r="A514" s="36" t="str">
        <f>IF(OR(LEN('Local Access'!A514)=0,'Local Access'!$L513="Ja"),"",'Local Access'!A514)</f>
        <v/>
      </c>
      <c r="B514" s="36" t="str">
        <f>IF(OR(LEN('Local Access'!B514)=0,'Local Access'!$L513="Ja"),"",'Local Access'!B514)</f>
        <v/>
      </c>
      <c r="C514" s="36" t="str">
        <f>IF(OR(LEN('Local Access'!C514)=0,'Local Access'!$L513="Ja"),"",'Local Access'!C514)</f>
        <v/>
      </c>
      <c r="D514" s="36" t="str">
        <f>IF(OR(LEN('Local Access'!D514)=0,'Local Access'!$L513="Ja"),"",'Local Access'!D514)</f>
        <v/>
      </c>
      <c r="E514" s="36" t="str">
        <f>IF(OR(LEN('Local Access'!E514)=0,'Local Access'!$L513="Ja"),"",'Local Access'!E514)</f>
        <v/>
      </c>
      <c r="F514" s="36" t="str">
        <f>IF(OR(LEN('Local Access'!F514)=0,'Local Access'!$L513="Ja"),"",'Local Access'!F514)</f>
        <v/>
      </c>
      <c r="G514" s="36" t="str">
        <f>IF(N513="Ja","",IF(LEN('Local Access'!H514)=0,"",'Local Access'!H514))</f>
        <v/>
      </c>
      <c r="H514" s="174" t="str">
        <f t="shared" si="35"/>
        <v/>
      </c>
      <c r="I514" s="36" t="str">
        <f>IF(N513="Ja","",IF(LEN('Local Access'!G514)=0,"",'Local Access'!G514))</f>
        <v/>
      </c>
      <c r="J514" s="36" t="str">
        <f>IF(N513="Ja","",IF(LEN('Local Access'!I514)=0,"",'Local Access'!I514))</f>
        <v/>
      </c>
      <c r="K514" s="36" t="str">
        <f>IF(LEN('Local Access'!J514)=0,"",'Local Access'!J514)</f>
        <v/>
      </c>
      <c r="L514" s="36" t="str">
        <f>IF(LEN('Local Access'!K514)=0,"",'Local Access'!K514)</f>
        <v/>
      </c>
      <c r="M514" s="174" t="str">
        <f t="shared" si="36"/>
        <v/>
      </c>
      <c r="N514" s="36" t="str">
        <f>IF(LEN('Local Access'!L514)=0,"",'Local Access'!L514)</f>
        <v/>
      </c>
      <c r="O514" s="36" t="str">
        <f>IF(LEN('Local Access'!M514)=0,"",'Local Access'!M514)</f>
        <v/>
      </c>
      <c r="P514" s="35"/>
      <c r="Q514" s="35"/>
      <c r="R514" s="34"/>
      <c r="S514" s="33"/>
      <c r="T514" s="33"/>
      <c r="U514" s="32"/>
      <c r="V514" s="31"/>
      <c r="W514" s="31"/>
      <c r="X514" s="31"/>
      <c r="Y514" s="31"/>
      <c r="Z514" s="31"/>
      <c r="AA514" s="31"/>
      <c r="AB514" s="292">
        <f t="shared" si="37"/>
        <v>0</v>
      </c>
      <c r="AC514" s="292">
        <f t="shared" si="38"/>
        <v>0</v>
      </c>
      <c r="AD514" s="292">
        <f t="shared" si="39"/>
        <v>0</v>
      </c>
      <c r="AE514" s="30">
        <f>IF(G514="",0,IF(P514="On-Net maken (glasvezel)",$S514*PDC!$F$33+$T514*PDC!$F$34+PDC!$F$32+$U514,IF(P514="On-Net maken (radio)",PDC!$F$35+$U514,0)))</f>
        <v>0</v>
      </c>
      <c r="AF514" s="293">
        <f>IF(G514="",0,IF(P514="Inkoop bij 3e partij",0,IF(H514="Ja",Y514,VLOOKUP($G514,PDC!$B$10:$G$95,6,FALSE))))</f>
        <v>0</v>
      </c>
      <c r="AG514" s="30">
        <f>IF(G514="",0,IF(P514="Inkoop bij 3e partij",0,IF(H514="Ja", Z514,VLOOKUP($G514,PDC!$B$10:$G$95,5,FALSE))))</f>
        <v>0</v>
      </c>
      <c r="AH514" s="293">
        <f>IF(G514="",0,IF(P514="Inkoop bij 3e partij",V514*(1+PDC!$F$37)+IF(G514=0,0,IF(LEN(G514)=0,0,VLOOKUP($G514,PDC!$B$10:$J$77,7,FALSE))),0))</f>
        <v>0</v>
      </c>
      <c r="AI514" s="293">
        <f>IF(G514="",0,IF(P514="Inkoop bij 3e partij",W514*(1+PDC!$F$38),0))</f>
        <v>0</v>
      </c>
      <c r="AJ514" s="30">
        <f>IF(L514="",0,IF(M514="Ja",AA514,VLOOKUP($L514,PDC!$B$10:$G$95,5,FALSE)))</f>
        <v>0</v>
      </c>
    </row>
    <row r="515" spans="1:36" x14ac:dyDescent="0.2">
      <c r="A515" s="36" t="str">
        <f>IF(OR(LEN('Local Access'!A515)=0,'Local Access'!$L514="Ja"),"",'Local Access'!A515)</f>
        <v/>
      </c>
      <c r="B515" s="36" t="str">
        <f>IF(OR(LEN('Local Access'!B515)=0,'Local Access'!$L514="Ja"),"",'Local Access'!B515)</f>
        <v/>
      </c>
      <c r="C515" s="36" t="str">
        <f>IF(OR(LEN('Local Access'!C515)=0,'Local Access'!$L514="Ja"),"",'Local Access'!C515)</f>
        <v/>
      </c>
      <c r="D515" s="36" t="str">
        <f>IF(OR(LEN('Local Access'!D515)=0,'Local Access'!$L514="Ja"),"",'Local Access'!D515)</f>
        <v/>
      </c>
      <c r="E515" s="36" t="str">
        <f>IF(OR(LEN('Local Access'!E515)=0,'Local Access'!$L514="Ja"),"",'Local Access'!E515)</f>
        <v/>
      </c>
      <c r="F515" s="36" t="str">
        <f>IF(OR(LEN('Local Access'!F515)=0,'Local Access'!$L514="Ja"),"",'Local Access'!F515)</f>
        <v/>
      </c>
      <c r="G515" s="36" t="str">
        <f>IF(N514="Ja","",IF(LEN('Local Access'!H515)=0,"",'Local Access'!H515))</f>
        <v/>
      </c>
      <c r="H515" s="174" t="str">
        <f t="shared" si="35"/>
        <v/>
      </c>
      <c r="I515" s="36" t="str">
        <f>IF(N514="Ja","",IF(LEN('Local Access'!G515)=0,"",'Local Access'!G515))</f>
        <v/>
      </c>
      <c r="J515" s="36" t="str">
        <f>IF(N514="Ja","",IF(LEN('Local Access'!I515)=0,"",'Local Access'!I515))</f>
        <v/>
      </c>
      <c r="K515" s="36" t="str">
        <f>IF(LEN('Local Access'!J515)=0,"",'Local Access'!J515)</f>
        <v/>
      </c>
      <c r="L515" s="36" t="str">
        <f>IF(LEN('Local Access'!K515)=0,"",'Local Access'!K515)</f>
        <v/>
      </c>
      <c r="M515" s="174" t="str">
        <f t="shared" si="36"/>
        <v/>
      </c>
      <c r="N515" s="36" t="str">
        <f>IF(LEN('Local Access'!L515)=0,"",'Local Access'!L515)</f>
        <v/>
      </c>
      <c r="O515" s="36" t="str">
        <f>IF(LEN('Local Access'!M515)=0,"",'Local Access'!M515)</f>
        <v/>
      </c>
      <c r="P515" s="35"/>
      <c r="Q515" s="35"/>
      <c r="R515" s="34"/>
      <c r="S515" s="33"/>
      <c r="T515" s="33"/>
      <c r="U515" s="32"/>
      <c r="V515" s="31"/>
      <c r="W515" s="31"/>
      <c r="X515" s="31"/>
      <c r="Y515" s="31"/>
      <c r="Z515" s="31"/>
      <c r="AA515" s="31"/>
      <c r="AB515" s="292">
        <f t="shared" si="37"/>
        <v>0</v>
      </c>
      <c r="AC515" s="292">
        <f t="shared" si="38"/>
        <v>0</v>
      </c>
      <c r="AD515" s="292">
        <f t="shared" si="39"/>
        <v>0</v>
      </c>
      <c r="AE515" s="30">
        <f>IF(G515="",0,IF(P515="On-Net maken (glasvezel)",$S515*PDC!$F$33+$T515*PDC!$F$34+PDC!$F$32+$U515,IF(P515="On-Net maken (radio)",PDC!$F$35+$U515,0)))</f>
        <v>0</v>
      </c>
      <c r="AF515" s="293">
        <f>IF(G515="",0,IF(P515="Inkoop bij 3e partij",0,IF(H515="Ja",Y515,VLOOKUP($G515,PDC!$B$10:$G$95,6,FALSE))))</f>
        <v>0</v>
      </c>
      <c r="AG515" s="30">
        <f>IF(G515="",0,IF(P515="Inkoop bij 3e partij",0,IF(H515="Ja", Z515,VLOOKUP($G515,PDC!$B$10:$G$95,5,FALSE))))</f>
        <v>0</v>
      </c>
      <c r="AH515" s="293">
        <f>IF(G515="",0,IF(P515="Inkoop bij 3e partij",V515*(1+PDC!$F$37)+IF(G515=0,0,IF(LEN(G515)=0,0,VLOOKUP($G515,PDC!$B$10:$J$77,7,FALSE))),0))</f>
        <v>0</v>
      </c>
      <c r="AI515" s="293">
        <f>IF(G515="",0,IF(P515="Inkoop bij 3e partij",W515*(1+PDC!$F$38),0))</f>
        <v>0</v>
      </c>
      <c r="AJ515" s="30">
        <f>IF(L515="",0,IF(M515="Ja",AA515,VLOOKUP($L515,PDC!$B$10:$G$95,5,FALSE)))</f>
        <v>0</v>
      </c>
    </row>
    <row r="516" spans="1:36" x14ac:dyDescent="0.2">
      <c r="A516" s="36" t="str">
        <f>IF(OR(LEN('Local Access'!A516)=0,'Local Access'!$L515="Ja"),"",'Local Access'!A516)</f>
        <v/>
      </c>
      <c r="B516" s="36" t="str">
        <f>IF(OR(LEN('Local Access'!B516)=0,'Local Access'!$L515="Ja"),"",'Local Access'!B516)</f>
        <v/>
      </c>
      <c r="C516" s="36" t="str">
        <f>IF(OR(LEN('Local Access'!C516)=0,'Local Access'!$L515="Ja"),"",'Local Access'!C516)</f>
        <v/>
      </c>
      <c r="D516" s="36" t="str">
        <f>IF(OR(LEN('Local Access'!D516)=0,'Local Access'!$L515="Ja"),"",'Local Access'!D516)</f>
        <v/>
      </c>
      <c r="E516" s="36" t="str">
        <f>IF(OR(LEN('Local Access'!E516)=0,'Local Access'!$L515="Ja"),"",'Local Access'!E516)</f>
        <v/>
      </c>
      <c r="F516" s="36" t="str">
        <f>IF(OR(LEN('Local Access'!F516)=0,'Local Access'!$L515="Ja"),"",'Local Access'!F516)</f>
        <v/>
      </c>
      <c r="G516" s="36" t="str">
        <f>IF(N515="Ja","",IF(LEN('Local Access'!H516)=0,"",'Local Access'!H516))</f>
        <v/>
      </c>
      <c r="H516" s="174" t="str">
        <f t="shared" si="35"/>
        <v/>
      </c>
      <c r="I516" s="36" t="str">
        <f>IF(N515="Ja","",IF(LEN('Local Access'!G516)=0,"",'Local Access'!G516))</f>
        <v/>
      </c>
      <c r="J516" s="36" t="str">
        <f>IF(N515="Ja","",IF(LEN('Local Access'!I516)=0,"",'Local Access'!I516))</f>
        <v/>
      </c>
      <c r="K516" s="36" t="str">
        <f>IF(LEN('Local Access'!J516)=0,"",'Local Access'!J516)</f>
        <v/>
      </c>
      <c r="L516" s="36" t="str">
        <f>IF(LEN('Local Access'!K516)=0,"",'Local Access'!K516)</f>
        <v/>
      </c>
      <c r="M516" s="174" t="str">
        <f t="shared" si="36"/>
        <v/>
      </c>
      <c r="N516" s="36" t="str">
        <f>IF(LEN('Local Access'!L516)=0,"",'Local Access'!L516)</f>
        <v/>
      </c>
      <c r="O516" s="36" t="str">
        <f>IF(LEN('Local Access'!M516)=0,"",'Local Access'!M516)</f>
        <v/>
      </c>
      <c r="P516" s="35"/>
      <c r="Q516" s="35"/>
      <c r="R516" s="34"/>
      <c r="S516" s="33"/>
      <c r="T516" s="33"/>
      <c r="U516" s="32"/>
      <c r="V516" s="31"/>
      <c r="W516" s="31"/>
      <c r="X516" s="31"/>
      <c r="Y516" s="31"/>
      <c r="Z516" s="31"/>
      <c r="AA516" s="31"/>
      <c r="AB516" s="292">
        <f t="shared" si="37"/>
        <v>0</v>
      </c>
      <c r="AC516" s="292">
        <f t="shared" si="38"/>
        <v>0</v>
      </c>
      <c r="AD516" s="292">
        <f t="shared" si="39"/>
        <v>0</v>
      </c>
      <c r="AE516" s="30">
        <f>IF(G516="",0,IF(P516="On-Net maken (glasvezel)",$S516*PDC!$F$33+$T516*PDC!$F$34+PDC!$F$32+$U516,IF(P516="On-Net maken (radio)",PDC!$F$35+$U516,0)))</f>
        <v>0</v>
      </c>
      <c r="AF516" s="293">
        <f>IF(G516="",0,IF(P516="Inkoop bij 3e partij",0,IF(H516="Ja",Y516,VLOOKUP($G516,PDC!$B$10:$G$95,6,FALSE))))</f>
        <v>0</v>
      </c>
      <c r="AG516" s="30">
        <f>IF(G516="",0,IF(P516="Inkoop bij 3e partij",0,IF(H516="Ja", Z516,VLOOKUP($G516,PDC!$B$10:$G$95,5,FALSE))))</f>
        <v>0</v>
      </c>
      <c r="AH516" s="293">
        <f>IF(G516="",0,IF(P516="Inkoop bij 3e partij",V516*(1+PDC!$F$37)+IF(G516=0,0,IF(LEN(G516)=0,0,VLOOKUP($G516,PDC!$B$10:$J$77,7,FALSE))),0))</f>
        <v>0</v>
      </c>
      <c r="AI516" s="293">
        <f>IF(G516="",0,IF(P516="Inkoop bij 3e partij",W516*(1+PDC!$F$38),0))</f>
        <v>0</v>
      </c>
      <c r="AJ516" s="30">
        <f>IF(L516="",0,IF(M516="Ja",AA516,VLOOKUP($L516,PDC!$B$10:$G$95,5,FALSE)))</f>
        <v>0</v>
      </c>
    </row>
    <row r="517" spans="1:36" x14ac:dyDescent="0.2">
      <c r="A517" s="36" t="str">
        <f>IF(OR(LEN('Local Access'!A517)=0,'Local Access'!$L516="Ja"),"",'Local Access'!A517)</f>
        <v/>
      </c>
      <c r="B517" s="36" t="str">
        <f>IF(OR(LEN('Local Access'!B517)=0,'Local Access'!$L516="Ja"),"",'Local Access'!B517)</f>
        <v/>
      </c>
      <c r="C517" s="36" t="str">
        <f>IF(OR(LEN('Local Access'!C517)=0,'Local Access'!$L516="Ja"),"",'Local Access'!C517)</f>
        <v/>
      </c>
      <c r="D517" s="36" t="str">
        <f>IF(OR(LEN('Local Access'!D517)=0,'Local Access'!$L516="Ja"),"",'Local Access'!D517)</f>
        <v/>
      </c>
      <c r="E517" s="36" t="str">
        <f>IF(OR(LEN('Local Access'!E517)=0,'Local Access'!$L516="Ja"),"",'Local Access'!E517)</f>
        <v/>
      </c>
      <c r="F517" s="36" t="str">
        <f>IF(OR(LEN('Local Access'!F517)=0,'Local Access'!$L516="Ja"),"",'Local Access'!F517)</f>
        <v/>
      </c>
      <c r="G517" s="36" t="str">
        <f>IF(N516="Ja","",IF(LEN('Local Access'!H517)=0,"",'Local Access'!H517))</f>
        <v/>
      </c>
      <c r="H517" s="174" t="str">
        <f t="shared" si="35"/>
        <v/>
      </c>
      <c r="I517" s="36" t="str">
        <f>IF(N516="Ja","",IF(LEN('Local Access'!G517)=0,"",'Local Access'!G517))</f>
        <v/>
      </c>
      <c r="J517" s="36" t="str">
        <f>IF(N516="Ja","",IF(LEN('Local Access'!I517)=0,"",'Local Access'!I517))</f>
        <v/>
      </c>
      <c r="K517" s="36" t="str">
        <f>IF(LEN('Local Access'!J517)=0,"",'Local Access'!J517)</f>
        <v/>
      </c>
      <c r="L517" s="36" t="str">
        <f>IF(LEN('Local Access'!K517)=0,"",'Local Access'!K517)</f>
        <v/>
      </c>
      <c r="M517" s="174" t="str">
        <f t="shared" si="36"/>
        <v/>
      </c>
      <c r="N517" s="36" t="str">
        <f>IF(LEN('Local Access'!L517)=0,"",'Local Access'!L517)</f>
        <v/>
      </c>
      <c r="O517" s="36" t="str">
        <f>IF(LEN('Local Access'!M517)=0,"",'Local Access'!M517)</f>
        <v/>
      </c>
      <c r="P517" s="35"/>
      <c r="Q517" s="35"/>
      <c r="R517" s="34"/>
      <c r="S517" s="33"/>
      <c r="T517" s="33"/>
      <c r="U517" s="32"/>
      <c r="V517" s="31"/>
      <c r="W517" s="31"/>
      <c r="X517" s="31"/>
      <c r="Y517" s="31"/>
      <c r="Z517" s="31"/>
      <c r="AA517" s="31"/>
      <c r="AB517" s="292">
        <f t="shared" si="37"/>
        <v>0</v>
      </c>
      <c r="AC517" s="292">
        <f t="shared" si="38"/>
        <v>0</v>
      </c>
      <c r="AD517" s="292">
        <f t="shared" si="39"/>
        <v>0</v>
      </c>
      <c r="AE517" s="30">
        <f>IF(G517="",0,IF(P517="On-Net maken (glasvezel)",$S517*PDC!$F$33+$T517*PDC!$F$34+PDC!$F$32+$U517,IF(P517="On-Net maken (radio)",PDC!$F$35+$U517,0)))</f>
        <v>0</v>
      </c>
      <c r="AF517" s="293">
        <f>IF(G517="",0,IF(P517="Inkoop bij 3e partij",0,IF(H517="Ja",Y517,VLOOKUP($G517,PDC!$B$10:$G$95,6,FALSE))))</f>
        <v>0</v>
      </c>
      <c r="AG517" s="30">
        <f>IF(G517="",0,IF(P517="Inkoop bij 3e partij",0,IF(H517="Ja", Z517,VLOOKUP($G517,PDC!$B$10:$G$95,5,FALSE))))</f>
        <v>0</v>
      </c>
      <c r="AH517" s="293">
        <f>IF(G517="",0,IF(P517="Inkoop bij 3e partij",V517*(1+PDC!$F$37)+IF(G517=0,0,IF(LEN(G517)=0,0,VLOOKUP($G517,PDC!$B$10:$J$77,7,FALSE))),0))</f>
        <v>0</v>
      </c>
      <c r="AI517" s="293">
        <f>IF(G517="",0,IF(P517="Inkoop bij 3e partij",W517*(1+PDC!$F$38),0))</f>
        <v>0</v>
      </c>
      <c r="AJ517" s="30">
        <f>IF(L517="",0,IF(M517="Ja",AA517,VLOOKUP($L517,PDC!$B$10:$G$95,5,FALSE)))</f>
        <v>0</v>
      </c>
    </row>
    <row r="518" spans="1:36" x14ac:dyDescent="0.2">
      <c r="A518" s="36" t="str">
        <f>IF(OR(LEN('Local Access'!A518)=0,'Local Access'!$L517="Ja"),"",'Local Access'!A518)</f>
        <v/>
      </c>
      <c r="B518" s="36" t="str">
        <f>IF(OR(LEN('Local Access'!B518)=0,'Local Access'!$L517="Ja"),"",'Local Access'!B518)</f>
        <v/>
      </c>
      <c r="C518" s="36" t="str">
        <f>IF(OR(LEN('Local Access'!C518)=0,'Local Access'!$L517="Ja"),"",'Local Access'!C518)</f>
        <v/>
      </c>
      <c r="D518" s="36" t="str">
        <f>IF(OR(LEN('Local Access'!D518)=0,'Local Access'!$L517="Ja"),"",'Local Access'!D518)</f>
        <v/>
      </c>
      <c r="E518" s="36" t="str">
        <f>IF(OR(LEN('Local Access'!E518)=0,'Local Access'!$L517="Ja"),"",'Local Access'!E518)</f>
        <v/>
      </c>
      <c r="F518" s="36" t="str">
        <f>IF(OR(LEN('Local Access'!F518)=0,'Local Access'!$L517="Ja"),"",'Local Access'!F518)</f>
        <v/>
      </c>
      <c r="G518" s="36" t="str">
        <f>IF(N517="Ja","",IF(LEN('Local Access'!H518)=0,"",'Local Access'!H518))</f>
        <v/>
      </c>
      <c r="H518" s="174" t="str">
        <f t="shared" si="35"/>
        <v/>
      </c>
      <c r="I518" s="36" t="str">
        <f>IF(N517="Ja","",IF(LEN('Local Access'!G518)=0,"",'Local Access'!G518))</f>
        <v/>
      </c>
      <c r="J518" s="36" t="str">
        <f>IF(N517="Ja","",IF(LEN('Local Access'!I518)=0,"",'Local Access'!I518))</f>
        <v/>
      </c>
      <c r="K518" s="36" t="str">
        <f>IF(LEN('Local Access'!J518)=0,"",'Local Access'!J518)</f>
        <v/>
      </c>
      <c r="L518" s="36" t="str">
        <f>IF(LEN('Local Access'!K518)=0,"",'Local Access'!K518)</f>
        <v/>
      </c>
      <c r="M518" s="174" t="str">
        <f t="shared" si="36"/>
        <v/>
      </c>
      <c r="N518" s="36" t="str">
        <f>IF(LEN('Local Access'!L518)=0,"",'Local Access'!L518)</f>
        <v/>
      </c>
      <c r="O518" s="36" t="str">
        <f>IF(LEN('Local Access'!M518)=0,"",'Local Access'!M518)</f>
        <v/>
      </c>
      <c r="P518" s="35"/>
      <c r="Q518" s="35"/>
      <c r="R518" s="34"/>
      <c r="S518" s="33"/>
      <c r="T518" s="33"/>
      <c r="U518" s="32"/>
      <c r="V518" s="31"/>
      <c r="W518" s="31"/>
      <c r="X518" s="31"/>
      <c r="Y518" s="31"/>
      <c r="Z518" s="31"/>
      <c r="AA518" s="31"/>
      <c r="AB518" s="292">
        <f t="shared" si="37"/>
        <v>0</v>
      </c>
      <c r="AC518" s="292">
        <f t="shared" si="38"/>
        <v>0</v>
      </c>
      <c r="AD518" s="292">
        <f t="shared" si="39"/>
        <v>0</v>
      </c>
      <c r="AE518" s="30">
        <f>IF(G518="",0,IF(P518="On-Net maken (glasvezel)",$S518*PDC!$F$33+$T518*PDC!$F$34+PDC!$F$32+$U518,IF(P518="On-Net maken (radio)",PDC!$F$35+$U518,0)))</f>
        <v>0</v>
      </c>
      <c r="AF518" s="293">
        <f>IF(G518="",0,IF(P518="Inkoop bij 3e partij",0,IF(H518="Ja",Y518,VLOOKUP($G518,PDC!$B$10:$G$95,6,FALSE))))</f>
        <v>0</v>
      </c>
      <c r="AG518" s="30">
        <f>IF(G518="",0,IF(P518="Inkoop bij 3e partij",0,IF(H518="Ja", Z518,VLOOKUP($G518,PDC!$B$10:$G$95,5,FALSE))))</f>
        <v>0</v>
      </c>
      <c r="AH518" s="293">
        <f>IF(G518="",0,IF(P518="Inkoop bij 3e partij",V518*(1+PDC!$F$37)+IF(G518=0,0,IF(LEN(G518)=0,0,VLOOKUP($G518,PDC!$B$10:$J$77,7,FALSE))),0))</f>
        <v>0</v>
      </c>
      <c r="AI518" s="293">
        <f>IF(G518="",0,IF(P518="Inkoop bij 3e partij",W518*(1+PDC!$F$38),0))</f>
        <v>0</v>
      </c>
      <c r="AJ518" s="30">
        <f>IF(L518="",0,IF(M518="Ja",AA518,VLOOKUP($L518,PDC!$B$10:$G$95,5,FALSE)))</f>
        <v>0</v>
      </c>
    </row>
    <row r="519" spans="1:36" x14ac:dyDescent="0.2">
      <c r="A519" s="36" t="str">
        <f>IF(OR(LEN('Local Access'!A519)=0,'Local Access'!$L518="Ja"),"",'Local Access'!A519)</f>
        <v/>
      </c>
      <c r="B519" s="36" t="str">
        <f>IF(OR(LEN('Local Access'!B519)=0,'Local Access'!$L518="Ja"),"",'Local Access'!B519)</f>
        <v/>
      </c>
      <c r="C519" s="36" t="str">
        <f>IF(OR(LEN('Local Access'!C519)=0,'Local Access'!$L518="Ja"),"",'Local Access'!C519)</f>
        <v/>
      </c>
      <c r="D519" s="36" t="str">
        <f>IF(OR(LEN('Local Access'!D519)=0,'Local Access'!$L518="Ja"),"",'Local Access'!D519)</f>
        <v/>
      </c>
      <c r="E519" s="36" t="str">
        <f>IF(OR(LEN('Local Access'!E519)=0,'Local Access'!$L518="Ja"),"",'Local Access'!E519)</f>
        <v/>
      </c>
      <c r="F519" s="36" t="str">
        <f>IF(OR(LEN('Local Access'!F519)=0,'Local Access'!$L518="Ja"),"",'Local Access'!F519)</f>
        <v/>
      </c>
      <c r="G519" s="36" t="str">
        <f>IF(N518="Ja","",IF(LEN('Local Access'!H519)=0,"",'Local Access'!H519))</f>
        <v/>
      </c>
      <c r="H519" s="174" t="str">
        <f t="shared" si="35"/>
        <v/>
      </c>
      <c r="I519" s="36" t="str">
        <f>IF(N518="Ja","",IF(LEN('Local Access'!G519)=0,"",'Local Access'!G519))</f>
        <v/>
      </c>
      <c r="J519" s="36" t="str">
        <f>IF(N518="Ja","",IF(LEN('Local Access'!I519)=0,"",'Local Access'!I519))</f>
        <v/>
      </c>
      <c r="K519" s="36" t="str">
        <f>IF(LEN('Local Access'!J519)=0,"",'Local Access'!J519)</f>
        <v/>
      </c>
      <c r="L519" s="36" t="str">
        <f>IF(LEN('Local Access'!K519)=0,"",'Local Access'!K519)</f>
        <v/>
      </c>
      <c r="M519" s="174" t="str">
        <f t="shared" si="36"/>
        <v/>
      </c>
      <c r="N519" s="36" t="str">
        <f>IF(LEN('Local Access'!L519)=0,"",'Local Access'!L519)</f>
        <v/>
      </c>
      <c r="O519" s="36" t="str">
        <f>IF(LEN('Local Access'!M519)=0,"",'Local Access'!M519)</f>
        <v/>
      </c>
      <c r="P519" s="35"/>
      <c r="Q519" s="35"/>
      <c r="R519" s="34"/>
      <c r="S519" s="33"/>
      <c r="T519" s="33"/>
      <c r="U519" s="32"/>
      <c r="V519" s="31"/>
      <c r="W519" s="31"/>
      <c r="X519" s="31"/>
      <c r="Y519" s="31"/>
      <c r="Z519" s="31"/>
      <c r="AA519" s="31"/>
      <c r="AB519" s="292">
        <f t="shared" si="37"/>
        <v>0</v>
      </c>
      <c r="AC519" s="292">
        <f t="shared" si="38"/>
        <v>0</v>
      </c>
      <c r="AD519" s="292">
        <f t="shared" si="39"/>
        <v>0</v>
      </c>
      <c r="AE519" s="30">
        <f>IF(G519="",0,IF(P519="On-Net maken (glasvezel)",$S519*PDC!$F$33+$T519*PDC!$F$34+PDC!$F$32+$U519,IF(P519="On-Net maken (radio)",PDC!$F$35+$U519,0)))</f>
        <v>0</v>
      </c>
      <c r="AF519" s="293">
        <f>IF(G519="",0,IF(P519="Inkoop bij 3e partij",0,IF(H519="Ja",Y519,VLOOKUP($G519,PDC!$B$10:$G$95,6,FALSE))))</f>
        <v>0</v>
      </c>
      <c r="AG519" s="30">
        <f>IF(G519="",0,IF(P519="Inkoop bij 3e partij",0,IF(H519="Ja", Z519,VLOOKUP($G519,PDC!$B$10:$G$95,5,FALSE))))</f>
        <v>0</v>
      </c>
      <c r="AH519" s="293">
        <f>IF(G519="",0,IF(P519="Inkoop bij 3e partij",V519*(1+PDC!$F$37)+IF(G519=0,0,IF(LEN(G519)=0,0,VLOOKUP($G519,PDC!$B$10:$J$77,7,FALSE))),0))</f>
        <v>0</v>
      </c>
      <c r="AI519" s="293">
        <f>IF(G519="",0,IF(P519="Inkoop bij 3e partij",W519*(1+PDC!$F$38),0))</f>
        <v>0</v>
      </c>
      <c r="AJ519" s="30">
        <f>IF(L519="",0,IF(M519="Ja",AA519,VLOOKUP($L519,PDC!$B$10:$G$95,5,FALSE)))</f>
        <v>0</v>
      </c>
    </row>
    <row r="520" spans="1:36" x14ac:dyDescent="0.2">
      <c r="A520" s="36" t="str">
        <f>IF(OR(LEN('Local Access'!A520)=0,'Local Access'!$L519="Ja"),"",'Local Access'!A520)</f>
        <v/>
      </c>
      <c r="B520" s="36" t="str">
        <f>IF(OR(LEN('Local Access'!B520)=0,'Local Access'!$L519="Ja"),"",'Local Access'!B520)</f>
        <v/>
      </c>
      <c r="C520" s="36" t="str">
        <f>IF(OR(LEN('Local Access'!C520)=0,'Local Access'!$L519="Ja"),"",'Local Access'!C520)</f>
        <v/>
      </c>
      <c r="D520" s="36" t="str">
        <f>IF(OR(LEN('Local Access'!D520)=0,'Local Access'!$L519="Ja"),"",'Local Access'!D520)</f>
        <v/>
      </c>
      <c r="E520" s="36" t="str">
        <f>IF(OR(LEN('Local Access'!E520)=0,'Local Access'!$L519="Ja"),"",'Local Access'!E520)</f>
        <v/>
      </c>
      <c r="F520" s="36" t="str">
        <f>IF(OR(LEN('Local Access'!F520)=0,'Local Access'!$L519="Ja"),"",'Local Access'!F520)</f>
        <v/>
      </c>
      <c r="G520" s="36" t="str">
        <f>IF(N519="Ja","",IF(LEN('Local Access'!H520)=0,"",'Local Access'!H520))</f>
        <v/>
      </c>
      <c r="H520" s="174" t="str">
        <f t="shared" si="35"/>
        <v/>
      </c>
      <c r="I520" s="36" t="str">
        <f>IF(N519="Ja","",IF(LEN('Local Access'!G520)=0,"",'Local Access'!G520))</f>
        <v/>
      </c>
      <c r="J520" s="36" t="str">
        <f>IF(N519="Ja","",IF(LEN('Local Access'!I520)=0,"",'Local Access'!I520))</f>
        <v/>
      </c>
      <c r="K520" s="36" t="str">
        <f>IF(LEN('Local Access'!J520)=0,"",'Local Access'!J520)</f>
        <v/>
      </c>
      <c r="L520" s="36" t="str">
        <f>IF(LEN('Local Access'!K520)=0,"",'Local Access'!K520)</f>
        <v/>
      </c>
      <c r="M520" s="174" t="str">
        <f t="shared" si="36"/>
        <v/>
      </c>
      <c r="N520" s="36" t="str">
        <f>IF(LEN('Local Access'!L520)=0,"",'Local Access'!L520)</f>
        <v/>
      </c>
      <c r="O520" s="36" t="str">
        <f>IF(LEN('Local Access'!M520)=0,"",'Local Access'!M520)</f>
        <v/>
      </c>
      <c r="P520" s="35"/>
      <c r="Q520" s="35"/>
      <c r="R520" s="34"/>
      <c r="S520" s="33"/>
      <c r="T520" s="33"/>
      <c r="U520" s="32"/>
      <c r="V520" s="31"/>
      <c r="W520" s="31"/>
      <c r="X520" s="31"/>
      <c r="Y520" s="31"/>
      <c r="Z520" s="31"/>
      <c r="AA520" s="31"/>
      <c r="AB520" s="292">
        <f t="shared" si="37"/>
        <v>0</v>
      </c>
      <c r="AC520" s="292">
        <f t="shared" si="38"/>
        <v>0</v>
      </c>
      <c r="AD520" s="292">
        <f t="shared" si="39"/>
        <v>0</v>
      </c>
      <c r="AE520" s="30">
        <f>IF(G520="",0,IF(P520="On-Net maken (glasvezel)",$S520*PDC!$F$33+$T520*PDC!$F$34+PDC!$F$32+$U520,IF(P520="On-Net maken (radio)",PDC!$F$35+$U520,0)))</f>
        <v>0</v>
      </c>
      <c r="AF520" s="293">
        <f>IF(G520="",0,IF(P520="Inkoop bij 3e partij",0,IF(H520="Ja",Y520,VLOOKUP($G520,PDC!$B$10:$G$95,6,FALSE))))</f>
        <v>0</v>
      </c>
      <c r="AG520" s="30">
        <f>IF(G520="",0,IF(P520="Inkoop bij 3e partij",0,IF(H520="Ja", Z520,VLOOKUP($G520,PDC!$B$10:$G$95,5,FALSE))))</f>
        <v>0</v>
      </c>
      <c r="AH520" s="293">
        <f>IF(G520="",0,IF(P520="Inkoop bij 3e partij",V520*(1+PDC!$F$37)+IF(G520=0,0,IF(LEN(G520)=0,0,VLOOKUP($G520,PDC!$B$10:$J$77,7,FALSE))),0))</f>
        <v>0</v>
      </c>
      <c r="AI520" s="293">
        <f>IF(G520="",0,IF(P520="Inkoop bij 3e partij",W520*(1+PDC!$F$38),0))</f>
        <v>0</v>
      </c>
      <c r="AJ520" s="30">
        <f>IF(L520="",0,IF(M520="Ja",AA520,VLOOKUP($L520,PDC!$B$10:$G$95,5,FALSE)))</f>
        <v>0</v>
      </c>
    </row>
    <row r="521" spans="1:36" x14ac:dyDescent="0.2">
      <c r="A521" s="36" t="str">
        <f>IF(OR(LEN('Local Access'!A521)=0,'Local Access'!$L520="Ja"),"",'Local Access'!A521)</f>
        <v/>
      </c>
      <c r="B521" s="36" t="str">
        <f>IF(OR(LEN('Local Access'!B521)=0,'Local Access'!$L520="Ja"),"",'Local Access'!B521)</f>
        <v/>
      </c>
      <c r="C521" s="36" t="str">
        <f>IF(OR(LEN('Local Access'!C521)=0,'Local Access'!$L520="Ja"),"",'Local Access'!C521)</f>
        <v/>
      </c>
      <c r="D521" s="36" t="str">
        <f>IF(OR(LEN('Local Access'!D521)=0,'Local Access'!$L520="Ja"),"",'Local Access'!D521)</f>
        <v/>
      </c>
      <c r="E521" s="36" t="str">
        <f>IF(OR(LEN('Local Access'!E521)=0,'Local Access'!$L520="Ja"),"",'Local Access'!E521)</f>
        <v/>
      </c>
      <c r="F521" s="36" t="str">
        <f>IF(OR(LEN('Local Access'!F521)=0,'Local Access'!$L520="Ja"),"",'Local Access'!F521)</f>
        <v/>
      </c>
      <c r="G521" s="36" t="str">
        <f>IF(N520="Ja","",IF(LEN('Local Access'!H521)=0,"",'Local Access'!H521))</f>
        <v/>
      </c>
      <c r="H521" s="174" t="str">
        <f t="shared" si="35"/>
        <v/>
      </c>
      <c r="I521" s="36" t="str">
        <f>IF(N520="Ja","",IF(LEN('Local Access'!G521)=0,"",'Local Access'!G521))</f>
        <v/>
      </c>
      <c r="J521" s="36" t="str">
        <f>IF(N520="Ja","",IF(LEN('Local Access'!I521)=0,"",'Local Access'!I521))</f>
        <v/>
      </c>
      <c r="K521" s="36" t="str">
        <f>IF(LEN('Local Access'!J521)=0,"",'Local Access'!J521)</f>
        <v/>
      </c>
      <c r="L521" s="36" t="str">
        <f>IF(LEN('Local Access'!K521)=0,"",'Local Access'!K521)</f>
        <v/>
      </c>
      <c r="M521" s="174" t="str">
        <f t="shared" si="36"/>
        <v/>
      </c>
      <c r="N521" s="36" t="str">
        <f>IF(LEN('Local Access'!L521)=0,"",'Local Access'!L521)</f>
        <v/>
      </c>
      <c r="O521" s="36" t="str">
        <f>IF(LEN('Local Access'!M521)=0,"",'Local Access'!M521)</f>
        <v/>
      </c>
      <c r="P521" s="35"/>
      <c r="Q521" s="35"/>
      <c r="R521" s="34"/>
      <c r="S521" s="33"/>
      <c r="T521" s="33"/>
      <c r="U521" s="32"/>
      <c r="V521" s="31"/>
      <c r="W521" s="31"/>
      <c r="X521" s="31"/>
      <c r="Y521" s="31"/>
      <c r="Z521" s="31"/>
      <c r="AA521" s="31"/>
      <c r="AB521" s="292">
        <f t="shared" si="37"/>
        <v>0</v>
      </c>
      <c r="AC521" s="292">
        <f t="shared" si="38"/>
        <v>0</v>
      </c>
      <c r="AD521" s="292">
        <f t="shared" si="39"/>
        <v>0</v>
      </c>
      <c r="AE521" s="30">
        <f>IF(G521="",0,IF(P521="On-Net maken (glasvezel)",$S521*PDC!$F$33+$T521*PDC!$F$34+PDC!$F$32+$U521,IF(P521="On-Net maken (radio)",PDC!$F$35+$U521,0)))</f>
        <v>0</v>
      </c>
      <c r="AF521" s="293">
        <f>IF(G521="",0,IF(P521="Inkoop bij 3e partij",0,IF(H521="Ja",Y521,VLOOKUP($G521,PDC!$B$10:$G$95,6,FALSE))))</f>
        <v>0</v>
      </c>
      <c r="AG521" s="30">
        <f>IF(G521="",0,IF(P521="Inkoop bij 3e partij",0,IF(H521="Ja", Z521,VLOOKUP($G521,PDC!$B$10:$G$95,5,FALSE))))</f>
        <v>0</v>
      </c>
      <c r="AH521" s="293">
        <f>IF(G521="",0,IF(P521="Inkoop bij 3e partij",V521*(1+PDC!$F$37)+IF(G521=0,0,IF(LEN(G521)=0,0,VLOOKUP($G521,PDC!$B$10:$J$77,7,FALSE))),0))</f>
        <v>0</v>
      </c>
      <c r="AI521" s="293">
        <f>IF(G521="",0,IF(P521="Inkoop bij 3e partij",W521*(1+PDC!$F$38),0))</f>
        <v>0</v>
      </c>
      <c r="AJ521" s="30">
        <f>IF(L521="",0,IF(M521="Ja",AA521,VLOOKUP($L521,PDC!$B$10:$G$95,5,FALSE)))</f>
        <v>0</v>
      </c>
    </row>
    <row r="522" spans="1:36" x14ac:dyDescent="0.2">
      <c r="A522" s="36" t="str">
        <f>IF(OR(LEN('Local Access'!A522)=0,'Local Access'!$L521="Ja"),"",'Local Access'!A522)</f>
        <v/>
      </c>
      <c r="B522" s="36" t="str">
        <f>IF(OR(LEN('Local Access'!B522)=0,'Local Access'!$L521="Ja"),"",'Local Access'!B522)</f>
        <v/>
      </c>
      <c r="C522" s="36" t="str">
        <f>IF(OR(LEN('Local Access'!C522)=0,'Local Access'!$L521="Ja"),"",'Local Access'!C522)</f>
        <v/>
      </c>
      <c r="D522" s="36" t="str">
        <f>IF(OR(LEN('Local Access'!D522)=0,'Local Access'!$L521="Ja"),"",'Local Access'!D522)</f>
        <v/>
      </c>
      <c r="E522" s="36" t="str">
        <f>IF(OR(LEN('Local Access'!E522)=0,'Local Access'!$L521="Ja"),"",'Local Access'!E522)</f>
        <v/>
      </c>
      <c r="F522" s="36" t="str">
        <f>IF(OR(LEN('Local Access'!F522)=0,'Local Access'!$L521="Ja"),"",'Local Access'!F522)</f>
        <v/>
      </c>
      <c r="G522" s="36" t="str">
        <f>IF(N521="Ja","",IF(LEN('Local Access'!H522)=0,"",'Local Access'!H522))</f>
        <v/>
      </c>
      <c r="H522" s="174" t="str">
        <f t="shared" si="35"/>
        <v/>
      </c>
      <c r="I522" s="36" t="str">
        <f>IF(N521="Ja","",IF(LEN('Local Access'!G522)=0,"",'Local Access'!G522))</f>
        <v/>
      </c>
      <c r="J522" s="36" t="str">
        <f>IF(N521="Ja","",IF(LEN('Local Access'!I522)=0,"",'Local Access'!I522))</f>
        <v/>
      </c>
      <c r="K522" s="36" t="str">
        <f>IF(LEN('Local Access'!J522)=0,"",'Local Access'!J522)</f>
        <v/>
      </c>
      <c r="L522" s="36" t="str">
        <f>IF(LEN('Local Access'!K522)=0,"",'Local Access'!K522)</f>
        <v/>
      </c>
      <c r="M522" s="174" t="str">
        <f t="shared" si="36"/>
        <v/>
      </c>
      <c r="N522" s="36" t="str">
        <f>IF(LEN('Local Access'!L522)=0,"",'Local Access'!L522)</f>
        <v/>
      </c>
      <c r="O522" s="36" t="str">
        <f>IF(LEN('Local Access'!M522)=0,"",'Local Access'!M522)</f>
        <v/>
      </c>
      <c r="P522" s="35"/>
      <c r="Q522" s="35"/>
      <c r="R522" s="34"/>
      <c r="S522" s="33"/>
      <c r="T522" s="33"/>
      <c r="U522" s="32"/>
      <c r="V522" s="31"/>
      <c r="W522" s="31"/>
      <c r="X522" s="31"/>
      <c r="Y522" s="31"/>
      <c r="Z522" s="31"/>
      <c r="AA522" s="31"/>
      <c r="AB522" s="292">
        <f t="shared" si="37"/>
        <v>0</v>
      </c>
      <c r="AC522" s="292">
        <f t="shared" si="38"/>
        <v>0</v>
      </c>
      <c r="AD522" s="292">
        <f t="shared" si="39"/>
        <v>0</v>
      </c>
      <c r="AE522" s="30">
        <f>IF(G522="",0,IF(P522="On-Net maken (glasvezel)",$S522*PDC!$F$33+$T522*PDC!$F$34+PDC!$F$32+$U522,IF(P522="On-Net maken (radio)",PDC!$F$35+$U522,0)))</f>
        <v>0</v>
      </c>
      <c r="AF522" s="293">
        <f>IF(G522="",0,IF(P522="Inkoop bij 3e partij",0,IF(H522="Ja",Y522,VLOOKUP($G522,PDC!$B$10:$G$95,6,FALSE))))</f>
        <v>0</v>
      </c>
      <c r="AG522" s="30">
        <f>IF(G522="",0,IF(P522="Inkoop bij 3e partij",0,IF(H522="Ja", Z522,VLOOKUP($G522,PDC!$B$10:$G$95,5,FALSE))))</f>
        <v>0</v>
      </c>
      <c r="AH522" s="293">
        <f>IF(G522="",0,IF(P522="Inkoop bij 3e partij",V522*(1+PDC!$F$37)+IF(G522=0,0,IF(LEN(G522)=0,0,VLOOKUP($G522,PDC!$B$10:$J$77,7,FALSE))),0))</f>
        <v>0</v>
      </c>
      <c r="AI522" s="293">
        <f>IF(G522="",0,IF(P522="Inkoop bij 3e partij",W522*(1+PDC!$F$38),0))</f>
        <v>0</v>
      </c>
      <c r="AJ522" s="30">
        <f>IF(L522="",0,IF(M522="Ja",AA522,VLOOKUP($L522,PDC!$B$10:$G$95,5,FALSE)))</f>
        <v>0</v>
      </c>
    </row>
    <row r="523" spans="1:36" x14ac:dyDescent="0.2">
      <c r="A523" s="36" t="str">
        <f>IF(OR(LEN('Local Access'!A523)=0,'Local Access'!$L522="Ja"),"",'Local Access'!A523)</f>
        <v/>
      </c>
      <c r="B523" s="36" t="str">
        <f>IF(OR(LEN('Local Access'!B523)=0,'Local Access'!$L522="Ja"),"",'Local Access'!B523)</f>
        <v/>
      </c>
      <c r="C523" s="36" t="str">
        <f>IF(OR(LEN('Local Access'!C523)=0,'Local Access'!$L522="Ja"),"",'Local Access'!C523)</f>
        <v/>
      </c>
      <c r="D523" s="36" t="str">
        <f>IF(OR(LEN('Local Access'!D523)=0,'Local Access'!$L522="Ja"),"",'Local Access'!D523)</f>
        <v/>
      </c>
      <c r="E523" s="36" t="str">
        <f>IF(OR(LEN('Local Access'!E523)=0,'Local Access'!$L522="Ja"),"",'Local Access'!E523)</f>
        <v/>
      </c>
      <c r="F523" s="36" t="str">
        <f>IF(OR(LEN('Local Access'!F523)=0,'Local Access'!$L522="Ja"),"",'Local Access'!F523)</f>
        <v/>
      </c>
      <c r="G523" s="36" t="str">
        <f>IF(N522="Ja","",IF(LEN('Local Access'!H523)=0,"",'Local Access'!H523))</f>
        <v/>
      </c>
      <c r="H523" s="174" t="str">
        <f t="shared" si="35"/>
        <v/>
      </c>
      <c r="I523" s="36" t="str">
        <f>IF(N522="Ja","",IF(LEN('Local Access'!G523)=0,"",'Local Access'!G523))</f>
        <v/>
      </c>
      <c r="J523" s="36" t="str">
        <f>IF(N522="Ja","",IF(LEN('Local Access'!I523)=0,"",'Local Access'!I523))</f>
        <v/>
      </c>
      <c r="K523" s="36" t="str">
        <f>IF(LEN('Local Access'!J523)=0,"",'Local Access'!J523)</f>
        <v/>
      </c>
      <c r="L523" s="36" t="str">
        <f>IF(LEN('Local Access'!K523)=0,"",'Local Access'!K523)</f>
        <v/>
      </c>
      <c r="M523" s="174" t="str">
        <f t="shared" si="36"/>
        <v/>
      </c>
      <c r="N523" s="36" t="str">
        <f>IF(LEN('Local Access'!L523)=0,"",'Local Access'!L523)</f>
        <v/>
      </c>
      <c r="O523" s="36" t="str">
        <f>IF(LEN('Local Access'!M523)=0,"",'Local Access'!M523)</f>
        <v/>
      </c>
      <c r="P523" s="35"/>
      <c r="Q523" s="35"/>
      <c r="R523" s="34"/>
      <c r="S523" s="33"/>
      <c r="T523" s="33"/>
      <c r="U523" s="32"/>
      <c r="V523" s="31"/>
      <c r="W523" s="31"/>
      <c r="X523" s="31"/>
      <c r="Y523" s="31"/>
      <c r="Z523" s="31"/>
      <c r="AA523" s="31"/>
      <c r="AB523" s="292">
        <f t="shared" si="37"/>
        <v>0</v>
      </c>
      <c r="AC523" s="292">
        <f t="shared" si="38"/>
        <v>0</v>
      </c>
      <c r="AD523" s="292">
        <f t="shared" si="39"/>
        <v>0</v>
      </c>
      <c r="AE523" s="30">
        <f>IF(G523="",0,IF(P523="On-Net maken (glasvezel)",$S523*PDC!$F$33+$T523*PDC!$F$34+PDC!$F$32+$U523,IF(P523="On-Net maken (radio)",PDC!$F$35+$U523,0)))</f>
        <v>0</v>
      </c>
      <c r="AF523" s="293">
        <f>IF(G523="",0,IF(P523="Inkoop bij 3e partij",0,IF(H523="Ja",Y523,VLOOKUP($G523,PDC!$B$10:$G$95,6,FALSE))))</f>
        <v>0</v>
      </c>
      <c r="AG523" s="30">
        <f>IF(G523="",0,IF(P523="Inkoop bij 3e partij",0,IF(H523="Ja", Z523,VLOOKUP($G523,PDC!$B$10:$G$95,5,FALSE))))</f>
        <v>0</v>
      </c>
      <c r="AH523" s="293">
        <f>IF(G523="",0,IF(P523="Inkoop bij 3e partij",V523*(1+PDC!$F$37)+IF(G523=0,0,IF(LEN(G523)=0,0,VLOOKUP($G523,PDC!$B$10:$J$77,7,FALSE))),0))</f>
        <v>0</v>
      </c>
      <c r="AI523" s="293">
        <f>IF(G523="",0,IF(P523="Inkoop bij 3e partij",W523*(1+PDC!$F$38),0))</f>
        <v>0</v>
      </c>
      <c r="AJ523" s="30">
        <f>IF(L523="",0,IF(M523="Ja",AA523,VLOOKUP($L523,PDC!$B$10:$G$95,5,FALSE)))</f>
        <v>0</v>
      </c>
    </row>
    <row r="524" spans="1:36" x14ac:dyDescent="0.2">
      <c r="A524" s="36" t="str">
        <f>IF(OR(LEN('Local Access'!A524)=0,'Local Access'!$L523="Ja"),"",'Local Access'!A524)</f>
        <v/>
      </c>
      <c r="B524" s="36" t="str">
        <f>IF(OR(LEN('Local Access'!B524)=0,'Local Access'!$L523="Ja"),"",'Local Access'!B524)</f>
        <v/>
      </c>
      <c r="C524" s="36" t="str">
        <f>IF(OR(LEN('Local Access'!C524)=0,'Local Access'!$L523="Ja"),"",'Local Access'!C524)</f>
        <v/>
      </c>
      <c r="D524" s="36" t="str">
        <f>IF(OR(LEN('Local Access'!D524)=0,'Local Access'!$L523="Ja"),"",'Local Access'!D524)</f>
        <v/>
      </c>
      <c r="E524" s="36" t="str">
        <f>IF(OR(LEN('Local Access'!E524)=0,'Local Access'!$L523="Ja"),"",'Local Access'!E524)</f>
        <v/>
      </c>
      <c r="F524" s="36" t="str">
        <f>IF(OR(LEN('Local Access'!F524)=0,'Local Access'!$L523="Ja"),"",'Local Access'!F524)</f>
        <v/>
      </c>
      <c r="G524" s="36" t="str">
        <f>IF(N523="Ja","",IF(LEN('Local Access'!H524)=0,"",'Local Access'!H524))</f>
        <v/>
      </c>
      <c r="H524" s="174" t="str">
        <f t="shared" si="35"/>
        <v/>
      </c>
      <c r="I524" s="36" t="str">
        <f>IF(N523="Ja","",IF(LEN('Local Access'!G524)=0,"",'Local Access'!G524))</f>
        <v/>
      </c>
      <c r="J524" s="36" t="str">
        <f>IF(N523="Ja","",IF(LEN('Local Access'!I524)=0,"",'Local Access'!I524))</f>
        <v/>
      </c>
      <c r="K524" s="36" t="str">
        <f>IF(LEN('Local Access'!J524)=0,"",'Local Access'!J524)</f>
        <v/>
      </c>
      <c r="L524" s="36" t="str">
        <f>IF(LEN('Local Access'!K524)=0,"",'Local Access'!K524)</f>
        <v/>
      </c>
      <c r="M524" s="174" t="str">
        <f t="shared" si="36"/>
        <v/>
      </c>
      <c r="N524" s="36" t="str">
        <f>IF(LEN('Local Access'!L524)=0,"",'Local Access'!L524)</f>
        <v/>
      </c>
      <c r="O524" s="36" t="str">
        <f>IF(LEN('Local Access'!M524)=0,"",'Local Access'!M524)</f>
        <v/>
      </c>
      <c r="P524" s="35"/>
      <c r="Q524" s="35"/>
      <c r="R524" s="34"/>
      <c r="S524" s="33"/>
      <c r="T524" s="33"/>
      <c r="U524" s="32"/>
      <c r="V524" s="31"/>
      <c r="W524" s="31"/>
      <c r="X524" s="31"/>
      <c r="Y524" s="31"/>
      <c r="Z524" s="31"/>
      <c r="AA524" s="31"/>
      <c r="AB524" s="292">
        <f t="shared" si="37"/>
        <v>0</v>
      </c>
      <c r="AC524" s="292">
        <f t="shared" si="38"/>
        <v>0</v>
      </c>
      <c r="AD524" s="292">
        <f t="shared" si="39"/>
        <v>0</v>
      </c>
      <c r="AE524" s="30">
        <f>IF(G524="",0,IF(P524="On-Net maken (glasvezel)",$S524*PDC!$F$33+$T524*PDC!$F$34+PDC!$F$32+$U524,IF(P524="On-Net maken (radio)",PDC!$F$35+$U524,0)))</f>
        <v>0</v>
      </c>
      <c r="AF524" s="293">
        <f>IF(G524="",0,IF(P524="Inkoop bij 3e partij",0,IF(H524="Ja",Y524,VLOOKUP($G524,PDC!$B$10:$G$95,6,FALSE))))</f>
        <v>0</v>
      </c>
      <c r="AG524" s="30">
        <f>IF(G524="",0,IF(P524="Inkoop bij 3e partij",0,IF(H524="Ja", Z524,VLOOKUP($G524,PDC!$B$10:$G$95,5,FALSE))))</f>
        <v>0</v>
      </c>
      <c r="AH524" s="293">
        <f>IF(G524="",0,IF(P524="Inkoop bij 3e partij",V524*(1+PDC!$F$37)+IF(G524=0,0,IF(LEN(G524)=0,0,VLOOKUP($G524,PDC!$B$10:$J$77,7,FALSE))),0))</f>
        <v>0</v>
      </c>
      <c r="AI524" s="293">
        <f>IF(G524="",0,IF(P524="Inkoop bij 3e partij",W524*(1+PDC!$F$38),0))</f>
        <v>0</v>
      </c>
      <c r="AJ524" s="30">
        <f>IF(L524="",0,IF(M524="Ja",AA524,VLOOKUP($L524,PDC!$B$10:$G$95,5,FALSE)))</f>
        <v>0</v>
      </c>
    </row>
    <row r="525" spans="1:36" x14ac:dyDescent="0.2">
      <c r="A525" s="36" t="str">
        <f>IF(OR(LEN('Local Access'!A525)=0,'Local Access'!$L524="Ja"),"",'Local Access'!A525)</f>
        <v/>
      </c>
      <c r="B525" s="36" t="str">
        <f>IF(OR(LEN('Local Access'!B525)=0,'Local Access'!$L524="Ja"),"",'Local Access'!B525)</f>
        <v/>
      </c>
      <c r="C525" s="36" t="str">
        <f>IF(OR(LEN('Local Access'!C525)=0,'Local Access'!$L524="Ja"),"",'Local Access'!C525)</f>
        <v/>
      </c>
      <c r="D525" s="36" t="str">
        <f>IF(OR(LEN('Local Access'!D525)=0,'Local Access'!$L524="Ja"),"",'Local Access'!D525)</f>
        <v/>
      </c>
      <c r="E525" s="36" t="str">
        <f>IF(OR(LEN('Local Access'!E525)=0,'Local Access'!$L524="Ja"),"",'Local Access'!E525)</f>
        <v/>
      </c>
      <c r="F525" s="36" t="str">
        <f>IF(OR(LEN('Local Access'!F525)=0,'Local Access'!$L524="Ja"),"",'Local Access'!F525)</f>
        <v/>
      </c>
      <c r="G525" s="36" t="str">
        <f>IF(N524="Ja","",IF(LEN('Local Access'!H525)=0,"",'Local Access'!H525))</f>
        <v/>
      </c>
      <c r="H525" s="174" t="str">
        <f t="shared" ref="H525:H588" si="40">IF(N524="Ja","",IF(LEFT(G525,3)="SD-","Ja",""))</f>
        <v/>
      </c>
      <c r="I525" s="36" t="str">
        <f>IF(N524="Ja","",IF(LEN('Local Access'!G525)=0,"",'Local Access'!G525))</f>
        <v/>
      </c>
      <c r="J525" s="36" t="str">
        <f>IF(N524="Ja","",IF(LEN('Local Access'!I525)=0,"",'Local Access'!I525))</f>
        <v/>
      </c>
      <c r="K525" s="36" t="str">
        <f>IF(LEN('Local Access'!J525)=0,"",'Local Access'!J525)</f>
        <v/>
      </c>
      <c r="L525" s="36" t="str">
        <f>IF(LEN('Local Access'!K525)=0,"",'Local Access'!K525)</f>
        <v/>
      </c>
      <c r="M525" s="174" t="str">
        <f t="shared" ref="M525:M588" si="41">IF(LEFT(L525,3)="SD-","Ja","")</f>
        <v/>
      </c>
      <c r="N525" s="36" t="str">
        <f>IF(LEN('Local Access'!L525)=0,"",'Local Access'!L525)</f>
        <v/>
      </c>
      <c r="O525" s="36" t="str">
        <f>IF(LEN('Local Access'!M525)=0,"",'Local Access'!M525)</f>
        <v/>
      </c>
      <c r="P525" s="35"/>
      <c r="Q525" s="35"/>
      <c r="R525" s="34"/>
      <c r="S525" s="33"/>
      <c r="T525" s="33"/>
      <c r="U525" s="32"/>
      <c r="V525" s="31"/>
      <c r="W525" s="31"/>
      <c r="X525" s="31"/>
      <c r="Y525" s="31"/>
      <c r="Z525" s="31"/>
      <c r="AA525" s="31"/>
      <c r="AB525" s="292">
        <f t="shared" ref="AB525:AB588" si="42">AE525+AH525</f>
        <v>0</v>
      </c>
      <c r="AC525" s="292">
        <f t="shared" ref="AC525:AC588" si="43">AF525</f>
        <v>0</v>
      </c>
      <c r="AD525" s="292">
        <f t="shared" ref="AD525:AD588" si="44">AI525+AG525+AJ525</f>
        <v>0</v>
      </c>
      <c r="AE525" s="30">
        <f>IF(G525="",0,IF(P525="On-Net maken (glasvezel)",$S525*PDC!$F$33+$T525*PDC!$F$34+PDC!$F$32+$U525,IF(P525="On-Net maken (radio)",PDC!$F$35+$U525,0)))</f>
        <v>0</v>
      </c>
      <c r="AF525" s="293">
        <f>IF(G525="",0,IF(P525="Inkoop bij 3e partij",0,IF(H525="Ja",Y525,VLOOKUP($G525,PDC!$B$10:$G$95,6,FALSE))))</f>
        <v>0</v>
      </c>
      <c r="AG525" s="30">
        <f>IF(G525="",0,IF(P525="Inkoop bij 3e partij",0,IF(H525="Ja", Z525,VLOOKUP($G525,PDC!$B$10:$G$95,5,FALSE))))</f>
        <v>0</v>
      </c>
      <c r="AH525" s="293">
        <f>IF(G525="",0,IF(P525="Inkoop bij 3e partij",V525*(1+PDC!$F$37)+IF(G525=0,0,IF(LEN(G525)=0,0,VLOOKUP($G525,PDC!$B$10:$J$77,7,FALSE))),0))</f>
        <v>0</v>
      </c>
      <c r="AI525" s="293">
        <f>IF(G525="",0,IF(P525="Inkoop bij 3e partij",W525*(1+PDC!$F$38),0))</f>
        <v>0</v>
      </c>
      <c r="AJ525" s="30">
        <f>IF(L525="",0,IF(M525="Ja",AA525,VLOOKUP($L525,PDC!$B$10:$G$95,5,FALSE)))</f>
        <v>0</v>
      </c>
    </row>
    <row r="526" spans="1:36" x14ac:dyDescent="0.2">
      <c r="A526" s="36" t="str">
        <f>IF(OR(LEN('Local Access'!A526)=0,'Local Access'!$L525="Ja"),"",'Local Access'!A526)</f>
        <v/>
      </c>
      <c r="B526" s="36" t="str">
        <f>IF(OR(LEN('Local Access'!B526)=0,'Local Access'!$L525="Ja"),"",'Local Access'!B526)</f>
        <v/>
      </c>
      <c r="C526" s="36" t="str">
        <f>IF(OR(LEN('Local Access'!C526)=0,'Local Access'!$L525="Ja"),"",'Local Access'!C526)</f>
        <v/>
      </c>
      <c r="D526" s="36" t="str">
        <f>IF(OR(LEN('Local Access'!D526)=0,'Local Access'!$L525="Ja"),"",'Local Access'!D526)</f>
        <v/>
      </c>
      <c r="E526" s="36" t="str">
        <f>IF(OR(LEN('Local Access'!E526)=0,'Local Access'!$L525="Ja"),"",'Local Access'!E526)</f>
        <v/>
      </c>
      <c r="F526" s="36" t="str">
        <f>IF(OR(LEN('Local Access'!F526)=0,'Local Access'!$L525="Ja"),"",'Local Access'!F526)</f>
        <v/>
      </c>
      <c r="G526" s="36" t="str">
        <f>IF(N525="Ja","",IF(LEN('Local Access'!H526)=0,"",'Local Access'!H526))</f>
        <v/>
      </c>
      <c r="H526" s="174" t="str">
        <f t="shared" si="40"/>
        <v/>
      </c>
      <c r="I526" s="36" t="str">
        <f>IF(N525="Ja","",IF(LEN('Local Access'!G526)=0,"",'Local Access'!G526))</f>
        <v/>
      </c>
      <c r="J526" s="36" t="str">
        <f>IF(N525="Ja","",IF(LEN('Local Access'!I526)=0,"",'Local Access'!I526))</f>
        <v/>
      </c>
      <c r="K526" s="36" t="str">
        <f>IF(LEN('Local Access'!J526)=0,"",'Local Access'!J526)</f>
        <v/>
      </c>
      <c r="L526" s="36" t="str">
        <f>IF(LEN('Local Access'!K526)=0,"",'Local Access'!K526)</f>
        <v/>
      </c>
      <c r="M526" s="174" t="str">
        <f t="shared" si="41"/>
        <v/>
      </c>
      <c r="N526" s="36" t="str">
        <f>IF(LEN('Local Access'!L526)=0,"",'Local Access'!L526)</f>
        <v/>
      </c>
      <c r="O526" s="36" t="str">
        <f>IF(LEN('Local Access'!M526)=0,"",'Local Access'!M526)</f>
        <v/>
      </c>
      <c r="P526" s="35"/>
      <c r="Q526" s="35"/>
      <c r="R526" s="34"/>
      <c r="S526" s="33"/>
      <c r="T526" s="33"/>
      <c r="U526" s="32"/>
      <c r="V526" s="31"/>
      <c r="W526" s="31"/>
      <c r="X526" s="31"/>
      <c r="Y526" s="31"/>
      <c r="Z526" s="31"/>
      <c r="AA526" s="31"/>
      <c r="AB526" s="292">
        <f t="shared" si="42"/>
        <v>0</v>
      </c>
      <c r="AC526" s="292">
        <f t="shared" si="43"/>
        <v>0</v>
      </c>
      <c r="AD526" s="292">
        <f t="shared" si="44"/>
        <v>0</v>
      </c>
      <c r="AE526" s="30">
        <f>IF(G526="",0,IF(P526="On-Net maken (glasvezel)",$S526*PDC!$F$33+$T526*PDC!$F$34+PDC!$F$32+$U526,IF(P526="On-Net maken (radio)",PDC!$F$35+$U526,0)))</f>
        <v>0</v>
      </c>
      <c r="AF526" s="293">
        <f>IF(G526="",0,IF(P526="Inkoop bij 3e partij",0,IF(H526="Ja",Y526,VLOOKUP($G526,PDC!$B$10:$G$95,6,FALSE))))</f>
        <v>0</v>
      </c>
      <c r="AG526" s="30">
        <f>IF(G526="",0,IF(P526="Inkoop bij 3e partij",0,IF(H526="Ja", Z526,VLOOKUP($G526,PDC!$B$10:$G$95,5,FALSE))))</f>
        <v>0</v>
      </c>
      <c r="AH526" s="293">
        <f>IF(G526="",0,IF(P526="Inkoop bij 3e partij",V526*(1+PDC!$F$37)+IF(G526=0,0,IF(LEN(G526)=0,0,VLOOKUP($G526,PDC!$B$10:$J$77,7,FALSE))),0))</f>
        <v>0</v>
      </c>
      <c r="AI526" s="293">
        <f>IF(G526="",0,IF(P526="Inkoop bij 3e partij",W526*(1+PDC!$F$38),0))</f>
        <v>0</v>
      </c>
      <c r="AJ526" s="30">
        <f>IF(L526="",0,IF(M526="Ja",AA526,VLOOKUP($L526,PDC!$B$10:$G$95,5,FALSE)))</f>
        <v>0</v>
      </c>
    </row>
    <row r="527" spans="1:36" x14ac:dyDescent="0.2">
      <c r="A527" s="36" t="str">
        <f>IF(OR(LEN('Local Access'!A527)=0,'Local Access'!$L526="Ja"),"",'Local Access'!A527)</f>
        <v/>
      </c>
      <c r="B527" s="36" t="str">
        <f>IF(OR(LEN('Local Access'!B527)=0,'Local Access'!$L526="Ja"),"",'Local Access'!B527)</f>
        <v/>
      </c>
      <c r="C527" s="36" t="str">
        <f>IF(OR(LEN('Local Access'!C527)=0,'Local Access'!$L526="Ja"),"",'Local Access'!C527)</f>
        <v/>
      </c>
      <c r="D527" s="36" t="str">
        <f>IF(OR(LEN('Local Access'!D527)=0,'Local Access'!$L526="Ja"),"",'Local Access'!D527)</f>
        <v/>
      </c>
      <c r="E527" s="36" t="str">
        <f>IF(OR(LEN('Local Access'!E527)=0,'Local Access'!$L526="Ja"),"",'Local Access'!E527)</f>
        <v/>
      </c>
      <c r="F527" s="36" t="str">
        <f>IF(OR(LEN('Local Access'!F527)=0,'Local Access'!$L526="Ja"),"",'Local Access'!F527)</f>
        <v/>
      </c>
      <c r="G527" s="36" t="str">
        <f>IF(N526="Ja","",IF(LEN('Local Access'!H527)=0,"",'Local Access'!H527))</f>
        <v/>
      </c>
      <c r="H527" s="174" t="str">
        <f t="shared" si="40"/>
        <v/>
      </c>
      <c r="I527" s="36" t="str">
        <f>IF(N526="Ja","",IF(LEN('Local Access'!G527)=0,"",'Local Access'!G527))</f>
        <v/>
      </c>
      <c r="J527" s="36" t="str">
        <f>IF(N526="Ja","",IF(LEN('Local Access'!I527)=0,"",'Local Access'!I527))</f>
        <v/>
      </c>
      <c r="K527" s="36" t="str">
        <f>IF(LEN('Local Access'!J527)=0,"",'Local Access'!J527)</f>
        <v/>
      </c>
      <c r="L527" s="36" t="str">
        <f>IF(LEN('Local Access'!K527)=0,"",'Local Access'!K527)</f>
        <v/>
      </c>
      <c r="M527" s="174" t="str">
        <f t="shared" si="41"/>
        <v/>
      </c>
      <c r="N527" s="36" t="str">
        <f>IF(LEN('Local Access'!L527)=0,"",'Local Access'!L527)</f>
        <v/>
      </c>
      <c r="O527" s="36" t="str">
        <f>IF(LEN('Local Access'!M527)=0,"",'Local Access'!M527)</f>
        <v/>
      </c>
      <c r="P527" s="35"/>
      <c r="Q527" s="35"/>
      <c r="R527" s="34"/>
      <c r="S527" s="33"/>
      <c r="T527" s="33"/>
      <c r="U527" s="32"/>
      <c r="V527" s="31"/>
      <c r="W527" s="31"/>
      <c r="X527" s="31"/>
      <c r="Y527" s="31"/>
      <c r="Z527" s="31"/>
      <c r="AA527" s="31"/>
      <c r="AB527" s="292">
        <f t="shared" si="42"/>
        <v>0</v>
      </c>
      <c r="AC527" s="292">
        <f t="shared" si="43"/>
        <v>0</v>
      </c>
      <c r="AD527" s="292">
        <f t="shared" si="44"/>
        <v>0</v>
      </c>
      <c r="AE527" s="30">
        <f>IF(G527="",0,IF(P527="On-Net maken (glasvezel)",$S527*PDC!$F$33+$T527*PDC!$F$34+PDC!$F$32+$U527,IF(P527="On-Net maken (radio)",PDC!$F$35+$U527,0)))</f>
        <v>0</v>
      </c>
      <c r="AF527" s="293">
        <f>IF(G527="",0,IF(P527="Inkoop bij 3e partij",0,IF(H527="Ja",Y527,VLOOKUP($G527,PDC!$B$10:$G$95,6,FALSE))))</f>
        <v>0</v>
      </c>
      <c r="AG527" s="30">
        <f>IF(G527="",0,IF(P527="Inkoop bij 3e partij",0,IF(H527="Ja", Z527,VLOOKUP($G527,PDC!$B$10:$G$95,5,FALSE))))</f>
        <v>0</v>
      </c>
      <c r="AH527" s="293">
        <f>IF(G527="",0,IF(P527="Inkoop bij 3e partij",V527*(1+PDC!$F$37)+IF(G527=0,0,IF(LEN(G527)=0,0,VLOOKUP($G527,PDC!$B$10:$J$77,7,FALSE))),0))</f>
        <v>0</v>
      </c>
      <c r="AI527" s="293">
        <f>IF(G527="",0,IF(P527="Inkoop bij 3e partij",W527*(1+PDC!$F$38),0))</f>
        <v>0</v>
      </c>
      <c r="AJ527" s="30">
        <f>IF(L527="",0,IF(M527="Ja",AA527,VLOOKUP($L527,PDC!$B$10:$G$95,5,FALSE)))</f>
        <v>0</v>
      </c>
    </row>
    <row r="528" spans="1:36" x14ac:dyDescent="0.2">
      <c r="A528" s="36" t="str">
        <f>IF(OR(LEN('Local Access'!A528)=0,'Local Access'!$L527="Ja"),"",'Local Access'!A528)</f>
        <v/>
      </c>
      <c r="B528" s="36" t="str">
        <f>IF(OR(LEN('Local Access'!B528)=0,'Local Access'!$L527="Ja"),"",'Local Access'!B528)</f>
        <v/>
      </c>
      <c r="C528" s="36" t="str">
        <f>IF(OR(LEN('Local Access'!C528)=0,'Local Access'!$L527="Ja"),"",'Local Access'!C528)</f>
        <v/>
      </c>
      <c r="D528" s="36" t="str">
        <f>IF(OR(LEN('Local Access'!D528)=0,'Local Access'!$L527="Ja"),"",'Local Access'!D528)</f>
        <v/>
      </c>
      <c r="E528" s="36" t="str">
        <f>IF(OR(LEN('Local Access'!E528)=0,'Local Access'!$L527="Ja"),"",'Local Access'!E528)</f>
        <v/>
      </c>
      <c r="F528" s="36" t="str">
        <f>IF(OR(LEN('Local Access'!F528)=0,'Local Access'!$L527="Ja"),"",'Local Access'!F528)</f>
        <v/>
      </c>
      <c r="G528" s="36" t="str">
        <f>IF(N527="Ja","",IF(LEN('Local Access'!H528)=0,"",'Local Access'!H528))</f>
        <v/>
      </c>
      <c r="H528" s="174" t="str">
        <f t="shared" si="40"/>
        <v/>
      </c>
      <c r="I528" s="36" t="str">
        <f>IF(N527="Ja","",IF(LEN('Local Access'!G528)=0,"",'Local Access'!G528))</f>
        <v/>
      </c>
      <c r="J528" s="36" t="str">
        <f>IF(N527="Ja","",IF(LEN('Local Access'!I528)=0,"",'Local Access'!I528))</f>
        <v/>
      </c>
      <c r="K528" s="36" t="str">
        <f>IF(LEN('Local Access'!J528)=0,"",'Local Access'!J528)</f>
        <v/>
      </c>
      <c r="L528" s="36" t="str">
        <f>IF(LEN('Local Access'!K528)=0,"",'Local Access'!K528)</f>
        <v/>
      </c>
      <c r="M528" s="174" t="str">
        <f t="shared" si="41"/>
        <v/>
      </c>
      <c r="N528" s="36" t="str">
        <f>IF(LEN('Local Access'!L528)=0,"",'Local Access'!L528)</f>
        <v/>
      </c>
      <c r="O528" s="36" t="str">
        <f>IF(LEN('Local Access'!M528)=0,"",'Local Access'!M528)</f>
        <v/>
      </c>
      <c r="P528" s="35"/>
      <c r="Q528" s="35"/>
      <c r="R528" s="34"/>
      <c r="S528" s="33"/>
      <c r="T528" s="33"/>
      <c r="U528" s="32"/>
      <c r="V528" s="31"/>
      <c r="W528" s="31"/>
      <c r="X528" s="31"/>
      <c r="Y528" s="31"/>
      <c r="Z528" s="31"/>
      <c r="AA528" s="31"/>
      <c r="AB528" s="292">
        <f t="shared" si="42"/>
        <v>0</v>
      </c>
      <c r="AC528" s="292">
        <f t="shared" si="43"/>
        <v>0</v>
      </c>
      <c r="AD528" s="292">
        <f t="shared" si="44"/>
        <v>0</v>
      </c>
      <c r="AE528" s="30">
        <f>IF(G528="",0,IF(P528="On-Net maken (glasvezel)",$S528*PDC!$F$33+$T528*PDC!$F$34+PDC!$F$32+$U528,IF(P528="On-Net maken (radio)",PDC!$F$35+$U528,0)))</f>
        <v>0</v>
      </c>
      <c r="AF528" s="293">
        <f>IF(G528="",0,IF(P528="Inkoop bij 3e partij",0,IF(H528="Ja",Y528,VLOOKUP($G528,PDC!$B$10:$G$95,6,FALSE))))</f>
        <v>0</v>
      </c>
      <c r="AG528" s="30">
        <f>IF(G528="",0,IF(P528="Inkoop bij 3e partij",0,IF(H528="Ja", Z528,VLOOKUP($G528,PDC!$B$10:$G$95,5,FALSE))))</f>
        <v>0</v>
      </c>
      <c r="AH528" s="293">
        <f>IF(G528="",0,IF(P528="Inkoop bij 3e partij",V528*(1+PDC!$F$37)+IF(G528=0,0,IF(LEN(G528)=0,0,VLOOKUP($G528,PDC!$B$10:$J$77,7,FALSE))),0))</f>
        <v>0</v>
      </c>
      <c r="AI528" s="293">
        <f>IF(G528="",0,IF(P528="Inkoop bij 3e partij",W528*(1+PDC!$F$38),0))</f>
        <v>0</v>
      </c>
      <c r="AJ528" s="30">
        <f>IF(L528="",0,IF(M528="Ja",AA528,VLOOKUP($L528,PDC!$B$10:$G$95,5,FALSE)))</f>
        <v>0</v>
      </c>
    </row>
    <row r="529" spans="1:36" x14ac:dyDescent="0.2">
      <c r="A529" s="36" t="str">
        <f>IF(OR(LEN('Local Access'!A529)=0,'Local Access'!$L528="Ja"),"",'Local Access'!A529)</f>
        <v/>
      </c>
      <c r="B529" s="36" t="str">
        <f>IF(OR(LEN('Local Access'!B529)=0,'Local Access'!$L528="Ja"),"",'Local Access'!B529)</f>
        <v/>
      </c>
      <c r="C529" s="36" t="str">
        <f>IF(OR(LEN('Local Access'!C529)=0,'Local Access'!$L528="Ja"),"",'Local Access'!C529)</f>
        <v/>
      </c>
      <c r="D529" s="36" t="str">
        <f>IF(OR(LEN('Local Access'!D529)=0,'Local Access'!$L528="Ja"),"",'Local Access'!D529)</f>
        <v/>
      </c>
      <c r="E529" s="36" t="str">
        <f>IF(OR(LEN('Local Access'!E529)=0,'Local Access'!$L528="Ja"),"",'Local Access'!E529)</f>
        <v/>
      </c>
      <c r="F529" s="36" t="str">
        <f>IF(OR(LEN('Local Access'!F529)=0,'Local Access'!$L528="Ja"),"",'Local Access'!F529)</f>
        <v/>
      </c>
      <c r="G529" s="36" t="str">
        <f>IF(N528="Ja","",IF(LEN('Local Access'!H529)=0,"",'Local Access'!H529))</f>
        <v/>
      </c>
      <c r="H529" s="174" t="str">
        <f t="shared" si="40"/>
        <v/>
      </c>
      <c r="I529" s="36" t="str">
        <f>IF(N528="Ja","",IF(LEN('Local Access'!G529)=0,"",'Local Access'!G529))</f>
        <v/>
      </c>
      <c r="J529" s="36" t="str">
        <f>IF(N528="Ja","",IF(LEN('Local Access'!I529)=0,"",'Local Access'!I529))</f>
        <v/>
      </c>
      <c r="K529" s="36" t="str">
        <f>IF(LEN('Local Access'!J529)=0,"",'Local Access'!J529)</f>
        <v/>
      </c>
      <c r="L529" s="36" t="str">
        <f>IF(LEN('Local Access'!K529)=0,"",'Local Access'!K529)</f>
        <v/>
      </c>
      <c r="M529" s="174" t="str">
        <f t="shared" si="41"/>
        <v/>
      </c>
      <c r="N529" s="36" t="str">
        <f>IF(LEN('Local Access'!L529)=0,"",'Local Access'!L529)</f>
        <v/>
      </c>
      <c r="O529" s="36" t="str">
        <f>IF(LEN('Local Access'!M529)=0,"",'Local Access'!M529)</f>
        <v/>
      </c>
      <c r="P529" s="35"/>
      <c r="Q529" s="35"/>
      <c r="R529" s="34"/>
      <c r="S529" s="33"/>
      <c r="T529" s="33"/>
      <c r="U529" s="32"/>
      <c r="V529" s="31"/>
      <c r="W529" s="31"/>
      <c r="X529" s="31"/>
      <c r="Y529" s="31"/>
      <c r="Z529" s="31"/>
      <c r="AA529" s="31"/>
      <c r="AB529" s="292">
        <f t="shared" si="42"/>
        <v>0</v>
      </c>
      <c r="AC529" s="292">
        <f t="shared" si="43"/>
        <v>0</v>
      </c>
      <c r="AD529" s="292">
        <f t="shared" si="44"/>
        <v>0</v>
      </c>
      <c r="AE529" s="30">
        <f>IF(G529="",0,IF(P529="On-Net maken (glasvezel)",$S529*PDC!$F$33+$T529*PDC!$F$34+PDC!$F$32+$U529,IF(P529="On-Net maken (radio)",PDC!$F$35+$U529,0)))</f>
        <v>0</v>
      </c>
      <c r="AF529" s="293">
        <f>IF(G529="",0,IF(P529="Inkoop bij 3e partij",0,IF(H529="Ja",Y529,VLOOKUP($G529,PDC!$B$10:$G$95,6,FALSE))))</f>
        <v>0</v>
      </c>
      <c r="AG529" s="30">
        <f>IF(G529="",0,IF(P529="Inkoop bij 3e partij",0,IF(H529="Ja", Z529,VLOOKUP($G529,PDC!$B$10:$G$95,5,FALSE))))</f>
        <v>0</v>
      </c>
      <c r="AH529" s="293">
        <f>IF(G529="",0,IF(P529="Inkoop bij 3e partij",V529*(1+PDC!$F$37)+IF(G529=0,0,IF(LEN(G529)=0,0,VLOOKUP($G529,PDC!$B$10:$J$77,7,FALSE))),0))</f>
        <v>0</v>
      </c>
      <c r="AI529" s="293">
        <f>IF(G529="",0,IF(P529="Inkoop bij 3e partij",W529*(1+PDC!$F$38),0))</f>
        <v>0</v>
      </c>
      <c r="AJ529" s="30">
        <f>IF(L529="",0,IF(M529="Ja",AA529,VLOOKUP($L529,PDC!$B$10:$G$95,5,FALSE)))</f>
        <v>0</v>
      </c>
    </row>
    <row r="530" spans="1:36" x14ac:dyDescent="0.2">
      <c r="A530" s="36" t="str">
        <f>IF(OR(LEN('Local Access'!A530)=0,'Local Access'!$L529="Ja"),"",'Local Access'!A530)</f>
        <v/>
      </c>
      <c r="B530" s="36" t="str">
        <f>IF(OR(LEN('Local Access'!B530)=0,'Local Access'!$L529="Ja"),"",'Local Access'!B530)</f>
        <v/>
      </c>
      <c r="C530" s="36" t="str">
        <f>IF(OR(LEN('Local Access'!C530)=0,'Local Access'!$L529="Ja"),"",'Local Access'!C530)</f>
        <v/>
      </c>
      <c r="D530" s="36" t="str">
        <f>IF(OR(LEN('Local Access'!D530)=0,'Local Access'!$L529="Ja"),"",'Local Access'!D530)</f>
        <v/>
      </c>
      <c r="E530" s="36" t="str">
        <f>IF(OR(LEN('Local Access'!E530)=0,'Local Access'!$L529="Ja"),"",'Local Access'!E530)</f>
        <v/>
      </c>
      <c r="F530" s="36" t="str">
        <f>IF(OR(LEN('Local Access'!F530)=0,'Local Access'!$L529="Ja"),"",'Local Access'!F530)</f>
        <v/>
      </c>
      <c r="G530" s="36" t="str">
        <f>IF(N529="Ja","",IF(LEN('Local Access'!H530)=0,"",'Local Access'!H530))</f>
        <v/>
      </c>
      <c r="H530" s="174" t="str">
        <f t="shared" si="40"/>
        <v/>
      </c>
      <c r="I530" s="36" t="str">
        <f>IF(N529="Ja","",IF(LEN('Local Access'!G530)=0,"",'Local Access'!G530))</f>
        <v/>
      </c>
      <c r="J530" s="36" t="str">
        <f>IF(N529="Ja","",IF(LEN('Local Access'!I530)=0,"",'Local Access'!I530))</f>
        <v/>
      </c>
      <c r="K530" s="36" t="str">
        <f>IF(LEN('Local Access'!J530)=0,"",'Local Access'!J530)</f>
        <v/>
      </c>
      <c r="L530" s="36" t="str">
        <f>IF(LEN('Local Access'!K530)=0,"",'Local Access'!K530)</f>
        <v/>
      </c>
      <c r="M530" s="174" t="str">
        <f t="shared" si="41"/>
        <v/>
      </c>
      <c r="N530" s="36" t="str">
        <f>IF(LEN('Local Access'!L530)=0,"",'Local Access'!L530)</f>
        <v/>
      </c>
      <c r="O530" s="36" t="str">
        <f>IF(LEN('Local Access'!M530)=0,"",'Local Access'!M530)</f>
        <v/>
      </c>
      <c r="P530" s="35"/>
      <c r="Q530" s="35"/>
      <c r="R530" s="34"/>
      <c r="S530" s="33"/>
      <c r="T530" s="33"/>
      <c r="U530" s="32"/>
      <c r="V530" s="31"/>
      <c r="W530" s="31"/>
      <c r="X530" s="31"/>
      <c r="Y530" s="31"/>
      <c r="Z530" s="31"/>
      <c r="AA530" s="31"/>
      <c r="AB530" s="292">
        <f t="shared" si="42"/>
        <v>0</v>
      </c>
      <c r="AC530" s="292">
        <f t="shared" si="43"/>
        <v>0</v>
      </c>
      <c r="AD530" s="292">
        <f t="shared" si="44"/>
        <v>0</v>
      </c>
      <c r="AE530" s="30">
        <f>IF(G530="",0,IF(P530="On-Net maken (glasvezel)",$S530*PDC!$F$33+$T530*PDC!$F$34+PDC!$F$32+$U530,IF(P530="On-Net maken (radio)",PDC!$F$35+$U530,0)))</f>
        <v>0</v>
      </c>
      <c r="AF530" s="293">
        <f>IF(G530="",0,IF(P530="Inkoop bij 3e partij",0,IF(H530="Ja",Y530,VLOOKUP($G530,PDC!$B$10:$G$95,6,FALSE))))</f>
        <v>0</v>
      </c>
      <c r="AG530" s="30">
        <f>IF(G530="",0,IF(P530="Inkoop bij 3e partij",0,IF(H530="Ja", Z530,VLOOKUP($G530,PDC!$B$10:$G$95,5,FALSE))))</f>
        <v>0</v>
      </c>
      <c r="AH530" s="293">
        <f>IF(G530="",0,IF(P530="Inkoop bij 3e partij",V530*(1+PDC!$F$37)+IF(G530=0,0,IF(LEN(G530)=0,0,VLOOKUP($G530,PDC!$B$10:$J$77,7,FALSE))),0))</f>
        <v>0</v>
      </c>
      <c r="AI530" s="293">
        <f>IF(G530="",0,IF(P530="Inkoop bij 3e partij",W530*(1+PDC!$F$38),0))</f>
        <v>0</v>
      </c>
      <c r="AJ530" s="30">
        <f>IF(L530="",0,IF(M530="Ja",AA530,VLOOKUP($L530,PDC!$B$10:$G$95,5,FALSE)))</f>
        <v>0</v>
      </c>
    </row>
    <row r="531" spans="1:36" x14ac:dyDescent="0.2">
      <c r="A531" s="36" t="str">
        <f>IF(OR(LEN('Local Access'!A531)=0,'Local Access'!$L530="Ja"),"",'Local Access'!A531)</f>
        <v/>
      </c>
      <c r="B531" s="36" t="str">
        <f>IF(OR(LEN('Local Access'!B531)=0,'Local Access'!$L530="Ja"),"",'Local Access'!B531)</f>
        <v/>
      </c>
      <c r="C531" s="36" t="str">
        <f>IF(OR(LEN('Local Access'!C531)=0,'Local Access'!$L530="Ja"),"",'Local Access'!C531)</f>
        <v/>
      </c>
      <c r="D531" s="36" t="str">
        <f>IF(OR(LEN('Local Access'!D531)=0,'Local Access'!$L530="Ja"),"",'Local Access'!D531)</f>
        <v/>
      </c>
      <c r="E531" s="36" t="str">
        <f>IF(OR(LEN('Local Access'!E531)=0,'Local Access'!$L530="Ja"),"",'Local Access'!E531)</f>
        <v/>
      </c>
      <c r="F531" s="36" t="str">
        <f>IF(OR(LEN('Local Access'!F531)=0,'Local Access'!$L530="Ja"),"",'Local Access'!F531)</f>
        <v/>
      </c>
      <c r="G531" s="36" t="str">
        <f>IF(N530="Ja","",IF(LEN('Local Access'!H531)=0,"",'Local Access'!H531))</f>
        <v/>
      </c>
      <c r="H531" s="174" t="str">
        <f t="shared" si="40"/>
        <v/>
      </c>
      <c r="I531" s="36" t="str">
        <f>IF(N530="Ja","",IF(LEN('Local Access'!G531)=0,"",'Local Access'!G531))</f>
        <v/>
      </c>
      <c r="J531" s="36" t="str">
        <f>IF(N530="Ja","",IF(LEN('Local Access'!I531)=0,"",'Local Access'!I531))</f>
        <v/>
      </c>
      <c r="K531" s="36" t="str">
        <f>IF(LEN('Local Access'!J531)=0,"",'Local Access'!J531)</f>
        <v/>
      </c>
      <c r="L531" s="36" t="str">
        <f>IF(LEN('Local Access'!K531)=0,"",'Local Access'!K531)</f>
        <v/>
      </c>
      <c r="M531" s="174" t="str">
        <f t="shared" si="41"/>
        <v/>
      </c>
      <c r="N531" s="36" t="str">
        <f>IF(LEN('Local Access'!L531)=0,"",'Local Access'!L531)</f>
        <v/>
      </c>
      <c r="O531" s="36" t="str">
        <f>IF(LEN('Local Access'!M531)=0,"",'Local Access'!M531)</f>
        <v/>
      </c>
      <c r="P531" s="35"/>
      <c r="Q531" s="35"/>
      <c r="R531" s="34"/>
      <c r="S531" s="33"/>
      <c r="T531" s="33"/>
      <c r="U531" s="32"/>
      <c r="V531" s="31"/>
      <c r="W531" s="31"/>
      <c r="X531" s="31"/>
      <c r="Y531" s="31"/>
      <c r="Z531" s="31"/>
      <c r="AA531" s="31"/>
      <c r="AB531" s="292">
        <f t="shared" si="42"/>
        <v>0</v>
      </c>
      <c r="AC531" s="292">
        <f t="shared" si="43"/>
        <v>0</v>
      </c>
      <c r="AD531" s="292">
        <f t="shared" si="44"/>
        <v>0</v>
      </c>
      <c r="AE531" s="30">
        <f>IF(G531="",0,IF(P531="On-Net maken (glasvezel)",$S531*PDC!$F$33+$T531*PDC!$F$34+PDC!$F$32+$U531,IF(P531="On-Net maken (radio)",PDC!$F$35+$U531,0)))</f>
        <v>0</v>
      </c>
      <c r="AF531" s="293">
        <f>IF(G531="",0,IF(P531="Inkoop bij 3e partij",0,IF(H531="Ja",Y531,VLOOKUP($G531,PDC!$B$10:$G$95,6,FALSE))))</f>
        <v>0</v>
      </c>
      <c r="AG531" s="30">
        <f>IF(G531="",0,IF(P531="Inkoop bij 3e partij",0,IF(H531="Ja", Z531,VLOOKUP($G531,PDC!$B$10:$G$95,5,FALSE))))</f>
        <v>0</v>
      </c>
      <c r="AH531" s="293">
        <f>IF(G531="",0,IF(P531="Inkoop bij 3e partij",V531*(1+PDC!$F$37)+IF(G531=0,0,IF(LEN(G531)=0,0,VLOOKUP($G531,PDC!$B$10:$J$77,7,FALSE))),0))</f>
        <v>0</v>
      </c>
      <c r="AI531" s="293">
        <f>IF(G531="",0,IF(P531="Inkoop bij 3e partij",W531*(1+PDC!$F$38),0))</f>
        <v>0</v>
      </c>
      <c r="AJ531" s="30">
        <f>IF(L531="",0,IF(M531="Ja",AA531,VLOOKUP($L531,PDC!$B$10:$G$95,5,FALSE)))</f>
        <v>0</v>
      </c>
    </row>
    <row r="532" spans="1:36" x14ac:dyDescent="0.2">
      <c r="A532" s="36" t="str">
        <f>IF(OR(LEN('Local Access'!A532)=0,'Local Access'!$L531="Ja"),"",'Local Access'!A532)</f>
        <v/>
      </c>
      <c r="B532" s="36" t="str">
        <f>IF(OR(LEN('Local Access'!B532)=0,'Local Access'!$L531="Ja"),"",'Local Access'!B532)</f>
        <v/>
      </c>
      <c r="C532" s="36" t="str">
        <f>IF(OR(LEN('Local Access'!C532)=0,'Local Access'!$L531="Ja"),"",'Local Access'!C532)</f>
        <v/>
      </c>
      <c r="D532" s="36" t="str">
        <f>IF(OR(LEN('Local Access'!D532)=0,'Local Access'!$L531="Ja"),"",'Local Access'!D532)</f>
        <v/>
      </c>
      <c r="E532" s="36" t="str">
        <f>IF(OR(LEN('Local Access'!E532)=0,'Local Access'!$L531="Ja"),"",'Local Access'!E532)</f>
        <v/>
      </c>
      <c r="F532" s="36" t="str">
        <f>IF(OR(LEN('Local Access'!F532)=0,'Local Access'!$L531="Ja"),"",'Local Access'!F532)</f>
        <v/>
      </c>
      <c r="G532" s="36" t="str">
        <f>IF(N531="Ja","",IF(LEN('Local Access'!H532)=0,"",'Local Access'!H532))</f>
        <v/>
      </c>
      <c r="H532" s="174" t="str">
        <f t="shared" si="40"/>
        <v/>
      </c>
      <c r="I532" s="36" t="str">
        <f>IF(N531="Ja","",IF(LEN('Local Access'!G532)=0,"",'Local Access'!G532))</f>
        <v/>
      </c>
      <c r="J532" s="36" t="str">
        <f>IF(N531="Ja","",IF(LEN('Local Access'!I532)=0,"",'Local Access'!I532))</f>
        <v/>
      </c>
      <c r="K532" s="36" t="str">
        <f>IF(LEN('Local Access'!J532)=0,"",'Local Access'!J532)</f>
        <v/>
      </c>
      <c r="L532" s="36" t="str">
        <f>IF(LEN('Local Access'!K532)=0,"",'Local Access'!K532)</f>
        <v/>
      </c>
      <c r="M532" s="174" t="str">
        <f t="shared" si="41"/>
        <v/>
      </c>
      <c r="N532" s="36" t="str">
        <f>IF(LEN('Local Access'!L532)=0,"",'Local Access'!L532)</f>
        <v/>
      </c>
      <c r="O532" s="36" t="str">
        <f>IF(LEN('Local Access'!M532)=0,"",'Local Access'!M532)</f>
        <v/>
      </c>
      <c r="P532" s="35"/>
      <c r="Q532" s="35"/>
      <c r="R532" s="34"/>
      <c r="S532" s="33"/>
      <c r="T532" s="33"/>
      <c r="U532" s="32"/>
      <c r="V532" s="31"/>
      <c r="W532" s="31"/>
      <c r="X532" s="31"/>
      <c r="Y532" s="31"/>
      <c r="Z532" s="31"/>
      <c r="AA532" s="31"/>
      <c r="AB532" s="292">
        <f t="shared" si="42"/>
        <v>0</v>
      </c>
      <c r="AC532" s="292">
        <f t="shared" si="43"/>
        <v>0</v>
      </c>
      <c r="AD532" s="292">
        <f t="shared" si="44"/>
        <v>0</v>
      </c>
      <c r="AE532" s="30">
        <f>IF(G532="",0,IF(P532="On-Net maken (glasvezel)",$S532*PDC!$F$33+$T532*PDC!$F$34+PDC!$F$32+$U532,IF(P532="On-Net maken (radio)",PDC!$F$35+$U532,0)))</f>
        <v>0</v>
      </c>
      <c r="AF532" s="293">
        <f>IF(G532="",0,IF(P532="Inkoop bij 3e partij",0,IF(H532="Ja",Y532,VLOOKUP($G532,PDC!$B$10:$G$95,6,FALSE))))</f>
        <v>0</v>
      </c>
      <c r="AG532" s="30">
        <f>IF(G532="",0,IF(P532="Inkoop bij 3e partij",0,IF(H532="Ja", Z532,VLOOKUP($G532,PDC!$B$10:$G$95,5,FALSE))))</f>
        <v>0</v>
      </c>
      <c r="AH532" s="293">
        <f>IF(G532="",0,IF(P532="Inkoop bij 3e partij",V532*(1+PDC!$F$37)+IF(G532=0,0,IF(LEN(G532)=0,0,VLOOKUP($G532,PDC!$B$10:$J$77,7,FALSE))),0))</f>
        <v>0</v>
      </c>
      <c r="AI532" s="293">
        <f>IF(G532="",0,IF(P532="Inkoop bij 3e partij",W532*(1+PDC!$F$38),0))</f>
        <v>0</v>
      </c>
      <c r="AJ532" s="30">
        <f>IF(L532="",0,IF(M532="Ja",AA532,VLOOKUP($L532,PDC!$B$10:$G$95,5,FALSE)))</f>
        <v>0</v>
      </c>
    </row>
    <row r="533" spans="1:36" x14ac:dyDescent="0.2">
      <c r="A533" s="36" t="str">
        <f>IF(OR(LEN('Local Access'!A533)=0,'Local Access'!$L532="Ja"),"",'Local Access'!A533)</f>
        <v/>
      </c>
      <c r="B533" s="36" t="str">
        <f>IF(OR(LEN('Local Access'!B533)=0,'Local Access'!$L532="Ja"),"",'Local Access'!B533)</f>
        <v/>
      </c>
      <c r="C533" s="36" t="str">
        <f>IF(OR(LEN('Local Access'!C533)=0,'Local Access'!$L532="Ja"),"",'Local Access'!C533)</f>
        <v/>
      </c>
      <c r="D533" s="36" t="str">
        <f>IF(OR(LEN('Local Access'!D533)=0,'Local Access'!$L532="Ja"),"",'Local Access'!D533)</f>
        <v/>
      </c>
      <c r="E533" s="36" t="str">
        <f>IF(OR(LEN('Local Access'!E533)=0,'Local Access'!$L532="Ja"),"",'Local Access'!E533)</f>
        <v/>
      </c>
      <c r="F533" s="36" t="str">
        <f>IF(OR(LEN('Local Access'!F533)=0,'Local Access'!$L532="Ja"),"",'Local Access'!F533)</f>
        <v/>
      </c>
      <c r="G533" s="36" t="str">
        <f>IF(N532="Ja","",IF(LEN('Local Access'!H533)=0,"",'Local Access'!H533))</f>
        <v/>
      </c>
      <c r="H533" s="174" t="str">
        <f t="shared" si="40"/>
        <v/>
      </c>
      <c r="I533" s="36" t="str">
        <f>IF(N532="Ja","",IF(LEN('Local Access'!G533)=0,"",'Local Access'!G533))</f>
        <v/>
      </c>
      <c r="J533" s="36" t="str">
        <f>IF(N532="Ja","",IF(LEN('Local Access'!I533)=0,"",'Local Access'!I533))</f>
        <v/>
      </c>
      <c r="K533" s="36" t="str">
        <f>IF(LEN('Local Access'!J533)=0,"",'Local Access'!J533)</f>
        <v/>
      </c>
      <c r="L533" s="36" t="str">
        <f>IF(LEN('Local Access'!K533)=0,"",'Local Access'!K533)</f>
        <v/>
      </c>
      <c r="M533" s="174" t="str">
        <f t="shared" si="41"/>
        <v/>
      </c>
      <c r="N533" s="36" t="str">
        <f>IF(LEN('Local Access'!L533)=0,"",'Local Access'!L533)</f>
        <v/>
      </c>
      <c r="O533" s="36" t="str">
        <f>IF(LEN('Local Access'!M533)=0,"",'Local Access'!M533)</f>
        <v/>
      </c>
      <c r="P533" s="35"/>
      <c r="Q533" s="35"/>
      <c r="R533" s="34"/>
      <c r="S533" s="33"/>
      <c r="T533" s="33"/>
      <c r="U533" s="32"/>
      <c r="V533" s="31"/>
      <c r="W533" s="31"/>
      <c r="X533" s="31"/>
      <c r="Y533" s="31"/>
      <c r="Z533" s="31"/>
      <c r="AA533" s="31"/>
      <c r="AB533" s="292">
        <f t="shared" si="42"/>
        <v>0</v>
      </c>
      <c r="AC533" s="292">
        <f t="shared" si="43"/>
        <v>0</v>
      </c>
      <c r="AD533" s="292">
        <f t="shared" si="44"/>
        <v>0</v>
      </c>
      <c r="AE533" s="30">
        <f>IF(G533="",0,IF(P533="On-Net maken (glasvezel)",$S533*PDC!$F$33+$T533*PDC!$F$34+PDC!$F$32+$U533,IF(P533="On-Net maken (radio)",PDC!$F$35+$U533,0)))</f>
        <v>0</v>
      </c>
      <c r="AF533" s="293">
        <f>IF(G533="",0,IF(P533="Inkoop bij 3e partij",0,IF(H533="Ja",Y533,VLOOKUP($G533,PDC!$B$10:$G$95,6,FALSE))))</f>
        <v>0</v>
      </c>
      <c r="AG533" s="30">
        <f>IF(G533="",0,IF(P533="Inkoop bij 3e partij",0,IF(H533="Ja", Z533,VLOOKUP($G533,PDC!$B$10:$G$95,5,FALSE))))</f>
        <v>0</v>
      </c>
      <c r="AH533" s="293">
        <f>IF(G533="",0,IF(P533="Inkoop bij 3e partij",V533*(1+PDC!$F$37)+IF(G533=0,0,IF(LEN(G533)=0,0,VLOOKUP($G533,PDC!$B$10:$J$77,7,FALSE))),0))</f>
        <v>0</v>
      </c>
      <c r="AI533" s="293">
        <f>IF(G533="",0,IF(P533="Inkoop bij 3e partij",W533*(1+PDC!$F$38),0))</f>
        <v>0</v>
      </c>
      <c r="AJ533" s="30">
        <f>IF(L533="",0,IF(M533="Ja",AA533,VLOOKUP($L533,PDC!$B$10:$G$95,5,FALSE)))</f>
        <v>0</v>
      </c>
    </row>
    <row r="534" spans="1:36" x14ac:dyDescent="0.2">
      <c r="A534" s="36" t="str">
        <f>IF(OR(LEN('Local Access'!A534)=0,'Local Access'!$L533="Ja"),"",'Local Access'!A534)</f>
        <v/>
      </c>
      <c r="B534" s="36" t="str">
        <f>IF(OR(LEN('Local Access'!B534)=0,'Local Access'!$L533="Ja"),"",'Local Access'!B534)</f>
        <v/>
      </c>
      <c r="C534" s="36" t="str">
        <f>IF(OR(LEN('Local Access'!C534)=0,'Local Access'!$L533="Ja"),"",'Local Access'!C534)</f>
        <v/>
      </c>
      <c r="D534" s="36" t="str">
        <f>IF(OR(LEN('Local Access'!D534)=0,'Local Access'!$L533="Ja"),"",'Local Access'!D534)</f>
        <v/>
      </c>
      <c r="E534" s="36" t="str">
        <f>IF(OR(LEN('Local Access'!E534)=0,'Local Access'!$L533="Ja"),"",'Local Access'!E534)</f>
        <v/>
      </c>
      <c r="F534" s="36" t="str">
        <f>IF(OR(LEN('Local Access'!F534)=0,'Local Access'!$L533="Ja"),"",'Local Access'!F534)</f>
        <v/>
      </c>
      <c r="G534" s="36" t="str">
        <f>IF(N533="Ja","",IF(LEN('Local Access'!H534)=0,"",'Local Access'!H534))</f>
        <v/>
      </c>
      <c r="H534" s="174" t="str">
        <f t="shared" si="40"/>
        <v/>
      </c>
      <c r="I534" s="36" t="str">
        <f>IF(N533="Ja","",IF(LEN('Local Access'!G534)=0,"",'Local Access'!G534))</f>
        <v/>
      </c>
      <c r="J534" s="36" t="str">
        <f>IF(N533="Ja","",IF(LEN('Local Access'!I534)=0,"",'Local Access'!I534))</f>
        <v/>
      </c>
      <c r="K534" s="36" t="str">
        <f>IF(LEN('Local Access'!J534)=0,"",'Local Access'!J534)</f>
        <v/>
      </c>
      <c r="L534" s="36" t="str">
        <f>IF(LEN('Local Access'!K534)=0,"",'Local Access'!K534)</f>
        <v/>
      </c>
      <c r="M534" s="174" t="str">
        <f t="shared" si="41"/>
        <v/>
      </c>
      <c r="N534" s="36" t="str">
        <f>IF(LEN('Local Access'!L534)=0,"",'Local Access'!L534)</f>
        <v/>
      </c>
      <c r="O534" s="36" t="str">
        <f>IF(LEN('Local Access'!M534)=0,"",'Local Access'!M534)</f>
        <v/>
      </c>
      <c r="P534" s="35"/>
      <c r="Q534" s="35"/>
      <c r="R534" s="34"/>
      <c r="S534" s="33"/>
      <c r="T534" s="33"/>
      <c r="U534" s="32"/>
      <c r="V534" s="31"/>
      <c r="W534" s="31"/>
      <c r="X534" s="31"/>
      <c r="Y534" s="31"/>
      <c r="Z534" s="31"/>
      <c r="AA534" s="31"/>
      <c r="AB534" s="292">
        <f t="shared" si="42"/>
        <v>0</v>
      </c>
      <c r="AC534" s="292">
        <f t="shared" si="43"/>
        <v>0</v>
      </c>
      <c r="AD534" s="292">
        <f t="shared" si="44"/>
        <v>0</v>
      </c>
      <c r="AE534" s="30">
        <f>IF(G534="",0,IF(P534="On-Net maken (glasvezel)",$S534*PDC!$F$33+$T534*PDC!$F$34+PDC!$F$32+$U534,IF(P534="On-Net maken (radio)",PDC!$F$35+$U534,0)))</f>
        <v>0</v>
      </c>
      <c r="AF534" s="293">
        <f>IF(G534="",0,IF(P534="Inkoop bij 3e partij",0,IF(H534="Ja",Y534,VLOOKUP($G534,PDC!$B$10:$G$95,6,FALSE))))</f>
        <v>0</v>
      </c>
      <c r="AG534" s="30">
        <f>IF(G534="",0,IF(P534="Inkoop bij 3e partij",0,IF(H534="Ja", Z534,VLOOKUP($G534,PDC!$B$10:$G$95,5,FALSE))))</f>
        <v>0</v>
      </c>
      <c r="AH534" s="293">
        <f>IF(G534="",0,IF(P534="Inkoop bij 3e partij",V534*(1+PDC!$F$37)+IF(G534=0,0,IF(LEN(G534)=0,0,VLOOKUP($G534,PDC!$B$10:$J$77,7,FALSE))),0))</f>
        <v>0</v>
      </c>
      <c r="AI534" s="293">
        <f>IF(G534="",0,IF(P534="Inkoop bij 3e partij",W534*(1+PDC!$F$38),0))</f>
        <v>0</v>
      </c>
      <c r="AJ534" s="30">
        <f>IF(L534="",0,IF(M534="Ja",AA534,VLOOKUP($L534,PDC!$B$10:$G$95,5,FALSE)))</f>
        <v>0</v>
      </c>
    </row>
    <row r="535" spans="1:36" x14ac:dyDescent="0.2">
      <c r="A535" s="36" t="str">
        <f>IF(OR(LEN('Local Access'!A535)=0,'Local Access'!$L534="Ja"),"",'Local Access'!A535)</f>
        <v/>
      </c>
      <c r="B535" s="36" t="str">
        <f>IF(OR(LEN('Local Access'!B535)=0,'Local Access'!$L534="Ja"),"",'Local Access'!B535)</f>
        <v/>
      </c>
      <c r="C535" s="36" t="str">
        <f>IF(OR(LEN('Local Access'!C535)=0,'Local Access'!$L534="Ja"),"",'Local Access'!C535)</f>
        <v/>
      </c>
      <c r="D535" s="36" t="str">
        <f>IF(OR(LEN('Local Access'!D535)=0,'Local Access'!$L534="Ja"),"",'Local Access'!D535)</f>
        <v/>
      </c>
      <c r="E535" s="36" t="str">
        <f>IF(OR(LEN('Local Access'!E535)=0,'Local Access'!$L534="Ja"),"",'Local Access'!E535)</f>
        <v/>
      </c>
      <c r="F535" s="36" t="str">
        <f>IF(OR(LEN('Local Access'!F535)=0,'Local Access'!$L534="Ja"),"",'Local Access'!F535)</f>
        <v/>
      </c>
      <c r="G535" s="36" t="str">
        <f>IF(N534="Ja","",IF(LEN('Local Access'!H535)=0,"",'Local Access'!H535))</f>
        <v/>
      </c>
      <c r="H535" s="174" t="str">
        <f t="shared" si="40"/>
        <v/>
      </c>
      <c r="I535" s="36" t="str">
        <f>IF(N534="Ja","",IF(LEN('Local Access'!G535)=0,"",'Local Access'!G535))</f>
        <v/>
      </c>
      <c r="J535" s="36" t="str">
        <f>IF(N534="Ja","",IF(LEN('Local Access'!I535)=0,"",'Local Access'!I535))</f>
        <v/>
      </c>
      <c r="K535" s="36" t="str">
        <f>IF(LEN('Local Access'!J535)=0,"",'Local Access'!J535)</f>
        <v/>
      </c>
      <c r="L535" s="36" t="str">
        <f>IF(LEN('Local Access'!K535)=0,"",'Local Access'!K535)</f>
        <v/>
      </c>
      <c r="M535" s="174" t="str">
        <f t="shared" si="41"/>
        <v/>
      </c>
      <c r="N535" s="36" t="str">
        <f>IF(LEN('Local Access'!L535)=0,"",'Local Access'!L535)</f>
        <v/>
      </c>
      <c r="O535" s="36" t="str">
        <f>IF(LEN('Local Access'!M535)=0,"",'Local Access'!M535)</f>
        <v/>
      </c>
      <c r="P535" s="35"/>
      <c r="Q535" s="35"/>
      <c r="R535" s="34"/>
      <c r="S535" s="33"/>
      <c r="T535" s="33"/>
      <c r="U535" s="32"/>
      <c r="V535" s="31"/>
      <c r="W535" s="31"/>
      <c r="X535" s="31"/>
      <c r="Y535" s="31"/>
      <c r="Z535" s="31"/>
      <c r="AA535" s="31"/>
      <c r="AB535" s="292">
        <f t="shared" si="42"/>
        <v>0</v>
      </c>
      <c r="AC535" s="292">
        <f t="shared" si="43"/>
        <v>0</v>
      </c>
      <c r="AD535" s="292">
        <f t="shared" si="44"/>
        <v>0</v>
      </c>
      <c r="AE535" s="30">
        <f>IF(G535="",0,IF(P535="On-Net maken (glasvezel)",$S535*PDC!$F$33+$T535*PDC!$F$34+PDC!$F$32+$U535,IF(P535="On-Net maken (radio)",PDC!$F$35+$U535,0)))</f>
        <v>0</v>
      </c>
      <c r="AF535" s="293">
        <f>IF(G535="",0,IF(P535="Inkoop bij 3e partij",0,IF(H535="Ja",Y535,VLOOKUP($G535,PDC!$B$10:$G$95,6,FALSE))))</f>
        <v>0</v>
      </c>
      <c r="AG535" s="30">
        <f>IF(G535="",0,IF(P535="Inkoop bij 3e partij",0,IF(H535="Ja", Z535,VLOOKUP($G535,PDC!$B$10:$G$95,5,FALSE))))</f>
        <v>0</v>
      </c>
      <c r="AH535" s="293">
        <f>IF(G535="",0,IF(P535="Inkoop bij 3e partij",V535*(1+PDC!$F$37)+IF(G535=0,0,IF(LEN(G535)=0,0,VLOOKUP($G535,PDC!$B$10:$J$77,7,FALSE))),0))</f>
        <v>0</v>
      </c>
      <c r="AI535" s="293">
        <f>IF(G535="",0,IF(P535="Inkoop bij 3e partij",W535*(1+PDC!$F$38),0))</f>
        <v>0</v>
      </c>
      <c r="AJ535" s="30">
        <f>IF(L535="",0,IF(M535="Ja",AA535,VLOOKUP($L535,PDC!$B$10:$G$95,5,FALSE)))</f>
        <v>0</v>
      </c>
    </row>
    <row r="536" spans="1:36" x14ac:dyDescent="0.2">
      <c r="A536" s="36" t="str">
        <f>IF(OR(LEN('Local Access'!A536)=0,'Local Access'!$L535="Ja"),"",'Local Access'!A536)</f>
        <v/>
      </c>
      <c r="B536" s="36" t="str">
        <f>IF(OR(LEN('Local Access'!B536)=0,'Local Access'!$L535="Ja"),"",'Local Access'!B536)</f>
        <v/>
      </c>
      <c r="C536" s="36" t="str">
        <f>IF(OR(LEN('Local Access'!C536)=0,'Local Access'!$L535="Ja"),"",'Local Access'!C536)</f>
        <v/>
      </c>
      <c r="D536" s="36" t="str">
        <f>IF(OR(LEN('Local Access'!D536)=0,'Local Access'!$L535="Ja"),"",'Local Access'!D536)</f>
        <v/>
      </c>
      <c r="E536" s="36" t="str">
        <f>IF(OR(LEN('Local Access'!E536)=0,'Local Access'!$L535="Ja"),"",'Local Access'!E536)</f>
        <v/>
      </c>
      <c r="F536" s="36" t="str">
        <f>IF(OR(LEN('Local Access'!F536)=0,'Local Access'!$L535="Ja"),"",'Local Access'!F536)</f>
        <v/>
      </c>
      <c r="G536" s="36" t="str">
        <f>IF(N535="Ja","",IF(LEN('Local Access'!H536)=0,"",'Local Access'!H536))</f>
        <v/>
      </c>
      <c r="H536" s="174" t="str">
        <f t="shared" si="40"/>
        <v/>
      </c>
      <c r="I536" s="36" t="str">
        <f>IF(N535="Ja","",IF(LEN('Local Access'!G536)=0,"",'Local Access'!G536))</f>
        <v/>
      </c>
      <c r="J536" s="36" t="str">
        <f>IF(N535="Ja","",IF(LEN('Local Access'!I536)=0,"",'Local Access'!I536))</f>
        <v/>
      </c>
      <c r="K536" s="36" t="str">
        <f>IF(LEN('Local Access'!J536)=0,"",'Local Access'!J536)</f>
        <v/>
      </c>
      <c r="L536" s="36" t="str">
        <f>IF(LEN('Local Access'!K536)=0,"",'Local Access'!K536)</f>
        <v/>
      </c>
      <c r="M536" s="174" t="str">
        <f t="shared" si="41"/>
        <v/>
      </c>
      <c r="N536" s="36" t="str">
        <f>IF(LEN('Local Access'!L536)=0,"",'Local Access'!L536)</f>
        <v/>
      </c>
      <c r="O536" s="36" t="str">
        <f>IF(LEN('Local Access'!M536)=0,"",'Local Access'!M536)</f>
        <v/>
      </c>
      <c r="P536" s="35"/>
      <c r="Q536" s="35"/>
      <c r="R536" s="34"/>
      <c r="S536" s="33"/>
      <c r="T536" s="33"/>
      <c r="U536" s="32"/>
      <c r="V536" s="31"/>
      <c r="W536" s="31"/>
      <c r="X536" s="31"/>
      <c r="Y536" s="31"/>
      <c r="Z536" s="31"/>
      <c r="AA536" s="31"/>
      <c r="AB536" s="292">
        <f t="shared" si="42"/>
        <v>0</v>
      </c>
      <c r="AC536" s="292">
        <f t="shared" si="43"/>
        <v>0</v>
      </c>
      <c r="AD536" s="292">
        <f t="shared" si="44"/>
        <v>0</v>
      </c>
      <c r="AE536" s="30">
        <f>IF(G536="",0,IF(P536="On-Net maken (glasvezel)",$S536*PDC!$F$33+$T536*PDC!$F$34+PDC!$F$32+$U536,IF(P536="On-Net maken (radio)",PDC!$F$35+$U536,0)))</f>
        <v>0</v>
      </c>
      <c r="AF536" s="293">
        <f>IF(G536="",0,IF(P536="Inkoop bij 3e partij",0,IF(H536="Ja",Y536,VLOOKUP($G536,PDC!$B$10:$G$95,6,FALSE))))</f>
        <v>0</v>
      </c>
      <c r="AG536" s="30">
        <f>IF(G536="",0,IF(P536="Inkoop bij 3e partij",0,IF(H536="Ja", Z536,VLOOKUP($G536,PDC!$B$10:$G$95,5,FALSE))))</f>
        <v>0</v>
      </c>
      <c r="AH536" s="293">
        <f>IF(G536="",0,IF(P536="Inkoop bij 3e partij",V536*(1+PDC!$F$37)+IF(G536=0,0,IF(LEN(G536)=0,0,VLOOKUP($G536,PDC!$B$10:$J$77,7,FALSE))),0))</f>
        <v>0</v>
      </c>
      <c r="AI536" s="293">
        <f>IF(G536="",0,IF(P536="Inkoop bij 3e partij",W536*(1+PDC!$F$38),0))</f>
        <v>0</v>
      </c>
      <c r="AJ536" s="30">
        <f>IF(L536="",0,IF(M536="Ja",AA536,VLOOKUP($L536,PDC!$B$10:$G$95,5,FALSE)))</f>
        <v>0</v>
      </c>
    </row>
    <row r="537" spans="1:36" x14ac:dyDescent="0.2">
      <c r="A537" s="36" t="str">
        <f>IF(OR(LEN('Local Access'!A537)=0,'Local Access'!$L536="Ja"),"",'Local Access'!A537)</f>
        <v/>
      </c>
      <c r="B537" s="36" t="str">
        <f>IF(OR(LEN('Local Access'!B537)=0,'Local Access'!$L536="Ja"),"",'Local Access'!B537)</f>
        <v/>
      </c>
      <c r="C537" s="36" t="str">
        <f>IF(OR(LEN('Local Access'!C537)=0,'Local Access'!$L536="Ja"),"",'Local Access'!C537)</f>
        <v/>
      </c>
      <c r="D537" s="36" t="str">
        <f>IF(OR(LEN('Local Access'!D537)=0,'Local Access'!$L536="Ja"),"",'Local Access'!D537)</f>
        <v/>
      </c>
      <c r="E537" s="36" t="str">
        <f>IF(OR(LEN('Local Access'!E537)=0,'Local Access'!$L536="Ja"),"",'Local Access'!E537)</f>
        <v/>
      </c>
      <c r="F537" s="36" t="str">
        <f>IF(OR(LEN('Local Access'!F537)=0,'Local Access'!$L536="Ja"),"",'Local Access'!F537)</f>
        <v/>
      </c>
      <c r="G537" s="36" t="str">
        <f>IF(N536="Ja","",IF(LEN('Local Access'!H537)=0,"",'Local Access'!H537))</f>
        <v/>
      </c>
      <c r="H537" s="174" t="str">
        <f t="shared" si="40"/>
        <v/>
      </c>
      <c r="I537" s="36" t="str">
        <f>IF(N536="Ja","",IF(LEN('Local Access'!G537)=0,"",'Local Access'!G537))</f>
        <v/>
      </c>
      <c r="J537" s="36" t="str">
        <f>IF(N536="Ja","",IF(LEN('Local Access'!I537)=0,"",'Local Access'!I537))</f>
        <v/>
      </c>
      <c r="K537" s="36" t="str">
        <f>IF(LEN('Local Access'!J537)=0,"",'Local Access'!J537)</f>
        <v/>
      </c>
      <c r="L537" s="36" t="str">
        <f>IF(LEN('Local Access'!K537)=0,"",'Local Access'!K537)</f>
        <v/>
      </c>
      <c r="M537" s="174" t="str">
        <f t="shared" si="41"/>
        <v/>
      </c>
      <c r="N537" s="36" t="str">
        <f>IF(LEN('Local Access'!L537)=0,"",'Local Access'!L537)</f>
        <v/>
      </c>
      <c r="O537" s="36" t="str">
        <f>IF(LEN('Local Access'!M537)=0,"",'Local Access'!M537)</f>
        <v/>
      </c>
      <c r="P537" s="35"/>
      <c r="Q537" s="35"/>
      <c r="R537" s="34"/>
      <c r="S537" s="33"/>
      <c r="T537" s="33"/>
      <c r="U537" s="32"/>
      <c r="V537" s="31"/>
      <c r="W537" s="31"/>
      <c r="X537" s="31"/>
      <c r="Y537" s="31"/>
      <c r="Z537" s="31"/>
      <c r="AA537" s="31"/>
      <c r="AB537" s="292">
        <f t="shared" si="42"/>
        <v>0</v>
      </c>
      <c r="AC537" s="292">
        <f t="shared" si="43"/>
        <v>0</v>
      </c>
      <c r="AD537" s="292">
        <f t="shared" si="44"/>
        <v>0</v>
      </c>
      <c r="AE537" s="30">
        <f>IF(G537="",0,IF(P537="On-Net maken (glasvezel)",$S537*PDC!$F$33+$T537*PDC!$F$34+PDC!$F$32+$U537,IF(P537="On-Net maken (radio)",PDC!$F$35+$U537,0)))</f>
        <v>0</v>
      </c>
      <c r="AF537" s="293">
        <f>IF(G537="",0,IF(P537="Inkoop bij 3e partij",0,IF(H537="Ja",Y537,VLOOKUP($G537,PDC!$B$10:$G$95,6,FALSE))))</f>
        <v>0</v>
      </c>
      <c r="AG537" s="30">
        <f>IF(G537="",0,IF(P537="Inkoop bij 3e partij",0,IF(H537="Ja", Z537,VLOOKUP($G537,PDC!$B$10:$G$95,5,FALSE))))</f>
        <v>0</v>
      </c>
      <c r="AH537" s="293">
        <f>IF(G537="",0,IF(P537="Inkoop bij 3e partij",V537*(1+PDC!$F$37)+IF(G537=0,0,IF(LEN(G537)=0,0,VLOOKUP($G537,PDC!$B$10:$J$77,7,FALSE))),0))</f>
        <v>0</v>
      </c>
      <c r="AI537" s="293">
        <f>IF(G537="",0,IF(P537="Inkoop bij 3e partij",W537*(1+PDC!$F$38),0))</f>
        <v>0</v>
      </c>
      <c r="AJ537" s="30">
        <f>IF(L537="",0,IF(M537="Ja",AA537,VLOOKUP($L537,PDC!$B$10:$G$95,5,FALSE)))</f>
        <v>0</v>
      </c>
    </row>
    <row r="538" spans="1:36" x14ac:dyDescent="0.2">
      <c r="A538" s="36" t="str">
        <f>IF(OR(LEN('Local Access'!A538)=0,'Local Access'!$L537="Ja"),"",'Local Access'!A538)</f>
        <v/>
      </c>
      <c r="B538" s="36" t="str">
        <f>IF(OR(LEN('Local Access'!B538)=0,'Local Access'!$L537="Ja"),"",'Local Access'!B538)</f>
        <v/>
      </c>
      <c r="C538" s="36" t="str">
        <f>IF(OR(LEN('Local Access'!C538)=0,'Local Access'!$L537="Ja"),"",'Local Access'!C538)</f>
        <v/>
      </c>
      <c r="D538" s="36" t="str">
        <f>IF(OR(LEN('Local Access'!D538)=0,'Local Access'!$L537="Ja"),"",'Local Access'!D538)</f>
        <v/>
      </c>
      <c r="E538" s="36" t="str">
        <f>IF(OR(LEN('Local Access'!E538)=0,'Local Access'!$L537="Ja"),"",'Local Access'!E538)</f>
        <v/>
      </c>
      <c r="F538" s="36" t="str">
        <f>IF(OR(LEN('Local Access'!F538)=0,'Local Access'!$L537="Ja"),"",'Local Access'!F538)</f>
        <v/>
      </c>
      <c r="G538" s="36" t="str">
        <f>IF(N537="Ja","",IF(LEN('Local Access'!H538)=0,"",'Local Access'!H538))</f>
        <v/>
      </c>
      <c r="H538" s="174" t="str">
        <f t="shared" si="40"/>
        <v/>
      </c>
      <c r="I538" s="36" t="str">
        <f>IF(N537="Ja","",IF(LEN('Local Access'!G538)=0,"",'Local Access'!G538))</f>
        <v/>
      </c>
      <c r="J538" s="36" t="str">
        <f>IF(N537="Ja","",IF(LEN('Local Access'!I538)=0,"",'Local Access'!I538))</f>
        <v/>
      </c>
      <c r="K538" s="36" t="str">
        <f>IF(LEN('Local Access'!J538)=0,"",'Local Access'!J538)</f>
        <v/>
      </c>
      <c r="L538" s="36" t="str">
        <f>IF(LEN('Local Access'!K538)=0,"",'Local Access'!K538)</f>
        <v/>
      </c>
      <c r="M538" s="174" t="str">
        <f t="shared" si="41"/>
        <v/>
      </c>
      <c r="N538" s="36" t="str">
        <f>IF(LEN('Local Access'!L538)=0,"",'Local Access'!L538)</f>
        <v/>
      </c>
      <c r="O538" s="36" t="str">
        <f>IF(LEN('Local Access'!M538)=0,"",'Local Access'!M538)</f>
        <v/>
      </c>
      <c r="P538" s="35"/>
      <c r="Q538" s="35"/>
      <c r="R538" s="34"/>
      <c r="S538" s="33"/>
      <c r="T538" s="33"/>
      <c r="U538" s="32"/>
      <c r="V538" s="31"/>
      <c r="W538" s="31"/>
      <c r="X538" s="31"/>
      <c r="Y538" s="31"/>
      <c r="Z538" s="31"/>
      <c r="AA538" s="31"/>
      <c r="AB538" s="292">
        <f t="shared" si="42"/>
        <v>0</v>
      </c>
      <c r="AC538" s="292">
        <f t="shared" si="43"/>
        <v>0</v>
      </c>
      <c r="AD538" s="292">
        <f t="shared" si="44"/>
        <v>0</v>
      </c>
      <c r="AE538" s="30">
        <f>IF(G538="",0,IF(P538="On-Net maken (glasvezel)",$S538*PDC!$F$33+$T538*PDC!$F$34+PDC!$F$32+$U538,IF(P538="On-Net maken (radio)",PDC!$F$35+$U538,0)))</f>
        <v>0</v>
      </c>
      <c r="AF538" s="293">
        <f>IF(G538="",0,IF(P538="Inkoop bij 3e partij",0,IF(H538="Ja",Y538,VLOOKUP($G538,PDC!$B$10:$G$95,6,FALSE))))</f>
        <v>0</v>
      </c>
      <c r="AG538" s="30">
        <f>IF(G538="",0,IF(P538="Inkoop bij 3e partij",0,IF(H538="Ja", Z538,VLOOKUP($G538,PDC!$B$10:$G$95,5,FALSE))))</f>
        <v>0</v>
      </c>
      <c r="AH538" s="293">
        <f>IF(G538="",0,IF(P538="Inkoop bij 3e partij",V538*(1+PDC!$F$37)+IF(G538=0,0,IF(LEN(G538)=0,0,VLOOKUP($G538,PDC!$B$10:$J$77,7,FALSE))),0))</f>
        <v>0</v>
      </c>
      <c r="AI538" s="293">
        <f>IF(G538="",0,IF(P538="Inkoop bij 3e partij",W538*(1+PDC!$F$38),0))</f>
        <v>0</v>
      </c>
      <c r="AJ538" s="30">
        <f>IF(L538="",0,IF(M538="Ja",AA538,VLOOKUP($L538,PDC!$B$10:$G$95,5,FALSE)))</f>
        <v>0</v>
      </c>
    </row>
    <row r="539" spans="1:36" x14ac:dyDescent="0.2">
      <c r="A539" s="36" t="str">
        <f>IF(OR(LEN('Local Access'!A539)=0,'Local Access'!$L538="Ja"),"",'Local Access'!A539)</f>
        <v/>
      </c>
      <c r="B539" s="36" t="str">
        <f>IF(OR(LEN('Local Access'!B539)=0,'Local Access'!$L538="Ja"),"",'Local Access'!B539)</f>
        <v/>
      </c>
      <c r="C539" s="36" t="str">
        <f>IF(OR(LEN('Local Access'!C539)=0,'Local Access'!$L538="Ja"),"",'Local Access'!C539)</f>
        <v/>
      </c>
      <c r="D539" s="36" t="str">
        <f>IF(OR(LEN('Local Access'!D539)=0,'Local Access'!$L538="Ja"),"",'Local Access'!D539)</f>
        <v/>
      </c>
      <c r="E539" s="36" t="str">
        <f>IF(OR(LEN('Local Access'!E539)=0,'Local Access'!$L538="Ja"),"",'Local Access'!E539)</f>
        <v/>
      </c>
      <c r="F539" s="36" t="str">
        <f>IF(OR(LEN('Local Access'!F539)=0,'Local Access'!$L538="Ja"),"",'Local Access'!F539)</f>
        <v/>
      </c>
      <c r="G539" s="36" t="str">
        <f>IF(N538="Ja","",IF(LEN('Local Access'!H539)=0,"",'Local Access'!H539))</f>
        <v/>
      </c>
      <c r="H539" s="174" t="str">
        <f t="shared" si="40"/>
        <v/>
      </c>
      <c r="I539" s="36" t="str">
        <f>IF(N538="Ja","",IF(LEN('Local Access'!G539)=0,"",'Local Access'!G539))</f>
        <v/>
      </c>
      <c r="J539" s="36" t="str">
        <f>IF(N538="Ja","",IF(LEN('Local Access'!I539)=0,"",'Local Access'!I539))</f>
        <v/>
      </c>
      <c r="K539" s="36" t="str">
        <f>IF(LEN('Local Access'!J539)=0,"",'Local Access'!J539)</f>
        <v/>
      </c>
      <c r="L539" s="36" t="str">
        <f>IF(LEN('Local Access'!K539)=0,"",'Local Access'!K539)</f>
        <v/>
      </c>
      <c r="M539" s="174" t="str">
        <f t="shared" si="41"/>
        <v/>
      </c>
      <c r="N539" s="36" t="str">
        <f>IF(LEN('Local Access'!L539)=0,"",'Local Access'!L539)</f>
        <v/>
      </c>
      <c r="O539" s="36" t="str">
        <f>IF(LEN('Local Access'!M539)=0,"",'Local Access'!M539)</f>
        <v/>
      </c>
      <c r="P539" s="35"/>
      <c r="Q539" s="35"/>
      <c r="R539" s="34"/>
      <c r="S539" s="33"/>
      <c r="T539" s="33"/>
      <c r="U539" s="32"/>
      <c r="V539" s="31"/>
      <c r="W539" s="31"/>
      <c r="X539" s="31"/>
      <c r="Y539" s="31"/>
      <c r="Z539" s="31"/>
      <c r="AA539" s="31"/>
      <c r="AB539" s="292">
        <f t="shared" si="42"/>
        <v>0</v>
      </c>
      <c r="AC539" s="292">
        <f t="shared" si="43"/>
        <v>0</v>
      </c>
      <c r="AD539" s="292">
        <f t="shared" si="44"/>
        <v>0</v>
      </c>
      <c r="AE539" s="30">
        <f>IF(G539="",0,IF(P539="On-Net maken (glasvezel)",$S539*PDC!$F$33+$T539*PDC!$F$34+PDC!$F$32+$U539,IF(P539="On-Net maken (radio)",PDC!$F$35+$U539,0)))</f>
        <v>0</v>
      </c>
      <c r="AF539" s="293">
        <f>IF(G539="",0,IF(P539="Inkoop bij 3e partij",0,IF(H539="Ja",Y539,VLOOKUP($G539,PDC!$B$10:$G$95,6,FALSE))))</f>
        <v>0</v>
      </c>
      <c r="AG539" s="30">
        <f>IF(G539="",0,IF(P539="Inkoop bij 3e partij",0,IF(H539="Ja", Z539,VLOOKUP($G539,PDC!$B$10:$G$95,5,FALSE))))</f>
        <v>0</v>
      </c>
      <c r="AH539" s="293">
        <f>IF(G539="",0,IF(P539="Inkoop bij 3e partij",V539*(1+PDC!$F$37)+IF(G539=0,0,IF(LEN(G539)=0,0,VLOOKUP($G539,PDC!$B$10:$J$77,7,FALSE))),0))</f>
        <v>0</v>
      </c>
      <c r="AI539" s="293">
        <f>IF(G539="",0,IF(P539="Inkoop bij 3e partij",W539*(1+PDC!$F$38),0))</f>
        <v>0</v>
      </c>
      <c r="AJ539" s="30">
        <f>IF(L539="",0,IF(M539="Ja",AA539,VLOOKUP($L539,PDC!$B$10:$G$95,5,FALSE)))</f>
        <v>0</v>
      </c>
    </row>
    <row r="540" spans="1:36" x14ac:dyDescent="0.2">
      <c r="A540" s="36" t="str">
        <f>IF(OR(LEN('Local Access'!A540)=0,'Local Access'!$L539="Ja"),"",'Local Access'!A540)</f>
        <v/>
      </c>
      <c r="B540" s="36" t="str">
        <f>IF(OR(LEN('Local Access'!B540)=0,'Local Access'!$L539="Ja"),"",'Local Access'!B540)</f>
        <v/>
      </c>
      <c r="C540" s="36" t="str">
        <f>IF(OR(LEN('Local Access'!C540)=0,'Local Access'!$L539="Ja"),"",'Local Access'!C540)</f>
        <v/>
      </c>
      <c r="D540" s="36" t="str">
        <f>IF(OR(LEN('Local Access'!D540)=0,'Local Access'!$L539="Ja"),"",'Local Access'!D540)</f>
        <v/>
      </c>
      <c r="E540" s="36" t="str">
        <f>IF(OR(LEN('Local Access'!E540)=0,'Local Access'!$L539="Ja"),"",'Local Access'!E540)</f>
        <v/>
      </c>
      <c r="F540" s="36" t="str">
        <f>IF(OR(LEN('Local Access'!F540)=0,'Local Access'!$L539="Ja"),"",'Local Access'!F540)</f>
        <v/>
      </c>
      <c r="G540" s="36" t="str">
        <f>IF(N539="Ja","",IF(LEN('Local Access'!H540)=0,"",'Local Access'!H540))</f>
        <v/>
      </c>
      <c r="H540" s="174" t="str">
        <f t="shared" si="40"/>
        <v/>
      </c>
      <c r="I540" s="36" t="str">
        <f>IF(N539="Ja","",IF(LEN('Local Access'!G540)=0,"",'Local Access'!G540))</f>
        <v/>
      </c>
      <c r="J540" s="36" t="str">
        <f>IF(N539="Ja","",IF(LEN('Local Access'!I540)=0,"",'Local Access'!I540))</f>
        <v/>
      </c>
      <c r="K540" s="36" t="str">
        <f>IF(LEN('Local Access'!J540)=0,"",'Local Access'!J540)</f>
        <v/>
      </c>
      <c r="L540" s="36" t="str">
        <f>IF(LEN('Local Access'!K540)=0,"",'Local Access'!K540)</f>
        <v/>
      </c>
      <c r="M540" s="174" t="str">
        <f t="shared" si="41"/>
        <v/>
      </c>
      <c r="N540" s="36" t="str">
        <f>IF(LEN('Local Access'!L540)=0,"",'Local Access'!L540)</f>
        <v/>
      </c>
      <c r="O540" s="36" t="str">
        <f>IF(LEN('Local Access'!M540)=0,"",'Local Access'!M540)</f>
        <v/>
      </c>
      <c r="P540" s="35"/>
      <c r="Q540" s="35"/>
      <c r="R540" s="34"/>
      <c r="S540" s="33"/>
      <c r="T540" s="33"/>
      <c r="U540" s="32"/>
      <c r="V540" s="31"/>
      <c r="W540" s="31"/>
      <c r="X540" s="31"/>
      <c r="Y540" s="31"/>
      <c r="Z540" s="31"/>
      <c r="AA540" s="31"/>
      <c r="AB540" s="292">
        <f t="shared" si="42"/>
        <v>0</v>
      </c>
      <c r="AC540" s="292">
        <f t="shared" si="43"/>
        <v>0</v>
      </c>
      <c r="AD540" s="292">
        <f t="shared" si="44"/>
        <v>0</v>
      </c>
      <c r="AE540" s="30">
        <f>IF(G540="",0,IF(P540="On-Net maken (glasvezel)",$S540*PDC!$F$33+$T540*PDC!$F$34+PDC!$F$32+$U540,IF(P540="On-Net maken (radio)",PDC!$F$35+$U540,0)))</f>
        <v>0</v>
      </c>
      <c r="AF540" s="293">
        <f>IF(G540="",0,IF(P540="Inkoop bij 3e partij",0,IF(H540="Ja",Y540,VLOOKUP($G540,PDC!$B$10:$G$95,6,FALSE))))</f>
        <v>0</v>
      </c>
      <c r="AG540" s="30">
        <f>IF(G540="",0,IF(P540="Inkoop bij 3e partij",0,IF(H540="Ja", Z540,VLOOKUP($G540,PDC!$B$10:$G$95,5,FALSE))))</f>
        <v>0</v>
      </c>
      <c r="AH540" s="293">
        <f>IF(G540="",0,IF(P540="Inkoop bij 3e partij",V540*(1+PDC!$F$37)+IF(G540=0,0,IF(LEN(G540)=0,0,VLOOKUP($G540,PDC!$B$10:$J$77,7,FALSE))),0))</f>
        <v>0</v>
      </c>
      <c r="AI540" s="293">
        <f>IF(G540="",0,IF(P540="Inkoop bij 3e partij",W540*(1+PDC!$F$38),0))</f>
        <v>0</v>
      </c>
      <c r="AJ540" s="30">
        <f>IF(L540="",0,IF(M540="Ja",AA540,VLOOKUP($L540,PDC!$B$10:$G$95,5,FALSE)))</f>
        <v>0</v>
      </c>
    </row>
    <row r="541" spans="1:36" x14ac:dyDescent="0.2">
      <c r="A541" s="36" t="str">
        <f>IF(OR(LEN('Local Access'!A541)=0,'Local Access'!$L540="Ja"),"",'Local Access'!A541)</f>
        <v/>
      </c>
      <c r="B541" s="36" t="str">
        <f>IF(OR(LEN('Local Access'!B541)=0,'Local Access'!$L540="Ja"),"",'Local Access'!B541)</f>
        <v/>
      </c>
      <c r="C541" s="36" t="str">
        <f>IF(OR(LEN('Local Access'!C541)=0,'Local Access'!$L540="Ja"),"",'Local Access'!C541)</f>
        <v/>
      </c>
      <c r="D541" s="36" t="str">
        <f>IF(OR(LEN('Local Access'!D541)=0,'Local Access'!$L540="Ja"),"",'Local Access'!D541)</f>
        <v/>
      </c>
      <c r="E541" s="36" t="str">
        <f>IF(OR(LEN('Local Access'!E541)=0,'Local Access'!$L540="Ja"),"",'Local Access'!E541)</f>
        <v/>
      </c>
      <c r="F541" s="36" t="str">
        <f>IF(OR(LEN('Local Access'!F541)=0,'Local Access'!$L540="Ja"),"",'Local Access'!F541)</f>
        <v/>
      </c>
      <c r="G541" s="36" t="str">
        <f>IF(N540="Ja","",IF(LEN('Local Access'!H541)=0,"",'Local Access'!H541))</f>
        <v/>
      </c>
      <c r="H541" s="174" t="str">
        <f t="shared" si="40"/>
        <v/>
      </c>
      <c r="I541" s="36" t="str">
        <f>IF(N540="Ja","",IF(LEN('Local Access'!G541)=0,"",'Local Access'!G541))</f>
        <v/>
      </c>
      <c r="J541" s="36" t="str">
        <f>IF(N540="Ja","",IF(LEN('Local Access'!I541)=0,"",'Local Access'!I541))</f>
        <v/>
      </c>
      <c r="K541" s="36" t="str">
        <f>IF(LEN('Local Access'!J541)=0,"",'Local Access'!J541)</f>
        <v/>
      </c>
      <c r="L541" s="36" t="str">
        <f>IF(LEN('Local Access'!K541)=0,"",'Local Access'!K541)</f>
        <v/>
      </c>
      <c r="M541" s="174" t="str">
        <f t="shared" si="41"/>
        <v/>
      </c>
      <c r="N541" s="36" t="str">
        <f>IF(LEN('Local Access'!L541)=0,"",'Local Access'!L541)</f>
        <v/>
      </c>
      <c r="O541" s="36" t="str">
        <f>IF(LEN('Local Access'!M541)=0,"",'Local Access'!M541)</f>
        <v/>
      </c>
      <c r="P541" s="35"/>
      <c r="Q541" s="35"/>
      <c r="R541" s="34"/>
      <c r="S541" s="33"/>
      <c r="T541" s="33"/>
      <c r="U541" s="32"/>
      <c r="V541" s="31"/>
      <c r="W541" s="31"/>
      <c r="X541" s="31"/>
      <c r="Y541" s="31"/>
      <c r="Z541" s="31"/>
      <c r="AA541" s="31"/>
      <c r="AB541" s="292">
        <f t="shared" si="42"/>
        <v>0</v>
      </c>
      <c r="AC541" s="292">
        <f t="shared" si="43"/>
        <v>0</v>
      </c>
      <c r="AD541" s="292">
        <f t="shared" si="44"/>
        <v>0</v>
      </c>
      <c r="AE541" s="30">
        <f>IF(G541="",0,IF(P541="On-Net maken (glasvezel)",$S541*PDC!$F$33+$T541*PDC!$F$34+PDC!$F$32+$U541,IF(P541="On-Net maken (radio)",PDC!$F$35+$U541,0)))</f>
        <v>0</v>
      </c>
      <c r="AF541" s="293">
        <f>IF(G541="",0,IF(P541="Inkoop bij 3e partij",0,IF(H541="Ja",Y541,VLOOKUP($G541,PDC!$B$10:$G$95,6,FALSE))))</f>
        <v>0</v>
      </c>
      <c r="AG541" s="30">
        <f>IF(G541="",0,IF(P541="Inkoop bij 3e partij",0,IF(H541="Ja", Z541,VLOOKUP($G541,PDC!$B$10:$G$95,5,FALSE))))</f>
        <v>0</v>
      </c>
      <c r="AH541" s="293">
        <f>IF(G541="",0,IF(P541="Inkoop bij 3e partij",V541*(1+PDC!$F$37)+IF(G541=0,0,IF(LEN(G541)=0,0,VLOOKUP($G541,PDC!$B$10:$J$77,7,FALSE))),0))</f>
        <v>0</v>
      </c>
      <c r="AI541" s="293">
        <f>IF(G541="",0,IF(P541="Inkoop bij 3e partij",W541*(1+PDC!$F$38),0))</f>
        <v>0</v>
      </c>
      <c r="AJ541" s="30">
        <f>IF(L541="",0,IF(M541="Ja",AA541,VLOOKUP($L541,PDC!$B$10:$G$95,5,FALSE)))</f>
        <v>0</v>
      </c>
    </row>
    <row r="542" spans="1:36" x14ac:dyDescent="0.2">
      <c r="A542" s="36" t="str">
        <f>IF(OR(LEN('Local Access'!A542)=0,'Local Access'!$L541="Ja"),"",'Local Access'!A542)</f>
        <v/>
      </c>
      <c r="B542" s="36" t="str">
        <f>IF(OR(LEN('Local Access'!B542)=0,'Local Access'!$L541="Ja"),"",'Local Access'!B542)</f>
        <v/>
      </c>
      <c r="C542" s="36" t="str">
        <f>IF(OR(LEN('Local Access'!C542)=0,'Local Access'!$L541="Ja"),"",'Local Access'!C542)</f>
        <v/>
      </c>
      <c r="D542" s="36" t="str">
        <f>IF(OR(LEN('Local Access'!D542)=0,'Local Access'!$L541="Ja"),"",'Local Access'!D542)</f>
        <v/>
      </c>
      <c r="E542" s="36" t="str">
        <f>IF(OR(LEN('Local Access'!E542)=0,'Local Access'!$L541="Ja"),"",'Local Access'!E542)</f>
        <v/>
      </c>
      <c r="F542" s="36" t="str">
        <f>IF(OR(LEN('Local Access'!F542)=0,'Local Access'!$L541="Ja"),"",'Local Access'!F542)</f>
        <v/>
      </c>
      <c r="G542" s="36" t="str">
        <f>IF(N541="Ja","",IF(LEN('Local Access'!H542)=0,"",'Local Access'!H542))</f>
        <v/>
      </c>
      <c r="H542" s="174" t="str">
        <f t="shared" si="40"/>
        <v/>
      </c>
      <c r="I542" s="36" t="str">
        <f>IF(N541="Ja","",IF(LEN('Local Access'!G542)=0,"",'Local Access'!G542))</f>
        <v/>
      </c>
      <c r="J542" s="36" t="str">
        <f>IF(N541="Ja","",IF(LEN('Local Access'!I542)=0,"",'Local Access'!I542))</f>
        <v/>
      </c>
      <c r="K542" s="36" t="str">
        <f>IF(LEN('Local Access'!J542)=0,"",'Local Access'!J542)</f>
        <v/>
      </c>
      <c r="L542" s="36" t="str">
        <f>IF(LEN('Local Access'!K542)=0,"",'Local Access'!K542)</f>
        <v/>
      </c>
      <c r="M542" s="174" t="str">
        <f t="shared" si="41"/>
        <v/>
      </c>
      <c r="N542" s="36" t="str">
        <f>IF(LEN('Local Access'!L542)=0,"",'Local Access'!L542)</f>
        <v/>
      </c>
      <c r="O542" s="36" t="str">
        <f>IF(LEN('Local Access'!M542)=0,"",'Local Access'!M542)</f>
        <v/>
      </c>
      <c r="P542" s="35"/>
      <c r="Q542" s="35"/>
      <c r="R542" s="34"/>
      <c r="S542" s="33"/>
      <c r="T542" s="33"/>
      <c r="U542" s="32"/>
      <c r="V542" s="31"/>
      <c r="W542" s="31"/>
      <c r="X542" s="31"/>
      <c r="Y542" s="31"/>
      <c r="Z542" s="31"/>
      <c r="AA542" s="31"/>
      <c r="AB542" s="292">
        <f t="shared" si="42"/>
        <v>0</v>
      </c>
      <c r="AC542" s="292">
        <f t="shared" si="43"/>
        <v>0</v>
      </c>
      <c r="AD542" s="292">
        <f t="shared" si="44"/>
        <v>0</v>
      </c>
      <c r="AE542" s="30">
        <f>IF(G542="",0,IF(P542="On-Net maken (glasvezel)",$S542*PDC!$F$33+$T542*PDC!$F$34+PDC!$F$32+$U542,IF(P542="On-Net maken (radio)",PDC!$F$35+$U542,0)))</f>
        <v>0</v>
      </c>
      <c r="AF542" s="293">
        <f>IF(G542="",0,IF(P542="Inkoop bij 3e partij",0,IF(H542="Ja",Y542,VLOOKUP($G542,PDC!$B$10:$G$95,6,FALSE))))</f>
        <v>0</v>
      </c>
      <c r="AG542" s="30">
        <f>IF(G542="",0,IF(P542="Inkoop bij 3e partij",0,IF(H542="Ja", Z542,VLOOKUP($G542,PDC!$B$10:$G$95,5,FALSE))))</f>
        <v>0</v>
      </c>
      <c r="AH542" s="293">
        <f>IF(G542="",0,IF(P542="Inkoop bij 3e partij",V542*(1+PDC!$F$37)+IF(G542=0,0,IF(LEN(G542)=0,0,VLOOKUP($G542,PDC!$B$10:$J$77,7,FALSE))),0))</f>
        <v>0</v>
      </c>
      <c r="AI542" s="293">
        <f>IF(G542="",0,IF(P542="Inkoop bij 3e partij",W542*(1+PDC!$F$38),0))</f>
        <v>0</v>
      </c>
      <c r="AJ542" s="30">
        <f>IF(L542="",0,IF(M542="Ja",AA542,VLOOKUP($L542,PDC!$B$10:$G$95,5,FALSE)))</f>
        <v>0</v>
      </c>
    </row>
    <row r="543" spans="1:36" x14ac:dyDescent="0.2">
      <c r="A543" s="36" t="str">
        <f>IF(OR(LEN('Local Access'!A543)=0,'Local Access'!$L542="Ja"),"",'Local Access'!A543)</f>
        <v/>
      </c>
      <c r="B543" s="36" t="str">
        <f>IF(OR(LEN('Local Access'!B543)=0,'Local Access'!$L542="Ja"),"",'Local Access'!B543)</f>
        <v/>
      </c>
      <c r="C543" s="36" t="str">
        <f>IF(OR(LEN('Local Access'!C543)=0,'Local Access'!$L542="Ja"),"",'Local Access'!C543)</f>
        <v/>
      </c>
      <c r="D543" s="36" t="str">
        <f>IF(OR(LEN('Local Access'!D543)=0,'Local Access'!$L542="Ja"),"",'Local Access'!D543)</f>
        <v/>
      </c>
      <c r="E543" s="36" t="str">
        <f>IF(OR(LEN('Local Access'!E543)=0,'Local Access'!$L542="Ja"),"",'Local Access'!E543)</f>
        <v/>
      </c>
      <c r="F543" s="36" t="str">
        <f>IF(OR(LEN('Local Access'!F543)=0,'Local Access'!$L542="Ja"),"",'Local Access'!F543)</f>
        <v/>
      </c>
      <c r="G543" s="36" t="str">
        <f>IF(N542="Ja","",IF(LEN('Local Access'!H543)=0,"",'Local Access'!H543))</f>
        <v/>
      </c>
      <c r="H543" s="174" t="str">
        <f t="shared" si="40"/>
        <v/>
      </c>
      <c r="I543" s="36" t="str">
        <f>IF(N542="Ja","",IF(LEN('Local Access'!G543)=0,"",'Local Access'!G543))</f>
        <v/>
      </c>
      <c r="J543" s="36" t="str">
        <f>IF(N542="Ja","",IF(LEN('Local Access'!I543)=0,"",'Local Access'!I543))</f>
        <v/>
      </c>
      <c r="K543" s="36" t="str">
        <f>IF(LEN('Local Access'!J543)=0,"",'Local Access'!J543)</f>
        <v/>
      </c>
      <c r="L543" s="36" t="str">
        <f>IF(LEN('Local Access'!K543)=0,"",'Local Access'!K543)</f>
        <v/>
      </c>
      <c r="M543" s="174" t="str">
        <f t="shared" si="41"/>
        <v/>
      </c>
      <c r="N543" s="36" t="str">
        <f>IF(LEN('Local Access'!L543)=0,"",'Local Access'!L543)</f>
        <v/>
      </c>
      <c r="O543" s="36" t="str">
        <f>IF(LEN('Local Access'!M543)=0,"",'Local Access'!M543)</f>
        <v/>
      </c>
      <c r="P543" s="35"/>
      <c r="Q543" s="35"/>
      <c r="R543" s="34"/>
      <c r="S543" s="33"/>
      <c r="T543" s="33"/>
      <c r="U543" s="32"/>
      <c r="V543" s="31"/>
      <c r="W543" s="31"/>
      <c r="X543" s="31"/>
      <c r="Y543" s="31"/>
      <c r="Z543" s="31"/>
      <c r="AA543" s="31"/>
      <c r="AB543" s="292">
        <f t="shared" si="42"/>
        <v>0</v>
      </c>
      <c r="AC543" s="292">
        <f t="shared" si="43"/>
        <v>0</v>
      </c>
      <c r="AD543" s="292">
        <f t="shared" si="44"/>
        <v>0</v>
      </c>
      <c r="AE543" s="30">
        <f>IF(G543="",0,IF(P543="On-Net maken (glasvezel)",$S543*PDC!$F$33+$T543*PDC!$F$34+PDC!$F$32+$U543,IF(P543="On-Net maken (radio)",PDC!$F$35+$U543,0)))</f>
        <v>0</v>
      </c>
      <c r="AF543" s="293">
        <f>IF(G543="",0,IF(P543="Inkoop bij 3e partij",0,IF(H543="Ja",Y543,VLOOKUP($G543,PDC!$B$10:$G$95,6,FALSE))))</f>
        <v>0</v>
      </c>
      <c r="AG543" s="30">
        <f>IF(G543="",0,IF(P543="Inkoop bij 3e partij",0,IF(H543="Ja", Z543,VLOOKUP($G543,PDC!$B$10:$G$95,5,FALSE))))</f>
        <v>0</v>
      </c>
      <c r="AH543" s="293">
        <f>IF(G543="",0,IF(P543="Inkoop bij 3e partij",V543*(1+PDC!$F$37)+IF(G543=0,0,IF(LEN(G543)=0,0,VLOOKUP($G543,PDC!$B$10:$J$77,7,FALSE))),0))</f>
        <v>0</v>
      </c>
      <c r="AI543" s="293">
        <f>IF(G543="",0,IF(P543="Inkoop bij 3e partij",W543*(1+PDC!$F$38),0))</f>
        <v>0</v>
      </c>
      <c r="AJ543" s="30">
        <f>IF(L543="",0,IF(M543="Ja",AA543,VLOOKUP($L543,PDC!$B$10:$G$95,5,FALSE)))</f>
        <v>0</v>
      </c>
    </row>
    <row r="544" spans="1:36" x14ac:dyDescent="0.2">
      <c r="A544" s="36" t="str">
        <f>IF(OR(LEN('Local Access'!A544)=0,'Local Access'!$L543="Ja"),"",'Local Access'!A544)</f>
        <v/>
      </c>
      <c r="B544" s="36" t="str">
        <f>IF(OR(LEN('Local Access'!B544)=0,'Local Access'!$L543="Ja"),"",'Local Access'!B544)</f>
        <v/>
      </c>
      <c r="C544" s="36" t="str">
        <f>IF(OR(LEN('Local Access'!C544)=0,'Local Access'!$L543="Ja"),"",'Local Access'!C544)</f>
        <v/>
      </c>
      <c r="D544" s="36" t="str">
        <f>IF(OR(LEN('Local Access'!D544)=0,'Local Access'!$L543="Ja"),"",'Local Access'!D544)</f>
        <v/>
      </c>
      <c r="E544" s="36" t="str">
        <f>IF(OR(LEN('Local Access'!E544)=0,'Local Access'!$L543="Ja"),"",'Local Access'!E544)</f>
        <v/>
      </c>
      <c r="F544" s="36" t="str">
        <f>IF(OR(LEN('Local Access'!F544)=0,'Local Access'!$L543="Ja"),"",'Local Access'!F544)</f>
        <v/>
      </c>
      <c r="G544" s="36" t="str">
        <f>IF(N543="Ja","",IF(LEN('Local Access'!H544)=0,"",'Local Access'!H544))</f>
        <v/>
      </c>
      <c r="H544" s="174" t="str">
        <f t="shared" si="40"/>
        <v/>
      </c>
      <c r="I544" s="36" t="str">
        <f>IF(N543="Ja","",IF(LEN('Local Access'!G544)=0,"",'Local Access'!G544))</f>
        <v/>
      </c>
      <c r="J544" s="36" t="str">
        <f>IF(N543="Ja","",IF(LEN('Local Access'!I544)=0,"",'Local Access'!I544))</f>
        <v/>
      </c>
      <c r="K544" s="36" t="str">
        <f>IF(LEN('Local Access'!J544)=0,"",'Local Access'!J544)</f>
        <v/>
      </c>
      <c r="L544" s="36" t="str">
        <f>IF(LEN('Local Access'!K544)=0,"",'Local Access'!K544)</f>
        <v/>
      </c>
      <c r="M544" s="174" t="str">
        <f t="shared" si="41"/>
        <v/>
      </c>
      <c r="N544" s="36" t="str">
        <f>IF(LEN('Local Access'!L544)=0,"",'Local Access'!L544)</f>
        <v/>
      </c>
      <c r="O544" s="36" t="str">
        <f>IF(LEN('Local Access'!M544)=0,"",'Local Access'!M544)</f>
        <v/>
      </c>
      <c r="P544" s="35"/>
      <c r="Q544" s="35"/>
      <c r="R544" s="34"/>
      <c r="S544" s="33"/>
      <c r="T544" s="33"/>
      <c r="U544" s="32"/>
      <c r="V544" s="31"/>
      <c r="W544" s="31"/>
      <c r="X544" s="31"/>
      <c r="Y544" s="31"/>
      <c r="Z544" s="31"/>
      <c r="AA544" s="31"/>
      <c r="AB544" s="292">
        <f t="shared" si="42"/>
        <v>0</v>
      </c>
      <c r="AC544" s="292">
        <f t="shared" si="43"/>
        <v>0</v>
      </c>
      <c r="AD544" s="292">
        <f t="shared" si="44"/>
        <v>0</v>
      </c>
      <c r="AE544" s="30">
        <f>IF(G544="",0,IF(P544="On-Net maken (glasvezel)",$S544*PDC!$F$33+$T544*PDC!$F$34+PDC!$F$32+$U544,IF(P544="On-Net maken (radio)",PDC!$F$35+$U544,0)))</f>
        <v>0</v>
      </c>
      <c r="AF544" s="293">
        <f>IF(G544="",0,IF(P544="Inkoop bij 3e partij",0,IF(H544="Ja",Y544,VLOOKUP($G544,PDC!$B$10:$G$95,6,FALSE))))</f>
        <v>0</v>
      </c>
      <c r="AG544" s="30">
        <f>IF(G544="",0,IF(P544="Inkoop bij 3e partij",0,IF(H544="Ja", Z544,VLOOKUP($G544,PDC!$B$10:$G$95,5,FALSE))))</f>
        <v>0</v>
      </c>
      <c r="AH544" s="293">
        <f>IF(G544="",0,IF(P544="Inkoop bij 3e partij",V544*(1+PDC!$F$37)+IF(G544=0,0,IF(LEN(G544)=0,0,VLOOKUP($G544,PDC!$B$10:$J$77,7,FALSE))),0))</f>
        <v>0</v>
      </c>
      <c r="AI544" s="293">
        <f>IF(G544="",0,IF(P544="Inkoop bij 3e partij",W544*(1+PDC!$F$38),0))</f>
        <v>0</v>
      </c>
      <c r="AJ544" s="30">
        <f>IF(L544="",0,IF(M544="Ja",AA544,VLOOKUP($L544,PDC!$B$10:$G$95,5,FALSE)))</f>
        <v>0</v>
      </c>
    </row>
    <row r="545" spans="1:36" x14ac:dyDescent="0.2">
      <c r="A545" s="36" t="str">
        <f>IF(OR(LEN('Local Access'!A545)=0,'Local Access'!$L544="Ja"),"",'Local Access'!A545)</f>
        <v/>
      </c>
      <c r="B545" s="36" t="str">
        <f>IF(OR(LEN('Local Access'!B545)=0,'Local Access'!$L544="Ja"),"",'Local Access'!B545)</f>
        <v/>
      </c>
      <c r="C545" s="36" t="str">
        <f>IF(OR(LEN('Local Access'!C545)=0,'Local Access'!$L544="Ja"),"",'Local Access'!C545)</f>
        <v/>
      </c>
      <c r="D545" s="36" t="str">
        <f>IF(OR(LEN('Local Access'!D545)=0,'Local Access'!$L544="Ja"),"",'Local Access'!D545)</f>
        <v/>
      </c>
      <c r="E545" s="36" t="str">
        <f>IF(OR(LEN('Local Access'!E545)=0,'Local Access'!$L544="Ja"),"",'Local Access'!E545)</f>
        <v/>
      </c>
      <c r="F545" s="36" t="str">
        <f>IF(OR(LEN('Local Access'!F545)=0,'Local Access'!$L544="Ja"),"",'Local Access'!F545)</f>
        <v/>
      </c>
      <c r="G545" s="36" t="str">
        <f>IF(N544="Ja","",IF(LEN('Local Access'!H545)=0,"",'Local Access'!H545))</f>
        <v/>
      </c>
      <c r="H545" s="174" t="str">
        <f t="shared" si="40"/>
        <v/>
      </c>
      <c r="I545" s="36" t="str">
        <f>IF(N544="Ja","",IF(LEN('Local Access'!G545)=0,"",'Local Access'!G545))</f>
        <v/>
      </c>
      <c r="J545" s="36" t="str">
        <f>IF(N544="Ja","",IF(LEN('Local Access'!I545)=0,"",'Local Access'!I545))</f>
        <v/>
      </c>
      <c r="K545" s="36" t="str">
        <f>IF(LEN('Local Access'!J545)=0,"",'Local Access'!J545)</f>
        <v/>
      </c>
      <c r="L545" s="36" t="str">
        <f>IF(LEN('Local Access'!K545)=0,"",'Local Access'!K545)</f>
        <v/>
      </c>
      <c r="M545" s="174" t="str">
        <f t="shared" si="41"/>
        <v/>
      </c>
      <c r="N545" s="36" t="str">
        <f>IF(LEN('Local Access'!L545)=0,"",'Local Access'!L545)</f>
        <v/>
      </c>
      <c r="O545" s="36" t="str">
        <f>IF(LEN('Local Access'!M545)=0,"",'Local Access'!M545)</f>
        <v/>
      </c>
      <c r="P545" s="35"/>
      <c r="Q545" s="35"/>
      <c r="R545" s="34"/>
      <c r="S545" s="33"/>
      <c r="T545" s="33"/>
      <c r="U545" s="32"/>
      <c r="V545" s="31"/>
      <c r="W545" s="31"/>
      <c r="X545" s="31"/>
      <c r="Y545" s="31"/>
      <c r="Z545" s="31"/>
      <c r="AA545" s="31"/>
      <c r="AB545" s="292">
        <f t="shared" si="42"/>
        <v>0</v>
      </c>
      <c r="AC545" s="292">
        <f t="shared" si="43"/>
        <v>0</v>
      </c>
      <c r="AD545" s="292">
        <f t="shared" si="44"/>
        <v>0</v>
      </c>
      <c r="AE545" s="30">
        <f>IF(G545="",0,IF(P545="On-Net maken (glasvezel)",$S545*PDC!$F$33+$T545*PDC!$F$34+PDC!$F$32+$U545,IF(P545="On-Net maken (radio)",PDC!$F$35+$U545,0)))</f>
        <v>0</v>
      </c>
      <c r="AF545" s="293">
        <f>IF(G545="",0,IF(P545="Inkoop bij 3e partij",0,IF(H545="Ja",Y545,VLOOKUP($G545,PDC!$B$10:$G$95,6,FALSE))))</f>
        <v>0</v>
      </c>
      <c r="AG545" s="30">
        <f>IF(G545="",0,IF(P545="Inkoop bij 3e partij",0,IF(H545="Ja", Z545,VLOOKUP($G545,PDC!$B$10:$G$95,5,FALSE))))</f>
        <v>0</v>
      </c>
      <c r="AH545" s="293">
        <f>IF(G545="",0,IF(P545="Inkoop bij 3e partij",V545*(1+PDC!$F$37)+IF(G545=0,0,IF(LEN(G545)=0,0,VLOOKUP($G545,PDC!$B$10:$J$77,7,FALSE))),0))</f>
        <v>0</v>
      </c>
      <c r="AI545" s="293">
        <f>IF(G545="",0,IF(P545="Inkoop bij 3e partij",W545*(1+PDC!$F$38),0))</f>
        <v>0</v>
      </c>
      <c r="AJ545" s="30">
        <f>IF(L545="",0,IF(M545="Ja",AA545,VLOOKUP($L545,PDC!$B$10:$G$95,5,FALSE)))</f>
        <v>0</v>
      </c>
    </row>
    <row r="546" spans="1:36" x14ac:dyDescent="0.2">
      <c r="A546" s="36" t="str">
        <f>IF(OR(LEN('Local Access'!A546)=0,'Local Access'!$L545="Ja"),"",'Local Access'!A546)</f>
        <v/>
      </c>
      <c r="B546" s="36" t="str">
        <f>IF(OR(LEN('Local Access'!B546)=0,'Local Access'!$L545="Ja"),"",'Local Access'!B546)</f>
        <v/>
      </c>
      <c r="C546" s="36" t="str">
        <f>IF(OR(LEN('Local Access'!C546)=0,'Local Access'!$L545="Ja"),"",'Local Access'!C546)</f>
        <v/>
      </c>
      <c r="D546" s="36" t="str">
        <f>IF(OR(LEN('Local Access'!D546)=0,'Local Access'!$L545="Ja"),"",'Local Access'!D546)</f>
        <v/>
      </c>
      <c r="E546" s="36" t="str">
        <f>IF(OR(LEN('Local Access'!E546)=0,'Local Access'!$L545="Ja"),"",'Local Access'!E546)</f>
        <v/>
      </c>
      <c r="F546" s="36" t="str">
        <f>IF(OR(LEN('Local Access'!F546)=0,'Local Access'!$L545="Ja"),"",'Local Access'!F546)</f>
        <v/>
      </c>
      <c r="G546" s="36" t="str">
        <f>IF(N545="Ja","",IF(LEN('Local Access'!H546)=0,"",'Local Access'!H546))</f>
        <v/>
      </c>
      <c r="H546" s="174" t="str">
        <f t="shared" si="40"/>
        <v/>
      </c>
      <c r="I546" s="36" t="str">
        <f>IF(N545="Ja","",IF(LEN('Local Access'!G546)=0,"",'Local Access'!G546))</f>
        <v/>
      </c>
      <c r="J546" s="36" t="str">
        <f>IF(N545="Ja","",IF(LEN('Local Access'!I546)=0,"",'Local Access'!I546))</f>
        <v/>
      </c>
      <c r="K546" s="36" t="str">
        <f>IF(LEN('Local Access'!J546)=0,"",'Local Access'!J546)</f>
        <v/>
      </c>
      <c r="L546" s="36" t="str">
        <f>IF(LEN('Local Access'!K546)=0,"",'Local Access'!K546)</f>
        <v/>
      </c>
      <c r="M546" s="174" t="str">
        <f t="shared" si="41"/>
        <v/>
      </c>
      <c r="N546" s="36" t="str">
        <f>IF(LEN('Local Access'!L546)=0,"",'Local Access'!L546)</f>
        <v/>
      </c>
      <c r="O546" s="36" t="str">
        <f>IF(LEN('Local Access'!M546)=0,"",'Local Access'!M546)</f>
        <v/>
      </c>
      <c r="P546" s="35"/>
      <c r="Q546" s="35"/>
      <c r="R546" s="34"/>
      <c r="S546" s="33"/>
      <c r="T546" s="33"/>
      <c r="U546" s="32"/>
      <c r="V546" s="31"/>
      <c r="W546" s="31"/>
      <c r="X546" s="31"/>
      <c r="Y546" s="31"/>
      <c r="Z546" s="31"/>
      <c r="AA546" s="31"/>
      <c r="AB546" s="292">
        <f t="shared" si="42"/>
        <v>0</v>
      </c>
      <c r="AC546" s="292">
        <f t="shared" si="43"/>
        <v>0</v>
      </c>
      <c r="AD546" s="292">
        <f t="shared" si="44"/>
        <v>0</v>
      </c>
      <c r="AE546" s="30">
        <f>IF(G546="",0,IF(P546="On-Net maken (glasvezel)",$S546*PDC!$F$33+$T546*PDC!$F$34+PDC!$F$32+$U546,IF(P546="On-Net maken (radio)",PDC!$F$35+$U546,0)))</f>
        <v>0</v>
      </c>
      <c r="AF546" s="293">
        <f>IF(G546="",0,IF(P546="Inkoop bij 3e partij",0,IF(H546="Ja",Y546,VLOOKUP($G546,PDC!$B$10:$G$95,6,FALSE))))</f>
        <v>0</v>
      </c>
      <c r="AG546" s="30">
        <f>IF(G546="",0,IF(P546="Inkoop bij 3e partij",0,IF(H546="Ja", Z546,VLOOKUP($G546,PDC!$B$10:$G$95,5,FALSE))))</f>
        <v>0</v>
      </c>
      <c r="AH546" s="293">
        <f>IF(G546="",0,IF(P546="Inkoop bij 3e partij",V546*(1+PDC!$F$37)+IF(G546=0,0,IF(LEN(G546)=0,0,VLOOKUP($G546,PDC!$B$10:$J$77,7,FALSE))),0))</f>
        <v>0</v>
      </c>
      <c r="AI546" s="293">
        <f>IF(G546="",0,IF(P546="Inkoop bij 3e partij",W546*(1+PDC!$F$38),0))</f>
        <v>0</v>
      </c>
      <c r="AJ546" s="30">
        <f>IF(L546="",0,IF(M546="Ja",AA546,VLOOKUP($L546,PDC!$B$10:$G$95,5,FALSE)))</f>
        <v>0</v>
      </c>
    </row>
    <row r="547" spans="1:36" x14ac:dyDescent="0.2">
      <c r="A547" s="36" t="str">
        <f>IF(OR(LEN('Local Access'!A547)=0,'Local Access'!$L546="Ja"),"",'Local Access'!A547)</f>
        <v/>
      </c>
      <c r="B547" s="36" t="str">
        <f>IF(OR(LEN('Local Access'!B547)=0,'Local Access'!$L546="Ja"),"",'Local Access'!B547)</f>
        <v/>
      </c>
      <c r="C547" s="36" t="str">
        <f>IF(OR(LEN('Local Access'!C547)=0,'Local Access'!$L546="Ja"),"",'Local Access'!C547)</f>
        <v/>
      </c>
      <c r="D547" s="36" t="str">
        <f>IF(OR(LEN('Local Access'!D547)=0,'Local Access'!$L546="Ja"),"",'Local Access'!D547)</f>
        <v/>
      </c>
      <c r="E547" s="36" t="str">
        <f>IF(OR(LEN('Local Access'!E547)=0,'Local Access'!$L546="Ja"),"",'Local Access'!E547)</f>
        <v/>
      </c>
      <c r="F547" s="36" t="str">
        <f>IF(OR(LEN('Local Access'!F547)=0,'Local Access'!$L546="Ja"),"",'Local Access'!F547)</f>
        <v/>
      </c>
      <c r="G547" s="36" t="str">
        <f>IF(N546="Ja","",IF(LEN('Local Access'!H547)=0,"",'Local Access'!H547))</f>
        <v/>
      </c>
      <c r="H547" s="174" t="str">
        <f t="shared" si="40"/>
        <v/>
      </c>
      <c r="I547" s="36" t="str">
        <f>IF(N546="Ja","",IF(LEN('Local Access'!G547)=0,"",'Local Access'!G547))</f>
        <v/>
      </c>
      <c r="J547" s="36" t="str">
        <f>IF(N546="Ja","",IF(LEN('Local Access'!I547)=0,"",'Local Access'!I547))</f>
        <v/>
      </c>
      <c r="K547" s="36" t="str">
        <f>IF(LEN('Local Access'!J547)=0,"",'Local Access'!J547)</f>
        <v/>
      </c>
      <c r="L547" s="36" t="str">
        <f>IF(LEN('Local Access'!K547)=0,"",'Local Access'!K547)</f>
        <v/>
      </c>
      <c r="M547" s="174" t="str">
        <f t="shared" si="41"/>
        <v/>
      </c>
      <c r="N547" s="36" t="str">
        <f>IF(LEN('Local Access'!L547)=0,"",'Local Access'!L547)</f>
        <v/>
      </c>
      <c r="O547" s="36" t="str">
        <f>IF(LEN('Local Access'!M547)=0,"",'Local Access'!M547)</f>
        <v/>
      </c>
      <c r="P547" s="35"/>
      <c r="Q547" s="35"/>
      <c r="R547" s="34"/>
      <c r="S547" s="33"/>
      <c r="T547" s="33"/>
      <c r="U547" s="32"/>
      <c r="V547" s="31"/>
      <c r="W547" s="31"/>
      <c r="X547" s="31"/>
      <c r="Y547" s="31"/>
      <c r="Z547" s="31"/>
      <c r="AA547" s="31"/>
      <c r="AB547" s="292">
        <f t="shared" si="42"/>
        <v>0</v>
      </c>
      <c r="AC547" s="292">
        <f t="shared" si="43"/>
        <v>0</v>
      </c>
      <c r="AD547" s="292">
        <f t="shared" si="44"/>
        <v>0</v>
      </c>
      <c r="AE547" s="30">
        <f>IF(G547="",0,IF(P547="On-Net maken (glasvezel)",$S547*PDC!$F$33+$T547*PDC!$F$34+PDC!$F$32+$U547,IF(P547="On-Net maken (radio)",PDC!$F$35+$U547,0)))</f>
        <v>0</v>
      </c>
      <c r="AF547" s="293">
        <f>IF(G547="",0,IF(P547="Inkoop bij 3e partij",0,IF(H547="Ja",Y547,VLOOKUP($G547,PDC!$B$10:$G$95,6,FALSE))))</f>
        <v>0</v>
      </c>
      <c r="AG547" s="30">
        <f>IF(G547="",0,IF(P547="Inkoop bij 3e partij",0,IF(H547="Ja", Z547,VLOOKUP($G547,PDC!$B$10:$G$95,5,FALSE))))</f>
        <v>0</v>
      </c>
      <c r="AH547" s="293">
        <f>IF(G547="",0,IF(P547="Inkoop bij 3e partij",V547*(1+PDC!$F$37)+IF(G547=0,0,IF(LEN(G547)=0,0,VLOOKUP($G547,PDC!$B$10:$J$77,7,FALSE))),0))</f>
        <v>0</v>
      </c>
      <c r="AI547" s="293">
        <f>IF(G547="",0,IF(P547="Inkoop bij 3e partij",W547*(1+PDC!$F$38),0))</f>
        <v>0</v>
      </c>
      <c r="AJ547" s="30">
        <f>IF(L547="",0,IF(M547="Ja",AA547,VLOOKUP($L547,PDC!$B$10:$G$95,5,FALSE)))</f>
        <v>0</v>
      </c>
    </row>
    <row r="548" spans="1:36" x14ac:dyDescent="0.2">
      <c r="A548" s="36" t="str">
        <f>IF(OR(LEN('Local Access'!A548)=0,'Local Access'!$L547="Ja"),"",'Local Access'!A548)</f>
        <v/>
      </c>
      <c r="B548" s="36" t="str">
        <f>IF(OR(LEN('Local Access'!B548)=0,'Local Access'!$L547="Ja"),"",'Local Access'!B548)</f>
        <v/>
      </c>
      <c r="C548" s="36" t="str">
        <f>IF(OR(LEN('Local Access'!C548)=0,'Local Access'!$L547="Ja"),"",'Local Access'!C548)</f>
        <v/>
      </c>
      <c r="D548" s="36" t="str">
        <f>IF(OR(LEN('Local Access'!D548)=0,'Local Access'!$L547="Ja"),"",'Local Access'!D548)</f>
        <v/>
      </c>
      <c r="E548" s="36" t="str">
        <f>IF(OR(LEN('Local Access'!E548)=0,'Local Access'!$L547="Ja"),"",'Local Access'!E548)</f>
        <v/>
      </c>
      <c r="F548" s="36" t="str">
        <f>IF(OR(LEN('Local Access'!F548)=0,'Local Access'!$L547="Ja"),"",'Local Access'!F548)</f>
        <v/>
      </c>
      <c r="G548" s="36" t="str">
        <f>IF(N547="Ja","",IF(LEN('Local Access'!H548)=0,"",'Local Access'!H548))</f>
        <v/>
      </c>
      <c r="H548" s="174" t="str">
        <f t="shared" si="40"/>
        <v/>
      </c>
      <c r="I548" s="36" t="str">
        <f>IF(N547="Ja","",IF(LEN('Local Access'!G548)=0,"",'Local Access'!G548))</f>
        <v/>
      </c>
      <c r="J548" s="36" t="str">
        <f>IF(N547="Ja","",IF(LEN('Local Access'!I548)=0,"",'Local Access'!I548))</f>
        <v/>
      </c>
      <c r="K548" s="36" t="str">
        <f>IF(LEN('Local Access'!J548)=0,"",'Local Access'!J548)</f>
        <v/>
      </c>
      <c r="L548" s="36" t="str">
        <f>IF(LEN('Local Access'!K548)=0,"",'Local Access'!K548)</f>
        <v/>
      </c>
      <c r="M548" s="174" t="str">
        <f t="shared" si="41"/>
        <v/>
      </c>
      <c r="N548" s="36" t="str">
        <f>IF(LEN('Local Access'!L548)=0,"",'Local Access'!L548)</f>
        <v/>
      </c>
      <c r="O548" s="36" t="str">
        <f>IF(LEN('Local Access'!M548)=0,"",'Local Access'!M548)</f>
        <v/>
      </c>
      <c r="P548" s="35"/>
      <c r="Q548" s="35"/>
      <c r="R548" s="34"/>
      <c r="S548" s="33"/>
      <c r="T548" s="33"/>
      <c r="U548" s="32"/>
      <c r="V548" s="31"/>
      <c r="W548" s="31"/>
      <c r="X548" s="31"/>
      <c r="Y548" s="31"/>
      <c r="Z548" s="31"/>
      <c r="AA548" s="31"/>
      <c r="AB548" s="292">
        <f t="shared" si="42"/>
        <v>0</v>
      </c>
      <c r="AC548" s="292">
        <f t="shared" si="43"/>
        <v>0</v>
      </c>
      <c r="AD548" s="292">
        <f t="shared" si="44"/>
        <v>0</v>
      </c>
      <c r="AE548" s="30">
        <f>IF(G548="",0,IF(P548="On-Net maken (glasvezel)",$S548*PDC!$F$33+$T548*PDC!$F$34+PDC!$F$32+$U548,IF(P548="On-Net maken (radio)",PDC!$F$35+$U548,0)))</f>
        <v>0</v>
      </c>
      <c r="AF548" s="293">
        <f>IF(G548="",0,IF(P548="Inkoop bij 3e partij",0,IF(H548="Ja",Y548,VLOOKUP($G548,PDC!$B$10:$G$95,6,FALSE))))</f>
        <v>0</v>
      </c>
      <c r="AG548" s="30">
        <f>IF(G548="",0,IF(P548="Inkoop bij 3e partij",0,IF(H548="Ja", Z548,VLOOKUP($G548,PDC!$B$10:$G$95,5,FALSE))))</f>
        <v>0</v>
      </c>
      <c r="AH548" s="293">
        <f>IF(G548="",0,IF(P548="Inkoop bij 3e partij",V548*(1+PDC!$F$37)+IF(G548=0,0,IF(LEN(G548)=0,0,VLOOKUP($G548,PDC!$B$10:$J$77,7,FALSE))),0))</f>
        <v>0</v>
      </c>
      <c r="AI548" s="293">
        <f>IF(G548="",0,IF(P548="Inkoop bij 3e partij",W548*(1+PDC!$F$38),0))</f>
        <v>0</v>
      </c>
      <c r="AJ548" s="30">
        <f>IF(L548="",0,IF(M548="Ja",AA548,VLOOKUP($L548,PDC!$B$10:$G$95,5,FALSE)))</f>
        <v>0</v>
      </c>
    </row>
    <row r="549" spans="1:36" x14ac:dyDescent="0.2">
      <c r="A549" s="36" t="str">
        <f>IF(OR(LEN('Local Access'!A549)=0,'Local Access'!$L548="Ja"),"",'Local Access'!A549)</f>
        <v/>
      </c>
      <c r="B549" s="36" t="str">
        <f>IF(OR(LEN('Local Access'!B549)=0,'Local Access'!$L548="Ja"),"",'Local Access'!B549)</f>
        <v/>
      </c>
      <c r="C549" s="36" t="str">
        <f>IF(OR(LEN('Local Access'!C549)=0,'Local Access'!$L548="Ja"),"",'Local Access'!C549)</f>
        <v/>
      </c>
      <c r="D549" s="36" t="str">
        <f>IF(OR(LEN('Local Access'!D549)=0,'Local Access'!$L548="Ja"),"",'Local Access'!D549)</f>
        <v/>
      </c>
      <c r="E549" s="36" t="str">
        <f>IF(OR(LEN('Local Access'!E549)=0,'Local Access'!$L548="Ja"),"",'Local Access'!E549)</f>
        <v/>
      </c>
      <c r="F549" s="36" t="str">
        <f>IF(OR(LEN('Local Access'!F549)=0,'Local Access'!$L548="Ja"),"",'Local Access'!F549)</f>
        <v/>
      </c>
      <c r="G549" s="36" t="str">
        <f>IF(N548="Ja","",IF(LEN('Local Access'!H549)=0,"",'Local Access'!H549))</f>
        <v/>
      </c>
      <c r="H549" s="174" t="str">
        <f t="shared" si="40"/>
        <v/>
      </c>
      <c r="I549" s="36" t="str">
        <f>IF(N548="Ja","",IF(LEN('Local Access'!G549)=0,"",'Local Access'!G549))</f>
        <v/>
      </c>
      <c r="J549" s="36" t="str">
        <f>IF(N548="Ja","",IF(LEN('Local Access'!I549)=0,"",'Local Access'!I549))</f>
        <v/>
      </c>
      <c r="K549" s="36" t="str">
        <f>IF(LEN('Local Access'!J549)=0,"",'Local Access'!J549)</f>
        <v/>
      </c>
      <c r="L549" s="36" t="str">
        <f>IF(LEN('Local Access'!K549)=0,"",'Local Access'!K549)</f>
        <v/>
      </c>
      <c r="M549" s="174" t="str">
        <f t="shared" si="41"/>
        <v/>
      </c>
      <c r="N549" s="36" t="str">
        <f>IF(LEN('Local Access'!L549)=0,"",'Local Access'!L549)</f>
        <v/>
      </c>
      <c r="O549" s="36" t="str">
        <f>IF(LEN('Local Access'!M549)=0,"",'Local Access'!M549)</f>
        <v/>
      </c>
      <c r="P549" s="35"/>
      <c r="Q549" s="35"/>
      <c r="R549" s="34"/>
      <c r="S549" s="33"/>
      <c r="T549" s="33"/>
      <c r="U549" s="32"/>
      <c r="V549" s="31"/>
      <c r="W549" s="31"/>
      <c r="X549" s="31"/>
      <c r="Y549" s="31"/>
      <c r="Z549" s="31"/>
      <c r="AA549" s="31"/>
      <c r="AB549" s="292">
        <f t="shared" si="42"/>
        <v>0</v>
      </c>
      <c r="AC549" s="292">
        <f t="shared" si="43"/>
        <v>0</v>
      </c>
      <c r="AD549" s="292">
        <f t="shared" si="44"/>
        <v>0</v>
      </c>
      <c r="AE549" s="30">
        <f>IF(G549="",0,IF(P549="On-Net maken (glasvezel)",$S549*PDC!$F$33+$T549*PDC!$F$34+PDC!$F$32+$U549,IF(P549="On-Net maken (radio)",PDC!$F$35+$U549,0)))</f>
        <v>0</v>
      </c>
      <c r="AF549" s="293">
        <f>IF(G549="",0,IF(P549="Inkoop bij 3e partij",0,IF(H549="Ja",Y549,VLOOKUP($G549,PDC!$B$10:$G$95,6,FALSE))))</f>
        <v>0</v>
      </c>
      <c r="AG549" s="30">
        <f>IF(G549="",0,IF(P549="Inkoop bij 3e partij",0,IF(H549="Ja", Z549,VLOOKUP($G549,PDC!$B$10:$G$95,5,FALSE))))</f>
        <v>0</v>
      </c>
      <c r="AH549" s="293">
        <f>IF(G549="",0,IF(P549="Inkoop bij 3e partij",V549*(1+PDC!$F$37)+IF(G549=0,0,IF(LEN(G549)=0,0,VLOOKUP($G549,PDC!$B$10:$J$77,7,FALSE))),0))</f>
        <v>0</v>
      </c>
      <c r="AI549" s="293">
        <f>IF(G549="",0,IF(P549="Inkoop bij 3e partij",W549*(1+PDC!$F$38),0))</f>
        <v>0</v>
      </c>
      <c r="AJ549" s="30">
        <f>IF(L549="",0,IF(M549="Ja",AA549,VLOOKUP($L549,PDC!$B$10:$G$95,5,FALSE)))</f>
        <v>0</v>
      </c>
    </row>
    <row r="550" spans="1:36" x14ac:dyDescent="0.2">
      <c r="A550" s="36" t="str">
        <f>IF(OR(LEN('Local Access'!A550)=0,'Local Access'!$L549="Ja"),"",'Local Access'!A550)</f>
        <v/>
      </c>
      <c r="B550" s="36" t="str">
        <f>IF(OR(LEN('Local Access'!B550)=0,'Local Access'!$L549="Ja"),"",'Local Access'!B550)</f>
        <v/>
      </c>
      <c r="C550" s="36" t="str">
        <f>IF(OR(LEN('Local Access'!C550)=0,'Local Access'!$L549="Ja"),"",'Local Access'!C550)</f>
        <v/>
      </c>
      <c r="D550" s="36" t="str">
        <f>IF(OR(LEN('Local Access'!D550)=0,'Local Access'!$L549="Ja"),"",'Local Access'!D550)</f>
        <v/>
      </c>
      <c r="E550" s="36" t="str">
        <f>IF(OR(LEN('Local Access'!E550)=0,'Local Access'!$L549="Ja"),"",'Local Access'!E550)</f>
        <v/>
      </c>
      <c r="F550" s="36" t="str">
        <f>IF(OR(LEN('Local Access'!F550)=0,'Local Access'!$L549="Ja"),"",'Local Access'!F550)</f>
        <v/>
      </c>
      <c r="G550" s="36" t="str">
        <f>IF(N549="Ja","",IF(LEN('Local Access'!H550)=0,"",'Local Access'!H550))</f>
        <v/>
      </c>
      <c r="H550" s="174" t="str">
        <f t="shared" si="40"/>
        <v/>
      </c>
      <c r="I550" s="36" t="str">
        <f>IF(N549="Ja","",IF(LEN('Local Access'!G550)=0,"",'Local Access'!G550))</f>
        <v/>
      </c>
      <c r="J550" s="36" t="str">
        <f>IF(N549="Ja","",IF(LEN('Local Access'!I550)=0,"",'Local Access'!I550))</f>
        <v/>
      </c>
      <c r="K550" s="36" t="str">
        <f>IF(LEN('Local Access'!J550)=0,"",'Local Access'!J550)</f>
        <v/>
      </c>
      <c r="L550" s="36" t="str">
        <f>IF(LEN('Local Access'!K550)=0,"",'Local Access'!K550)</f>
        <v/>
      </c>
      <c r="M550" s="174" t="str">
        <f t="shared" si="41"/>
        <v/>
      </c>
      <c r="N550" s="36" t="str">
        <f>IF(LEN('Local Access'!L550)=0,"",'Local Access'!L550)</f>
        <v/>
      </c>
      <c r="O550" s="36" t="str">
        <f>IF(LEN('Local Access'!M550)=0,"",'Local Access'!M550)</f>
        <v/>
      </c>
      <c r="P550" s="35"/>
      <c r="Q550" s="35"/>
      <c r="R550" s="34"/>
      <c r="S550" s="33"/>
      <c r="T550" s="33"/>
      <c r="U550" s="32"/>
      <c r="V550" s="31"/>
      <c r="W550" s="31"/>
      <c r="X550" s="31"/>
      <c r="Y550" s="31"/>
      <c r="Z550" s="31"/>
      <c r="AA550" s="31"/>
      <c r="AB550" s="292">
        <f t="shared" si="42"/>
        <v>0</v>
      </c>
      <c r="AC550" s="292">
        <f t="shared" si="43"/>
        <v>0</v>
      </c>
      <c r="AD550" s="292">
        <f t="shared" si="44"/>
        <v>0</v>
      </c>
      <c r="AE550" s="30">
        <f>IF(G550="",0,IF(P550="On-Net maken (glasvezel)",$S550*PDC!$F$33+$T550*PDC!$F$34+PDC!$F$32+$U550,IF(P550="On-Net maken (radio)",PDC!$F$35+$U550,0)))</f>
        <v>0</v>
      </c>
      <c r="AF550" s="293">
        <f>IF(G550="",0,IF(P550="Inkoop bij 3e partij",0,IF(H550="Ja",Y550,VLOOKUP($G550,PDC!$B$10:$G$95,6,FALSE))))</f>
        <v>0</v>
      </c>
      <c r="AG550" s="30">
        <f>IF(G550="",0,IF(P550="Inkoop bij 3e partij",0,IF(H550="Ja", Z550,VLOOKUP($G550,PDC!$B$10:$G$95,5,FALSE))))</f>
        <v>0</v>
      </c>
      <c r="AH550" s="293">
        <f>IF(G550="",0,IF(P550="Inkoop bij 3e partij",V550*(1+PDC!$F$37)+IF(G550=0,0,IF(LEN(G550)=0,0,VLOOKUP($G550,PDC!$B$10:$J$77,7,FALSE))),0))</f>
        <v>0</v>
      </c>
      <c r="AI550" s="293">
        <f>IF(G550="",0,IF(P550="Inkoop bij 3e partij",W550*(1+PDC!$F$38),0))</f>
        <v>0</v>
      </c>
      <c r="AJ550" s="30">
        <f>IF(L550="",0,IF(M550="Ja",AA550,VLOOKUP($L550,PDC!$B$10:$G$95,5,FALSE)))</f>
        <v>0</v>
      </c>
    </row>
    <row r="551" spans="1:36" x14ac:dyDescent="0.2">
      <c r="A551" s="36" t="str">
        <f>IF(OR(LEN('Local Access'!A551)=0,'Local Access'!$L550="Ja"),"",'Local Access'!A551)</f>
        <v/>
      </c>
      <c r="B551" s="36" t="str">
        <f>IF(OR(LEN('Local Access'!B551)=0,'Local Access'!$L550="Ja"),"",'Local Access'!B551)</f>
        <v/>
      </c>
      <c r="C551" s="36" t="str">
        <f>IF(OR(LEN('Local Access'!C551)=0,'Local Access'!$L550="Ja"),"",'Local Access'!C551)</f>
        <v/>
      </c>
      <c r="D551" s="36" t="str">
        <f>IF(OR(LEN('Local Access'!D551)=0,'Local Access'!$L550="Ja"),"",'Local Access'!D551)</f>
        <v/>
      </c>
      <c r="E551" s="36" t="str">
        <f>IF(OR(LEN('Local Access'!E551)=0,'Local Access'!$L550="Ja"),"",'Local Access'!E551)</f>
        <v/>
      </c>
      <c r="F551" s="36" t="str">
        <f>IF(OR(LEN('Local Access'!F551)=0,'Local Access'!$L550="Ja"),"",'Local Access'!F551)</f>
        <v/>
      </c>
      <c r="G551" s="36" t="str">
        <f>IF(N550="Ja","",IF(LEN('Local Access'!H551)=0,"",'Local Access'!H551))</f>
        <v/>
      </c>
      <c r="H551" s="174" t="str">
        <f t="shared" si="40"/>
        <v/>
      </c>
      <c r="I551" s="36" t="str">
        <f>IF(N550="Ja","",IF(LEN('Local Access'!G551)=0,"",'Local Access'!G551))</f>
        <v/>
      </c>
      <c r="J551" s="36" t="str">
        <f>IF(N550="Ja","",IF(LEN('Local Access'!I551)=0,"",'Local Access'!I551))</f>
        <v/>
      </c>
      <c r="K551" s="36" t="str">
        <f>IF(LEN('Local Access'!J551)=0,"",'Local Access'!J551)</f>
        <v/>
      </c>
      <c r="L551" s="36" t="str">
        <f>IF(LEN('Local Access'!K551)=0,"",'Local Access'!K551)</f>
        <v/>
      </c>
      <c r="M551" s="174" t="str">
        <f t="shared" si="41"/>
        <v/>
      </c>
      <c r="N551" s="36" t="str">
        <f>IF(LEN('Local Access'!L551)=0,"",'Local Access'!L551)</f>
        <v/>
      </c>
      <c r="O551" s="36" t="str">
        <f>IF(LEN('Local Access'!M551)=0,"",'Local Access'!M551)</f>
        <v/>
      </c>
      <c r="P551" s="35"/>
      <c r="Q551" s="35"/>
      <c r="R551" s="34"/>
      <c r="S551" s="33"/>
      <c r="T551" s="33"/>
      <c r="U551" s="32"/>
      <c r="V551" s="31"/>
      <c r="W551" s="31"/>
      <c r="X551" s="31"/>
      <c r="Y551" s="31"/>
      <c r="Z551" s="31"/>
      <c r="AA551" s="31"/>
      <c r="AB551" s="292">
        <f t="shared" si="42"/>
        <v>0</v>
      </c>
      <c r="AC551" s="292">
        <f t="shared" si="43"/>
        <v>0</v>
      </c>
      <c r="AD551" s="292">
        <f t="shared" si="44"/>
        <v>0</v>
      </c>
      <c r="AE551" s="30">
        <f>IF(G551="",0,IF(P551="On-Net maken (glasvezel)",$S551*PDC!$F$33+$T551*PDC!$F$34+PDC!$F$32+$U551,IF(P551="On-Net maken (radio)",PDC!$F$35+$U551,0)))</f>
        <v>0</v>
      </c>
      <c r="AF551" s="293">
        <f>IF(G551="",0,IF(P551="Inkoop bij 3e partij",0,IF(H551="Ja",Y551,VLOOKUP($G551,PDC!$B$10:$G$95,6,FALSE))))</f>
        <v>0</v>
      </c>
      <c r="AG551" s="30">
        <f>IF(G551="",0,IF(P551="Inkoop bij 3e partij",0,IF(H551="Ja", Z551,VLOOKUP($G551,PDC!$B$10:$G$95,5,FALSE))))</f>
        <v>0</v>
      </c>
      <c r="AH551" s="293">
        <f>IF(G551="",0,IF(P551="Inkoop bij 3e partij",V551*(1+PDC!$F$37)+IF(G551=0,0,IF(LEN(G551)=0,0,VLOOKUP($G551,PDC!$B$10:$J$77,7,FALSE))),0))</f>
        <v>0</v>
      </c>
      <c r="AI551" s="293">
        <f>IF(G551="",0,IF(P551="Inkoop bij 3e partij",W551*(1+PDC!$F$38),0))</f>
        <v>0</v>
      </c>
      <c r="AJ551" s="30">
        <f>IF(L551="",0,IF(M551="Ja",AA551,VLOOKUP($L551,PDC!$B$10:$G$95,5,FALSE)))</f>
        <v>0</v>
      </c>
    </row>
    <row r="552" spans="1:36" x14ac:dyDescent="0.2">
      <c r="A552" s="36" t="str">
        <f>IF(OR(LEN('Local Access'!A552)=0,'Local Access'!$L551="Ja"),"",'Local Access'!A552)</f>
        <v/>
      </c>
      <c r="B552" s="36" t="str">
        <f>IF(OR(LEN('Local Access'!B552)=0,'Local Access'!$L551="Ja"),"",'Local Access'!B552)</f>
        <v/>
      </c>
      <c r="C552" s="36" t="str">
        <f>IF(OR(LEN('Local Access'!C552)=0,'Local Access'!$L551="Ja"),"",'Local Access'!C552)</f>
        <v/>
      </c>
      <c r="D552" s="36" t="str">
        <f>IF(OR(LEN('Local Access'!D552)=0,'Local Access'!$L551="Ja"),"",'Local Access'!D552)</f>
        <v/>
      </c>
      <c r="E552" s="36" t="str">
        <f>IF(OR(LEN('Local Access'!E552)=0,'Local Access'!$L551="Ja"),"",'Local Access'!E552)</f>
        <v/>
      </c>
      <c r="F552" s="36" t="str">
        <f>IF(OR(LEN('Local Access'!F552)=0,'Local Access'!$L551="Ja"),"",'Local Access'!F552)</f>
        <v/>
      </c>
      <c r="G552" s="36" t="str">
        <f>IF(N551="Ja","",IF(LEN('Local Access'!H552)=0,"",'Local Access'!H552))</f>
        <v/>
      </c>
      <c r="H552" s="174" t="str">
        <f t="shared" si="40"/>
        <v/>
      </c>
      <c r="I552" s="36" t="str">
        <f>IF(N551="Ja","",IF(LEN('Local Access'!G552)=0,"",'Local Access'!G552))</f>
        <v/>
      </c>
      <c r="J552" s="36" t="str">
        <f>IF(N551="Ja","",IF(LEN('Local Access'!I552)=0,"",'Local Access'!I552))</f>
        <v/>
      </c>
      <c r="K552" s="36" t="str">
        <f>IF(LEN('Local Access'!J552)=0,"",'Local Access'!J552)</f>
        <v/>
      </c>
      <c r="L552" s="36" t="str">
        <f>IF(LEN('Local Access'!K552)=0,"",'Local Access'!K552)</f>
        <v/>
      </c>
      <c r="M552" s="174" t="str">
        <f t="shared" si="41"/>
        <v/>
      </c>
      <c r="N552" s="36" t="str">
        <f>IF(LEN('Local Access'!L552)=0,"",'Local Access'!L552)</f>
        <v/>
      </c>
      <c r="O552" s="36" t="str">
        <f>IF(LEN('Local Access'!M552)=0,"",'Local Access'!M552)</f>
        <v/>
      </c>
      <c r="P552" s="35"/>
      <c r="Q552" s="35"/>
      <c r="R552" s="34"/>
      <c r="S552" s="33"/>
      <c r="T552" s="33"/>
      <c r="U552" s="32"/>
      <c r="V552" s="31"/>
      <c r="W552" s="31"/>
      <c r="X552" s="31"/>
      <c r="Y552" s="31"/>
      <c r="Z552" s="31"/>
      <c r="AA552" s="31"/>
      <c r="AB552" s="292">
        <f t="shared" si="42"/>
        <v>0</v>
      </c>
      <c r="AC552" s="292">
        <f t="shared" si="43"/>
        <v>0</v>
      </c>
      <c r="AD552" s="292">
        <f t="shared" si="44"/>
        <v>0</v>
      </c>
      <c r="AE552" s="30">
        <f>IF(G552="",0,IF(P552="On-Net maken (glasvezel)",$S552*PDC!$F$33+$T552*PDC!$F$34+PDC!$F$32+$U552,IF(P552="On-Net maken (radio)",PDC!$F$35+$U552,0)))</f>
        <v>0</v>
      </c>
      <c r="AF552" s="293">
        <f>IF(G552="",0,IF(P552="Inkoop bij 3e partij",0,IF(H552="Ja",Y552,VLOOKUP($G552,PDC!$B$10:$G$95,6,FALSE))))</f>
        <v>0</v>
      </c>
      <c r="AG552" s="30">
        <f>IF(G552="",0,IF(P552="Inkoop bij 3e partij",0,IF(H552="Ja", Z552,VLOOKUP($G552,PDC!$B$10:$G$95,5,FALSE))))</f>
        <v>0</v>
      </c>
      <c r="AH552" s="293">
        <f>IF(G552="",0,IF(P552="Inkoop bij 3e partij",V552*(1+PDC!$F$37)+IF(G552=0,0,IF(LEN(G552)=0,0,VLOOKUP($G552,PDC!$B$10:$J$77,7,FALSE))),0))</f>
        <v>0</v>
      </c>
      <c r="AI552" s="293">
        <f>IF(G552="",0,IF(P552="Inkoop bij 3e partij",W552*(1+PDC!$F$38),0))</f>
        <v>0</v>
      </c>
      <c r="AJ552" s="30">
        <f>IF(L552="",0,IF(M552="Ja",AA552,VLOOKUP($L552,PDC!$B$10:$G$95,5,FALSE)))</f>
        <v>0</v>
      </c>
    </row>
    <row r="553" spans="1:36" x14ac:dyDescent="0.2">
      <c r="A553" s="36" t="str">
        <f>IF(OR(LEN('Local Access'!A553)=0,'Local Access'!$L552="Ja"),"",'Local Access'!A553)</f>
        <v/>
      </c>
      <c r="B553" s="36" t="str">
        <f>IF(OR(LEN('Local Access'!B553)=0,'Local Access'!$L552="Ja"),"",'Local Access'!B553)</f>
        <v/>
      </c>
      <c r="C553" s="36" t="str">
        <f>IF(OR(LEN('Local Access'!C553)=0,'Local Access'!$L552="Ja"),"",'Local Access'!C553)</f>
        <v/>
      </c>
      <c r="D553" s="36" t="str">
        <f>IF(OR(LEN('Local Access'!D553)=0,'Local Access'!$L552="Ja"),"",'Local Access'!D553)</f>
        <v/>
      </c>
      <c r="E553" s="36" t="str">
        <f>IF(OR(LEN('Local Access'!E553)=0,'Local Access'!$L552="Ja"),"",'Local Access'!E553)</f>
        <v/>
      </c>
      <c r="F553" s="36" t="str">
        <f>IF(OR(LEN('Local Access'!F553)=0,'Local Access'!$L552="Ja"),"",'Local Access'!F553)</f>
        <v/>
      </c>
      <c r="G553" s="36" t="str">
        <f>IF(N552="Ja","",IF(LEN('Local Access'!H553)=0,"",'Local Access'!H553))</f>
        <v/>
      </c>
      <c r="H553" s="174" t="str">
        <f t="shared" si="40"/>
        <v/>
      </c>
      <c r="I553" s="36" t="str">
        <f>IF(N552="Ja","",IF(LEN('Local Access'!G553)=0,"",'Local Access'!G553))</f>
        <v/>
      </c>
      <c r="J553" s="36" t="str">
        <f>IF(N552="Ja","",IF(LEN('Local Access'!I553)=0,"",'Local Access'!I553))</f>
        <v/>
      </c>
      <c r="K553" s="36" t="str">
        <f>IF(LEN('Local Access'!J553)=0,"",'Local Access'!J553)</f>
        <v/>
      </c>
      <c r="L553" s="36" t="str">
        <f>IF(LEN('Local Access'!K553)=0,"",'Local Access'!K553)</f>
        <v/>
      </c>
      <c r="M553" s="174" t="str">
        <f t="shared" si="41"/>
        <v/>
      </c>
      <c r="N553" s="36" t="str">
        <f>IF(LEN('Local Access'!L553)=0,"",'Local Access'!L553)</f>
        <v/>
      </c>
      <c r="O553" s="36" t="str">
        <f>IF(LEN('Local Access'!M553)=0,"",'Local Access'!M553)</f>
        <v/>
      </c>
      <c r="P553" s="35"/>
      <c r="Q553" s="35"/>
      <c r="R553" s="34"/>
      <c r="S553" s="33"/>
      <c r="T553" s="33"/>
      <c r="U553" s="32"/>
      <c r="V553" s="31"/>
      <c r="W553" s="31"/>
      <c r="X553" s="31"/>
      <c r="Y553" s="31"/>
      <c r="Z553" s="31"/>
      <c r="AA553" s="31"/>
      <c r="AB553" s="292">
        <f t="shared" si="42"/>
        <v>0</v>
      </c>
      <c r="AC553" s="292">
        <f t="shared" si="43"/>
        <v>0</v>
      </c>
      <c r="AD553" s="292">
        <f t="shared" si="44"/>
        <v>0</v>
      </c>
      <c r="AE553" s="30">
        <f>IF(G553="",0,IF(P553="On-Net maken (glasvezel)",$S553*PDC!$F$33+$T553*PDC!$F$34+PDC!$F$32+$U553,IF(P553="On-Net maken (radio)",PDC!$F$35+$U553,0)))</f>
        <v>0</v>
      </c>
      <c r="AF553" s="293">
        <f>IF(G553="",0,IF(P553="Inkoop bij 3e partij",0,IF(H553="Ja",Y553,VLOOKUP($G553,PDC!$B$10:$G$95,6,FALSE))))</f>
        <v>0</v>
      </c>
      <c r="AG553" s="30">
        <f>IF(G553="",0,IF(P553="Inkoop bij 3e partij",0,IF(H553="Ja", Z553,VLOOKUP($G553,PDC!$B$10:$G$95,5,FALSE))))</f>
        <v>0</v>
      </c>
      <c r="AH553" s="293">
        <f>IF(G553="",0,IF(P553="Inkoop bij 3e partij",V553*(1+PDC!$F$37)+IF(G553=0,0,IF(LEN(G553)=0,0,VLOOKUP($G553,PDC!$B$10:$J$77,7,FALSE))),0))</f>
        <v>0</v>
      </c>
      <c r="AI553" s="293">
        <f>IF(G553="",0,IF(P553="Inkoop bij 3e partij",W553*(1+PDC!$F$38),0))</f>
        <v>0</v>
      </c>
      <c r="AJ553" s="30">
        <f>IF(L553="",0,IF(M553="Ja",AA553,VLOOKUP($L553,PDC!$B$10:$G$95,5,FALSE)))</f>
        <v>0</v>
      </c>
    </row>
    <row r="554" spans="1:36" x14ac:dyDescent="0.2">
      <c r="A554" s="36" t="str">
        <f>IF(OR(LEN('Local Access'!A554)=0,'Local Access'!$L553="Ja"),"",'Local Access'!A554)</f>
        <v/>
      </c>
      <c r="B554" s="36" t="str">
        <f>IF(OR(LEN('Local Access'!B554)=0,'Local Access'!$L553="Ja"),"",'Local Access'!B554)</f>
        <v/>
      </c>
      <c r="C554" s="36" t="str">
        <f>IF(OR(LEN('Local Access'!C554)=0,'Local Access'!$L553="Ja"),"",'Local Access'!C554)</f>
        <v/>
      </c>
      <c r="D554" s="36" t="str">
        <f>IF(OR(LEN('Local Access'!D554)=0,'Local Access'!$L553="Ja"),"",'Local Access'!D554)</f>
        <v/>
      </c>
      <c r="E554" s="36" t="str">
        <f>IF(OR(LEN('Local Access'!E554)=0,'Local Access'!$L553="Ja"),"",'Local Access'!E554)</f>
        <v/>
      </c>
      <c r="F554" s="36" t="str">
        <f>IF(OR(LEN('Local Access'!F554)=0,'Local Access'!$L553="Ja"),"",'Local Access'!F554)</f>
        <v/>
      </c>
      <c r="G554" s="36" t="str">
        <f>IF(N553="Ja","",IF(LEN('Local Access'!H554)=0,"",'Local Access'!H554))</f>
        <v/>
      </c>
      <c r="H554" s="174" t="str">
        <f t="shared" si="40"/>
        <v/>
      </c>
      <c r="I554" s="36" t="str">
        <f>IF(N553="Ja","",IF(LEN('Local Access'!G554)=0,"",'Local Access'!G554))</f>
        <v/>
      </c>
      <c r="J554" s="36" t="str">
        <f>IF(N553="Ja","",IF(LEN('Local Access'!I554)=0,"",'Local Access'!I554))</f>
        <v/>
      </c>
      <c r="K554" s="36" t="str">
        <f>IF(LEN('Local Access'!J554)=0,"",'Local Access'!J554)</f>
        <v/>
      </c>
      <c r="L554" s="36" t="str">
        <f>IF(LEN('Local Access'!K554)=0,"",'Local Access'!K554)</f>
        <v/>
      </c>
      <c r="M554" s="174" t="str">
        <f t="shared" si="41"/>
        <v/>
      </c>
      <c r="N554" s="36" t="str">
        <f>IF(LEN('Local Access'!L554)=0,"",'Local Access'!L554)</f>
        <v/>
      </c>
      <c r="O554" s="36" t="str">
        <f>IF(LEN('Local Access'!M554)=0,"",'Local Access'!M554)</f>
        <v/>
      </c>
      <c r="P554" s="35"/>
      <c r="Q554" s="35"/>
      <c r="R554" s="34"/>
      <c r="S554" s="33"/>
      <c r="T554" s="33"/>
      <c r="U554" s="32"/>
      <c r="V554" s="31"/>
      <c r="W554" s="31"/>
      <c r="X554" s="31"/>
      <c r="Y554" s="31"/>
      <c r="Z554" s="31"/>
      <c r="AA554" s="31"/>
      <c r="AB554" s="292">
        <f t="shared" si="42"/>
        <v>0</v>
      </c>
      <c r="AC554" s="292">
        <f t="shared" si="43"/>
        <v>0</v>
      </c>
      <c r="AD554" s="292">
        <f t="shared" si="44"/>
        <v>0</v>
      </c>
      <c r="AE554" s="30">
        <f>IF(G554="",0,IF(P554="On-Net maken (glasvezel)",$S554*PDC!$F$33+$T554*PDC!$F$34+PDC!$F$32+$U554,IF(P554="On-Net maken (radio)",PDC!$F$35+$U554,0)))</f>
        <v>0</v>
      </c>
      <c r="AF554" s="293">
        <f>IF(G554="",0,IF(P554="Inkoop bij 3e partij",0,IF(H554="Ja",Y554,VLOOKUP($G554,PDC!$B$10:$G$95,6,FALSE))))</f>
        <v>0</v>
      </c>
      <c r="AG554" s="30">
        <f>IF(G554="",0,IF(P554="Inkoop bij 3e partij",0,IF(H554="Ja", Z554,VLOOKUP($G554,PDC!$B$10:$G$95,5,FALSE))))</f>
        <v>0</v>
      </c>
      <c r="AH554" s="293">
        <f>IF(G554="",0,IF(P554="Inkoop bij 3e partij",V554*(1+PDC!$F$37)+IF(G554=0,0,IF(LEN(G554)=0,0,VLOOKUP($G554,PDC!$B$10:$J$77,7,FALSE))),0))</f>
        <v>0</v>
      </c>
      <c r="AI554" s="293">
        <f>IF(G554="",0,IF(P554="Inkoop bij 3e partij",W554*(1+PDC!$F$38),0))</f>
        <v>0</v>
      </c>
      <c r="AJ554" s="30">
        <f>IF(L554="",0,IF(M554="Ja",AA554,VLOOKUP($L554,PDC!$B$10:$G$95,5,FALSE)))</f>
        <v>0</v>
      </c>
    </row>
    <row r="555" spans="1:36" x14ac:dyDescent="0.2">
      <c r="A555" s="36" t="str">
        <f>IF(OR(LEN('Local Access'!A555)=0,'Local Access'!$L554="Ja"),"",'Local Access'!A555)</f>
        <v/>
      </c>
      <c r="B555" s="36" t="str">
        <f>IF(OR(LEN('Local Access'!B555)=0,'Local Access'!$L554="Ja"),"",'Local Access'!B555)</f>
        <v/>
      </c>
      <c r="C555" s="36" t="str">
        <f>IF(OR(LEN('Local Access'!C555)=0,'Local Access'!$L554="Ja"),"",'Local Access'!C555)</f>
        <v/>
      </c>
      <c r="D555" s="36" t="str">
        <f>IF(OR(LEN('Local Access'!D555)=0,'Local Access'!$L554="Ja"),"",'Local Access'!D555)</f>
        <v/>
      </c>
      <c r="E555" s="36" t="str">
        <f>IF(OR(LEN('Local Access'!E555)=0,'Local Access'!$L554="Ja"),"",'Local Access'!E555)</f>
        <v/>
      </c>
      <c r="F555" s="36" t="str">
        <f>IF(OR(LEN('Local Access'!F555)=0,'Local Access'!$L554="Ja"),"",'Local Access'!F555)</f>
        <v/>
      </c>
      <c r="G555" s="36" t="str">
        <f>IF(N554="Ja","",IF(LEN('Local Access'!H555)=0,"",'Local Access'!H555))</f>
        <v/>
      </c>
      <c r="H555" s="174" t="str">
        <f t="shared" si="40"/>
        <v/>
      </c>
      <c r="I555" s="36" t="str">
        <f>IF(N554="Ja","",IF(LEN('Local Access'!G555)=0,"",'Local Access'!G555))</f>
        <v/>
      </c>
      <c r="J555" s="36" t="str">
        <f>IF(N554="Ja","",IF(LEN('Local Access'!I555)=0,"",'Local Access'!I555))</f>
        <v/>
      </c>
      <c r="K555" s="36" t="str">
        <f>IF(LEN('Local Access'!J555)=0,"",'Local Access'!J555)</f>
        <v/>
      </c>
      <c r="L555" s="36" t="str">
        <f>IF(LEN('Local Access'!K555)=0,"",'Local Access'!K555)</f>
        <v/>
      </c>
      <c r="M555" s="174" t="str">
        <f t="shared" si="41"/>
        <v/>
      </c>
      <c r="N555" s="36" t="str">
        <f>IF(LEN('Local Access'!L555)=0,"",'Local Access'!L555)</f>
        <v/>
      </c>
      <c r="O555" s="36" t="str">
        <f>IF(LEN('Local Access'!M555)=0,"",'Local Access'!M555)</f>
        <v/>
      </c>
      <c r="P555" s="35"/>
      <c r="Q555" s="35"/>
      <c r="R555" s="34"/>
      <c r="S555" s="33"/>
      <c r="T555" s="33"/>
      <c r="U555" s="32"/>
      <c r="V555" s="31"/>
      <c r="W555" s="31"/>
      <c r="X555" s="31"/>
      <c r="Y555" s="31"/>
      <c r="Z555" s="31"/>
      <c r="AA555" s="31"/>
      <c r="AB555" s="292">
        <f t="shared" si="42"/>
        <v>0</v>
      </c>
      <c r="AC555" s="292">
        <f t="shared" si="43"/>
        <v>0</v>
      </c>
      <c r="AD555" s="292">
        <f t="shared" si="44"/>
        <v>0</v>
      </c>
      <c r="AE555" s="30">
        <f>IF(G555="",0,IF(P555="On-Net maken (glasvezel)",$S555*PDC!$F$33+$T555*PDC!$F$34+PDC!$F$32+$U555,IF(P555="On-Net maken (radio)",PDC!$F$35+$U555,0)))</f>
        <v>0</v>
      </c>
      <c r="AF555" s="293">
        <f>IF(G555="",0,IF(P555="Inkoop bij 3e partij",0,IF(H555="Ja",Y555,VLOOKUP($G555,PDC!$B$10:$G$95,6,FALSE))))</f>
        <v>0</v>
      </c>
      <c r="AG555" s="30">
        <f>IF(G555="",0,IF(P555="Inkoop bij 3e partij",0,IF(H555="Ja", Z555,VLOOKUP($G555,PDC!$B$10:$G$95,5,FALSE))))</f>
        <v>0</v>
      </c>
      <c r="AH555" s="293">
        <f>IF(G555="",0,IF(P555="Inkoop bij 3e partij",V555*(1+PDC!$F$37)+IF(G555=0,0,IF(LEN(G555)=0,0,VLOOKUP($G555,PDC!$B$10:$J$77,7,FALSE))),0))</f>
        <v>0</v>
      </c>
      <c r="AI555" s="293">
        <f>IF(G555="",0,IF(P555="Inkoop bij 3e partij",W555*(1+PDC!$F$38),0))</f>
        <v>0</v>
      </c>
      <c r="AJ555" s="30">
        <f>IF(L555="",0,IF(M555="Ja",AA555,VLOOKUP($L555,PDC!$B$10:$G$95,5,FALSE)))</f>
        <v>0</v>
      </c>
    </row>
    <row r="556" spans="1:36" x14ac:dyDescent="0.2">
      <c r="A556" s="36" t="str">
        <f>IF(OR(LEN('Local Access'!A556)=0,'Local Access'!$L555="Ja"),"",'Local Access'!A556)</f>
        <v/>
      </c>
      <c r="B556" s="36" t="str">
        <f>IF(OR(LEN('Local Access'!B556)=0,'Local Access'!$L555="Ja"),"",'Local Access'!B556)</f>
        <v/>
      </c>
      <c r="C556" s="36" t="str">
        <f>IF(OR(LEN('Local Access'!C556)=0,'Local Access'!$L555="Ja"),"",'Local Access'!C556)</f>
        <v/>
      </c>
      <c r="D556" s="36" t="str">
        <f>IF(OR(LEN('Local Access'!D556)=0,'Local Access'!$L555="Ja"),"",'Local Access'!D556)</f>
        <v/>
      </c>
      <c r="E556" s="36" t="str">
        <f>IF(OR(LEN('Local Access'!E556)=0,'Local Access'!$L555="Ja"),"",'Local Access'!E556)</f>
        <v/>
      </c>
      <c r="F556" s="36" t="str">
        <f>IF(OR(LEN('Local Access'!F556)=0,'Local Access'!$L555="Ja"),"",'Local Access'!F556)</f>
        <v/>
      </c>
      <c r="G556" s="36" t="str">
        <f>IF(N555="Ja","",IF(LEN('Local Access'!H556)=0,"",'Local Access'!H556))</f>
        <v/>
      </c>
      <c r="H556" s="174" t="str">
        <f t="shared" si="40"/>
        <v/>
      </c>
      <c r="I556" s="36" t="str">
        <f>IF(N555="Ja","",IF(LEN('Local Access'!G556)=0,"",'Local Access'!G556))</f>
        <v/>
      </c>
      <c r="J556" s="36" t="str">
        <f>IF(N555="Ja","",IF(LEN('Local Access'!I556)=0,"",'Local Access'!I556))</f>
        <v/>
      </c>
      <c r="K556" s="36" t="str">
        <f>IF(LEN('Local Access'!J556)=0,"",'Local Access'!J556)</f>
        <v/>
      </c>
      <c r="L556" s="36" t="str">
        <f>IF(LEN('Local Access'!K556)=0,"",'Local Access'!K556)</f>
        <v/>
      </c>
      <c r="M556" s="174" t="str">
        <f t="shared" si="41"/>
        <v/>
      </c>
      <c r="N556" s="36" t="str">
        <f>IF(LEN('Local Access'!L556)=0,"",'Local Access'!L556)</f>
        <v/>
      </c>
      <c r="O556" s="36" t="str">
        <f>IF(LEN('Local Access'!M556)=0,"",'Local Access'!M556)</f>
        <v/>
      </c>
      <c r="P556" s="35"/>
      <c r="Q556" s="35"/>
      <c r="R556" s="34"/>
      <c r="S556" s="33"/>
      <c r="T556" s="33"/>
      <c r="U556" s="32"/>
      <c r="V556" s="31"/>
      <c r="W556" s="31"/>
      <c r="X556" s="31"/>
      <c r="Y556" s="31"/>
      <c r="Z556" s="31"/>
      <c r="AA556" s="31"/>
      <c r="AB556" s="292">
        <f t="shared" si="42"/>
        <v>0</v>
      </c>
      <c r="AC556" s="292">
        <f t="shared" si="43"/>
        <v>0</v>
      </c>
      <c r="AD556" s="292">
        <f t="shared" si="44"/>
        <v>0</v>
      </c>
      <c r="AE556" s="30">
        <f>IF(G556="",0,IF(P556="On-Net maken (glasvezel)",$S556*PDC!$F$33+$T556*PDC!$F$34+PDC!$F$32+$U556,IF(P556="On-Net maken (radio)",PDC!$F$35+$U556,0)))</f>
        <v>0</v>
      </c>
      <c r="AF556" s="293">
        <f>IF(G556="",0,IF(P556="Inkoop bij 3e partij",0,IF(H556="Ja",Y556,VLOOKUP($G556,PDC!$B$10:$G$95,6,FALSE))))</f>
        <v>0</v>
      </c>
      <c r="AG556" s="30">
        <f>IF(G556="",0,IF(P556="Inkoop bij 3e partij",0,IF(H556="Ja", Z556,VLOOKUP($G556,PDC!$B$10:$G$95,5,FALSE))))</f>
        <v>0</v>
      </c>
      <c r="AH556" s="293">
        <f>IF(G556="",0,IF(P556="Inkoop bij 3e partij",V556*(1+PDC!$F$37)+IF(G556=0,0,IF(LEN(G556)=0,0,VLOOKUP($G556,PDC!$B$10:$J$77,7,FALSE))),0))</f>
        <v>0</v>
      </c>
      <c r="AI556" s="293">
        <f>IF(G556="",0,IF(P556="Inkoop bij 3e partij",W556*(1+PDC!$F$38),0))</f>
        <v>0</v>
      </c>
      <c r="AJ556" s="30">
        <f>IF(L556="",0,IF(M556="Ja",AA556,VLOOKUP($L556,PDC!$B$10:$G$95,5,FALSE)))</f>
        <v>0</v>
      </c>
    </row>
    <row r="557" spans="1:36" x14ac:dyDescent="0.2">
      <c r="A557" s="36" t="str">
        <f>IF(OR(LEN('Local Access'!A557)=0,'Local Access'!$L556="Ja"),"",'Local Access'!A557)</f>
        <v/>
      </c>
      <c r="B557" s="36" t="str">
        <f>IF(OR(LEN('Local Access'!B557)=0,'Local Access'!$L556="Ja"),"",'Local Access'!B557)</f>
        <v/>
      </c>
      <c r="C557" s="36" t="str">
        <f>IF(OR(LEN('Local Access'!C557)=0,'Local Access'!$L556="Ja"),"",'Local Access'!C557)</f>
        <v/>
      </c>
      <c r="D557" s="36" t="str">
        <f>IF(OR(LEN('Local Access'!D557)=0,'Local Access'!$L556="Ja"),"",'Local Access'!D557)</f>
        <v/>
      </c>
      <c r="E557" s="36" t="str">
        <f>IF(OR(LEN('Local Access'!E557)=0,'Local Access'!$L556="Ja"),"",'Local Access'!E557)</f>
        <v/>
      </c>
      <c r="F557" s="36" t="str">
        <f>IF(OR(LEN('Local Access'!F557)=0,'Local Access'!$L556="Ja"),"",'Local Access'!F557)</f>
        <v/>
      </c>
      <c r="G557" s="36" t="str">
        <f>IF(N556="Ja","",IF(LEN('Local Access'!H557)=0,"",'Local Access'!H557))</f>
        <v/>
      </c>
      <c r="H557" s="174" t="str">
        <f t="shared" si="40"/>
        <v/>
      </c>
      <c r="I557" s="36" t="str">
        <f>IF(N556="Ja","",IF(LEN('Local Access'!G557)=0,"",'Local Access'!G557))</f>
        <v/>
      </c>
      <c r="J557" s="36" t="str">
        <f>IF(N556="Ja","",IF(LEN('Local Access'!I557)=0,"",'Local Access'!I557))</f>
        <v/>
      </c>
      <c r="K557" s="36" t="str">
        <f>IF(LEN('Local Access'!J557)=0,"",'Local Access'!J557)</f>
        <v/>
      </c>
      <c r="L557" s="36" t="str">
        <f>IF(LEN('Local Access'!K557)=0,"",'Local Access'!K557)</f>
        <v/>
      </c>
      <c r="M557" s="174" t="str">
        <f t="shared" si="41"/>
        <v/>
      </c>
      <c r="N557" s="36" t="str">
        <f>IF(LEN('Local Access'!L557)=0,"",'Local Access'!L557)</f>
        <v/>
      </c>
      <c r="O557" s="36" t="str">
        <f>IF(LEN('Local Access'!M557)=0,"",'Local Access'!M557)</f>
        <v/>
      </c>
      <c r="P557" s="35"/>
      <c r="Q557" s="35"/>
      <c r="R557" s="34"/>
      <c r="S557" s="33"/>
      <c r="T557" s="33"/>
      <c r="U557" s="32"/>
      <c r="V557" s="31"/>
      <c r="W557" s="31"/>
      <c r="X557" s="31"/>
      <c r="Y557" s="31"/>
      <c r="Z557" s="31"/>
      <c r="AA557" s="31"/>
      <c r="AB557" s="292">
        <f t="shared" si="42"/>
        <v>0</v>
      </c>
      <c r="AC557" s="292">
        <f t="shared" si="43"/>
        <v>0</v>
      </c>
      <c r="AD557" s="292">
        <f t="shared" si="44"/>
        <v>0</v>
      </c>
      <c r="AE557" s="30">
        <f>IF(G557="",0,IF(P557="On-Net maken (glasvezel)",$S557*PDC!$F$33+$T557*PDC!$F$34+PDC!$F$32+$U557,IF(P557="On-Net maken (radio)",PDC!$F$35+$U557,0)))</f>
        <v>0</v>
      </c>
      <c r="AF557" s="293">
        <f>IF(G557="",0,IF(P557="Inkoop bij 3e partij",0,IF(H557="Ja",Y557,VLOOKUP($G557,PDC!$B$10:$G$95,6,FALSE))))</f>
        <v>0</v>
      </c>
      <c r="AG557" s="30">
        <f>IF(G557="",0,IF(P557="Inkoop bij 3e partij",0,IF(H557="Ja", Z557,VLOOKUP($G557,PDC!$B$10:$G$95,5,FALSE))))</f>
        <v>0</v>
      </c>
      <c r="AH557" s="293">
        <f>IF(G557="",0,IF(P557="Inkoop bij 3e partij",V557*(1+PDC!$F$37)+IF(G557=0,0,IF(LEN(G557)=0,0,VLOOKUP($G557,PDC!$B$10:$J$77,7,FALSE))),0))</f>
        <v>0</v>
      </c>
      <c r="AI557" s="293">
        <f>IF(G557="",0,IF(P557="Inkoop bij 3e partij",W557*(1+PDC!$F$38),0))</f>
        <v>0</v>
      </c>
      <c r="AJ557" s="30">
        <f>IF(L557="",0,IF(M557="Ja",AA557,VLOOKUP($L557,PDC!$B$10:$G$95,5,FALSE)))</f>
        <v>0</v>
      </c>
    </row>
    <row r="558" spans="1:36" x14ac:dyDescent="0.2">
      <c r="A558" s="36" t="str">
        <f>IF(OR(LEN('Local Access'!A558)=0,'Local Access'!$L557="Ja"),"",'Local Access'!A558)</f>
        <v/>
      </c>
      <c r="B558" s="36" t="str">
        <f>IF(OR(LEN('Local Access'!B558)=0,'Local Access'!$L557="Ja"),"",'Local Access'!B558)</f>
        <v/>
      </c>
      <c r="C558" s="36" t="str">
        <f>IF(OR(LEN('Local Access'!C558)=0,'Local Access'!$L557="Ja"),"",'Local Access'!C558)</f>
        <v/>
      </c>
      <c r="D558" s="36" t="str">
        <f>IF(OR(LEN('Local Access'!D558)=0,'Local Access'!$L557="Ja"),"",'Local Access'!D558)</f>
        <v/>
      </c>
      <c r="E558" s="36" t="str">
        <f>IF(OR(LEN('Local Access'!E558)=0,'Local Access'!$L557="Ja"),"",'Local Access'!E558)</f>
        <v/>
      </c>
      <c r="F558" s="36" t="str">
        <f>IF(OR(LEN('Local Access'!F558)=0,'Local Access'!$L557="Ja"),"",'Local Access'!F558)</f>
        <v/>
      </c>
      <c r="G558" s="36" t="str">
        <f>IF(N557="Ja","",IF(LEN('Local Access'!H558)=0,"",'Local Access'!H558))</f>
        <v/>
      </c>
      <c r="H558" s="174" t="str">
        <f t="shared" si="40"/>
        <v/>
      </c>
      <c r="I558" s="36" t="str">
        <f>IF(N557="Ja","",IF(LEN('Local Access'!G558)=0,"",'Local Access'!G558))</f>
        <v/>
      </c>
      <c r="J558" s="36" t="str">
        <f>IF(N557="Ja","",IF(LEN('Local Access'!I558)=0,"",'Local Access'!I558))</f>
        <v/>
      </c>
      <c r="K558" s="36" t="str">
        <f>IF(LEN('Local Access'!J558)=0,"",'Local Access'!J558)</f>
        <v/>
      </c>
      <c r="L558" s="36" t="str">
        <f>IF(LEN('Local Access'!K558)=0,"",'Local Access'!K558)</f>
        <v/>
      </c>
      <c r="M558" s="174" t="str">
        <f t="shared" si="41"/>
        <v/>
      </c>
      <c r="N558" s="36" t="str">
        <f>IF(LEN('Local Access'!L558)=0,"",'Local Access'!L558)</f>
        <v/>
      </c>
      <c r="O558" s="36" t="str">
        <f>IF(LEN('Local Access'!M558)=0,"",'Local Access'!M558)</f>
        <v/>
      </c>
      <c r="P558" s="35"/>
      <c r="Q558" s="35"/>
      <c r="R558" s="34"/>
      <c r="S558" s="33"/>
      <c r="T558" s="33"/>
      <c r="U558" s="32"/>
      <c r="V558" s="31"/>
      <c r="W558" s="31"/>
      <c r="X558" s="31"/>
      <c r="Y558" s="31"/>
      <c r="Z558" s="31"/>
      <c r="AA558" s="31"/>
      <c r="AB558" s="292">
        <f t="shared" si="42"/>
        <v>0</v>
      </c>
      <c r="AC558" s="292">
        <f t="shared" si="43"/>
        <v>0</v>
      </c>
      <c r="AD558" s="292">
        <f t="shared" si="44"/>
        <v>0</v>
      </c>
      <c r="AE558" s="30">
        <f>IF(G558="",0,IF(P558="On-Net maken (glasvezel)",$S558*PDC!$F$33+$T558*PDC!$F$34+PDC!$F$32+$U558,IF(P558="On-Net maken (radio)",PDC!$F$35+$U558,0)))</f>
        <v>0</v>
      </c>
      <c r="AF558" s="293">
        <f>IF(G558="",0,IF(P558="Inkoop bij 3e partij",0,IF(H558="Ja",Y558,VLOOKUP($G558,PDC!$B$10:$G$95,6,FALSE))))</f>
        <v>0</v>
      </c>
      <c r="AG558" s="30">
        <f>IF(G558="",0,IF(P558="Inkoop bij 3e partij",0,IF(H558="Ja", Z558,VLOOKUP($G558,PDC!$B$10:$G$95,5,FALSE))))</f>
        <v>0</v>
      </c>
      <c r="AH558" s="293">
        <f>IF(G558="",0,IF(P558="Inkoop bij 3e partij",V558*(1+PDC!$F$37)+IF(G558=0,0,IF(LEN(G558)=0,0,VLOOKUP($G558,PDC!$B$10:$J$77,7,FALSE))),0))</f>
        <v>0</v>
      </c>
      <c r="AI558" s="293">
        <f>IF(G558="",0,IF(P558="Inkoop bij 3e partij",W558*(1+PDC!$F$38),0))</f>
        <v>0</v>
      </c>
      <c r="AJ558" s="30">
        <f>IF(L558="",0,IF(M558="Ja",AA558,VLOOKUP($L558,PDC!$B$10:$G$95,5,FALSE)))</f>
        <v>0</v>
      </c>
    </row>
    <row r="559" spans="1:36" x14ac:dyDescent="0.2">
      <c r="A559" s="36" t="str">
        <f>IF(OR(LEN('Local Access'!A559)=0,'Local Access'!$L558="Ja"),"",'Local Access'!A559)</f>
        <v/>
      </c>
      <c r="B559" s="36" t="str">
        <f>IF(OR(LEN('Local Access'!B559)=0,'Local Access'!$L558="Ja"),"",'Local Access'!B559)</f>
        <v/>
      </c>
      <c r="C559" s="36" t="str">
        <f>IF(OR(LEN('Local Access'!C559)=0,'Local Access'!$L558="Ja"),"",'Local Access'!C559)</f>
        <v/>
      </c>
      <c r="D559" s="36" t="str">
        <f>IF(OR(LEN('Local Access'!D559)=0,'Local Access'!$L558="Ja"),"",'Local Access'!D559)</f>
        <v/>
      </c>
      <c r="E559" s="36" t="str">
        <f>IF(OR(LEN('Local Access'!E559)=0,'Local Access'!$L558="Ja"),"",'Local Access'!E559)</f>
        <v/>
      </c>
      <c r="F559" s="36" t="str">
        <f>IF(OR(LEN('Local Access'!F559)=0,'Local Access'!$L558="Ja"),"",'Local Access'!F559)</f>
        <v/>
      </c>
      <c r="G559" s="36" t="str">
        <f>IF(N558="Ja","",IF(LEN('Local Access'!H559)=0,"",'Local Access'!H559))</f>
        <v/>
      </c>
      <c r="H559" s="174" t="str">
        <f t="shared" si="40"/>
        <v/>
      </c>
      <c r="I559" s="36" t="str">
        <f>IF(N558="Ja","",IF(LEN('Local Access'!G559)=0,"",'Local Access'!G559))</f>
        <v/>
      </c>
      <c r="J559" s="36" t="str">
        <f>IF(N558="Ja","",IF(LEN('Local Access'!I559)=0,"",'Local Access'!I559))</f>
        <v/>
      </c>
      <c r="K559" s="36" t="str">
        <f>IF(LEN('Local Access'!J559)=0,"",'Local Access'!J559)</f>
        <v/>
      </c>
      <c r="L559" s="36" t="str">
        <f>IF(LEN('Local Access'!K559)=0,"",'Local Access'!K559)</f>
        <v/>
      </c>
      <c r="M559" s="174" t="str">
        <f t="shared" si="41"/>
        <v/>
      </c>
      <c r="N559" s="36" t="str">
        <f>IF(LEN('Local Access'!L559)=0,"",'Local Access'!L559)</f>
        <v/>
      </c>
      <c r="O559" s="36" t="str">
        <f>IF(LEN('Local Access'!M559)=0,"",'Local Access'!M559)</f>
        <v/>
      </c>
      <c r="P559" s="35"/>
      <c r="Q559" s="35"/>
      <c r="R559" s="34"/>
      <c r="S559" s="33"/>
      <c r="T559" s="33"/>
      <c r="U559" s="32"/>
      <c r="V559" s="31"/>
      <c r="W559" s="31"/>
      <c r="X559" s="31"/>
      <c r="Y559" s="31"/>
      <c r="Z559" s="31"/>
      <c r="AA559" s="31"/>
      <c r="AB559" s="292">
        <f t="shared" si="42"/>
        <v>0</v>
      </c>
      <c r="AC559" s="292">
        <f t="shared" si="43"/>
        <v>0</v>
      </c>
      <c r="AD559" s="292">
        <f t="shared" si="44"/>
        <v>0</v>
      </c>
      <c r="AE559" s="30">
        <f>IF(G559="",0,IF(P559="On-Net maken (glasvezel)",$S559*PDC!$F$33+$T559*PDC!$F$34+PDC!$F$32+$U559,IF(P559="On-Net maken (radio)",PDC!$F$35+$U559,0)))</f>
        <v>0</v>
      </c>
      <c r="AF559" s="293">
        <f>IF(G559="",0,IF(P559="Inkoop bij 3e partij",0,IF(H559="Ja",Y559,VLOOKUP($G559,PDC!$B$10:$G$95,6,FALSE))))</f>
        <v>0</v>
      </c>
      <c r="AG559" s="30">
        <f>IF(G559="",0,IF(P559="Inkoop bij 3e partij",0,IF(H559="Ja", Z559,VLOOKUP($G559,PDC!$B$10:$G$95,5,FALSE))))</f>
        <v>0</v>
      </c>
      <c r="AH559" s="293">
        <f>IF(G559="",0,IF(P559="Inkoop bij 3e partij",V559*(1+PDC!$F$37)+IF(G559=0,0,IF(LEN(G559)=0,0,VLOOKUP($G559,PDC!$B$10:$J$77,7,FALSE))),0))</f>
        <v>0</v>
      </c>
      <c r="AI559" s="293">
        <f>IF(G559="",0,IF(P559="Inkoop bij 3e partij",W559*(1+PDC!$F$38),0))</f>
        <v>0</v>
      </c>
      <c r="AJ559" s="30">
        <f>IF(L559="",0,IF(M559="Ja",AA559,VLOOKUP($L559,PDC!$B$10:$G$95,5,FALSE)))</f>
        <v>0</v>
      </c>
    </row>
    <row r="560" spans="1:36" x14ac:dyDescent="0.2">
      <c r="A560" s="36" t="str">
        <f>IF(OR(LEN('Local Access'!A560)=0,'Local Access'!$L559="Ja"),"",'Local Access'!A560)</f>
        <v/>
      </c>
      <c r="B560" s="36" t="str">
        <f>IF(OR(LEN('Local Access'!B560)=0,'Local Access'!$L559="Ja"),"",'Local Access'!B560)</f>
        <v/>
      </c>
      <c r="C560" s="36" t="str">
        <f>IF(OR(LEN('Local Access'!C560)=0,'Local Access'!$L559="Ja"),"",'Local Access'!C560)</f>
        <v/>
      </c>
      <c r="D560" s="36" t="str">
        <f>IF(OR(LEN('Local Access'!D560)=0,'Local Access'!$L559="Ja"),"",'Local Access'!D560)</f>
        <v/>
      </c>
      <c r="E560" s="36" t="str">
        <f>IF(OR(LEN('Local Access'!E560)=0,'Local Access'!$L559="Ja"),"",'Local Access'!E560)</f>
        <v/>
      </c>
      <c r="F560" s="36" t="str">
        <f>IF(OR(LEN('Local Access'!F560)=0,'Local Access'!$L559="Ja"),"",'Local Access'!F560)</f>
        <v/>
      </c>
      <c r="G560" s="36" t="str">
        <f>IF(N559="Ja","",IF(LEN('Local Access'!H560)=0,"",'Local Access'!H560))</f>
        <v/>
      </c>
      <c r="H560" s="174" t="str">
        <f t="shared" si="40"/>
        <v/>
      </c>
      <c r="I560" s="36" t="str">
        <f>IF(N559="Ja","",IF(LEN('Local Access'!G560)=0,"",'Local Access'!G560))</f>
        <v/>
      </c>
      <c r="J560" s="36" t="str">
        <f>IF(N559="Ja","",IF(LEN('Local Access'!I560)=0,"",'Local Access'!I560))</f>
        <v/>
      </c>
      <c r="K560" s="36" t="str">
        <f>IF(LEN('Local Access'!J560)=0,"",'Local Access'!J560)</f>
        <v/>
      </c>
      <c r="L560" s="36" t="str">
        <f>IF(LEN('Local Access'!K560)=0,"",'Local Access'!K560)</f>
        <v/>
      </c>
      <c r="M560" s="174" t="str">
        <f t="shared" si="41"/>
        <v/>
      </c>
      <c r="N560" s="36" t="str">
        <f>IF(LEN('Local Access'!L560)=0,"",'Local Access'!L560)</f>
        <v/>
      </c>
      <c r="O560" s="36" t="str">
        <f>IF(LEN('Local Access'!M560)=0,"",'Local Access'!M560)</f>
        <v/>
      </c>
      <c r="P560" s="35"/>
      <c r="Q560" s="35"/>
      <c r="R560" s="34"/>
      <c r="S560" s="33"/>
      <c r="T560" s="33"/>
      <c r="U560" s="32"/>
      <c r="V560" s="31"/>
      <c r="W560" s="31"/>
      <c r="X560" s="31"/>
      <c r="Y560" s="31"/>
      <c r="Z560" s="31"/>
      <c r="AA560" s="31"/>
      <c r="AB560" s="292">
        <f t="shared" si="42"/>
        <v>0</v>
      </c>
      <c r="AC560" s="292">
        <f t="shared" si="43"/>
        <v>0</v>
      </c>
      <c r="AD560" s="292">
        <f t="shared" si="44"/>
        <v>0</v>
      </c>
      <c r="AE560" s="30">
        <f>IF(G560="",0,IF(P560="On-Net maken (glasvezel)",$S560*PDC!$F$33+$T560*PDC!$F$34+PDC!$F$32+$U560,IF(P560="On-Net maken (radio)",PDC!$F$35+$U560,0)))</f>
        <v>0</v>
      </c>
      <c r="AF560" s="293">
        <f>IF(G560="",0,IF(P560="Inkoop bij 3e partij",0,IF(H560="Ja",Y560,VLOOKUP($G560,PDC!$B$10:$G$95,6,FALSE))))</f>
        <v>0</v>
      </c>
      <c r="AG560" s="30">
        <f>IF(G560="",0,IF(P560="Inkoop bij 3e partij",0,IF(H560="Ja", Z560,VLOOKUP($G560,PDC!$B$10:$G$95,5,FALSE))))</f>
        <v>0</v>
      </c>
      <c r="AH560" s="293">
        <f>IF(G560="",0,IF(P560="Inkoop bij 3e partij",V560*(1+PDC!$F$37)+IF(G560=0,0,IF(LEN(G560)=0,0,VLOOKUP($G560,PDC!$B$10:$J$77,7,FALSE))),0))</f>
        <v>0</v>
      </c>
      <c r="AI560" s="293">
        <f>IF(G560="",0,IF(P560="Inkoop bij 3e partij",W560*(1+PDC!$F$38),0))</f>
        <v>0</v>
      </c>
      <c r="AJ560" s="30">
        <f>IF(L560="",0,IF(M560="Ja",AA560,VLOOKUP($L560,PDC!$B$10:$G$95,5,FALSE)))</f>
        <v>0</v>
      </c>
    </row>
    <row r="561" spans="1:36" x14ac:dyDescent="0.2">
      <c r="A561" s="36" t="str">
        <f>IF(OR(LEN('Local Access'!A561)=0,'Local Access'!$L560="Ja"),"",'Local Access'!A561)</f>
        <v/>
      </c>
      <c r="B561" s="36" t="str">
        <f>IF(OR(LEN('Local Access'!B561)=0,'Local Access'!$L560="Ja"),"",'Local Access'!B561)</f>
        <v/>
      </c>
      <c r="C561" s="36" t="str">
        <f>IF(OR(LEN('Local Access'!C561)=0,'Local Access'!$L560="Ja"),"",'Local Access'!C561)</f>
        <v/>
      </c>
      <c r="D561" s="36" t="str">
        <f>IF(OR(LEN('Local Access'!D561)=0,'Local Access'!$L560="Ja"),"",'Local Access'!D561)</f>
        <v/>
      </c>
      <c r="E561" s="36" t="str">
        <f>IF(OR(LEN('Local Access'!E561)=0,'Local Access'!$L560="Ja"),"",'Local Access'!E561)</f>
        <v/>
      </c>
      <c r="F561" s="36" t="str">
        <f>IF(OR(LEN('Local Access'!F561)=0,'Local Access'!$L560="Ja"),"",'Local Access'!F561)</f>
        <v/>
      </c>
      <c r="G561" s="36" t="str">
        <f>IF(N560="Ja","",IF(LEN('Local Access'!H561)=0,"",'Local Access'!H561))</f>
        <v/>
      </c>
      <c r="H561" s="174" t="str">
        <f t="shared" si="40"/>
        <v/>
      </c>
      <c r="I561" s="36" t="str">
        <f>IF(N560="Ja","",IF(LEN('Local Access'!G561)=0,"",'Local Access'!G561))</f>
        <v/>
      </c>
      <c r="J561" s="36" t="str">
        <f>IF(N560="Ja","",IF(LEN('Local Access'!I561)=0,"",'Local Access'!I561))</f>
        <v/>
      </c>
      <c r="K561" s="36" t="str">
        <f>IF(LEN('Local Access'!J561)=0,"",'Local Access'!J561)</f>
        <v/>
      </c>
      <c r="L561" s="36" t="str">
        <f>IF(LEN('Local Access'!K561)=0,"",'Local Access'!K561)</f>
        <v/>
      </c>
      <c r="M561" s="174" t="str">
        <f t="shared" si="41"/>
        <v/>
      </c>
      <c r="N561" s="36" t="str">
        <f>IF(LEN('Local Access'!L561)=0,"",'Local Access'!L561)</f>
        <v/>
      </c>
      <c r="O561" s="36" t="str">
        <f>IF(LEN('Local Access'!M561)=0,"",'Local Access'!M561)</f>
        <v/>
      </c>
      <c r="P561" s="35"/>
      <c r="Q561" s="35"/>
      <c r="R561" s="34"/>
      <c r="S561" s="33"/>
      <c r="T561" s="33"/>
      <c r="U561" s="32"/>
      <c r="V561" s="31"/>
      <c r="W561" s="31"/>
      <c r="X561" s="31"/>
      <c r="Y561" s="31"/>
      <c r="Z561" s="31"/>
      <c r="AA561" s="31"/>
      <c r="AB561" s="292">
        <f t="shared" si="42"/>
        <v>0</v>
      </c>
      <c r="AC561" s="292">
        <f t="shared" si="43"/>
        <v>0</v>
      </c>
      <c r="AD561" s="292">
        <f t="shared" si="44"/>
        <v>0</v>
      </c>
      <c r="AE561" s="30">
        <f>IF(G561="",0,IF(P561="On-Net maken (glasvezel)",$S561*PDC!$F$33+$T561*PDC!$F$34+PDC!$F$32+$U561,IF(P561="On-Net maken (radio)",PDC!$F$35+$U561,0)))</f>
        <v>0</v>
      </c>
      <c r="AF561" s="293">
        <f>IF(G561="",0,IF(P561="Inkoop bij 3e partij",0,IF(H561="Ja",Y561,VLOOKUP($G561,PDC!$B$10:$G$95,6,FALSE))))</f>
        <v>0</v>
      </c>
      <c r="AG561" s="30">
        <f>IF(G561="",0,IF(P561="Inkoop bij 3e partij",0,IF(H561="Ja", Z561,VLOOKUP($G561,PDC!$B$10:$G$95,5,FALSE))))</f>
        <v>0</v>
      </c>
      <c r="AH561" s="293">
        <f>IF(G561="",0,IF(P561="Inkoop bij 3e partij",V561*(1+PDC!$F$37)+IF(G561=0,0,IF(LEN(G561)=0,0,VLOOKUP($G561,PDC!$B$10:$J$77,7,FALSE))),0))</f>
        <v>0</v>
      </c>
      <c r="AI561" s="293">
        <f>IF(G561="",0,IF(P561="Inkoop bij 3e partij",W561*(1+PDC!$F$38),0))</f>
        <v>0</v>
      </c>
      <c r="AJ561" s="30">
        <f>IF(L561="",0,IF(M561="Ja",AA561,VLOOKUP($L561,PDC!$B$10:$G$95,5,FALSE)))</f>
        <v>0</v>
      </c>
    </row>
    <row r="562" spans="1:36" x14ac:dyDescent="0.2">
      <c r="A562" s="36" t="str">
        <f>IF(OR(LEN('Local Access'!A562)=0,'Local Access'!$L561="Ja"),"",'Local Access'!A562)</f>
        <v/>
      </c>
      <c r="B562" s="36" t="str">
        <f>IF(OR(LEN('Local Access'!B562)=0,'Local Access'!$L561="Ja"),"",'Local Access'!B562)</f>
        <v/>
      </c>
      <c r="C562" s="36" t="str">
        <f>IF(OR(LEN('Local Access'!C562)=0,'Local Access'!$L561="Ja"),"",'Local Access'!C562)</f>
        <v/>
      </c>
      <c r="D562" s="36" t="str">
        <f>IF(OR(LEN('Local Access'!D562)=0,'Local Access'!$L561="Ja"),"",'Local Access'!D562)</f>
        <v/>
      </c>
      <c r="E562" s="36" t="str">
        <f>IF(OR(LEN('Local Access'!E562)=0,'Local Access'!$L561="Ja"),"",'Local Access'!E562)</f>
        <v/>
      </c>
      <c r="F562" s="36" t="str">
        <f>IF(OR(LEN('Local Access'!F562)=0,'Local Access'!$L561="Ja"),"",'Local Access'!F562)</f>
        <v/>
      </c>
      <c r="G562" s="36" t="str">
        <f>IF(N561="Ja","",IF(LEN('Local Access'!H562)=0,"",'Local Access'!H562))</f>
        <v/>
      </c>
      <c r="H562" s="174" t="str">
        <f t="shared" si="40"/>
        <v/>
      </c>
      <c r="I562" s="36" t="str">
        <f>IF(N561="Ja","",IF(LEN('Local Access'!G562)=0,"",'Local Access'!G562))</f>
        <v/>
      </c>
      <c r="J562" s="36" t="str">
        <f>IF(N561="Ja","",IF(LEN('Local Access'!I562)=0,"",'Local Access'!I562))</f>
        <v/>
      </c>
      <c r="K562" s="36" t="str">
        <f>IF(LEN('Local Access'!J562)=0,"",'Local Access'!J562)</f>
        <v/>
      </c>
      <c r="L562" s="36" t="str">
        <f>IF(LEN('Local Access'!K562)=0,"",'Local Access'!K562)</f>
        <v/>
      </c>
      <c r="M562" s="174" t="str">
        <f t="shared" si="41"/>
        <v/>
      </c>
      <c r="N562" s="36" t="str">
        <f>IF(LEN('Local Access'!L562)=0,"",'Local Access'!L562)</f>
        <v/>
      </c>
      <c r="O562" s="36" t="str">
        <f>IF(LEN('Local Access'!M562)=0,"",'Local Access'!M562)</f>
        <v/>
      </c>
      <c r="P562" s="35"/>
      <c r="Q562" s="35"/>
      <c r="R562" s="34"/>
      <c r="S562" s="33"/>
      <c r="T562" s="33"/>
      <c r="U562" s="32"/>
      <c r="V562" s="31"/>
      <c r="W562" s="31"/>
      <c r="X562" s="31"/>
      <c r="Y562" s="31"/>
      <c r="Z562" s="31"/>
      <c r="AA562" s="31"/>
      <c r="AB562" s="292">
        <f t="shared" si="42"/>
        <v>0</v>
      </c>
      <c r="AC562" s="292">
        <f t="shared" si="43"/>
        <v>0</v>
      </c>
      <c r="AD562" s="292">
        <f t="shared" si="44"/>
        <v>0</v>
      </c>
      <c r="AE562" s="30">
        <f>IF(G562="",0,IF(P562="On-Net maken (glasvezel)",$S562*PDC!$F$33+$T562*PDC!$F$34+PDC!$F$32+$U562,IF(P562="On-Net maken (radio)",PDC!$F$35+$U562,0)))</f>
        <v>0</v>
      </c>
      <c r="AF562" s="293">
        <f>IF(G562="",0,IF(P562="Inkoop bij 3e partij",0,IF(H562="Ja",Y562,VLOOKUP($G562,PDC!$B$10:$G$95,6,FALSE))))</f>
        <v>0</v>
      </c>
      <c r="AG562" s="30">
        <f>IF(G562="",0,IF(P562="Inkoop bij 3e partij",0,IF(H562="Ja", Z562,VLOOKUP($G562,PDC!$B$10:$G$95,5,FALSE))))</f>
        <v>0</v>
      </c>
      <c r="AH562" s="293">
        <f>IF(G562="",0,IF(P562="Inkoop bij 3e partij",V562*(1+PDC!$F$37)+IF(G562=0,0,IF(LEN(G562)=0,0,VLOOKUP($G562,PDC!$B$10:$J$77,7,FALSE))),0))</f>
        <v>0</v>
      </c>
      <c r="AI562" s="293">
        <f>IF(G562="",0,IF(P562="Inkoop bij 3e partij",W562*(1+PDC!$F$38),0))</f>
        <v>0</v>
      </c>
      <c r="AJ562" s="30">
        <f>IF(L562="",0,IF(M562="Ja",AA562,VLOOKUP($L562,PDC!$B$10:$G$95,5,FALSE)))</f>
        <v>0</v>
      </c>
    </row>
    <row r="563" spans="1:36" x14ac:dyDescent="0.2">
      <c r="A563" s="36" t="str">
        <f>IF(OR(LEN('Local Access'!A563)=0,'Local Access'!$L562="Ja"),"",'Local Access'!A563)</f>
        <v/>
      </c>
      <c r="B563" s="36" t="str">
        <f>IF(OR(LEN('Local Access'!B563)=0,'Local Access'!$L562="Ja"),"",'Local Access'!B563)</f>
        <v/>
      </c>
      <c r="C563" s="36" t="str">
        <f>IF(OR(LEN('Local Access'!C563)=0,'Local Access'!$L562="Ja"),"",'Local Access'!C563)</f>
        <v/>
      </c>
      <c r="D563" s="36" t="str">
        <f>IF(OR(LEN('Local Access'!D563)=0,'Local Access'!$L562="Ja"),"",'Local Access'!D563)</f>
        <v/>
      </c>
      <c r="E563" s="36" t="str">
        <f>IF(OR(LEN('Local Access'!E563)=0,'Local Access'!$L562="Ja"),"",'Local Access'!E563)</f>
        <v/>
      </c>
      <c r="F563" s="36" t="str">
        <f>IF(OR(LEN('Local Access'!F563)=0,'Local Access'!$L562="Ja"),"",'Local Access'!F563)</f>
        <v/>
      </c>
      <c r="G563" s="36" t="str">
        <f>IF(N562="Ja","",IF(LEN('Local Access'!H563)=0,"",'Local Access'!H563))</f>
        <v/>
      </c>
      <c r="H563" s="174" t="str">
        <f t="shared" si="40"/>
        <v/>
      </c>
      <c r="I563" s="36" t="str">
        <f>IF(N562="Ja","",IF(LEN('Local Access'!G563)=0,"",'Local Access'!G563))</f>
        <v/>
      </c>
      <c r="J563" s="36" t="str">
        <f>IF(N562="Ja","",IF(LEN('Local Access'!I563)=0,"",'Local Access'!I563))</f>
        <v/>
      </c>
      <c r="K563" s="36" t="str">
        <f>IF(LEN('Local Access'!J563)=0,"",'Local Access'!J563)</f>
        <v/>
      </c>
      <c r="L563" s="36" t="str">
        <f>IF(LEN('Local Access'!K563)=0,"",'Local Access'!K563)</f>
        <v/>
      </c>
      <c r="M563" s="174" t="str">
        <f t="shared" si="41"/>
        <v/>
      </c>
      <c r="N563" s="36" t="str">
        <f>IF(LEN('Local Access'!L563)=0,"",'Local Access'!L563)</f>
        <v/>
      </c>
      <c r="O563" s="36" t="str">
        <f>IF(LEN('Local Access'!M563)=0,"",'Local Access'!M563)</f>
        <v/>
      </c>
      <c r="P563" s="35"/>
      <c r="Q563" s="35"/>
      <c r="R563" s="34"/>
      <c r="S563" s="33"/>
      <c r="T563" s="33"/>
      <c r="U563" s="32"/>
      <c r="V563" s="31"/>
      <c r="W563" s="31"/>
      <c r="X563" s="31"/>
      <c r="Y563" s="31"/>
      <c r="Z563" s="31"/>
      <c r="AA563" s="31"/>
      <c r="AB563" s="292">
        <f t="shared" si="42"/>
        <v>0</v>
      </c>
      <c r="AC563" s="292">
        <f t="shared" si="43"/>
        <v>0</v>
      </c>
      <c r="AD563" s="292">
        <f t="shared" si="44"/>
        <v>0</v>
      </c>
      <c r="AE563" s="30">
        <f>IF(G563="",0,IF(P563="On-Net maken (glasvezel)",$S563*PDC!$F$33+$T563*PDC!$F$34+PDC!$F$32+$U563,IF(P563="On-Net maken (radio)",PDC!$F$35+$U563,0)))</f>
        <v>0</v>
      </c>
      <c r="AF563" s="293">
        <f>IF(G563="",0,IF(P563="Inkoop bij 3e partij",0,IF(H563="Ja",Y563,VLOOKUP($G563,PDC!$B$10:$G$95,6,FALSE))))</f>
        <v>0</v>
      </c>
      <c r="AG563" s="30">
        <f>IF(G563="",0,IF(P563="Inkoop bij 3e partij",0,IF(H563="Ja", Z563,VLOOKUP($G563,PDC!$B$10:$G$95,5,FALSE))))</f>
        <v>0</v>
      </c>
      <c r="AH563" s="293">
        <f>IF(G563="",0,IF(P563="Inkoop bij 3e partij",V563*(1+PDC!$F$37)+IF(G563=0,0,IF(LEN(G563)=0,0,VLOOKUP($G563,PDC!$B$10:$J$77,7,FALSE))),0))</f>
        <v>0</v>
      </c>
      <c r="AI563" s="293">
        <f>IF(G563="",0,IF(P563="Inkoop bij 3e partij",W563*(1+PDC!$F$38),0))</f>
        <v>0</v>
      </c>
      <c r="AJ563" s="30">
        <f>IF(L563="",0,IF(M563="Ja",AA563,VLOOKUP($L563,PDC!$B$10:$G$95,5,FALSE)))</f>
        <v>0</v>
      </c>
    </row>
    <row r="564" spans="1:36" x14ac:dyDescent="0.2">
      <c r="A564" s="36" t="str">
        <f>IF(OR(LEN('Local Access'!A564)=0,'Local Access'!$L563="Ja"),"",'Local Access'!A564)</f>
        <v/>
      </c>
      <c r="B564" s="36" t="str">
        <f>IF(OR(LEN('Local Access'!B564)=0,'Local Access'!$L563="Ja"),"",'Local Access'!B564)</f>
        <v/>
      </c>
      <c r="C564" s="36" t="str">
        <f>IF(OR(LEN('Local Access'!C564)=0,'Local Access'!$L563="Ja"),"",'Local Access'!C564)</f>
        <v/>
      </c>
      <c r="D564" s="36" t="str">
        <f>IF(OR(LEN('Local Access'!D564)=0,'Local Access'!$L563="Ja"),"",'Local Access'!D564)</f>
        <v/>
      </c>
      <c r="E564" s="36" t="str">
        <f>IF(OR(LEN('Local Access'!E564)=0,'Local Access'!$L563="Ja"),"",'Local Access'!E564)</f>
        <v/>
      </c>
      <c r="F564" s="36" t="str">
        <f>IF(OR(LEN('Local Access'!F564)=0,'Local Access'!$L563="Ja"),"",'Local Access'!F564)</f>
        <v/>
      </c>
      <c r="G564" s="36" t="str">
        <f>IF(N563="Ja","",IF(LEN('Local Access'!H564)=0,"",'Local Access'!H564))</f>
        <v/>
      </c>
      <c r="H564" s="174" t="str">
        <f t="shared" si="40"/>
        <v/>
      </c>
      <c r="I564" s="36" t="str">
        <f>IF(N563="Ja","",IF(LEN('Local Access'!G564)=0,"",'Local Access'!G564))</f>
        <v/>
      </c>
      <c r="J564" s="36" t="str">
        <f>IF(N563="Ja","",IF(LEN('Local Access'!I564)=0,"",'Local Access'!I564))</f>
        <v/>
      </c>
      <c r="K564" s="36" t="str">
        <f>IF(LEN('Local Access'!J564)=0,"",'Local Access'!J564)</f>
        <v/>
      </c>
      <c r="L564" s="36" t="str">
        <f>IF(LEN('Local Access'!K564)=0,"",'Local Access'!K564)</f>
        <v/>
      </c>
      <c r="M564" s="174" t="str">
        <f t="shared" si="41"/>
        <v/>
      </c>
      <c r="N564" s="36" t="str">
        <f>IF(LEN('Local Access'!L564)=0,"",'Local Access'!L564)</f>
        <v/>
      </c>
      <c r="O564" s="36" t="str">
        <f>IF(LEN('Local Access'!M564)=0,"",'Local Access'!M564)</f>
        <v/>
      </c>
      <c r="P564" s="35"/>
      <c r="Q564" s="35"/>
      <c r="R564" s="34"/>
      <c r="S564" s="33"/>
      <c r="T564" s="33"/>
      <c r="U564" s="32"/>
      <c r="V564" s="31"/>
      <c r="W564" s="31"/>
      <c r="X564" s="31"/>
      <c r="Y564" s="31"/>
      <c r="Z564" s="31"/>
      <c r="AA564" s="31"/>
      <c r="AB564" s="292">
        <f t="shared" si="42"/>
        <v>0</v>
      </c>
      <c r="AC564" s="292">
        <f t="shared" si="43"/>
        <v>0</v>
      </c>
      <c r="AD564" s="292">
        <f t="shared" si="44"/>
        <v>0</v>
      </c>
      <c r="AE564" s="30">
        <f>IF(G564="",0,IF(P564="On-Net maken (glasvezel)",$S564*PDC!$F$33+$T564*PDC!$F$34+PDC!$F$32+$U564,IF(P564="On-Net maken (radio)",PDC!$F$35+$U564,0)))</f>
        <v>0</v>
      </c>
      <c r="AF564" s="293">
        <f>IF(G564="",0,IF(P564="Inkoop bij 3e partij",0,IF(H564="Ja",Y564,VLOOKUP($G564,PDC!$B$10:$G$95,6,FALSE))))</f>
        <v>0</v>
      </c>
      <c r="AG564" s="30">
        <f>IF(G564="",0,IF(P564="Inkoop bij 3e partij",0,IF(H564="Ja", Z564,VLOOKUP($G564,PDC!$B$10:$G$95,5,FALSE))))</f>
        <v>0</v>
      </c>
      <c r="AH564" s="293">
        <f>IF(G564="",0,IF(P564="Inkoop bij 3e partij",V564*(1+PDC!$F$37)+IF(G564=0,0,IF(LEN(G564)=0,0,VLOOKUP($G564,PDC!$B$10:$J$77,7,FALSE))),0))</f>
        <v>0</v>
      </c>
      <c r="AI564" s="293">
        <f>IF(G564="",0,IF(P564="Inkoop bij 3e partij",W564*(1+PDC!$F$38),0))</f>
        <v>0</v>
      </c>
      <c r="AJ564" s="30">
        <f>IF(L564="",0,IF(M564="Ja",AA564,VLOOKUP($L564,PDC!$B$10:$G$95,5,FALSE)))</f>
        <v>0</v>
      </c>
    </row>
    <row r="565" spans="1:36" x14ac:dyDescent="0.2">
      <c r="A565" s="36" t="str">
        <f>IF(OR(LEN('Local Access'!A565)=0,'Local Access'!$L564="Ja"),"",'Local Access'!A565)</f>
        <v/>
      </c>
      <c r="B565" s="36" t="str">
        <f>IF(OR(LEN('Local Access'!B565)=0,'Local Access'!$L564="Ja"),"",'Local Access'!B565)</f>
        <v/>
      </c>
      <c r="C565" s="36" t="str">
        <f>IF(OR(LEN('Local Access'!C565)=0,'Local Access'!$L564="Ja"),"",'Local Access'!C565)</f>
        <v/>
      </c>
      <c r="D565" s="36" t="str">
        <f>IF(OR(LEN('Local Access'!D565)=0,'Local Access'!$L564="Ja"),"",'Local Access'!D565)</f>
        <v/>
      </c>
      <c r="E565" s="36" t="str">
        <f>IF(OR(LEN('Local Access'!E565)=0,'Local Access'!$L564="Ja"),"",'Local Access'!E565)</f>
        <v/>
      </c>
      <c r="F565" s="36" t="str">
        <f>IF(OR(LEN('Local Access'!F565)=0,'Local Access'!$L564="Ja"),"",'Local Access'!F565)</f>
        <v/>
      </c>
      <c r="G565" s="36" t="str">
        <f>IF(N564="Ja","",IF(LEN('Local Access'!H565)=0,"",'Local Access'!H565))</f>
        <v/>
      </c>
      <c r="H565" s="174" t="str">
        <f t="shared" si="40"/>
        <v/>
      </c>
      <c r="I565" s="36" t="str">
        <f>IF(N564="Ja","",IF(LEN('Local Access'!G565)=0,"",'Local Access'!G565))</f>
        <v/>
      </c>
      <c r="J565" s="36" t="str">
        <f>IF(N564="Ja","",IF(LEN('Local Access'!I565)=0,"",'Local Access'!I565))</f>
        <v/>
      </c>
      <c r="K565" s="36" t="str">
        <f>IF(LEN('Local Access'!J565)=0,"",'Local Access'!J565)</f>
        <v/>
      </c>
      <c r="L565" s="36" t="str">
        <f>IF(LEN('Local Access'!K565)=0,"",'Local Access'!K565)</f>
        <v/>
      </c>
      <c r="M565" s="174" t="str">
        <f t="shared" si="41"/>
        <v/>
      </c>
      <c r="N565" s="36" t="str">
        <f>IF(LEN('Local Access'!L565)=0,"",'Local Access'!L565)</f>
        <v/>
      </c>
      <c r="O565" s="36" t="str">
        <f>IF(LEN('Local Access'!M565)=0,"",'Local Access'!M565)</f>
        <v/>
      </c>
      <c r="P565" s="35"/>
      <c r="Q565" s="35"/>
      <c r="R565" s="34"/>
      <c r="S565" s="33"/>
      <c r="T565" s="33"/>
      <c r="U565" s="32"/>
      <c r="V565" s="31"/>
      <c r="W565" s="31"/>
      <c r="X565" s="31"/>
      <c r="Y565" s="31"/>
      <c r="Z565" s="31"/>
      <c r="AA565" s="31"/>
      <c r="AB565" s="292">
        <f t="shared" si="42"/>
        <v>0</v>
      </c>
      <c r="AC565" s="292">
        <f t="shared" si="43"/>
        <v>0</v>
      </c>
      <c r="AD565" s="292">
        <f t="shared" si="44"/>
        <v>0</v>
      </c>
      <c r="AE565" s="30">
        <f>IF(G565="",0,IF(P565="On-Net maken (glasvezel)",$S565*PDC!$F$33+$T565*PDC!$F$34+PDC!$F$32+$U565,IF(P565="On-Net maken (radio)",PDC!$F$35+$U565,0)))</f>
        <v>0</v>
      </c>
      <c r="AF565" s="293">
        <f>IF(G565="",0,IF(P565="Inkoop bij 3e partij",0,IF(H565="Ja",Y565,VLOOKUP($G565,PDC!$B$10:$G$95,6,FALSE))))</f>
        <v>0</v>
      </c>
      <c r="AG565" s="30">
        <f>IF(G565="",0,IF(P565="Inkoop bij 3e partij",0,IF(H565="Ja", Z565,VLOOKUP($G565,PDC!$B$10:$G$95,5,FALSE))))</f>
        <v>0</v>
      </c>
      <c r="AH565" s="293">
        <f>IF(G565="",0,IF(P565="Inkoop bij 3e partij",V565*(1+PDC!$F$37)+IF(G565=0,0,IF(LEN(G565)=0,0,VLOOKUP($G565,PDC!$B$10:$J$77,7,FALSE))),0))</f>
        <v>0</v>
      </c>
      <c r="AI565" s="293">
        <f>IF(G565="",0,IF(P565="Inkoop bij 3e partij",W565*(1+PDC!$F$38),0))</f>
        <v>0</v>
      </c>
      <c r="AJ565" s="30">
        <f>IF(L565="",0,IF(M565="Ja",AA565,VLOOKUP($L565,PDC!$B$10:$G$95,5,FALSE)))</f>
        <v>0</v>
      </c>
    </row>
    <row r="566" spans="1:36" x14ac:dyDescent="0.2">
      <c r="A566" s="36" t="str">
        <f>IF(OR(LEN('Local Access'!A566)=0,'Local Access'!$L565="Ja"),"",'Local Access'!A566)</f>
        <v/>
      </c>
      <c r="B566" s="36" t="str">
        <f>IF(OR(LEN('Local Access'!B566)=0,'Local Access'!$L565="Ja"),"",'Local Access'!B566)</f>
        <v/>
      </c>
      <c r="C566" s="36" t="str">
        <f>IF(OR(LEN('Local Access'!C566)=0,'Local Access'!$L565="Ja"),"",'Local Access'!C566)</f>
        <v/>
      </c>
      <c r="D566" s="36" t="str">
        <f>IF(OR(LEN('Local Access'!D566)=0,'Local Access'!$L565="Ja"),"",'Local Access'!D566)</f>
        <v/>
      </c>
      <c r="E566" s="36" t="str">
        <f>IF(OR(LEN('Local Access'!E566)=0,'Local Access'!$L565="Ja"),"",'Local Access'!E566)</f>
        <v/>
      </c>
      <c r="F566" s="36" t="str">
        <f>IF(OR(LEN('Local Access'!F566)=0,'Local Access'!$L565="Ja"),"",'Local Access'!F566)</f>
        <v/>
      </c>
      <c r="G566" s="36" t="str">
        <f>IF(N565="Ja","",IF(LEN('Local Access'!H566)=0,"",'Local Access'!H566))</f>
        <v/>
      </c>
      <c r="H566" s="174" t="str">
        <f t="shared" si="40"/>
        <v/>
      </c>
      <c r="I566" s="36" t="str">
        <f>IF(N565="Ja","",IF(LEN('Local Access'!G566)=0,"",'Local Access'!G566))</f>
        <v/>
      </c>
      <c r="J566" s="36" t="str">
        <f>IF(N565="Ja","",IF(LEN('Local Access'!I566)=0,"",'Local Access'!I566))</f>
        <v/>
      </c>
      <c r="K566" s="36" t="str">
        <f>IF(LEN('Local Access'!J566)=0,"",'Local Access'!J566)</f>
        <v/>
      </c>
      <c r="L566" s="36" t="str">
        <f>IF(LEN('Local Access'!K566)=0,"",'Local Access'!K566)</f>
        <v/>
      </c>
      <c r="M566" s="174" t="str">
        <f t="shared" si="41"/>
        <v/>
      </c>
      <c r="N566" s="36" t="str">
        <f>IF(LEN('Local Access'!L566)=0,"",'Local Access'!L566)</f>
        <v/>
      </c>
      <c r="O566" s="36" t="str">
        <f>IF(LEN('Local Access'!M566)=0,"",'Local Access'!M566)</f>
        <v/>
      </c>
      <c r="P566" s="35"/>
      <c r="Q566" s="35"/>
      <c r="R566" s="34"/>
      <c r="S566" s="33"/>
      <c r="T566" s="33"/>
      <c r="U566" s="32"/>
      <c r="V566" s="31"/>
      <c r="W566" s="31"/>
      <c r="X566" s="31"/>
      <c r="Y566" s="31"/>
      <c r="Z566" s="31"/>
      <c r="AA566" s="31"/>
      <c r="AB566" s="292">
        <f t="shared" si="42"/>
        <v>0</v>
      </c>
      <c r="AC566" s="292">
        <f t="shared" si="43"/>
        <v>0</v>
      </c>
      <c r="AD566" s="292">
        <f t="shared" si="44"/>
        <v>0</v>
      </c>
      <c r="AE566" s="30">
        <f>IF(G566="",0,IF(P566="On-Net maken (glasvezel)",$S566*PDC!$F$33+$T566*PDC!$F$34+PDC!$F$32+$U566,IF(P566="On-Net maken (radio)",PDC!$F$35+$U566,0)))</f>
        <v>0</v>
      </c>
      <c r="AF566" s="293">
        <f>IF(G566="",0,IF(P566="Inkoop bij 3e partij",0,IF(H566="Ja",Y566,VLOOKUP($G566,PDC!$B$10:$G$95,6,FALSE))))</f>
        <v>0</v>
      </c>
      <c r="AG566" s="30">
        <f>IF(G566="",0,IF(P566="Inkoop bij 3e partij",0,IF(H566="Ja", Z566,VLOOKUP($G566,PDC!$B$10:$G$95,5,FALSE))))</f>
        <v>0</v>
      </c>
      <c r="AH566" s="293">
        <f>IF(G566="",0,IF(P566="Inkoop bij 3e partij",V566*(1+PDC!$F$37)+IF(G566=0,0,IF(LEN(G566)=0,0,VLOOKUP($G566,PDC!$B$10:$J$77,7,FALSE))),0))</f>
        <v>0</v>
      </c>
      <c r="AI566" s="293">
        <f>IF(G566="",0,IF(P566="Inkoop bij 3e partij",W566*(1+PDC!$F$38),0))</f>
        <v>0</v>
      </c>
      <c r="AJ566" s="30">
        <f>IF(L566="",0,IF(M566="Ja",AA566,VLOOKUP($L566,PDC!$B$10:$G$95,5,FALSE)))</f>
        <v>0</v>
      </c>
    </row>
    <row r="567" spans="1:36" x14ac:dyDescent="0.2">
      <c r="A567" s="36" t="str">
        <f>IF(OR(LEN('Local Access'!A567)=0,'Local Access'!$L566="Ja"),"",'Local Access'!A567)</f>
        <v/>
      </c>
      <c r="B567" s="36" t="str">
        <f>IF(OR(LEN('Local Access'!B567)=0,'Local Access'!$L566="Ja"),"",'Local Access'!B567)</f>
        <v/>
      </c>
      <c r="C567" s="36" t="str">
        <f>IF(OR(LEN('Local Access'!C567)=0,'Local Access'!$L566="Ja"),"",'Local Access'!C567)</f>
        <v/>
      </c>
      <c r="D567" s="36" t="str">
        <f>IF(OR(LEN('Local Access'!D567)=0,'Local Access'!$L566="Ja"),"",'Local Access'!D567)</f>
        <v/>
      </c>
      <c r="E567" s="36" t="str">
        <f>IF(OR(LEN('Local Access'!E567)=0,'Local Access'!$L566="Ja"),"",'Local Access'!E567)</f>
        <v/>
      </c>
      <c r="F567" s="36" t="str">
        <f>IF(OR(LEN('Local Access'!F567)=0,'Local Access'!$L566="Ja"),"",'Local Access'!F567)</f>
        <v/>
      </c>
      <c r="G567" s="36" t="str">
        <f>IF(N566="Ja","",IF(LEN('Local Access'!H567)=0,"",'Local Access'!H567))</f>
        <v/>
      </c>
      <c r="H567" s="174" t="str">
        <f t="shared" si="40"/>
        <v/>
      </c>
      <c r="I567" s="36" t="str">
        <f>IF(N566="Ja","",IF(LEN('Local Access'!G567)=0,"",'Local Access'!G567))</f>
        <v/>
      </c>
      <c r="J567" s="36" t="str">
        <f>IF(N566="Ja","",IF(LEN('Local Access'!I567)=0,"",'Local Access'!I567))</f>
        <v/>
      </c>
      <c r="K567" s="36" t="str">
        <f>IF(LEN('Local Access'!J567)=0,"",'Local Access'!J567)</f>
        <v/>
      </c>
      <c r="L567" s="36" t="str">
        <f>IF(LEN('Local Access'!K567)=0,"",'Local Access'!K567)</f>
        <v/>
      </c>
      <c r="M567" s="174" t="str">
        <f t="shared" si="41"/>
        <v/>
      </c>
      <c r="N567" s="36" t="str">
        <f>IF(LEN('Local Access'!L567)=0,"",'Local Access'!L567)</f>
        <v/>
      </c>
      <c r="O567" s="36" t="str">
        <f>IF(LEN('Local Access'!M567)=0,"",'Local Access'!M567)</f>
        <v/>
      </c>
      <c r="P567" s="35"/>
      <c r="Q567" s="35"/>
      <c r="R567" s="34"/>
      <c r="S567" s="33"/>
      <c r="T567" s="33"/>
      <c r="U567" s="32"/>
      <c r="V567" s="31"/>
      <c r="W567" s="31"/>
      <c r="X567" s="31"/>
      <c r="Y567" s="31"/>
      <c r="Z567" s="31"/>
      <c r="AA567" s="31"/>
      <c r="AB567" s="292">
        <f t="shared" si="42"/>
        <v>0</v>
      </c>
      <c r="AC567" s="292">
        <f t="shared" si="43"/>
        <v>0</v>
      </c>
      <c r="AD567" s="292">
        <f t="shared" si="44"/>
        <v>0</v>
      </c>
      <c r="AE567" s="30">
        <f>IF(G567="",0,IF(P567="On-Net maken (glasvezel)",$S567*PDC!$F$33+$T567*PDC!$F$34+PDC!$F$32+$U567,IF(P567="On-Net maken (radio)",PDC!$F$35+$U567,0)))</f>
        <v>0</v>
      </c>
      <c r="AF567" s="293">
        <f>IF(G567="",0,IF(P567="Inkoop bij 3e partij",0,IF(H567="Ja",Y567,VLOOKUP($G567,PDC!$B$10:$G$95,6,FALSE))))</f>
        <v>0</v>
      </c>
      <c r="AG567" s="30">
        <f>IF(G567="",0,IF(P567="Inkoop bij 3e partij",0,IF(H567="Ja", Z567,VLOOKUP($G567,PDC!$B$10:$G$95,5,FALSE))))</f>
        <v>0</v>
      </c>
      <c r="AH567" s="293">
        <f>IF(G567="",0,IF(P567="Inkoop bij 3e partij",V567*(1+PDC!$F$37)+IF(G567=0,0,IF(LEN(G567)=0,0,VLOOKUP($G567,PDC!$B$10:$J$77,7,FALSE))),0))</f>
        <v>0</v>
      </c>
      <c r="AI567" s="293">
        <f>IF(G567="",0,IF(P567="Inkoop bij 3e partij",W567*(1+PDC!$F$38),0))</f>
        <v>0</v>
      </c>
      <c r="AJ567" s="30">
        <f>IF(L567="",0,IF(M567="Ja",AA567,VLOOKUP($L567,PDC!$B$10:$G$95,5,FALSE)))</f>
        <v>0</v>
      </c>
    </row>
    <row r="568" spans="1:36" x14ac:dyDescent="0.2">
      <c r="A568" s="36" t="str">
        <f>IF(OR(LEN('Local Access'!A568)=0,'Local Access'!$L567="Ja"),"",'Local Access'!A568)</f>
        <v/>
      </c>
      <c r="B568" s="36" t="str">
        <f>IF(OR(LEN('Local Access'!B568)=0,'Local Access'!$L567="Ja"),"",'Local Access'!B568)</f>
        <v/>
      </c>
      <c r="C568" s="36" t="str">
        <f>IF(OR(LEN('Local Access'!C568)=0,'Local Access'!$L567="Ja"),"",'Local Access'!C568)</f>
        <v/>
      </c>
      <c r="D568" s="36" t="str">
        <f>IF(OR(LEN('Local Access'!D568)=0,'Local Access'!$L567="Ja"),"",'Local Access'!D568)</f>
        <v/>
      </c>
      <c r="E568" s="36" t="str">
        <f>IF(OR(LEN('Local Access'!E568)=0,'Local Access'!$L567="Ja"),"",'Local Access'!E568)</f>
        <v/>
      </c>
      <c r="F568" s="36" t="str">
        <f>IF(OR(LEN('Local Access'!F568)=0,'Local Access'!$L567="Ja"),"",'Local Access'!F568)</f>
        <v/>
      </c>
      <c r="G568" s="36" t="str">
        <f>IF(N567="Ja","",IF(LEN('Local Access'!H568)=0,"",'Local Access'!H568))</f>
        <v/>
      </c>
      <c r="H568" s="174" t="str">
        <f t="shared" si="40"/>
        <v/>
      </c>
      <c r="I568" s="36" t="str">
        <f>IF(N567="Ja","",IF(LEN('Local Access'!G568)=0,"",'Local Access'!G568))</f>
        <v/>
      </c>
      <c r="J568" s="36" t="str">
        <f>IF(N567="Ja","",IF(LEN('Local Access'!I568)=0,"",'Local Access'!I568))</f>
        <v/>
      </c>
      <c r="K568" s="36" t="str">
        <f>IF(LEN('Local Access'!J568)=0,"",'Local Access'!J568)</f>
        <v/>
      </c>
      <c r="L568" s="36" t="str">
        <f>IF(LEN('Local Access'!K568)=0,"",'Local Access'!K568)</f>
        <v/>
      </c>
      <c r="M568" s="174" t="str">
        <f t="shared" si="41"/>
        <v/>
      </c>
      <c r="N568" s="36" t="str">
        <f>IF(LEN('Local Access'!L568)=0,"",'Local Access'!L568)</f>
        <v/>
      </c>
      <c r="O568" s="36" t="str">
        <f>IF(LEN('Local Access'!M568)=0,"",'Local Access'!M568)</f>
        <v/>
      </c>
      <c r="P568" s="35"/>
      <c r="Q568" s="35"/>
      <c r="R568" s="34"/>
      <c r="S568" s="33"/>
      <c r="T568" s="33"/>
      <c r="U568" s="32"/>
      <c r="V568" s="31"/>
      <c r="W568" s="31"/>
      <c r="X568" s="31"/>
      <c r="Y568" s="31"/>
      <c r="Z568" s="31"/>
      <c r="AA568" s="31"/>
      <c r="AB568" s="292">
        <f t="shared" si="42"/>
        <v>0</v>
      </c>
      <c r="AC568" s="292">
        <f t="shared" si="43"/>
        <v>0</v>
      </c>
      <c r="AD568" s="292">
        <f t="shared" si="44"/>
        <v>0</v>
      </c>
      <c r="AE568" s="30">
        <f>IF(G568="",0,IF(P568="On-Net maken (glasvezel)",$S568*PDC!$F$33+$T568*PDC!$F$34+PDC!$F$32+$U568,IF(P568="On-Net maken (radio)",PDC!$F$35+$U568,0)))</f>
        <v>0</v>
      </c>
      <c r="AF568" s="293">
        <f>IF(G568="",0,IF(P568="Inkoop bij 3e partij",0,IF(H568="Ja",Y568,VLOOKUP($G568,PDC!$B$10:$G$95,6,FALSE))))</f>
        <v>0</v>
      </c>
      <c r="AG568" s="30">
        <f>IF(G568="",0,IF(P568="Inkoop bij 3e partij",0,IF(H568="Ja", Z568,VLOOKUP($G568,PDC!$B$10:$G$95,5,FALSE))))</f>
        <v>0</v>
      </c>
      <c r="AH568" s="293">
        <f>IF(G568="",0,IF(P568="Inkoop bij 3e partij",V568*(1+PDC!$F$37)+IF(G568=0,0,IF(LEN(G568)=0,0,VLOOKUP($G568,PDC!$B$10:$J$77,7,FALSE))),0))</f>
        <v>0</v>
      </c>
      <c r="AI568" s="293">
        <f>IF(G568="",0,IF(P568="Inkoop bij 3e partij",W568*(1+PDC!$F$38),0))</f>
        <v>0</v>
      </c>
      <c r="AJ568" s="30">
        <f>IF(L568="",0,IF(M568="Ja",AA568,VLOOKUP($L568,PDC!$B$10:$G$95,5,FALSE)))</f>
        <v>0</v>
      </c>
    </row>
    <row r="569" spans="1:36" x14ac:dyDescent="0.2">
      <c r="A569" s="36" t="str">
        <f>IF(OR(LEN('Local Access'!A569)=0,'Local Access'!$L568="Ja"),"",'Local Access'!A569)</f>
        <v/>
      </c>
      <c r="B569" s="36" t="str">
        <f>IF(OR(LEN('Local Access'!B569)=0,'Local Access'!$L568="Ja"),"",'Local Access'!B569)</f>
        <v/>
      </c>
      <c r="C569" s="36" t="str">
        <f>IF(OR(LEN('Local Access'!C569)=0,'Local Access'!$L568="Ja"),"",'Local Access'!C569)</f>
        <v/>
      </c>
      <c r="D569" s="36" t="str">
        <f>IF(OR(LEN('Local Access'!D569)=0,'Local Access'!$L568="Ja"),"",'Local Access'!D569)</f>
        <v/>
      </c>
      <c r="E569" s="36" t="str">
        <f>IF(OR(LEN('Local Access'!E569)=0,'Local Access'!$L568="Ja"),"",'Local Access'!E569)</f>
        <v/>
      </c>
      <c r="F569" s="36" t="str">
        <f>IF(OR(LEN('Local Access'!F569)=0,'Local Access'!$L568="Ja"),"",'Local Access'!F569)</f>
        <v/>
      </c>
      <c r="G569" s="36" t="str">
        <f>IF(N568="Ja","",IF(LEN('Local Access'!H569)=0,"",'Local Access'!H569))</f>
        <v/>
      </c>
      <c r="H569" s="174" t="str">
        <f t="shared" si="40"/>
        <v/>
      </c>
      <c r="I569" s="36" t="str">
        <f>IF(N568="Ja","",IF(LEN('Local Access'!G569)=0,"",'Local Access'!G569))</f>
        <v/>
      </c>
      <c r="J569" s="36" t="str">
        <f>IF(N568="Ja","",IF(LEN('Local Access'!I569)=0,"",'Local Access'!I569))</f>
        <v/>
      </c>
      <c r="K569" s="36" t="str">
        <f>IF(LEN('Local Access'!J569)=0,"",'Local Access'!J569)</f>
        <v/>
      </c>
      <c r="L569" s="36" t="str">
        <f>IF(LEN('Local Access'!K569)=0,"",'Local Access'!K569)</f>
        <v/>
      </c>
      <c r="M569" s="174" t="str">
        <f t="shared" si="41"/>
        <v/>
      </c>
      <c r="N569" s="36" t="str">
        <f>IF(LEN('Local Access'!L569)=0,"",'Local Access'!L569)</f>
        <v/>
      </c>
      <c r="O569" s="36" t="str">
        <f>IF(LEN('Local Access'!M569)=0,"",'Local Access'!M569)</f>
        <v/>
      </c>
      <c r="P569" s="35"/>
      <c r="Q569" s="35"/>
      <c r="R569" s="34"/>
      <c r="S569" s="33"/>
      <c r="T569" s="33"/>
      <c r="U569" s="32"/>
      <c r="V569" s="31"/>
      <c r="W569" s="31"/>
      <c r="X569" s="31"/>
      <c r="Y569" s="31"/>
      <c r="Z569" s="31"/>
      <c r="AA569" s="31"/>
      <c r="AB569" s="292">
        <f t="shared" si="42"/>
        <v>0</v>
      </c>
      <c r="AC569" s="292">
        <f t="shared" si="43"/>
        <v>0</v>
      </c>
      <c r="AD569" s="292">
        <f t="shared" si="44"/>
        <v>0</v>
      </c>
      <c r="AE569" s="30">
        <f>IF(G569="",0,IF(P569="On-Net maken (glasvezel)",$S569*PDC!$F$33+$T569*PDC!$F$34+PDC!$F$32+$U569,IF(P569="On-Net maken (radio)",PDC!$F$35+$U569,0)))</f>
        <v>0</v>
      </c>
      <c r="AF569" s="293">
        <f>IF(G569="",0,IF(P569="Inkoop bij 3e partij",0,IF(H569="Ja",Y569,VLOOKUP($G569,PDC!$B$10:$G$95,6,FALSE))))</f>
        <v>0</v>
      </c>
      <c r="AG569" s="30">
        <f>IF(G569="",0,IF(P569="Inkoop bij 3e partij",0,IF(H569="Ja", Z569,VLOOKUP($G569,PDC!$B$10:$G$95,5,FALSE))))</f>
        <v>0</v>
      </c>
      <c r="AH569" s="293">
        <f>IF(G569="",0,IF(P569="Inkoop bij 3e partij",V569*(1+PDC!$F$37)+IF(G569=0,0,IF(LEN(G569)=0,0,VLOOKUP($G569,PDC!$B$10:$J$77,7,FALSE))),0))</f>
        <v>0</v>
      </c>
      <c r="AI569" s="293">
        <f>IF(G569="",0,IF(P569="Inkoop bij 3e partij",W569*(1+PDC!$F$38),0))</f>
        <v>0</v>
      </c>
      <c r="AJ569" s="30">
        <f>IF(L569="",0,IF(M569="Ja",AA569,VLOOKUP($L569,PDC!$B$10:$G$95,5,FALSE)))</f>
        <v>0</v>
      </c>
    </row>
    <row r="570" spans="1:36" x14ac:dyDescent="0.2">
      <c r="A570" s="36" t="str">
        <f>IF(OR(LEN('Local Access'!A570)=0,'Local Access'!$L569="Ja"),"",'Local Access'!A570)</f>
        <v/>
      </c>
      <c r="B570" s="36" t="str">
        <f>IF(OR(LEN('Local Access'!B570)=0,'Local Access'!$L569="Ja"),"",'Local Access'!B570)</f>
        <v/>
      </c>
      <c r="C570" s="36" t="str">
        <f>IF(OR(LEN('Local Access'!C570)=0,'Local Access'!$L569="Ja"),"",'Local Access'!C570)</f>
        <v/>
      </c>
      <c r="D570" s="36" t="str">
        <f>IF(OR(LEN('Local Access'!D570)=0,'Local Access'!$L569="Ja"),"",'Local Access'!D570)</f>
        <v/>
      </c>
      <c r="E570" s="36" t="str">
        <f>IF(OR(LEN('Local Access'!E570)=0,'Local Access'!$L569="Ja"),"",'Local Access'!E570)</f>
        <v/>
      </c>
      <c r="F570" s="36" t="str">
        <f>IF(OR(LEN('Local Access'!F570)=0,'Local Access'!$L569="Ja"),"",'Local Access'!F570)</f>
        <v/>
      </c>
      <c r="G570" s="36" t="str">
        <f>IF(N569="Ja","",IF(LEN('Local Access'!H570)=0,"",'Local Access'!H570))</f>
        <v/>
      </c>
      <c r="H570" s="174" t="str">
        <f t="shared" si="40"/>
        <v/>
      </c>
      <c r="I570" s="36" t="str">
        <f>IF(N569="Ja","",IF(LEN('Local Access'!G570)=0,"",'Local Access'!G570))</f>
        <v/>
      </c>
      <c r="J570" s="36" t="str">
        <f>IF(N569="Ja","",IF(LEN('Local Access'!I570)=0,"",'Local Access'!I570))</f>
        <v/>
      </c>
      <c r="K570" s="36" t="str">
        <f>IF(LEN('Local Access'!J570)=0,"",'Local Access'!J570)</f>
        <v/>
      </c>
      <c r="L570" s="36" t="str">
        <f>IF(LEN('Local Access'!K570)=0,"",'Local Access'!K570)</f>
        <v/>
      </c>
      <c r="M570" s="174" t="str">
        <f t="shared" si="41"/>
        <v/>
      </c>
      <c r="N570" s="36" t="str">
        <f>IF(LEN('Local Access'!L570)=0,"",'Local Access'!L570)</f>
        <v/>
      </c>
      <c r="O570" s="36" t="str">
        <f>IF(LEN('Local Access'!M570)=0,"",'Local Access'!M570)</f>
        <v/>
      </c>
      <c r="P570" s="35"/>
      <c r="Q570" s="35"/>
      <c r="R570" s="34"/>
      <c r="S570" s="33"/>
      <c r="T570" s="33"/>
      <c r="U570" s="32"/>
      <c r="V570" s="31"/>
      <c r="W570" s="31"/>
      <c r="X570" s="31"/>
      <c r="Y570" s="31"/>
      <c r="Z570" s="31"/>
      <c r="AA570" s="31"/>
      <c r="AB570" s="292">
        <f t="shared" si="42"/>
        <v>0</v>
      </c>
      <c r="AC570" s="292">
        <f t="shared" si="43"/>
        <v>0</v>
      </c>
      <c r="AD570" s="292">
        <f t="shared" si="44"/>
        <v>0</v>
      </c>
      <c r="AE570" s="30">
        <f>IF(G570="",0,IF(P570="On-Net maken (glasvezel)",$S570*PDC!$F$33+$T570*PDC!$F$34+PDC!$F$32+$U570,IF(P570="On-Net maken (radio)",PDC!$F$35+$U570,0)))</f>
        <v>0</v>
      </c>
      <c r="AF570" s="293">
        <f>IF(G570="",0,IF(P570="Inkoop bij 3e partij",0,IF(H570="Ja",Y570,VLOOKUP($G570,PDC!$B$10:$G$95,6,FALSE))))</f>
        <v>0</v>
      </c>
      <c r="AG570" s="30">
        <f>IF(G570="",0,IF(P570="Inkoop bij 3e partij",0,IF(H570="Ja", Z570,VLOOKUP($G570,PDC!$B$10:$G$95,5,FALSE))))</f>
        <v>0</v>
      </c>
      <c r="AH570" s="293">
        <f>IF(G570="",0,IF(P570="Inkoop bij 3e partij",V570*(1+PDC!$F$37)+IF(G570=0,0,IF(LEN(G570)=0,0,VLOOKUP($G570,PDC!$B$10:$J$77,7,FALSE))),0))</f>
        <v>0</v>
      </c>
      <c r="AI570" s="293">
        <f>IF(G570="",0,IF(P570="Inkoop bij 3e partij",W570*(1+PDC!$F$38),0))</f>
        <v>0</v>
      </c>
      <c r="AJ570" s="30">
        <f>IF(L570="",0,IF(M570="Ja",AA570,VLOOKUP($L570,PDC!$B$10:$G$95,5,FALSE)))</f>
        <v>0</v>
      </c>
    </row>
    <row r="571" spans="1:36" x14ac:dyDescent="0.2">
      <c r="A571" s="36" t="str">
        <f>IF(OR(LEN('Local Access'!A571)=0,'Local Access'!$L570="Ja"),"",'Local Access'!A571)</f>
        <v/>
      </c>
      <c r="B571" s="36" t="str">
        <f>IF(OR(LEN('Local Access'!B571)=0,'Local Access'!$L570="Ja"),"",'Local Access'!B571)</f>
        <v/>
      </c>
      <c r="C571" s="36" t="str">
        <f>IF(OR(LEN('Local Access'!C571)=0,'Local Access'!$L570="Ja"),"",'Local Access'!C571)</f>
        <v/>
      </c>
      <c r="D571" s="36" t="str">
        <f>IF(OR(LEN('Local Access'!D571)=0,'Local Access'!$L570="Ja"),"",'Local Access'!D571)</f>
        <v/>
      </c>
      <c r="E571" s="36" t="str">
        <f>IF(OR(LEN('Local Access'!E571)=0,'Local Access'!$L570="Ja"),"",'Local Access'!E571)</f>
        <v/>
      </c>
      <c r="F571" s="36" t="str">
        <f>IF(OR(LEN('Local Access'!F571)=0,'Local Access'!$L570="Ja"),"",'Local Access'!F571)</f>
        <v/>
      </c>
      <c r="G571" s="36" t="str">
        <f>IF(N570="Ja","",IF(LEN('Local Access'!H571)=0,"",'Local Access'!H571))</f>
        <v/>
      </c>
      <c r="H571" s="174" t="str">
        <f t="shared" si="40"/>
        <v/>
      </c>
      <c r="I571" s="36" t="str">
        <f>IF(N570="Ja","",IF(LEN('Local Access'!G571)=0,"",'Local Access'!G571))</f>
        <v/>
      </c>
      <c r="J571" s="36" t="str">
        <f>IF(N570="Ja","",IF(LEN('Local Access'!I571)=0,"",'Local Access'!I571))</f>
        <v/>
      </c>
      <c r="K571" s="36" t="str">
        <f>IF(LEN('Local Access'!J571)=0,"",'Local Access'!J571)</f>
        <v/>
      </c>
      <c r="L571" s="36" t="str">
        <f>IF(LEN('Local Access'!K571)=0,"",'Local Access'!K571)</f>
        <v/>
      </c>
      <c r="M571" s="174" t="str">
        <f t="shared" si="41"/>
        <v/>
      </c>
      <c r="N571" s="36" t="str">
        <f>IF(LEN('Local Access'!L571)=0,"",'Local Access'!L571)</f>
        <v/>
      </c>
      <c r="O571" s="36" t="str">
        <f>IF(LEN('Local Access'!M571)=0,"",'Local Access'!M571)</f>
        <v/>
      </c>
      <c r="P571" s="35"/>
      <c r="Q571" s="35"/>
      <c r="R571" s="34"/>
      <c r="S571" s="33"/>
      <c r="T571" s="33"/>
      <c r="U571" s="32"/>
      <c r="V571" s="31"/>
      <c r="W571" s="31"/>
      <c r="X571" s="31"/>
      <c r="Y571" s="31"/>
      <c r="Z571" s="31"/>
      <c r="AA571" s="31"/>
      <c r="AB571" s="292">
        <f t="shared" si="42"/>
        <v>0</v>
      </c>
      <c r="AC571" s="292">
        <f t="shared" si="43"/>
        <v>0</v>
      </c>
      <c r="AD571" s="292">
        <f t="shared" si="44"/>
        <v>0</v>
      </c>
      <c r="AE571" s="30">
        <f>IF(G571="",0,IF(P571="On-Net maken (glasvezel)",$S571*PDC!$F$33+$T571*PDC!$F$34+PDC!$F$32+$U571,IF(P571="On-Net maken (radio)",PDC!$F$35+$U571,0)))</f>
        <v>0</v>
      </c>
      <c r="AF571" s="293">
        <f>IF(G571="",0,IF(P571="Inkoop bij 3e partij",0,IF(H571="Ja",Y571,VLOOKUP($G571,PDC!$B$10:$G$95,6,FALSE))))</f>
        <v>0</v>
      </c>
      <c r="AG571" s="30">
        <f>IF(G571="",0,IF(P571="Inkoop bij 3e partij",0,IF(H571="Ja", Z571,VLOOKUP($G571,PDC!$B$10:$G$95,5,FALSE))))</f>
        <v>0</v>
      </c>
      <c r="AH571" s="293">
        <f>IF(G571="",0,IF(P571="Inkoop bij 3e partij",V571*(1+PDC!$F$37)+IF(G571=0,0,IF(LEN(G571)=0,0,VLOOKUP($G571,PDC!$B$10:$J$77,7,FALSE))),0))</f>
        <v>0</v>
      </c>
      <c r="AI571" s="293">
        <f>IF(G571="",0,IF(P571="Inkoop bij 3e partij",W571*(1+PDC!$F$38),0))</f>
        <v>0</v>
      </c>
      <c r="AJ571" s="30">
        <f>IF(L571="",0,IF(M571="Ja",AA571,VLOOKUP($L571,PDC!$B$10:$G$95,5,FALSE)))</f>
        <v>0</v>
      </c>
    </row>
    <row r="572" spans="1:36" x14ac:dyDescent="0.2">
      <c r="A572" s="36" t="str">
        <f>IF(OR(LEN('Local Access'!A572)=0,'Local Access'!$L571="Ja"),"",'Local Access'!A572)</f>
        <v/>
      </c>
      <c r="B572" s="36" t="str">
        <f>IF(OR(LEN('Local Access'!B572)=0,'Local Access'!$L571="Ja"),"",'Local Access'!B572)</f>
        <v/>
      </c>
      <c r="C572" s="36" t="str">
        <f>IF(OR(LEN('Local Access'!C572)=0,'Local Access'!$L571="Ja"),"",'Local Access'!C572)</f>
        <v/>
      </c>
      <c r="D572" s="36" t="str">
        <f>IF(OR(LEN('Local Access'!D572)=0,'Local Access'!$L571="Ja"),"",'Local Access'!D572)</f>
        <v/>
      </c>
      <c r="E572" s="36" t="str">
        <f>IF(OR(LEN('Local Access'!E572)=0,'Local Access'!$L571="Ja"),"",'Local Access'!E572)</f>
        <v/>
      </c>
      <c r="F572" s="36" t="str">
        <f>IF(OR(LEN('Local Access'!F572)=0,'Local Access'!$L571="Ja"),"",'Local Access'!F572)</f>
        <v/>
      </c>
      <c r="G572" s="36" t="str">
        <f>IF(N571="Ja","",IF(LEN('Local Access'!H572)=0,"",'Local Access'!H572))</f>
        <v/>
      </c>
      <c r="H572" s="174" t="str">
        <f t="shared" si="40"/>
        <v/>
      </c>
      <c r="I572" s="36" t="str">
        <f>IF(N571="Ja","",IF(LEN('Local Access'!G572)=0,"",'Local Access'!G572))</f>
        <v/>
      </c>
      <c r="J572" s="36" t="str">
        <f>IF(N571="Ja","",IF(LEN('Local Access'!I572)=0,"",'Local Access'!I572))</f>
        <v/>
      </c>
      <c r="K572" s="36" t="str">
        <f>IF(LEN('Local Access'!J572)=0,"",'Local Access'!J572)</f>
        <v/>
      </c>
      <c r="L572" s="36" t="str">
        <f>IF(LEN('Local Access'!K572)=0,"",'Local Access'!K572)</f>
        <v/>
      </c>
      <c r="M572" s="174" t="str">
        <f t="shared" si="41"/>
        <v/>
      </c>
      <c r="N572" s="36" t="str">
        <f>IF(LEN('Local Access'!L572)=0,"",'Local Access'!L572)</f>
        <v/>
      </c>
      <c r="O572" s="36" t="str">
        <f>IF(LEN('Local Access'!M572)=0,"",'Local Access'!M572)</f>
        <v/>
      </c>
      <c r="P572" s="35"/>
      <c r="Q572" s="35"/>
      <c r="R572" s="34"/>
      <c r="S572" s="33"/>
      <c r="T572" s="33"/>
      <c r="U572" s="32"/>
      <c r="V572" s="31"/>
      <c r="W572" s="31"/>
      <c r="X572" s="31"/>
      <c r="Y572" s="31"/>
      <c r="Z572" s="31"/>
      <c r="AA572" s="31"/>
      <c r="AB572" s="292">
        <f t="shared" si="42"/>
        <v>0</v>
      </c>
      <c r="AC572" s="292">
        <f t="shared" si="43"/>
        <v>0</v>
      </c>
      <c r="AD572" s="292">
        <f t="shared" si="44"/>
        <v>0</v>
      </c>
      <c r="AE572" s="30">
        <f>IF(G572="",0,IF(P572="On-Net maken (glasvezel)",$S572*PDC!$F$33+$T572*PDC!$F$34+PDC!$F$32+$U572,IF(P572="On-Net maken (radio)",PDC!$F$35+$U572,0)))</f>
        <v>0</v>
      </c>
      <c r="AF572" s="293">
        <f>IF(G572="",0,IF(P572="Inkoop bij 3e partij",0,IF(H572="Ja",Y572,VLOOKUP($G572,PDC!$B$10:$G$95,6,FALSE))))</f>
        <v>0</v>
      </c>
      <c r="AG572" s="30">
        <f>IF(G572="",0,IF(P572="Inkoop bij 3e partij",0,IF(H572="Ja", Z572,VLOOKUP($G572,PDC!$B$10:$G$95,5,FALSE))))</f>
        <v>0</v>
      </c>
      <c r="AH572" s="293">
        <f>IF(G572="",0,IF(P572="Inkoop bij 3e partij",V572*(1+PDC!$F$37)+IF(G572=0,0,IF(LEN(G572)=0,0,VLOOKUP($G572,PDC!$B$10:$J$77,7,FALSE))),0))</f>
        <v>0</v>
      </c>
      <c r="AI572" s="293">
        <f>IF(G572="",0,IF(P572="Inkoop bij 3e partij",W572*(1+PDC!$F$38),0))</f>
        <v>0</v>
      </c>
      <c r="AJ572" s="30">
        <f>IF(L572="",0,IF(M572="Ja",AA572,VLOOKUP($L572,PDC!$B$10:$G$95,5,FALSE)))</f>
        <v>0</v>
      </c>
    </row>
    <row r="573" spans="1:36" x14ac:dyDescent="0.2">
      <c r="A573" s="36" t="str">
        <f>IF(OR(LEN('Local Access'!A573)=0,'Local Access'!$L572="Ja"),"",'Local Access'!A573)</f>
        <v/>
      </c>
      <c r="B573" s="36" t="str">
        <f>IF(OR(LEN('Local Access'!B573)=0,'Local Access'!$L572="Ja"),"",'Local Access'!B573)</f>
        <v/>
      </c>
      <c r="C573" s="36" t="str">
        <f>IF(OR(LEN('Local Access'!C573)=0,'Local Access'!$L572="Ja"),"",'Local Access'!C573)</f>
        <v/>
      </c>
      <c r="D573" s="36" t="str">
        <f>IF(OR(LEN('Local Access'!D573)=0,'Local Access'!$L572="Ja"),"",'Local Access'!D573)</f>
        <v/>
      </c>
      <c r="E573" s="36" t="str">
        <f>IF(OR(LEN('Local Access'!E573)=0,'Local Access'!$L572="Ja"),"",'Local Access'!E573)</f>
        <v/>
      </c>
      <c r="F573" s="36" t="str">
        <f>IF(OR(LEN('Local Access'!F573)=0,'Local Access'!$L572="Ja"),"",'Local Access'!F573)</f>
        <v/>
      </c>
      <c r="G573" s="36" t="str">
        <f>IF(N572="Ja","",IF(LEN('Local Access'!H573)=0,"",'Local Access'!H573))</f>
        <v/>
      </c>
      <c r="H573" s="174" t="str">
        <f t="shared" si="40"/>
        <v/>
      </c>
      <c r="I573" s="36" t="str">
        <f>IF(N572="Ja","",IF(LEN('Local Access'!G573)=0,"",'Local Access'!G573))</f>
        <v/>
      </c>
      <c r="J573" s="36" t="str">
        <f>IF(N572="Ja","",IF(LEN('Local Access'!I573)=0,"",'Local Access'!I573))</f>
        <v/>
      </c>
      <c r="K573" s="36" t="str">
        <f>IF(LEN('Local Access'!J573)=0,"",'Local Access'!J573)</f>
        <v/>
      </c>
      <c r="L573" s="36" t="str">
        <f>IF(LEN('Local Access'!K573)=0,"",'Local Access'!K573)</f>
        <v/>
      </c>
      <c r="M573" s="174" t="str">
        <f t="shared" si="41"/>
        <v/>
      </c>
      <c r="N573" s="36" t="str">
        <f>IF(LEN('Local Access'!L573)=0,"",'Local Access'!L573)</f>
        <v/>
      </c>
      <c r="O573" s="36" t="str">
        <f>IF(LEN('Local Access'!M573)=0,"",'Local Access'!M573)</f>
        <v/>
      </c>
      <c r="P573" s="35"/>
      <c r="Q573" s="35"/>
      <c r="R573" s="34"/>
      <c r="S573" s="33"/>
      <c r="T573" s="33"/>
      <c r="U573" s="32"/>
      <c r="V573" s="31"/>
      <c r="W573" s="31"/>
      <c r="X573" s="31"/>
      <c r="Y573" s="31"/>
      <c r="Z573" s="31"/>
      <c r="AA573" s="31"/>
      <c r="AB573" s="292">
        <f t="shared" si="42"/>
        <v>0</v>
      </c>
      <c r="AC573" s="292">
        <f t="shared" si="43"/>
        <v>0</v>
      </c>
      <c r="AD573" s="292">
        <f t="shared" si="44"/>
        <v>0</v>
      </c>
      <c r="AE573" s="30">
        <f>IF(G573="",0,IF(P573="On-Net maken (glasvezel)",$S573*PDC!$F$33+$T573*PDC!$F$34+PDC!$F$32+$U573,IF(P573="On-Net maken (radio)",PDC!$F$35+$U573,0)))</f>
        <v>0</v>
      </c>
      <c r="AF573" s="293">
        <f>IF(G573="",0,IF(P573="Inkoop bij 3e partij",0,IF(H573="Ja",Y573,VLOOKUP($G573,PDC!$B$10:$G$95,6,FALSE))))</f>
        <v>0</v>
      </c>
      <c r="AG573" s="30">
        <f>IF(G573="",0,IF(P573="Inkoop bij 3e partij",0,IF(H573="Ja", Z573,VLOOKUP($G573,PDC!$B$10:$G$95,5,FALSE))))</f>
        <v>0</v>
      </c>
      <c r="AH573" s="293">
        <f>IF(G573="",0,IF(P573="Inkoop bij 3e partij",V573*(1+PDC!$F$37)+IF(G573=0,0,IF(LEN(G573)=0,0,VLOOKUP($G573,PDC!$B$10:$J$77,7,FALSE))),0))</f>
        <v>0</v>
      </c>
      <c r="AI573" s="293">
        <f>IF(G573="",0,IF(P573="Inkoop bij 3e partij",W573*(1+PDC!$F$38),0))</f>
        <v>0</v>
      </c>
      <c r="AJ573" s="30">
        <f>IF(L573="",0,IF(M573="Ja",AA573,VLOOKUP($L573,PDC!$B$10:$G$95,5,FALSE)))</f>
        <v>0</v>
      </c>
    </row>
    <row r="574" spans="1:36" x14ac:dyDescent="0.2">
      <c r="A574" s="36" t="str">
        <f>IF(OR(LEN('Local Access'!A574)=0,'Local Access'!$L573="Ja"),"",'Local Access'!A574)</f>
        <v/>
      </c>
      <c r="B574" s="36" t="str">
        <f>IF(OR(LEN('Local Access'!B574)=0,'Local Access'!$L573="Ja"),"",'Local Access'!B574)</f>
        <v/>
      </c>
      <c r="C574" s="36" t="str">
        <f>IF(OR(LEN('Local Access'!C574)=0,'Local Access'!$L573="Ja"),"",'Local Access'!C574)</f>
        <v/>
      </c>
      <c r="D574" s="36" t="str">
        <f>IF(OR(LEN('Local Access'!D574)=0,'Local Access'!$L573="Ja"),"",'Local Access'!D574)</f>
        <v/>
      </c>
      <c r="E574" s="36" t="str">
        <f>IF(OR(LEN('Local Access'!E574)=0,'Local Access'!$L573="Ja"),"",'Local Access'!E574)</f>
        <v/>
      </c>
      <c r="F574" s="36" t="str">
        <f>IF(OR(LEN('Local Access'!F574)=0,'Local Access'!$L573="Ja"),"",'Local Access'!F574)</f>
        <v/>
      </c>
      <c r="G574" s="36" t="str">
        <f>IF(N573="Ja","",IF(LEN('Local Access'!H574)=0,"",'Local Access'!H574))</f>
        <v/>
      </c>
      <c r="H574" s="174" t="str">
        <f t="shared" si="40"/>
        <v/>
      </c>
      <c r="I574" s="36" t="str">
        <f>IF(N573="Ja","",IF(LEN('Local Access'!G574)=0,"",'Local Access'!G574))</f>
        <v/>
      </c>
      <c r="J574" s="36" t="str">
        <f>IF(N573="Ja","",IF(LEN('Local Access'!I574)=0,"",'Local Access'!I574))</f>
        <v/>
      </c>
      <c r="K574" s="36" t="str">
        <f>IF(LEN('Local Access'!J574)=0,"",'Local Access'!J574)</f>
        <v/>
      </c>
      <c r="L574" s="36" t="str">
        <f>IF(LEN('Local Access'!K574)=0,"",'Local Access'!K574)</f>
        <v/>
      </c>
      <c r="M574" s="174" t="str">
        <f t="shared" si="41"/>
        <v/>
      </c>
      <c r="N574" s="36" t="str">
        <f>IF(LEN('Local Access'!L574)=0,"",'Local Access'!L574)</f>
        <v/>
      </c>
      <c r="O574" s="36" t="str">
        <f>IF(LEN('Local Access'!M574)=0,"",'Local Access'!M574)</f>
        <v/>
      </c>
      <c r="P574" s="35"/>
      <c r="Q574" s="35"/>
      <c r="R574" s="34"/>
      <c r="S574" s="33"/>
      <c r="T574" s="33"/>
      <c r="U574" s="32"/>
      <c r="V574" s="31"/>
      <c r="W574" s="31"/>
      <c r="X574" s="31"/>
      <c r="Y574" s="31"/>
      <c r="Z574" s="31"/>
      <c r="AA574" s="31"/>
      <c r="AB574" s="292">
        <f t="shared" si="42"/>
        <v>0</v>
      </c>
      <c r="AC574" s="292">
        <f t="shared" si="43"/>
        <v>0</v>
      </c>
      <c r="AD574" s="292">
        <f t="shared" si="44"/>
        <v>0</v>
      </c>
      <c r="AE574" s="30">
        <f>IF(G574="",0,IF(P574="On-Net maken (glasvezel)",$S574*PDC!$F$33+$T574*PDC!$F$34+PDC!$F$32+$U574,IF(P574="On-Net maken (radio)",PDC!$F$35+$U574,0)))</f>
        <v>0</v>
      </c>
      <c r="AF574" s="293">
        <f>IF(G574="",0,IF(P574="Inkoop bij 3e partij",0,IF(H574="Ja",Y574,VLOOKUP($G574,PDC!$B$10:$G$95,6,FALSE))))</f>
        <v>0</v>
      </c>
      <c r="AG574" s="30">
        <f>IF(G574="",0,IF(P574="Inkoop bij 3e partij",0,IF(H574="Ja", Z574,VLOOKUP($G574,PDC!$B$10:$G$95,5,FALSE))))</f>
        <v>0</v>
      </c>
      <c r="AH574" s="293">
        <f>IF(G574="",0,IF(P574="Inkoop bij 3e partij",V574*(1+PDC!$F$37)+IF(G574=0,0,IF(LEN(G574)=0,0,VLOOKUP($G574,PDC!$B$10:$J$77,7,FALSE))),0))</f>
        <v>0</v>
      </c>
      <c r="AI574" s="293">
        <f>IF(G574="",0,IF(P574="Inkoop bij 3e partij",W574*(1+PDC!$F$38),0))</f>
        <v>0</v>
      </c>
      <c r="AJ574" s="30">
        <f>IF(L574="",0,IF(M574="Ja",AA574,VLOOKUP($L574,PDC!$B$10:$G$95,5,FALSE)))</f>
        <v>0</v>
      </c>
    </row>
    <row r="575" spans="1:36" x14ac:dyDescent="0.2">
      <c r="A575" s="36" t="str">
        <f>IF(OR(LEN('Local Access'!A575)=0,'Local Access'!$L574="Ja"),"",'Local Access'!A575)</f>
        <v/>
      </c>
      <c r="B575" s="36" t="str">
        <f>IF(OR(LEN('Local Access'!B575)=0,'Local Access'!$L574="Ja"),"",'Local Access'!B575)</f>
        <v/>
      </c>
      <c r="C575" s="36" t="str">
        <f>IF(OR(LEN('Local Access'!C575)=0,'Local Access'!$L574="Ja"),"",'Local Access'!C575)</f>
        <v/>
      </c>
      <c r="D575" s="36" t="str">
        <f>IF(OR(LEN('Local Access'!D575)=0,'Local Access'!$L574="Ja"),"",'Local Access'!D575)</f>
        <v/>
      </c>
      <c r="E575" s="36" t="str">
        <f>IF(OR(LEN('Local Access'!E575)=0,'Local Access'!$L574="Ja"),"",'Local Access'!E575)</f>
        <v/>
      </c>
      <c r="F575" s="36" t="str">
        <f>IF(OR(LEN('Local Access'!F575)=0,'Local Access'!$L574="Ja"),"",'Local Access'!F575)</f>
        <v/>
      </c>
      <c r="G575" s="36" t="str">
        <f>IF(N574="Ja","",IF(LEN('Local Access'!H575)=0,"",'Local Access'!H575))</f>
        <v/>
      </c>
      <c r="H575" s="174" t="str">
        <f t="shared" si="40"/>
        <v/>
      </c>
      <c r="I575" s="36" t="str">
        <f>IF(N574="Ja","",IF(LEN('Local Access'!G575)=0,"",'Local Access'!G575))</f>
        <v/>
      </c>
      <c r="J575" s="36" t="str">
        <f>IF(N574="Ja","",IF(LEN('Local Access'!I575)=0,"",'Local Access'!I575))</f>
        <v/>
      </c>
      <c r="K575" s="36" t="str">
        <f>IF(LEN('Local Access'!J575)=0,"",'Local Access'!J575)</f>
        <v/>
      </c>
      <c r="L575" s="36" t="str">
        <f>IF(LEN('Local Access'!K575)=0,"",'Local Access'!K575)</f>
        <v/>
      </c>
      <c r="M575" s="174" t="str">
        <f t="shared" si="41"/>
        <v/>
      </c>
      <c r="N575" s="36" t="str">
        <f>IF(LEN('Local Access'!L575)=0,"",'Local Access'!L575)</f>
        <v/>
      </c>
      <c r="O575" s="36" t="str">
        <f>IF(LEN('Local Access'!M575)=0,"",'Local Access'!M575)</f>
        <v/>
      </c>
      <c r="P575" s="35"/>
      <c r="Q575" s="35"/>
      <c r="R575" s="34"/>
      <c r="S575" s="33"/>
      <c r="T575" s="33"/>
      <c r="U575" s="32"/>
      <c r="V575" s="31"/>
      <c r="W575" s="31"/>
      <c r="X575" s="31"/>
      <c r="Y575" s="31"/>
      <c r="Z575" s="31"/>
      <c r="AA575" s="31"/>
      <c r="AB575" s="292">
        <f t="shared" si="42"/>
        <v>0</v>
      </c>
      <c r="AC575" s="292">
        <f t="shared" si="43"/>
        <v>0</v>
      </c>
      <c r="AD575" s="292">
        <f t="shared" si="44"/>
        <v>0</v>
      </c>
      <c r="AE575" s="30">
        <f>IF(G575="",0,IF(P575="On-Net maken (glasvezel)",$S575*PDC!$F$33+$T575*PDC!$F$34+PDC!$F$32+$U575,IF(P575="On-Net maken (radio)",PDC!$F$35+$U575,0)))</f>
        <v>0</v>
      </c>
      <c r="AF575" s="293">
        <f>IF(G575="",0,IF(P575="Inkoop bij 3e partij",0,IF(H575="Ja",Y575,VLOOKUP($G575,PDC!$B$10:$G$95,6,FALSE))))</f>
        <v>0</v>
      </c>
      <c r="AG575" s="30">
        <f>IF(G575="",0,IF(P575="Inkoop bij 3e partij",0,IF(H575="Ja", Z575,VLOOKUP($G575,PDC!$B$10:$G$95,5,FALSE))))</f>
        <v>0</v>
      </c>
      <c r="AH575" s="293">
        <f>IF(G575="",0,IF(P575="Inkoop bij 3e partij",V575*(1+PDC!$F$37)+IF(G575=0,0,IF(LEN(G575)=0,0,VLOOKUP($G575,PDC!$B$10:$J$77,7,FALSE))),0))</f>
        <v>0</v>
      </c>
      <c r="AI575" s="293">
        <f>IF(G575="",0,IF(P575="Inkoop bij 3e partij",W575*(1+PDC!$F$38),0))</f>
        <v>0</v>
      </c>
      <c r="AJ575" s="30">
        <f>IF(L575="",0,IF(M575="Ja",AA575,VLOOKUP($L575,PDC!$B$10:$G$95,5,FALSE)))</f>
        <v>0</v>
      </c>
    </row>
    <row r="576" spans="1:36" x14ac:dyDescent="0.2">
      <c r="A576" s="36" t="str">
        <f>IF(OR(LEN('Local Access'!A576)=0,'Local Access'!$L575="Ja"),"",'Local Access'!A576)</f>
        <v/>
      </c>
      <c r="B576" s="36" t="str">
        <f>IF(OR(LEN('Local Access'!B576)=0,'Local Access'!$L575="Ja"),"",'Local Access'!B576)</f>
        <v/>
      </c>
      <c r="C576" s="36" t="str">
        <f>IF(OR(LEN('Local Access'!C576)=0,'Local Access'!$L575="Ja"),"",'Local Access'!C576)</f>
        <v/>
      </c>
      <c r="D576" s="36" t="str">
        <f>IF(OR(LEN('Local Access'!D576)=0,'Local Access'!$L575="Ja"),"",'Local Access'!D576)</f>
        <v/>
      </c>
      <c r="E576" s="36" t="str">
        <f>IF(OR(LEN('Local Access'!E576)=0,'Local Access'!$L575="Ja"),"",'Local Access'!E576)</f>
        <v/>
      </c>
      <c r="F576" s="36" t="str">
        <f>IF(OR(LEN('Local Access'!F576)=0,'Local Access'!$L575="Ja"),"",'Local Access'!F576)</f>
        <v/>
      </c>
      <c r="G576" s="36" t="str">
        <f>IF(N575="Ja","",IF(LEN('Local Access'!H576)=0,"",'Local Access'!H576))</f>
        <v/>
      </c>
      <c r="H576" s="174" t="str">
        <f t="shared" si="40"/>
        <v/>
      </c>
      <c r="I576" s="36" t="str">
        <f>IF(N575="Ja","",IF(LEN('Local Access'!G576)=0,"",'Local Access'!G576))</f>
        <v/>
      </c>
      <c r="J576" s="36" t="str">
        <f>IF(N575="Ja","",IF(LEN('Local Access'!I576)=0,"",'Local Access'!I576))</f>
        <v/>
      </c>
      <c r="K576" s="36" t="str">
        <f>IF(LEN('Local Access'!J576)=0,"",'Local Access'!J576)</f>
        <v/>
      </c>
      <c r="L576" s="36" t="str">
        <f>IF(LEN('Local Access'!K576)=0,"",'Local Access'!K576)</f>
        <v/>
      </c>
      <c r="M576" s="174" t="str">
        <f t="shared" si="41"/>
        <v/>
      </c>
      <c r="N576" s="36" t="str">
        <f>IF(LEN('Local Access'!L576)=0,"",'Local Access'!L576)</f>
        <v/>
      </c>
      <c r="O576" s="36" t="str">
        <f>IF(LEN('Local Access'!M576)=0,"",'Local Access'!M576)</f>
        <v/>
      </c>
      <c r="P576" s="35"/>
      <c r="Q576" s="35"/>
      <c r="R576" s="34"/>
      <c r="S576" s="33"/>
      <c r="T576" s="33"/>
      <c r="U576" s="32"/>
      <c r="V576" s="31"/>
      <c r="W576" s="31"/>
      <c r="X576" s="31"/>
      <c r="Y576" s="31"/>
      <c r="Z576" s="31"/>
      <c r="AA576" s="31"/>
      <c r="AB576" s="292">
        <f t="shared" si="42"/>
        <v>0</v>
      </c>
      <c r="AC576" s="292">
        <f t="shared" si="43"/>
        <v>0</v>
      </c>
      <c r="AD576" s="292">
        <f t="shared" si="44"/>
        <v>0</v>
      </c>
      <c r="AE576" s="30">
        <f>IF(G576="",0,IF(P576="On-Net maken (glasvezel)",$S576*PDC!$F$33+$T576*PDC!$F$34+PDC!$F$32+$U576,IF(P576="On-Net maken (radio)",PDC!$F$35+$U576,0)))</f>
        <v>0</v>
      </c>
      <c r="AF576" s="293">
        <f>IF(G576="",0,IF(P576="Inkoop bij 3e partij",0,IF(H576="Ja",Y576,VLOOKUP($G576,PDC!$B$10:$G$95,6,FALSE))))</f>
        <v>0</v>
      </c>
      <c r="AG576" s="30">
        <f>IF(G576="",0,IF(P576="Inkoop bij 3e partij",0,IF(H576="Ja", Z576,VLOOKUP($G576,PDC!$B$10:$G$95,5,FALSE))))</f>
        <v>0</v>
      </c>
      <c r="AH576" s="293">
        <f>IF(G576="",0,IF(P576="Inkoop bij 3e partij",V576*(1+PDC!$F$37)+IF(G576=0,0,IF(LEN(G576)=0,0,VLOOKUP($G576,PDC!$B$10:$J$77,7,FALSE))),0))</f>
        <v>0</v>
      </c>
      <c r="AI576" s="293">
        <f>IF(G576="",0,IF(P576="Inkoop bij 3e partij",W576*(1+PDC!$F$38),0))</f>
        <v>0</v>
      </c>
      <c r="AJ576" s="30">
        <f>IF(L576="",0,IF(M576="Ja",AA576,VLOOKUP($L576,PDC!$B$10:$G$95,5,FALSE)))</f>
        <v>0</v>
      </c>
    </row>
    <row r="577" spans="1:36" x14ac:dyDescent="0.2">
      <c r="A577" s="36" t="str">
        <f>IF(OR(LEN('Local Access'!A577)=0,'Local Access'!$L576="Ja"),"",'Local Access'!A577)</f>
        <v/>
      </c>
      <c r="B577" s="36" t="str">
        <f>IF(OR(LEN('Local Access'!B577)=0,'Local Access'!$L576="Ja"),"",'Local Access'!B577)</f>
        <v/>
      </c>
      <c r="C577" s="36" t="str">
        <f>IF(OR(LEN('Local Access'!C577)=0,'Local Access'!$L576="Ja"),"",'Local Access'!C577)</f>
        <v/>
      </c>
      <c r="D577" s="36" t="str">
        <f>IF(OR(LEN('Local Access'!D577)=0,'Local Access'!$L576="Ja"),"",'Local Access'!D577)</f>
        <v/>
      </c>
      <c r="E577" s="36" t="str">
        <f>IF(OR(LEN('Local Access'!E577)=0,'Local Access'!$L576="Ja"),"",'Local Access'!E577)</f>
        <v/>
      </c>
      <c r="F577" s="36" t="str">
        <f>IF(OR(LEN('Local Access'!F577)=0,'Local Access'!$L576="Ja"),"",'Local Access'!F577)</f>
        <v/>
      </c>
      <c r="G577" s="36" t="str">
        <f>IF(N576="Ja","",IF(LEN('Local Access'!H577)=0,"",'Local Access'!H577))</f>
        <v/>
      </c>
      <c r="H577" s="174" t="str">
        <f t="shared" si="40"/>
        <v/>
      </c>
      <c r="I577" s="36" t="str">
        <f>IF(N576="Ja","",IF(LEN('Local Access'!G577)=0,"",'Local Access'!G577))</f>
        <v/>
      </c>
      <c r="J577" s="36" t="str">
        <f>IF(N576="Ja","",IF(LEN('Local Access'!I577)=0,"",'Local Access'!I577))</f>
        <v/>
      </c>
      <c r="K577" s="36" t="str">
        <f>IF(LEN('Local Access'!J577)=0,"",'Local Access'!J577)</f>
        <v/>
      </c>
      <c r="L577" s="36" t="str">
        <f>IF(LEN('Local Access'!K577)=0,"",'Local Access'!K577)</f>
        <v/>
      </c>
      <c r="M577" s="174" t="str">
        <f t="shared" si="41"/>
        <v/>
      </c>
      <c r="N577" s="36" t="str">
        <f>IF(LEN('Local Access'!L577)=0,"",'Local Access'!L577)</f>
        <v/>
      </c>
      <c r="O577" s="36" t="str">
        <f>IF(LEN('Local Access'!M577)=0,"",'Local Access'!M577)</f>
        <v/>
      </c>
      <c r="P577" s="35"/>
      <c r="Q577" s="35"/>
      <c r="R577" s="34"/>
      <c r="S577" s="33"/>
      <c r="T577" s="33"/>
      <c r="U577" s="32"/>
      <c r="V577" s="31"/>
      <c r="W577" s="31"/>
      <c r="X577" s="31"/>
      <c r="Y577" s="31"/>
      <c r="Z577" s="31"/>
      <c r="AA577" s="31"/>
      <c r="AB577" s="292">
        <f t="shared" si="42"/>
        <v>0</v>
      </c>
      <c r="AC577" s="292">
        <f t="shared" si="43"/>
        <v>0</v>
      </c>
      <c r="AD577" s="292">
        <f t="shared" si="44"/>
        <v>0</v>
      </c>
      <c r="AE577" s="30">
        <f>IF(G577="",0,IF(P577="On-Net maken (glasvezel)",$S577*PDC!$F$33+$T577*PDC!$F$34+PDC!$F$32+$U577,IF(P577="On-Net maken (radio)",PDC!$F$35+$U577,0)))</f>
        <v>0</v>
      </c>
      <c r="AF577" s="293">
        <f>IF(G577="",0,IF(P577="Inkoop bij 3e partij",0,IF(H577="Ja",Y577,VLOOKUP($G577,PDC!$B$10:$G$95,6,FALSE))))</f>
        <v>0</v>
      </c>
      <c r="AG577" s="30">
        <f>IF(G577="",0,IF(P577="Inkoop bij 3e partij",0,IF(H577="Ja", Z577,VLOOKUP($G577,PDC!$B$10:$G$95,5,FALSE))))</f>
        <v>0</v>
      </c>
      <c r="AH577" s="293">
        <f>IF(G577="",0,IF(P577="Inkoop bij 3e partij",V577*(1+PDC!$F$37)+IF(G577=0,0,IF(LEN(G577)=0,0,VLOOKUP($G577,PDC!$B$10:$J$77,7,FALSE))),0))</f>
        <v>0</v>
      </c>
      <c r="AI577" s="293">
        <f>IF(G577="",0,IF(P577="Inkoop bij 3e partij",W577*(1+PDC!$F$38),0))</f>
        <v>0</v>
      </c>
      <c r="AJ577" s="30">
        <f>IF(L577="",0,IF(M577="Ja",AA577,VLOOKUP($L577,PDC!$B$10:$G$95,5,FALSE)))</f>
        <v>0</v>
      </c>
    </row>
    <row r="578" spans="1:36" x14ac:dyDescent="0.2">
      <c r="A578" s="36" t="str">
        <f>IF(OR(LEN('Local Access'!A578)=0,'Local Access'!$L577="Ja"),"",'Local Access'!A578)</f>
        <v/>
      </c>
      <c r="B578" s="36" t="str">
        <f>IF(OR(LEN('Local Access'!B578)=0,'Local Access'!$L577="Ja"),"",'Local Access'!B578)</f>
        <v/>
      </c>
      <c r="C578" s="36" t="str">
        <f>IF(OR(LEN('Local Access'!C578)=0,'Local Access'!$L577="Ja"),"",'Local Access'!C578)</f>
        <v/>
      </c>
      <c r="D578" s="36" t="str">
        <f>IF(OR(LEN('Local Access'!D578)=0,'Local Access'!$L577="Ja"),"",'Local Access'!D578)</f>
        <v/>
      </c>
      <c r="E578" s="36" t="str">
        <f>IF(OR(LEN('Local Access'!E578)=0,'Local Access'!$L577="Ja"),"",'Local Access'!E578)</f>
        <v/>
      </c>
      <c r="F578" s="36" t="str">
        <f>IF(OR(LEN('Local Access'!F578)=0,'Local Access'!$L577="Ja"),"",'Local Access'!F578)</f>
        <v/>
      </c>
      <c r="G578" s="36" t="str">
        <f>IF(N577="Ja","",IF(LEN('Local Access'!H578)=0,"",'Local Access'!H578))</f>
        <v/>
      </c>
      <c r="H578" s="174" t="str">
        <f t="shared" si="40"/>
        <v/>
      </c>
      <c r="I578" s="36" t="str">
        <f>IF(N577="Ja","",IF(LEN('Local Access'!G578)=0,"",'Local Access'!G578))</f>
        <v/>
      </c>
      <c r="J578" s="36" t="str">
        <f>IF(N577="Ja","",IF(LEN('Local Access'!I578)=0,"",'Local Access'!I578))</f>
        <v/>
      </c>
      <c r="K578" s="36" t="str">
        <f>IF(LEN('Local Access'!J578)=0,"",'Local Access'!J578)</f>
        <v/>
      </c>
      <c r="L578" s="36" t="str">
        <f>IF(LEN('Local Access'!K578)=0,"",'Local Access'!K578)</f>
        <v/>
      </c>
      <c r="M578" s="174" t="str">
        <f t="shared" si="41"/>
        <v/>
      </c>
      <c r="N578" s="36" t="str">
        <f>IF(LEN('Local Access'!L578)=0,"",'Local Access'!L578)</f>
        <v/>
      </c>
      <c r="O578" s="36" t="str">
        <f>IF(LEN('Local Access'!M578)=0,"",'Local Access'!M578)</f>
        <v/>
      </c>
      <c r="P578" s="35"/>
      <c r="Q578" s="35"/>
      <c r="R578" s="34"/>
      <c r="S578" s="33"/>
      <c r="T578" s="33"/>
      <c r="U578" s="32"/>
      <c r="V578" s="31"/>
      <c r="W578" s="31"/>
      <c r="X578" s="31"/>
      <c r="Y578" s="31"/>
      <c r="Z578" s="31"/>
      <c r="AA578" s="31"/>
      <c r="AB578" s="292">
        <f t="shared" si="42"/>
        <v>0</v>
      </c>
      <c r="AC578" s="292">
        <f t="shared" si="43"/>
        <v>0</v>
      </c>
      <c r="AD578" s="292">
        <f t="shared" si="44"/>
        <v>0</v>
      </c>
      <c r="AE578" s="30">
        <f>IF(G578="",0,IF(P578="On-Net maken (glasvezel)",$S578*PDC!$F$33+$T578*PDC!$F$34+PDC!$F$32+$U578,IF(P578="On-Net maken (radio)",PDC!$F$35+$U578,0)))</f>
        <v>0</v>
      </c>
      <c r="AF578" s="293">
        <f>IF(G578="",0,IF(P578="Inkoop bij 3e partij",0,IF(H578="Ja",Y578,VLOOKUP($G578,PDC!$B$10:$G$95,6,FALSE))))</f>
        <v>0</v>
      </c>
      <c r="AG578" s="30">
        <f>IF(G578="",0,IF(P578="Inkoop bij 3e partij",0,IF(H578="Ja", Z578,VLOOKUP($G578,PDC!$B$10:$G$95,5,FALSE))))</f>
        <v>0</v>
      </c>
      <c r="AH578" s="293">
        <f>IF(G578="",0,IF(P578="Inkoop bij 3e partij",V578*(1+PDC!$F$37)+IF(G578=0,0,IF(LEN(G578)=0,0,VLOOKUP($G578,PDC!$B$10:$J$77,7,FALSE))),0))</f>
        <v>0</v>
      </c>
      <c r="AI578" s="293">
        <f>IF(G578="",0,IF(P578="Inkoop bij 3e partij",W578*(1+PDC!$F$38),0))</f>
        <v>0</v>
      </c>
      <c r="AJ578" s="30">
        <f>IF(L578="",0,IF(M578="Ja",AA578,VLOOKUP($L578,PDC!$B$10:$G$95,5,FALSE)))</f>
        <v>0</v>
      </c>
    </row>
    <row r="579" spans="1:36" x14ac:dyDescent="0.2">
      <c r="A579" s="36" t="str">
        <f>IF(OR(LEN('Local Access'!A579)=0,'Local Access'!$L578="Ja"),"",'Local Access'!A579)</f>
        <v/>
      </c>
      <c r="B579" s="36" t="str">
        <f>IF(OR(LEN('Local Access'!B579)=0,'Local Access'!$L578="Ja"),"",'Local Access'!B579)</f>
        <v/>
      </c>
      <c r="C579" s="36" t="str">
        <f>IF(OR(LEN('Local Access'!C579)=0,'Local Access'!$L578="Ja"),"",'Local Access'!C579)</f>
        <v/>
      </c>
      <c r="D579" s="36" t="str">
        <f>IF(OR(LEN('Local Access'!D579)=0,'Local Access'!$L578="Ja"),"",'Local Access'!D579)</f>
        <v/>
      </c>
      <c r="E579" s="36" t="str">
        <f>IF(OR(LEN('Local Access'!E579)=0,'Local Access'!$L578="Ja"),"",'Local Access'!E579)</f>
        <v/>
      </c>
      <c r="F579" s="36" t="str">
        <f>IF(OR(LEN('Local Access'!F579)=0,'Local Access'!$L578="Ja"),"",'Local Access'!F579)</f>
        <v/>
      </c>
      <c r="G579" s="36" t="str">
        <f>IF(N578="Ja","",IF(LEN('Local Access'!H579)=0,"",'Local Access'!H579))</f>
        <v/>
      </c>
      <c r="H579" s="174" t="str">
        <f t="shared" si="40"/>
        <v/>
      </c>
      <c r="I579" s="36" t="str">
        <f>IF(N578="Ja","",IF(LEN('Local Access'!G579)=0,"",'Local Access'!G579))</f>
        <v/>
      </c>
      <c r="J579" s="36" t="str">
        <f>IF(N578="Ja","",IF(LEN('Local Access'!I579)=0,"",'Local Access'!I579))</f>
        <v/>
      </c>
      <c r="K579" s="36" t="str">
        <f>IF(LEN('Local Access'!J579)=0,"",'Local Access'!J579)</f>
        <v/>
      </c>
      <c r="L579" s="36" t="str">
        <f>IF(LEN('Local Access'!K579)=0,"",'Local Access'!K579)</f>
        <v/>
      </c>
      <c r="M579" s="174" t="str">
        <f t="shared" si="41"/>
        <v/>
      </c>
      <c r="N579" s="36" t="str">
        <f>IF(LEN('Local Access'!L579)=0,"",'Local Access'!L579)</f>
        <v/>
      </c>
      <c r="O579" s="36" t="str">
        <f>IF(LEN('Local Access'!M579)=0,"",'Local Access'!M579)</f>
        <v/>
      </c>
      <c r="P579" s="35"/>
      <c r="Q579" s="35"/>
      <c r="R579" s="34"/>
      <c r="S579" s="33"/>
      <c r="T579" s="33"/>
      <c r="U579" s="32"/>
      <c r="V579" s="31"/>
      <c r="W579" s="31"/>
      <c r="X579" s="31"/>
      <c r="Y579" s="31"/>
      <c r="Z579" s="31"/>
      <c r="AA579" s="31"/>
      <c r="AB579" s="292">
        <f t="shared" si="42"/>
        <v>0</v>
      </c>
      <c r="AC579" s="292">
        <f t="shared" si="43"/>
        <v>0</v>
      </c>
      <c r="AD579" s="292">
        <f t="shared" si="44"/>
        <v>0</v>
      </c>
      <c r="AE579" s="30">
        <f>IF(G579="",0,IF(P579="On-Net maken (glasvezel)",$S579*PDC!$F$33+$T579*PDC!$F$34+PDC!$F$32+$U579,IF(P579="On-Net maken (radio)",PDC!$F$35+$U579,0)))</f>
        <v>0</v>
      </c>
      <c r="AF579" s="293">
        <f>IF(G579="",0,IF(P579="Inkoop bij 3e partij",0,IF(H579="Ja",Y579,VLOOKUP($G579,PDC!$B$10:$G$95,6,FALSE))))</f>
        <v>0</v>
      </c>
      <c r="AG579" s="30">
        <f>IF(G579="",0,IF(P579="Inkoop bij 3e partij",0,IF(H579="Ja", Z579,VLOOKUP($G579,PDC!$B$10:$G$95,5,FALSE))))</f>
        <v>0</v>
      </c>
      <c r="AH579" s="293">
        <f>IF(G579="",0,IF(P579="Inkoop bij 3e partij",V579*(1+PDC!$F$37)+IF(G579=0,0,IF(LEN(G579)=0,0,VLOOKUP($G579,PDC!$B$10:$J$77,7,FALSE))),0))</f>
        <v>0</v>
      </c>
      <c r="AI579" s="293">
        <f>IF(G579="",0,IF(P579="Inkoop bij 3e partij",W579*(1+PDC!$F$38),0))</f>
        <v>0</v>
      </c>
      <c r="AJ579" s="30">
        <f>IF(L579="",0,IF(M579="Ja",AA579,VLOOKUP($L579,PDC!$B$10:$G$95,5,FALSE)))</f>
        <v>0</v>
      </c>
    </row>
    <row r="580" spans="1:36" x14ac:dyDescent="0.2">
      <c r="A580" s="36" t="str">
        <f>IF(OR(LEN('Local Access'!A580)=0,'Local Access'!$L579="Ja"),"",'Local Access'!A580)</f>
        <v/>
      </c>
      <c r="B580" s="36" t="str">
        <f>IF(OR(LEN('Local Access'!B580)=0,'Local Access'!$L579="Ja"),"",'Local Access'!B580)</f>
        <v/>
      </c>
      <c r="C580" s="36" t="str">
        <f>IF(OR(LEN('Local Access'!C580)=0,'Local Access'!$L579="Ja"),"",'Local Access'!C580)</f>
        <v/>
      </c>
      <c r="D580" s="36" t="str">
        <f>IF(OR(LEN('Local Access'!D580)=0,'Local Access'!$L579="Ja"),"",'Local Access'!D580)</f>
        <v/>
      </c>
      <c r="E580" s="36" t="str">
        <f>IF(OR(LEN('Local Access'!E580)=0,'Local Access'!$L579="Ja"),"",'Local Access'!E580)</f>
        <v/>
      </c>
      <c r="F580" s="36" t="str">
        <f>IF(OR(LEN('Local Access'!F580)=0,'Local Access'!$L579="Ja"),"",'Local Access'!F580)</f>
        <v/>
      </c>
      <c r="G580" s="36" t="str">
        <f>IF(N579="Ja","",IF(LEN('Local Access'!H580)=0,"",'Local Access'!H580))</f>
        <v/>
      </c>
      <c r="H580" s="174" t="str">
        <f t="shared" si="40"/>
        <v/>
      </c>
      <c r="I580" s="36" t="str">
        <f>IF(N579="Ja","",IF(LEN('Local Access'!G580)=0,"",'Local Access'!G580))</f>
        <v/>
      </c>
      <c r="J580" s="36" t="str">
        <f>IF(N579="Ja","",IF(LEN('Local Access'!I580)=0,"",'Local Access'!I580))</f>
        <v/>
      </c>
      <c r="K580" s="36" t="str">
        <f>IF(LEN('Local Access'!J580)=0,"",'Local Access'!J580)</f>
        <v/>
      </c>
      <c r="L580" s="36" t="str">
        <f>IF(LEN('Local Access'!K580)=0,"",'Local Access'!K580)</f>
        <v/>
      </c>
      <c r="M580" s="174" t="str">
        <f t="shared" si="41"/>
        <v/>
      </c>
      <c r="N580" s="36" t="str">
        <f>IF(LEN('Local Access'!L580)=0,"",'Local Access'!L580)</f>
        <v/>
      </c>
      <c r="O580" s="36" t="str">
        <f>IF(LEN('Local Access'!M580)=0,"",'Local Access'!M580)</f>
        <v/>
      </c>
      <c r="P580" s="35"/>
      <c r="Q580" s="35"/>
      <c r="R580" s="34"/>
      <c r="S580" s="33"/>
      <c r="T580" s="33"/>
      <c r="U580" s="32"/>
      <c r="V580" s="31"/>
      <c r="W580" s="31"/>
      <c r="X580" s="31"/>
      <c r="Y580" s="31"/>
      <c r="Z580" s="31"/>
      <c r="AA580" s="31"/>
      <c r="AB580" s="292">
        <f t="shared" si="42"/>
        <v>0</v>
      </c>
      <c r="AC580" s="292">
        <f t="shared" si="43"/>
        <v>0</v>
      </c>
      <c r="AD580" s="292">
        <f t="shared" si="44"/>
        <v>0</v>
      </c>
      <c r="AE580" s="30">
        <f>IF(G580="",0,IF(P580="On-Net maken (glasvezel)",$S580*PDC!$F$33+$T580*PDC!$F$34+PDC!$F$32+$U580,IF(P580="On-Net maken (radio)",PDC!$F$35+$U580,0)))</f>
        <v>0</v>
      </c>
      <c r="AF580" s="293">
        <f>IF(G580="",0,IF(P580="Inkoop bij 3e partij",0,IF(H580="Ja",Y580,VLOOKUP($G580,PDC!$B$10:$G$95,6,FALSE))))</f>
        <v>0</v>
      </c>
      <c r="AG580" s="30">
        <f>IF(G580="",0,IF(P580="Inkoop bij 3e partij",0,IF(H580="Ja", Z580,VLOOKUP($G580,PDC!$B$10:$G$95,5,FALSE))))</f>
        <v>0</v>
      </c>
      <c r="AH580" s="293">
        <f>IF(G580="",0,IF(P580="Inkoop bij 3e partij",V580*(1+PDC!$F$37)+IF(G580=0,0,IF(LEN(G580)=0,0,VLOOKUP($G580,PDC!$B$10:$J$77,7,FALSE))),0))</f>
        <v>0</v>
      </c>
      <c r="AI580" s="293">
        <f>IF(G580="",0,IF(P580="Inkoop bij 3e partij",W580*(1+PDC!$F$38),0))</f>
        <v>0</v>
      </c>
      <c r="AJ580" s="30">
        <f>IF(L580="",0,IF(M580="Ja",AA580,VLOOKUP($L580,PDC!$B$10:$G$95,5,FALSE)))</f>
        <v>0</v>
      </c>
    </row>
    <row r="581" spans="1:36" x14ac:dyDescent="0.2">
      <c r="A581" s="36" t="str">
        <f>IF(OR(LEN('Local Access'!A581)=0,'Local Access'!$L580="Ja"),"",'Local Access'!A581)</f>
        <v/>
      </c>
      <c r="B581" s="36" t="str">
        <f>IF(OR(LEN('Local Access'!B581)=0,'Local Access'!$L580="Ja"),"",'Local Access'!B581)</f>
        <v/>
      </c>
      <c r="C581" s="36" t="str">
        <f>IF(OR(LEN('Local Access'!C581)=0,'Local Access'!$L580="Ja"),"",'Local Access'!C581)</f>
        <v/>
      </c>
      <c r="D581" s="36" t="str">
        <f>IF(OR(LEN('Local Access'!D581)=0,'Local Access'!$L580="Ja"),"",'Local Access'!D581)</f>
        <v/>
      </c>
      <c r="E581" s="36" t="str">
        <f>IF(OR(LEN('Local Access'!E581)=0,'Local Access'!$L580="Ja"),"",'Local Access'!E581)</f>
        <v/>
      </c>
      <c r="F581" s="36" t="str">
        <f>IF(OR(LEN('Local Access'!F581)=0,'Local Access'!$L580="Ja"),"",'Local Access'!F581)</f>
        <v/>
      </c>
      <c r="G581" s="36" t="str">
        <f>IF(N580="Ja","",IF(LEN('Local Access'!H581)=0,"",'Local Access'!H581))</f>
        <v/>
      </c>
      <c r="H581" s="174" t="str">
        <f t="shared" si="40"/>
        <v/>
      </c>
      <c r="I581" s="36" t="str">
        <f>IF(N580="Ja","",IF(LEN('Local Access'!G581)=0,"",'Local Access'!G581))</f>
        <v/>
      </c>
      <c r="J581" s="36" t="str">
        <f>IF(N580="Ja","",IF(LEN('Local Access'!I581)=0,"",'Local Access'!I581))</f>
        <v/>
      </c>
      <c r="K581" s="36" t="str">
        <f>IF(LEN('Local Access'!J581)=0,"",'Local Access'!J581)</f>
        <v/>
      </c>
      <c r="L581" s="36" t="str">
        <f>IF(LEN('Local Access'!K581)=0,"",'Local Access'!K581)</f>
        <v/>
      </c>
      <c r="M581" s="174" t="str">
        <f t="shared" si="41"/>
        <v/>
      </c>
      <c r="N581" s="36" t="str">
        <f>IF(LEN('Local Access'!L581)=0,"",'Local Access'!L581)</f>
        <v/>
      </c>
      <c r="O581" s="36" t="str">
        <f>IF(LEN('Local Access'!M581)=0,"",'Local Access'!M581)</f>
        <v/>
      </c>
      <c r="P581" s="35"/>
      <c r="Q581" s="35"/>
      <c r="R581" s="34"/>
      <c r="S581" s="33"/>
      <c r="T581" s="33"/>
      <c r="U581" s="32"/>
      <c r="V581" s="31"/>
      <c r="W581" s="31"/>
      <c r="X581" s="31"/>
      <c r="Y581" s="31"/>
      <c r="Z581" s="31"/>
      <c r="AA581" s="31"/>
      <c r="AB581" s="292">
        <f t="shared" si="42"/>
        <v>0</v>
      </c>
      <c r="AC581" s="292">
        <f t="shared" si="43"/>
        <v>0</v>
      </c>
      <c r="AD581" s="292">
        <f t="shared" si="44"/>
        <v>0</v>
      </c>
      <c r="AE581" s="30">
        <f>IF(G581="",0,IF(P581="On-Net maken (glasvezel)",$S581*PDC!$F$33+$T581*PDC!$F$34+PDC!$F$32+$U581,IF(P581="On-Net maken (radio)",PDC!$F$35+$U581,0)))</f>
        <v>0</v>
      </c>
      <c r="AF581" s="293">
        <f>IF(G581="",0,IF(P581="Inkoop bij 3e partij",0,IF(H581="Ja",Y581,VLOOKUP($G581,PDC!$B$10:$G$95,6,FALSE))))</f>
        <v>0</v>
      </c>
      <c r="AG581" s="30">
        <f>IF(G581="",0,IF(P581="Inkoop bij 3e partij",0,IF(H581="Ja", Z581,VLOOKUP($G581,PDC!$B$10:$G$95,5,FALSE))))</f>
        <v>0</v>
      </c>
      <c r="AH581" s="293">
        <f>IF(G581="",0,IF(P581="Inkoop bij 3e partij",V581*(1+PDC!$F$37)+IF(G581=0,0,IF(LEN(G581)=0,0,VLOOKUP($G581,PDC!$B$10:$J$77,7,FALSE))),0))</f>
        <v>0</v>
      </c>
      <c r="AI581" s="293">
        <f>IF(G581="",0,IF(P581="Inkoop bij 3e partij",W581*(1+PDC!$F$38),0))</f>
        <v>0</v>
      </c>
      <c r="AJ581" s="30">
        <f>IF(L581="",0,IF(M581="Ja",AA581,VLOOKUP($L581,PDC!$B$10:$G$95,5,FALSE)))</f>
        <v>0</v>
      </c>
    </row>
    <row r="582" spans="1:36" x14ac:dyDescent="0.2">
      <c r="A582" s="36" t="str">
        <f>IF(OR(LEN('Local Access'!A582)=0,'Local Access'!$L581="Ja"),"",'Local Access'!A582)</f>
        <v/>
      </c>
      <c r="B582" s="36" t="str">
        <f>IF(OR(LEN('Local Access'!B582)=0,'Local Access'!$L581="Ja"),"",'Local Access'!B582)</f>
        <v/>
      </c>
      <c r="C582" s="36" t="str">
        <f>IF(OR(LEN('Local Access'!C582)=0,'Local Access'!$L581="Ja"),"",'Local Access'!C582)</f>
        <v/>
      </c>
      <c r="D582" s="36" t="str">
        <f>IF(OR(LEN('Local Access'!D582)=0,'Local Access'!$L581="Ja"),"",'Local Access'!D582)</f>
        <v/>
      </c>
      <c r="E582" s="36" t="str">
        <f>IF(OR(LEN('Local Access'!E582)=0,'Local Access'!$L581="Ja"),"",'Local Access'!E582)</f>
        <v/>
      </c>
      <c r="F582" s="36" t="str">
        <f>IF(OR(LEN('Local Access'!F582)=0,'Local Access'!$L581="Ja"),"",'Local Access'!F582)</f>
        <v/>
      </c>
      <c r="G582" s="36" t="str">
        <f>IF(N581="Ja","",IF(LEN('Local Access'!H582)=0,"",'Local Access'!H582))</f>
        <v/>
      </c>
      <c r="H582" s="174" t="str">
        <f t="shared" si="40"/>
        <v/>
      </c>
      <c r="I582" s="36" t="str">
        <f>IF(N581="Ja","",IF(LEN('Local Access'!G582)=0,"",'Local Access'!G582))</f>
        <v/>
      </c>
      <c r="J582" s="36" t="str">
        <f>IF(N581="Ja","",IF(LEN('Local Access'!I582)=0,"",'Local Access'!I582))</f>
        <v/>
      </c>
      <c r="K582" s="36" t="str">
        <f>IF(LEN('Local Access'!J582)=0,"",'Local Access'!J582)</f>
        <v/>
      </c>
      <c r="L582" s="36" t="str">
        <f>IF(LEN('Local Access'!K582)=0,"",'Local Access'!K582)</f>
        <v/>
      </c>
      <c r="M582" s="174" t="str">
        <f t="shared" si="41"/>
        <v/>
      </c>
      <c r="N582" s="36" t="str">
        <f>IF(LEN('Local Access'!L582)=0,"",'Local Access'!L582)</f>
        <v/>
      </c>
      <c r="O582" s="36" t="str">
        <f>IF(LEN('Local Access'!M582)=0,"",'Local Access'!M582)</f>
        <v/>
      </c>
      <c r="P582" s="35"/>
      <c r="Q582" s="35"/>
      <c r="R582" s="34"/>
      <c r="S582" s="33"/>
      <c r="T582" s="33"/>
      <c r="U582" s="32"/>
      <c r="V582" s="31"/>
      <c r="W582" s="31"/>
      <c r="X582" s="31"/>
      <c r="Y582" s="31"/>
      <c r="Z582" s="31"/>
      <c r="AA582" s="31"/>
      <c r="AB582" s="292">
        <f t="shared" si="42"/>
        <v>0</v>
      </c>
      <c r="AC582" s="292">
        <f t="shared" si="43"/>
        <v>0</v>
      </c>
      <c r="AD582" s="292">
        <f t="shared" si="44"/>
        <v>0</v>
      </c>
      <c r="AE582" s="30">
        <f>IF(G582="",0,IF(P582="On-Net maken (glasvezel)",$S582*PDC!$F$33+$T582*PDC!$F$34+PDC!$F$32+$U582,IF(P582="On-Net maken (radio)",PDC!$F$35+$U582,0)))</f>
        <v>0</v>
      </c>
      <c r="AF582" s="293">
        <f>IF(G582="",0,IF(P582="Inkoop bij 3e partij",0,IF(H582="Ja",Y582,VLOOKUP($G582,PDC!$B$10:$G$95,6,FALSE))))</f>
        <v>0</v>
      </c>
      <c r="AG582" s="30">
        <f>IF(G582="",0,IF(P582="Inkoop bij 3e partij",0,IF(H582="Ja", Z582,VLOOKUP($G582,PDC!$B$10:$G$95,5,FALSE))))</f>
        <v>0</v>
      </c>
      <c r="AH582" s="293">
        <f>IF(G582="",0,IF(P582="Inkoop bij 3e partij",V582*(1+PDC!$F$37)+IF(G582=0,0,IF(LEN(G582)=0,0,VLOOKUP($G582,PDC!$B$10:$J$77,7,FALSE))),0))</f>
        <v>0</v>
      </c>
      <c r="AI582" s="293">
        <f>IF(G582="",0,IF(P582="Inkoop bij 3e partij",W582*(1+PDC!$F$38),0))</f>
        <v>0</v>
      </c>
      <c r="AJ582" s="30">
        <f>IF(L582="",0,IF(M582="Ja",AA582,VLOOKUP($L582,PDC!$B$10:$G$95,5,FALSE)))</f>
        <v>0</v>
      </c>
    </row>
    <row r="583" spans="1:36" x14ac:dyDescent="0.2">
      <c r="A583" s="36" t="str">
        <f>IF(OR(LEN('Local Access'!A583)=0,'Local Access'!$L582="Ja"),"",'Local Access'!A583)</f>
        <v/>
      </c>
      <c r="B583" s="36" t="str">
        <f>IF(OR(LEN('Local Access'!B583)=0,'Local Access'!$L582="Ja"),"",'Local Access'!B583)</f>
        <v/>
      </c>
      <c r="C583" s="36" t="str">
        <f>IF(OR(LEN('Local Access'!C583)=0,'Local Access'!$L582="Ja"),"",'Local Access'!C583)</f>
        <v/>
      </c>
      <c r="D583" s="36" t="str">
        <f>IF(OR(LEN('Local Access'!D583)=0,'Local Access'!$L582="Ja"),"",'Local Access'!D583)</f>
        <v/>
      </c>
      <c r="E583" s="36" t="str">
        <f>IF(OR(LEN('Local Access'!E583)=0,'Local Access'!$L582="Ja"),"",'Local Access'!E583)</f>
        <v/>
      </c>
      <c r="F583" s="36" t="str">
        <f>IF(OR(LEN('Local Access'!F583)=0,'Local Access'!$L582="Ja"),"",'Local Access'!F583)</f>
        <v/>
      </c>
      <c r="G583" s="36" t="str">
        <f>IF(N582="Ja","",IF(LEN('Local Access'!H583)=0,"",'Local Access'!H583))</f>
        <v/>
      </c>
      <c r="H583" s="174" t="str">
        <f t="shared" si="40"/>
        <v/>
      </c>
      <c r="I583" s="36" t="str">
        <f>IF(N582="Ja","",IF(LEN('Local Access'!G583)=0,"",'Local Access'!G583))</f>
        <v/>
      </c>
      <c r="J583" s="36" t="str">
        <f>IF(N582="Ja","",IF(LEN('Local Access'!I583)=0,"",'Local Access'!I583))</f>
        <v/>
      </c>
      <c r="K583" s="36" t="str">
        <f>IF(LEN('Local Access'!J583)=0,"",'Local Access'!J583)</f>
        <v/>
      </c>
      <c r="L583" s="36" t="str">
        <f>IF(LEN('Local Access'!K583)=0,"",'Local Access'!K583)</f>
        <v/>
      </c>
      <c r="M583" s="174" t="str">
        <f t="shared" si="41"/>
        <v/>
      </c>
      <c r="N583" s="36" t="str">
        <f>IF(LEN('Local Access'!L583)=0,"",'Local Access'!L583)</f>
        <v/>
      </c>
      <c r="O583" s="36" t="str">
        <f>IF(LEN('Local Access'!M583)=0,"",'Local Access'!M583)</f>
        <v/>
      </c>
      <c r="P583" s="35"/>
      <c r="Q583" s="35"/>
      <c r="R583" s="34"/>
      <c r="S583" s="33"/>
      <c r="T583" s="33"/>
      <c r="U583" s="32"/>
      <c r="V583" s="31"/>
      <c r="W583" s="31"/>
      <c r="X583" s="31"/>
      <c r="Y583" s="31"/>
      <c r="Z583" s="31"/>
      <c r="AA583" s="31"/>
      <c r="AB583" s="292">
        <f t="shared" si="42"/>
        <v>0</v>
      </c>
      <c r="AC583" s="292">
        <f t="shared" si="43"/>
        <v>0</v>
      </c>
      <c r="AD583" s="292">
        <f t="shared" si="44"/>
        <v>0</v>
      </c>
      <c r="AE583" s="30">
        <f>IF(G583="",0,IF(P583="On-Net maken (glasvezel)",$S583*PDC!$F$33+$T583*PDC!$F$34+PDC!$F$32+$U583,IF(P583="On-Net maken (radio)",PDC!$F$35+$U583,0)))</f>
        <v>0</v>
      </c>
      <c r="AF583" s="293">
        <f>IF(G583="",0,IF(P583="Inkoop bij 3e partij",0,IF(H583="Ja",Y583,VLOOKUP($G583,PDC!$B$10:$G$95,6,FALSE))))</f>
        <v>0</v>
      </c>
      <c r="AG583" s="30">
        <f>IF(G583="",0,IF(P583="Inkoop bij 3e partij",0,IF(H583="Ja", Z583,VLOOKUP($G583,PDC!$B$10:$G$95,5,FALSE))))</f>
        <v>0</v>
      </c>
      <c r="AH583" s="293">
        <f>IF(G583="",0,IF(P583="Inkoop bij 3e partij",V583*(1+PDC!$F$37)+IF(G583=0,0,IF(LEN(G583)=0,0,VLOOKUP($G583,PDC!$B$10:$J$77,7,FALSE))),0))</f>
        <v>0</v>
      </c>
      <c r="AI583" s="293">
        <f>IF(G583="",0,IF(P583="Inkoop bij 3e partij",W583*(1+PDC!$F$38),0))</f>
        <v>0</v>
      </c>
      <c r="AJ583" s="30">
        <f>IF(L583="",0,IF(M583="Ja",AA583,VLOOKUP($L583,PDC!$B$10:$G$95,5,FALSE)))</f>
        <v>0</v>
      </c>
    </row>
    <row r="584" spans="1:36" x14ac:dyDescent="0.2">
      <c r="A584" s="36" t="str">
        <f>IF(OR(LEN('Local Access'!A584)=0,'Local Access'!$L583="Ja"),"",'Local Access'!A584)</f>
        <v/>
      </c>
      <c r="B584" s="36" t="str">
        <f>IF(OR(LEN('Local Access'!B584)=0,'Local Access'!$L583="Ja"),"",'Local Access'!B584)</f>
        <v/>
      </c>
      <c r="C584" s="36" t="str">
        <f>IF(OR(LEN('Local Access'!C584)=0,'Local Access'!$L583="Ja"),"",'Local Access'!C584)</f>
        <v/>
      </c>
      <c r="D584" s="36" t="str">
        <f>IF(OR(LEN('Local Access'!D584)=0,'Local Access'!$L583="Ja"),"",'Local Access'!D584)</f>
        <v/>
      </c>
      <c r="E584" s="36" t="str">
        <f>IF(OR(LEN('Local Access'!E584)=0,'Local Access'!$L583="Ja"),"",'Local Access'!E584)</f>
        <v/>
      </c>
      <c r="F584" s="36" t="str">
        <f>IF(OR(LEN('Local Access'!F584)=0,'Local Access'!$L583="Ja"),"",'Local Access'!F584)</f>
        <v/>
      </c>
      <c r="G584" s="36" t="str">
        <f>IF(N583="Ja","",IF(LEN('Local Access'!H584)=0,"",'Local Access'!H584))</f>
        <v/>
      </c>
      <c r="H584" s="174" t="str">
        <f t="shared" si="40"/>
        <v/>
      </c>
      <c r="I584" s="36" t="str">
        <f>IF(N583="Ja","",IF(LEN('Local Access'!G584)=0,"",'Local Access'!G584))</f>
        <v/>
      </c>
      <c r="J584" s="36" t="str">
        <f>IF(N583="Ja","",IF(LEN('Local Access'!I584)=0,"",'Local Access'!I584))</f>
        <v/>
      </c>
      <c r="K584" s="36" t="str">
        <f>IF(LEN('Local Access'!J584)=0,"",'Local Access'!J584)</f>
        <v/>
      </c>
      <c r="L584" s="36" t="str">
        <f>IF(LEN('Local Access'!K584)=0,"",'Local Access'!K584)</f>
        <v/>
      </c>
      <c r="M584" s="174" t="str">
        <f t="shared" si="41"/>
        <v/>
      </c>
      <c r="N584" s="36" t="str">
        <f>IF(LEN('Local Access'!L584)=0,"",'Local Access'!L584)</f>
        <v/>
      </c>
      <c r="O584" s="36" t="str">
        <f>IF(LEN('Local Access'!M584)=0,"",'Local Access'!M584)</f>
        <v/>
      </c>
      <c r="P584" s="35"/>
      <c r="Q584" s="35"/>
      <c r="R584" s="34"/>
      <c r="S584" s="33"/>
      <c r="T584" s="33"/>
      <c r="U584" s="32"/>
      <c r="V584" s="31"/>
      <c r="W584" s="31"/>
      <c r="X584" s="31"/>
      <c r="Y584" s="31"/>
      <c r="Z584" s="31"/>
      <c r="AA584" s="31"/>
      <c r="AB584" s="292">
        <f t="shared" si="42"/>
        <v>0</v>
      </c>
      <c r="AC584" s="292">
        <f t="shared" si="43"/>
        <v>0</v>
      </c>
      <c r="AD584" s="292">
        <f t="shared" si="44"/>
        <v>0</v>
      </c>
      <c r="AE584" s="30">
        <f>IF(G584="",0,IF(P584="On-Net maken (glasvezel)",$S584*PDC!$F$33+$T584*PDC!$F$34+PDC!$F$32+$U584,IF(P584="On-Net maken (radio)",PDC!$F$35+$U584,0)))</f>
        <v>0</v>
      </c>
      <c r="AF584" s="293">
        <f>IF(G584="",0,IF(P584="Inkoop bij 3e partij",0,IF(H584="Ja",Y584,VLOOKUP($G584,PDC!$B$10:$G$95,6,FALSE))))</f>
        <v>0</v>
      </c>
      <c r="AG584" s="30">
        <f>IF(G584="",0,IF(P584="Inkoop bij 3e partij",0,IF(H584="Ja", Z584,VLOOKUP($G584,PDC!$B$10:$G$95,5,FALSE))))</f>
        <v>0</v>
      </c>
      <c r="AH584" s="293">
        <f>IF(G584="",0,IF(P584="Inkoop bij 3e partij",V584*(1+PDC!$F$37)+IF(G584=0,0,IF(LEN(G584)=0,0,VLOOKUP($G584,PDC!$B$10:$J$77,7,FALSE))),0))</f>
        <v>0</v>
      </c>
      <c r="AI584" s="293">
        <f>IF(G584="",0,IF(P584="Inkoop bij 3e partij",W584*(1+PDC!$F$38),0))</f>
        <v>0</v>
      </c>
      <c r="AJ584" s="30">
        <f>IF(L584="",0,IF(M584="Ja",AA584,VLOOKUP($L584,PDC!$B$10:$G$95,5,FALSE)))</f>
        <v>0</v>
      </c>
    </row>
    <row r="585" spans="1:36" x14ac:dyDescent="0.2">
      <c r="A585" s="36" t="str">
        <f>IF(OR(LEN('Local Access'!A585)=0,'Local Access'!$L584="Ja"),"",'Local Access'!A585)</f>
        <v/>
      </c>
      <c r="B585" s="36" t="str">
        <f>IF(OR(LEN('Local Access'!B585)=0,'Local Access'!$L584="Ja"),"",'Local Access'!B585)</f>
        <v/>
      </c>
      <c r="C585" s="36" t="str">
        <f>IF(OR(LEN('Local Access'!C585)=0,'Local Access'!$L584="Ja"),"",'Local Access'!C585)</f>
        <v/>
      </c>
      <c r="D585" s="36" t="str">
        <f>IF(OR(LEN('Local Access'!D585)=0,'Local Access'!$L584="Ja"),"",'Local Access'!D585)</f>
        <v/>
      </c>
      <c r="E585" s="36" t="str">
        <f>IF(OR(LEN('Local Access'!E585)=0,'Local Access'!$L584="Ja"),"",'Local Access'!E585)</f>
        <v/>
      </c>
      <c r="F585" s="36" t="str">
        <f>IF(OR(LEN('Local Access'!F585)=0,'Local Access'!$L584="Ja"),"",'Local Access'!F585)</f>
        <v/>
      </c>
      <c r="G585" s="36" t="str">
        <f>IF(N584="Ja","",IF(LEN('Local Access'!H585)=0,"",'Local Access'!H585))</f>
        <v/>
      </c>
      <c r="H585" s="174" t="str">
        <f t="shared" si="40"/>
        <v/>
      </c>
      <c r="I585" s="36" t="str">
        <f>IF(N584="Ja","",IF(LEN('Local Access'!G585)=0,"",'Local Access'!G585))</f>
        <v/>
      </c>
      <c r="J585" s="36" t="str">
        <f>IF(N584="Ja","",IF(LEN('Local Access'!I585)=0,"",'Local Access'!I585))</f>
        <v/>
      </c>
      <c r="K585" s="36" t="str">
        <f>IF(LEN('Local Access'!J585)=0,"",'Local Access'!J585)</f>
        <v/>
      </c>
      <c r="L585" s="36" t="str">
        <f>IF(LEN('Local Access'!K585)=0,"",'Local Access'!K585)</f>
        <v/>
      </c>
      <c r="M585" s="174" t="str">
        <f t="shared" si="41"/>
        <v/>
      </c>
      <c r="N585" s="36" t="str">
        <f>IF(LEN('Local Access'!L585)=0,"",'Local Access'!L585)</f>
        <v/>
      </c>
      <c r="O585" s="36" t="str">
        <f>IF(LEN('Local Access'!M585)=0,"",'Local Access'!M585)</f>
        <v/>
      </c>
      <c r="P585" s="35"/>
      <c r="Q585" s="35"/>
      <c r="R585" s="34"/>
      <c r="S585" s="33"/>
      <c r="T585" s="33"/>
      <c r="U585" s="32"/>
      <c r="V585" s="31"/>
      <c r="W585" s="31"/>
      <c r="X585" s="31"/>
      <c r="Y585" s="31"/>
      <c r="Z585" s="31"/>
      <c r="AA585" s="31"/>
      <c r="AB585" s="292">
        <f t="shared" si="42"/>
        <v>0</v>
      </c>
      <c r="AC585" s="292">
        <f t="shared" si="43"/>
        <v>0</v>
      </c>
      <c r="AD585" s="292">
        <f t="shared" si="44"/>
        <v>0</v>
      </c>
      <c r="AE585" s="30">
        <f>IF(G585="",0,IF(P585="On-Net maken (glasvezel)",$S585*PDC!$F$33+$T585*PDC!$F$34+PDC!$F$32+$U585,IF(P585="On-Net maken (radio)",PDC!$F$35+$U585,0)))</f>
        <v>0</v>
      </c>
      <c r="AF585" s="293">
        <f>IF(G585="",0,IF(P585="Inkoop bij 3e partij",0,IF(H585="Ja",Y585,VLOOKUP($G585,PDC!$B$10:$G$95,6,FALSE))))</f>
        <v>0</v>
      </c>
      <c r="AG585" s="30">
        <f>IF(G585="",0,IF(P585="Inkoop bij 3e partij",0,IF(H585="Ja", Z585,VLOOKUP($G585,PDC!$B$10:$G$95,5,FALSE))))</f>
        <v>0</v>
      </c>
      <c r="AH585" s="293">
        <f>IF(G585="",0,IF(P585="Inkoop bij 3e partij",V585*(1+PDC!$F$37)+IF(G585=0,0,IF(LEN(G585)=0,0,VLOOKUP($G585,PDC!$B$10:$J$77,7,FALSE))),0))</f>
        <v>0</v>
      </c>
      <c r="AI585" s="293">
        <f>IF(G585="",0,IF(P585="Inkoop bij 3e partij",W585*(1+PDC!$F$38),0))</f>
        <v>0</v>
      </c>
      <c r="AJ585" s="30">
        <f>IF(L585="",0,IF(M585="Ja",AA585,VLOOKUP($L585,PDC!$B$10:$G$95,5,FALSE)))</f>
        <v>0</v>
      </c>
    </row>
    <row r="586" spans="1:36" x14ac:dyDescent="0.2">
      <c r="A586" s="36" t="str">
        <f>IF(OR(LEN('Local Access'!A586)=0,'Local Access'!$L585="Ja"),"",'Local Access'!A586)</f>
        <v/>
      </c>
      <c r="B586" s="36" t="str">
        <f>IF(OR(LEN('Local Access'!B586)=0,'Local Access'!$L585="Ja"),"",'Local Access'!B586)</f>
        <v/>
      </c>
      <c r="C586" s="36" t="str">
        <f>IF(OR(LEN('Local Access'!C586)=0,'Local Access'!$L585="Ja"),"",'Local Access'!C586)</f>
        <v/>
      </c>
      <c r="D586" s="36" t="str">
        <f>IF(OR(LEN('Local Access'!D586)=0,'Local Access'!$L585="Ja"),"",'Local Access'!D586)</f>
        <v/>
      </c>
      <c r="E586" s="36" t="str">
        <f>IF(OR(LEN('Local Access'!E586)=0,'Local Access'!$L585="Ja"),"",'Local Access'!E586)</f>
        <v/>
      </c>
      <c r="F586" s="36" t="str">
        <f>IF(OR(LEN('Local Access'!F586)=0,'Local Access'!$L585="Ja"),"",'Local Access'!F586)</f>
        <v/>
      </c>
      <c r="G586" s="36" t="str">
        <f>IF(N585="Ja","",IF(LEN('Local Access'!H586)=0,"",'Local Access'!H586))</f>
        <v/>
      </c>
      <c r="H586" s="174" t="str">
        <f t="shared" si="40"/>
        <v/>
      </c>
      <c r="I586" s="36" t="str">
        <f>IF(N585="Ja","",IF(LEN('Local Access'!G586)=0,"",'Local Access'!G586))</f>
        <v/>
      </c>
      <c r="J586" s="36" t="str">
        <f>IF(N585="Ja","",IF(LEN('Local Access'!I586)=0,"",'Local Access'!I586))</f>
        <v/>
      </c>
      <c r="K586" s="36" t="str">
        <f>IF(LEN('Local Access'!J586)=0,"",'Local Access'!J586)</f>
        <v/>
      </c>
      <c r="L586" s="36" t="str">
        <f>IF(LEN('Local Access'!K586)=0,"",'Local Access'!K586)</f>
        <v/>
      </c>
      <c r="M586" s="174" t="str">
        <f t="shared" si="41"/>
        <v/>
      </c>
      <c r="N586" s="36" t="str">
        <f>IF(LEN('Local Access'!L586)=0,"",'Local Access'!L586)</f>
        <v/>
      </c>
      <c r="O586" s="36" t="str">
        <f>IF(LEN('Local Access'!M586)=0,"",'Local Access'!M586)</f>
        <v/>
      </c>
      <c r="P586" s="35"/>
      <c r="Q586" s="35"/>
      <c r="R586" s="34"/>
      <c r="S586" s="33"/>
      <c r="T586" s="33"/>
      <c r="U586" s="32"/>
      <c r="V586" s="31"/>
      <c r="W586" s="31"/>
      <c r="X586" s="31"/>
      <c r="Y586" s="31"/>
      <c r="Z586" s="31"/>
      <c r="AA586" s="31"/>
      <c r="AB586" s="292">
        <f t="shared" si="42"/>
        <v>0</v>
      </c>
      <c r="AC586" s="292">
        <f t="shared" si="43"/>
        <v>0</v>
      </c>
      <c r="AD586" s="292">
        <f t="shared" si="44"/>
        <v>0</v>
      </c>
      <c r="AE586" s="30">
        <f>IF(G586="",0,IF(P586="On-Net maken (glasvezel)",$S586*PDC!$F$33+$T586*PDC!$F$34+PDC!$F$32+$U586,IF(P586="On-Net maken (radio)",PDC!$F$35+$U586,0)))</f>
        <v>0</v>
      </c>
      <c r="AF586" s="293">
        <f>IF(G586="",0,IF(P586="Inkoop bij 3e partij",0,IF(H586="Ja",Y586,VLOOKUP($G586,PDC!$B$10:$G$95,6,FALSE))))</f>
        <v>0</v>
      </c>
      <c r="AG586" s="30">
        <f>IF(G586="",0,IF(P586="Inkoop bij 3e partij",0,IF(H586="Ja", Z586,VLOOKUP($G586,PDC!$B$10:$G$95,5,FALSE))))</f>
        <v>0</v>
      </c>
      <c r="AH586" s="293">
        <f>IF(G586="",0,IF(P586="Inkoop bij 3e partij",V586*(1+PDC!$F$37)+IF(G586=0,0,IF(LEN(G586)=0,0,VLOOKUP($G586,PDC!$B$10:$J$77,7,FALSE))),0))</f>
        <v>0</v>
      </c>
      <c r="AI586" s="293">
        <f>IF(G586="",0,IF(P586="Inkoop bij 3e partij",W586*(1+PDC!$F$38),0))</f>
        <v>0</v>
      </c>
      <c r="AJ586" s="30">
        <f>IF(L586="",0,IF(M586="Ja",AA586,VLOOKUP($L586,PDC!$B$10:$G$95,5,FALSE)))</f>
        <v>0</v>
      </c>
    </row>
    <row r="587" spans="1:36" x14ac:dyDescent="0.2">
      <c r="A587" s="36" t="str">
        <f>IF(OR(LEN('Local Access'!A587)=0,'Local Access'!$L586="Ja"),"",'Local Access'!A587)</f>
        <v/>
      </c>
      <c r="B587" s="36" t="str">
        <f>IF(OR(LEN('Local Access'!B587)=0,'Local Access'!$L586="Ja"),"",'Local Access'!B587)</f>
        <v/>
      </c>
      <c r="C587" s="36" t="str">
        <f>IF(OR(LEN('Local Access'!C587)=0,'Local Access'!$L586="Ja"),"",'Local Access'!C587)</f>
        <v/>
      </c>
      <c r="D587" s="36" t="str">
        <f>IF(OR(LEN('Local Access'!D587)=0,'Local Access'!$L586="Ja"),"",'Local Access'!D587)</f>
        <v/>
      </c>
      <c r="E587" s="36" t="str">
        <f>IF(OR(LEN('Local Access'!E587)=0,'Local Access'!$L586="Ja"),"",'Local Access'!E587)</f>
        <v/>
      </c>
      <c r="F587" s="36" t="str">
        <f>IF(OR(LEN('Local Access'!F587)=0,'Local Access'!$L586="Ja"),"",'Local Access'!F587)</f>
        <v/>
      </c>
      <c r="G587" s="36" t="str">
        <f>IF(N586="Ja","",IF(LEN('Local Access'!H587)=0,"",'Local Access'!H587))</f>
        <v/>
      </c>
      <c r="H587" s="174" t="str">
        <f t="shared" si="40"/>
        <v/>
      </c>
      <c r="I587" s="36" t="str">
        <f>IF(N586="Ja","",IF(LEN('Local Access'!G587)=0,"",'Local Access'!G587))</f>
        <v/>
      </c>
      <c r="J587" s="36" t="str">
        <f>IF(N586="Ja","",IF(LEN('Local Access'!I587)=0,"",'Local Access'!I587))</f>
        <v/>
      </c>
      <c r="K587" s="36" t="str">
        <f>IF(LEN('Local Access'!J587)=0,"",'Local Access'!J587)</f>
        <v/>
      </c>
      <c r="L587" s="36" t="str">
        <f>IF(LEN('Local Access'!K587)=0,"",'Local Access'!K587)</f>
        <v/>
      </c>
      <c r="M587" s="174" t="str">
        <f t="shared" si="41"/>
        <v/>
      </c>
      <c r="N587" s="36" t="str">
        <f>IF(LEN('Local Access'!L587)=0,"",'Local Access'!L587)</f>
        <v/>
      </c>
      <c r="O587" s="36" t="str">
        <f>IF(LEN('Local Access'!M587)=0,"",'Local Access'!M587)</f>
        <v/>
      </c>
      <c r="P587" s="35"/>
      <c r="Q587" s="35"/>
      <c r="R587" s="34"/>
      <c r="S587" s="33"/>
      <c r="T587" s="33"/>
      <c r="U587" s="32"/>
      <c r="V587" s="31"/>
      <c r="W587" s="31"/>
      <c r="X587" s="31"/>
      <c r="Y587" s="31"/>
      <c r="Z587" s="31"/>
      <c r="AA587" s="31"/>
      <c r="AB587" s="292">
        <f t="shared" si="42"/>
        <v>0</v>
      </c>
      <c r="AC587" s="292">
        <f t="shared" si="43"/>
        <v>0</v>
      </c>
      <c r="AD587" s="292">
        <f t="shared" si="44"/>
        <v>0</v>
      </c>
      <c r="AE587" s="30">
        <f>IF(G587="",0,IF(P587="On-Net maken (glasvezel)",$S587*PDC!$F$33+$T587*PDC!$F$34+PDC!$F$32+$U587,IF(P587="On-Net maken (radio)",PDC!$F$35+$U587,0)))</f>
        <v>0</v>
      </c>
      <c r="AF587" s="293">
        <f>IF(G587="",0,IF(P587="Inkoop bij 3e partij",0,IF(H587="Ja",Y587,VLOOKUP($G587,PDC!$B$10:$G$95,6,FALSE))))</f>
        <v>0</v>
      </c>
      <c r="AG587" s="30">
        <f>IF(G587="",0,IF(P587="Inkoop bij 3e partij",0,IF(H587="Ja", Z587,VLOOKUP($G587,PDC!$B$10:$G$95,5,FALSE))))</f>
        <v>0</v>
      </c>
      <c r="AH587" s="293">
        <f>IF(G587="",0,IF(P587="Inkoop bij 3e partij",V587*(1+PDC!$F$37)+IF(G587=0,0,IF(LEN(G587)=0,0,VLOOKUP($G587,PDC!$B$10:$J$77,7,FALSE))),0))</f>
        <v>0</v>
      </c>
      <c r="AI587" s="293">
        <f>IF(G587="",0,IF(P587="Inkoop bij 3e partij",W587*(1+PDC!$F$38),0))</f>
        <v>0</v>
      </c>
      <c r="AJ587" s="30">
        <f>IF(L587="",0,IF(M587="Ja",AA587,VLOOKUP($L587,PDC!$B$10:$G$95,5,FALSE)))</f>
        <v>0</v>
      </c>
    </row>
    <row r="588" spans="1:36" x14ac:dyDescent="0.2">
      <c r="A588" s="36" t="str">
        <f>IF(OR(LEN('Local Access'!A588)=0,'Local Access'!$L587="Ja"),"",'Local Access'!A588)</f>
        <v/>
      </c>
      <c r="B588" s="36" t="str">
        <f>IF(OR(LEN('Local Access'!B588)=0,'Local Access'!$L587="Ja"),"",'Local Access'!B588)</f>
        <v/>
      </c>
      <c r="C588" s="36" t="str">
        <f>IF(OR(LEN('Local Access'!C588)=0,'Local Access'!$L587="Ja"),"",'Local Access'!C588)</f>
        <v/>
      </c>
      <c r="D588" s="36" t="str">
        <f>IF(OR(LEN('Local Access'!D588)=0,'Local Access'!$L587="Ja"),"",'Local Access'!D588)</f>
        <v/>
      </c>
      <c r="E588" s="36" t="str">
        <f>IF(OR(LEN('Local Access'!E588)=0,'Local Access'!$L587="Ja"),"",'Local Access'!E588)</f>
        <v/>
      </c>
      <c r="F588" s="36" t="str">
        <f>IF(OR(LEN('Local Access'!F588)=0,'Local Access'!$L587="Ja"),"",'Local Access'!F588)</f>
        <v/>
      </c>
      <c r="G588" s="36" t="str">
        <f>IF(N587="Ja","",IF(LEN('Local Access'!H588)=0,"",'Local Access'!H588))</f>
        <v/>
      </c>
      <c r="H588" s="174" t="str">
        <f t="shared" si="40"/>
        <v/>
      </c>
      <c r="I588" s="36" t="str">
        <f>IF(N587="Ja","",IF(LEN('Local Access'!G588)=0,"",'Local Access'!G588))</f>
        <v/>
      </c>
      <c r="J588" s="36" t="str">
        <f>IF(N587="Ja","",IF(LEN('Local Access'!I588)=0,"",'Local Access'!I588))</f>
        <v/>
      </c>
      <c r="K588" s="36" t="str">
        <f>IF(LEN('Local Access'!J588)=0,"",'Local Access'!J588)</f>
        <v/>
      </c>
      <c r="L588" s="36" t="str">
        <f>IF(LEN('Local Access'!K588)=0,"",'Local Access'!K588)</f>
        <v/>
      </c>
      <c r="M588" s="174" t="str">
        <f t="shared" si="41"/>
        <v/>
      </c>
      <c r="N588" s="36" t="str">
        <f>IF(LEN('Local Access'!L588)=0,"",'Local Access'!L588)</f>
        <v/>
      </c>
      <c r="O588" s="36" t="str">
        <f>IF(LEN('Local Access'!M588)=0,"",'Local Access'!M588)</f>
        <v/>
      </c>
      <c r="P588" s="35"/>
      <c r="Q588" s="35"/>
      <c r="R588" s="34"/>
      <c r="S588" s="33"/>
      <c r="T588" s="33"/>
      <c r="U588" s="32"/>
      <c r="V588" s="31"/>
      <c r="W588" s="31"/>
      <c r="X588" s="31"/>
      <c r="Y588" s="31"/>
      <c r="Z588" s="31"/>
      <c r="AA588" s="31"/>
      <c r="AB588" s="292">
        <f t="shared" si="42"/>
        <v>0</v>
      </c>
      <c r="AC588" s="292">
        <f t="shared" si="43"/>
        <v>0</v>
      </c>
      <c r="AD588" s="292">
        <f t="shared" si="44"/>
        <v>0</v>
      </c>
      <c r="AE588" s="30">
        <f>IF(G588="",0,IF(P588="On-Net maken (glasvezel)",$S588*PDC!$F$33+$T588*PDC!$F$34+PDC!$F$32+$U588,IF(P588="On-Net maken (radio)",PDC!$F$35+$U588,0)))</f>
        <v>0</v>
      </c>
      <c r="AF588" s="293">
        <f>IF(G588="",0,IF(P588="Inkoop bij 3e partij",0,IF(H588="Ja",Y588,VLOOKUP($G588,PDC!$B$10:$G$95,6,FALSE))))</f>
        <v>0</v>
      </c>
      <c r="AG588" s="30">
        <f>IF(G588="",0,IF(P588="Inkoop bij 3e partij",0,IF(H588="Ja", Z588,VLOOKUP($G588,PDC!$B$10:$G$95,5,FALSE))))</f>
        <v>0</v>
      </c>
      <c r="AH588" s="293">
        <f>IF(G588="",0,IF(P588="Inkoop bij 3e partij",V588*(1+PDC!$F$37)+IF(G588=0,0,IF(LEN(G588)=0,0,VLOOKUP($G588,PDC!$B$10:$J$77,7,FALSE))),0))</f>
        <v>0</v>
      </c>
      <c r="AI588" s="293">
        <f>IF(G588="",0,IF(P588="Inkoop bij 3e partij",W588*(1+PDC!$F$38),0))</f>
        <v>0</v>
      </c>
      <c r="AJ588" s="30">
        <f>IF(L588="",0,IF(M588="Ja",AA588,VLOOKUP($L588,PDC!$B$10:$G$95,5,FALSE)))</f>
        <v>0</v>
      </c>
    </row>
    <row r="589" spans="1:36" x14ac:dyDescent="0.2">
      <c r="A589" s="36" t="str">
        <f>IF(OR(LEN('Local Access'!A589)=0,'Local Access'!$L588="Ja"),"",'Local Access'!A589)</f>
        <v/>
      </c>
      <c r="B589" s="36" t="str">
        <f>IF(OR(LEN('Local Access'!B589)=0,'Local Access'!$L588="Ja"),"",'Local Access'!B589)</f>
        <v/>
      </c>
      <c r="C589" s="36" t="str">
        <f>IF(OR(LEN('Local Access'!C589)=0,'Local Access'!$L588="Ja"),"",'Local Access'!C589)</f>
        <v/>
      </c>
      <c r="D589" s="36" t="str">
        <f>IF(OR(LEN('Local Access'!D589)=0,'Local Access'!$L588="Ja"),"",'Local Access'!D589)</f>
        <v/>
      </c>
      <c r="E589" s="36" t="str">
        <f>IF(OR(LEN('Local Access'!E589)=0,'Local Access'!$L588="Ja"),"",'Local Access'!E589)</f>
        <v/>
      </c>
      <c r="F589" s="36" t="str">
        <f>IF(OR(LEN('Local Access'!F589)=0,'Local Access'!$L588="Ja"),"",'Local Access'!F589)</f>
        <v/>
      </c>
      <c r="G589" s="36" t="str">
        <f>IF(N588="Ja","",IF(LEN('Local Access'!H589)=0,"",'Local Access'!H589))</f>
        <v/>
      </c>
      <c r="H589" s="174" t="str">
        <f t="shared" ref="H589:H652" si="45">IF(N588="Ja","",IF(LEFT(G589,3)="SD-","Ja",""))</f>
        <v/>
      </c>
      <c r="I589" s="36" t="str">
        <f>IF(N588="Ja","",IF(LEN('Local Access'!G589)=0,"",'Local Access'!G589))</f>
        <v/>
      </c>
      <c r="J589" s="36" t="str">
        <f>IF(N588="Ja","",IF(LEN('Local Access'!I589)=0,"",'Local Access'!I589))</f>
        <v/>
      </c>
      <c r="K589" s="36" t="str">
        <f>IF(LEN('Local Access'!J589)=0,"",'Local Access'!J589)</f>
        <v/>
      </c>
      <c r="L589" s="36" t="str">
        <f>IF(LEN('Local Access'!K589)=0,"",'Local Access'!K589)</f>
        <v/>
      </c>
      <c r="M589" s="174" t="str">
        <f t="shared" ref="M589:M652" si="46">IF(LEFT(L589,3)="SD-","Ja","")</f>
        <v/>
      </c>
      <c r="N589" s="36" t="str">
        <f>IF(LEN('Local Access'!L589)=0,"",'Local Access'!L589)</f>
        <v/>
      </c>
      <c r="O589" s="36" t="str">
        <f>IF(LEN('Local Access'!M589)=0,"",'Local Access'!M589)</f>
        <v/>
      </c>
      <c r="P589" s="35"/>
      <c r="Q589" s="35"/>
      <c r="R589" s="34"/>
      <c r="S589" s="33"/>
      <c r="T589" s="33"/>
      <c r="U589" s="32"/>
      <c r="V589" s="31"/>
      <c r="W589" s="31"/>
      <c r="X589" s="31"/>
      <c r="Y589" s="31"/>
      <c r="Z589" s="31"/>
      <c r="AA589" s="31"/>
      <c r="AB589" s="292">
        <f t="shared" ref="AB589:AB652" si="47">AE589+AH589</f>
        <v>0</v>
      </c>
      <c r="AC589" s="292">
        <f t="shared" ref="AC589:AC652" si="48">AF589</f>
        <v>0</v>
      </c>
      <c r="AD589" s="292">
        <f t="shared" ref="AD589:AD652" si="49">AI589+AG589+AJ589</f>
        <v>0</v>
      </c>
      <c r="AE589" s="30">
        <f>IF(G589="",0,IF(P589="On-Net maken (glasvezel)",$S589*PDC!$F$33+$T589*PDC!$F$34+PDC!$F$32+$U589,IF(P589="On-Net maken (radio)",PDC!$F$35+$U589,0)))</f>
        <v>0</v>
      </c>
      <c r="AF589" s="293">
        <f>IF(G589="",0,IF(P589="Inkoop bij 3e partij",0,IF(H589="Ja",Y589,VLOOKUP($G589,PDC!$B$10:$G$95,6,FALSE))))</f>
        <v>0</v>
      </c>
      <c r="AG589" s="30">
        <f>IF(G589="",0,IF(P589="Inkoop bij 3e partij",0,IF(H589="Ja", Z589,VLOOKUP($G589,PDC!$B$10:$G$95,5,FALSE))))</f>
        <v>0</v>
      </c>
      <c r="AH589" s="293">
        <f>IF(G589="",0,IF(P589="Inkoop bij 3e partij",V589*(1+PDC!$F$37)+IF(G589=0,0,IF(LEN(G589)=0,0,VLOOKUP($G589,PDC!$B$10:$J$77,7,FALSE))),0))</f>
        <v>0</v>
      </c>
      <c r="AI589" s="293">
        <f>IF(G589="",0,IF(P589="Inkoop bij 3e partij",W589*(1+PDC!$F$38),0))</f>
        <v>0</v>
      </c>
      <c r="AJ589" s="30">
        <f>IF(L589="",0,IF(M589="Ja",AA589,VLOOKUP($L589,PDC!$B$10:$G$95,5,FALSE)))</f>
        <v>0</v>
      </c>
    </row>
    <row r="590" spans="1:36" x14ac:dyDescent="0.2">
      <c r="A590" s="36" t="str">
        <f>IF(OR(LEN('Local Access'!A590)=0,'Local Access'!$L589="Ja"),"",'Local Access'!A590)</f>
        <v/>
      </c>
      <c r="B590" s="36" t="str">
        <f>IF(OR(LEN('Local Access'!B590)=0,'Local Access'!$L589="Ja"),"",'Local Access'!B590)</f>
        <v/>
      </c>
      <c r="C590" s="36" t="str">
        <f>IF(OR(LEN('Local Access'!C590)=0,'Local Access'!$L589="Ja"),"",'Local Access'!C590)</f>
        <v/>
      </c>
      <c r="D590" s="36" t="str">
        <f>IF(OR(LEN('Local Access'!D590)=0,'Local Access'!$L589="Ja"),"",'Local Access'!D590)</f>
        <v/>
      </c>
      <c r="E590" s="36" t="str">
        <f>IF(OR(LEN('Local Access'!E590)=0,'Local Access'!$L589="Ja"),"",'Local Access'!E590)</f>
        <v/>
      </c>
      <c r="F590" s="36" t="str">
        <f>IF(OR(LEN('Local Access'!F590)=0,'Local Access'!$L589="Ja"),"",'Local Access'!F590)</f>
        <v/>
      </c>
      <c r="G590" s="36" t="str">
        <f>IF(N589="Ja","",IF(LEN('Local Access'!H590)=0,"",'Local Access'!H590))</f>
        <v/>
      </c>
      <c r="H590" s="174" t="str">
        <f t="shared" si="45"/>
        <v/>
      </c>
      <c r="I590" s="36" t="str">
        <f>IF(N589="Ja","",IF(LEN('Local Access'!G590)=0,"",'Local Access'!G590))</f>
        <v/>
      </c>
      <c r="J590" s="36" t="str">
        <f>IF(N589="Ja","",IF(LEN('Local Access'!I590)=0,"",'Local Access'!I590))</f>
        <v/>
      </c>
      <c r="K590" s="36" t="str">
        <f>IF(LEN('Local Access'!J590)=0,"",'Local Access'!J590)</f>
        <v/>
      </c>
      <c r="L590" s="36" t="str">
        <f>IF(LEN('Local Access'!K590)=0,"",'Local Access'!K590)</f>
        <v/>
      </c>
      <c r="M590" s="174" t="str">
        <f t="shared" si="46"/>
        <v/>
      </c>
      <c r="N590" s="36" t="str">
        <f>IF(LEN('Local Access'!L590)=0,"",'Local Access'!L590)</f>
        <v/>
      </c>
      <c r="O590" s="36" t="str">
        <f>IF(LEN('Local Access'!M590)=0,"",'Local Access'!M590)</f>
        <v/>
      </c>
      <c r="P590" s="35"/>
      <c r="Q590" s="35"/>
      <c r="R590" s="34"/>
      <c r="S590" s="33"/>
      <c r="T590" s="33"/>
      <c r="U590" s="32"/>
      <c r="V590" s="31"/>
      <c r="W590" s="31"/>
      <c r="X590" s="31"/>
      <c r="Y590" s="31"/>
      <c r="Z590" s="31"/>
      <c r="AA590" s="31"/>
      <c r="AB590" s="292">
        <f t="shared" si="47"/>
        <v>0</v>
      </c>
      <c r="AC590" s="292">
        <f t="shared" si="48"/>
        <v>0</v>
      </c>
      <c r="AD590" s="292">
        <f t="shared" si="49"/>
        <v>0</v>
      </c>
      <c r="AE590" s="30">
        <f>IF(G590="",0,IF(P590="On-Net maken (glasvezel)",$S590*PDC!$F$33+$T590*PDC!$F$34+PDC!$F$32+$U590,IF(P590="On-Net maken (radio)",PDC!$F$35+$U590,0)))</f>
        <v>0</v>
      </c>
      <c r="AF590" s="293">
        <f>IF(G590="",0,IF(P590="Inkoop bij 3e partij",0,IF(H590="Ja",Y590,VLOOKUP($G590,PDC!$B$10:$G$95,6,FALSE))))</f>
        <v>0</v>
      </c>
      <c r="AG590" s="30">
        <f>IF(G590="",0,IF(P590="Inkoop bij 3e partij",0,IF(H590="Ja", Z590,VLOOKUP($G590,PDC!$B$10:$G$95,5,FALSE))))</f>
        <v>0</v>
      </c>
      <c r="AH590" s="293">
        <f>IF(G590="",0,IF(P590="Inkoop bij 3e partij",V590*(1+PDC!$F$37)+IF(G590=0,0,IF(LEN(G590)=0,0,VLOOKUP($G590,PDC!$B$10:$J$77,7,FALSE))),0))</f>
        <v>0</v>
      </c>
      <c r="AI590" s="293">
        <f>IF(G590="",0,IF(P590="Inkoop bij 3e partij",W590*(1+PDC!$F$38),0))</f>
        <v>0</v>
      </c>
      <c r="AJ590" s="30">
        <f>IF(L590="",0,IF(M590="Ja",AA590,VLOOKUP($L590,PDC!$B$10:$G$95,5,FALSE)))</f>
        <v>0</v>
      </c>
    </row>
    <row r="591" spans="1:36" x14ac:dyDescent="0.2">
      <c r="A591" s="36" t="str">
        <f>IF(OR(LEN('Local Access'!A591)=0,'Local Access'!$L590="Ja"),"",'Local Access'!A591)</f>
        <v/>
      </c>
      <c r="B591" s="36" t="str">
        <f>IF(OR(LEN('Local Access'!B591)=0,'Local Access'!$L590="Ja"),"",'Local Access'!B591)</f>
        <v/>
      </c>
      <c r="C591" s="36" t="str">
        <f>IF(OR(LEN('Local Access'!C591)=0,'Local Access'!$L590="Ja"),"",'Local Access'!C591)</f>
        <v/>
      </c>
      <c r="D591" s="36" t="str">
        <f>IF(OR(LEN('Local Access'!D591)=0,'Local Access'!$L590="Ja"),"",'Local Access'!D591)</f>
        <v/>
      </c>
      <c r="E591" s="36" t="str">
        <f>IF(OR(LEN('Local Access'!E591)=0,'Local Access'!$L590="Ja"),"",'Local Access'!E591)</f>
        <v/>
      </c>
      <c r="F591" s="36" t="str">
        <f>IF(OR(LEN('Local Access'!F591)=0,'Local Access'!$L590="Ja"),"",'Local Access'!F591)</f>
        <v/>
      </c>
      <c r="G591" s="36" t="str">
        <f>IF(N590="Ja","",IF(LEN('Local Access'!H591)=0,"",'Local Access'!H591))</f>
        <v/>
      </c>
      <c r="H591" s="174" t="str">
        <f t="shared" si="45"/>
        <v/>
      </c>
      <c r="I591" s="36" t="str">
        <f>IF(N590="Ja","",IF(LEN('Local Access'!G591)=0,"",'Local Access'!G591))</f>
        <v/>
      </c>
      <c r="J591" s="36" t="str">
        <f>IF(N590="Ja","",IF(LEN('Local Access'!I591)=0,"",'Local Access'!I591))</f>
        <v/>
      </c>
      <c r="K591" s="36" t="str">
        <f>IF(LEN('Local Access'!J591)=0,"",'Local Access'!J591)</f>
        <v/>
      </c>
      <c r="L591" s="36" t="str">
        <f>IF(LEN('Local Access'!K591)=0,"",'Local Access'!K591)</f>
        <v/>
      </c>
      <c r="M591" s="174" t="str">
        <f t="shared" si="46"/>
        <v/>
      </c>
      <c r="N591" s="36" t="str">
        <f>IF(LEN('Local Access'!L591)=0,"",'Local Access'!L591)</f>
        <v/>
      </c>
      <c r="O591" s="36" t="str">
        <f>IF(LEN('Local Access'!M591)=0,"",'Local Access'!M591)</f>
        <v/>
      </c>
      <c r="P591" s="35"/>
      <c r="Q591" s="35"/>
      <c r="R591" s="34"/>
      <c r="S591" s="33"/>
      <c r="T591" s="33"/>
      <c r="U591" s="32"/>
      <c r="V591" s="31"/>
      <c r="W591" s="31"/>
      <c r="X591" s="31"/>
      <c r="Y591" s="31"/>
      <c r="Z591" s="31"/>
      <c r="AA591" s="31"/>
      <c r="AB591" s="292">
        <f t="shared" si="47"/>
        <v>0</v>
      </c>
      <c r="AC591" s="292">
        <f t="shared" si="48"/>
        <v>0</v>
      </c>
      <c r="AD591" s="292">
        <f t="shared" si="49"/>
        <v>0</v>
      </c>
      <c r="AE591" s="30">
        <f>IF(G591="",0,IF(P591="On-Net maken (glasvezel)",$S591*PDC!$F$33+$T591*PDC!$F$34+PDC!$F$32+$U591,IF(P591="On-Net maken (radio)",PDC!$F$35+$U591,0)))</f>
        <v>0</v>
      </c>
      <c r="AF591" s="293">
        <f>IF(G591="",0,IF(P591="Inkoop bij 3e partij",0,IF(H591="Ja",Y591,VLOOKUP($G591,PDC!$B$10:$G$95,6,FALSE))))</f>
        <v>0</v>
      </c>
      <c r="AG591" s="30">
        <f>IF(G591="",0,IF(P591="Inkoop bij 3e partij",0,IF(H591="Ja", Z591,VLOOKUP($G591,PDC!$B$10:$G$95,5,FALSE))))</f>
        <v>0</v>
      </c>
      <c r="AH591" s="293">
        <f>IF(G591="",0,IF(P591="Inkoop bij 3e partij",V591*(1+PDC!$F$37)+IF(G591=0,0,IF(LEN(G591)=0,0,VLOOKUP($G591,PDC!$B$10:$J$77,7,FALSE))),0))</f>
        <v>0</v>
      </c>
      <c r="AI591" s="293">
        <f>IF(G591="",0,IF(P591="Inkoop bij 3e partij",W591*(1+PDC!$F$38),0))</f>
        <v>0</v>
      </c>
      <c r="AJ591" s="30">
        <f>IF(L591="",0,IF(M591="Ja",AA591,VLOOKUP($L591,PDC!$B$10:$G$95,5,FALSE)))</f>
        <v>0</v>
      </c>
    </row>
    <row r="592" spans="1:36" x14ac:dyDescent="0.2">
      <c r="A592" s="36" t="str">
        <f>IF(OR(LEN('Local Access'!A592)=0,'Local Access'!$L591="Ja"),"",'Local Access'!A592)</f>
        <v/>
      </c>
      <c r="B592" s="36" t="str">
        <f>IF(OR(LEN('Local Access'!B592)=0,'Local Access'!$L591="Ja"),"",'Local Access'!B592)</f>
        <v/>
      </c>
      <c r="C592" s="36" t="str">
        <f>IF(OR(LEN('Local Access'!C592)=0,'Local Access'!$L591="Ja"),"",'Local Access'!C592)</f>
        <v/>
      </c>
      <c r="D592" s="36" t="str">
        <f>IF(OR(LEN('Local Access'!D592)=0,'Local Access'!$L591="Ja"),"",'Local Access'!D592)</f>
        <v/>
      </c>
      <c r="E592" s="36" t="str">
        <f>IF(OR(LEN('Local Access'!E592)=0,'Local Access'!$L591="Ja"),"",'Local Access'!E592)</f>
        <v/>
      </c>
      <c r="F592" s="36" t="str">
        <f>IF(OR(LEN('Local Access'!F592)=0,'Local Access'!$L591="Ja"),"",'Local Access'!F592)</f>
        <v/>
      </c>
      <c r="G592" s="36" t="str">
        <f>IF(N591="Ja","",IF(LEN('Local Access'!H592)=0,"",'Local Access'!H592))</f>
        <v/>
      </c>
      <c r="H592" s="174" t="str">
        <f t="shared" si="45"/>
        <v/>
      </c>
      <c r="I592" s="36" t="str">
        <f>IF(N591="Ja","",IF(LEN('Local Access'!G592)=0,"",'Local Access'!G592))</f>
        <v/>
      </c>
      <c r="J592" s="36" t="str">
        <f>IF(N591="Ja","",IF(LEN('Local Access'!I592)=0,"",'Local Access'!I592))</f>
        <v/>
      </c>
      <c r="K592" s="36" t="str">
        <f>IF(LEN('Local Access'!J592)=0,"",'Local Access'!J592)</f>
        <v/>
      </c>
      <c r="L592" s="36" t="str">
        <f>IF(LEN('Local Access'!K592)=0,"",'Local Access'!K592)</f>
        <v/>
      </c>
      <c r="M592" s="174" t="str">
        <f t="shared" si="46"/>
        <v/>
      </c>
      <c r="N592" s="36" t="str">
        <f>IF(LEN('Local Access'!L592)=0,"",'Local Access'!L592)</f>
        <v/>
      </c>
      <c r="O592" s="36" t="str">
        <f>IF(LEN('Local Access'!M592)=0,"",'Local Access'!M592)</f>
        <v/>
      </c>
      <c r="P592" s="35"/>
      <c r="Q592" s="35"/>
      <c r="R592" s="34"/>
      <c r="S592" s="33"/>
      <c r="T592" s="33"/>
      <c r="U592" s="32"/>
      <c r="V592" s="31"/>
      <c r="W592" s="31"/>
      <c r="X592" s="31"/>
      <c r="Y592" s="31"/>
      <c r="Z592" s="31"/>
      <c r="AA592" s="31"/>
      <c r="AB592" s="292">
        <f t="shared" si="47"/>
        <v>0</v>
      </c>
      <c r="AC592" s="292">
        <f t="shared" si="48"/>
        <v>0</v>
      </c>
      <c r="AD592" s="292">
        <f t="shared" si="49"/>
        <v>0</v>
      </c>
      <c r="AE592" s="30">
        <f>IF(G592="",0,IF(P592="On-Net maken (glasvezel)",$S592*PDC!$F$33+$T592*PDC!$F$34+PDC!$F$32+$U592,IF(P592="On-Net maken (radio)",PDC!$F$35+$U592,0)))</f>
        <v>0</v>
      </c>
      <c r="AF592" s="293">
        <f>IF(G592="",0,IF(P592="Inkoop bij 3e partij",0,IF(H592="Ja",Y592,VLOOKUP($G592,PDC!$B$10:$G$95,6,FALSE))))</f>
        <v>0</v>
      </c>
      <c r="AG592" s="30">
        <f>IF(G592="",0,IF(P592="Inkoop bij 3e partij",0,IF(H592="Ja", Z592,VLOOKUP($G592,PDC!$B$10:$G$95,5,FALSE))))</f>
        <v>0</v>
      </c>
      <c r="AH592" s="293">
        <f>IF(G592="",0,IF(P592="Inkoop bij 3e partij",V592*(1+PDC!$F$37)+IF(G592=0,0,IF(LEN(G592)=0,0,VLOOKUP($G592,PDC!$B$10:$J$77,7,FALSE))),0))</f>
        <v>0</v>
      </c>
      <c r="AI592" s="293">
        <f>IF(G592="",0,IF(P592="Inkoop bij 3e partij",W592*(1+PDC!$F$38),0))</f>
        <v>0</v>
      </c>
      <c r="AJ592" s="30">
        <f>IF(L592="",0,IF(M592="Ja",AA592,VLOOKUP($L592,PDC!$B$10:$G$95,5,FALSE)))</f>
        <v>0</v>
      </c>
    </row>
    <row r="593" spans="1:36" x14ac:dyDescent="0.2">
      <c r="A593" s="36" t="str">
        <f>IF(OR(LEN('Local Access'!A593)=0,'Local Access'!$L592="Ja"),"",'Local Access'!A593)</f>
        <v/>
      </c>
      <c r="B593" s="36" t="str">
        <f>IF(OR(LEN('Local Access'!B593)=0,'Local Access'!$L592="Ja"),"",'Local Access'!B593)</f>
        <v/>
      </c>
      <c r="C593" s="36" t="str">
        <f>IF(OR(LEN('Local Access'!C593)=0,'Local Access'!$L592="Ja"),"",'Local Access'!C593)</f>
        <v/>
      </c>
      <c r="D593" s="36" t="str">
        <f>IF(OR(LEN('Local Access'!D593)=0,'Local Access'!$L592="Ja"),"",'Local Access'!D593)</f>
        <v/>
      </c>
      <c r="E593" s="36" t="str">
        <f>IF(OR(LEN('Local Access'!E593)=0,'Local Access'!$L592="Ja"),"",'Local Access'!E593)</f>
        <v/>
      </c>
      <c r="F593" s="36" t="str">
        <f>IF(OR(LEN('Local Access'!F593)=0,'Local Access'!$L592="Ja"),"",'Local Access'!F593)</f>
        <v/>
      </c>
      <c r="G593" s="36" t="str">
        <f>IF(N592="Ja","",IF(LEN('Local Access'!H593)=0,"",'Local Access'!H593))</f>
        <v/>
      </c>
      <c r="H593" s="174" t="str">
        <f t="shared" si="45"/>
        <v/>
      </c>
      <c r="I593" s="36" t="str">
        <f>IF(N592="Ja","",IF(LEN('Local Access'!G593)=0,"",'Local Access'!G593))</f>
        <v/>
      </c>
      <c r="J593" s="36" t="str">
        <f>IF(N592="Ja","",IF(LEN('Local Access'!I593)=0,"",'Local Access'!I593))</f>
        <v/>
      </c>
      <c r="K593" s="36" t="str">
        <f>IF(LEN('Local Access'!J593)=0,"",'Local Access'!J593)</f>
        <v/>
      </c>
      <c r="L593" s="36" t="str">
        <f>IF(LEN('Local Access'!K593)=0,"",'Local Access'!K593)</f>
        <v/>
      </c>
      <c r="M593" s="174" t="str">
        <f t="shared" si="46"/>
        <v/>
      </c>
      <c r="N593" s="36" t="str">
        <f>IF(LEN('Local Access'!L593)=0,"",'Local Access'!L593)</f>
        <v/>
      </c>
      <c r="O593" s="36" t="str">
        <f>IF(LEN('Local Access'!M593)=0,"",'Local Access'!M593)</f>
        <v/>
      </c>
      <c r="P593" s="35"/>
      <c r="Q593" s="35"/>
      <c r="R593" s="34"/>
      <c r="S593" s="33"/>
      <c r="T593" s="33"/>
      <c r="U593" s="32"/>
      <c r="V593" s="31"/>
      <c r="W593" s="31"/>
      <c r="X593" s="31"/>
      <c r="Y593" s="31"/>
      <c r="Z593" s="31"/>
      <c r="AA593" s="31"/>
      <c r="AB593" s="292">
        <f t="shared" si="47"/>
        <v>0</v>
      </c>
      <c r="AC593" s="292">
        <f t="shared" si="48"/>
        <v>0</v>
      </c>
      <c r="AD593" s="292">
        <f t="shared" si="49"/>
        <v>0</v>
      </c>
      <c r="AE593" s="30">
        <f>IF(G593="",0,IF(P593="On-Net maken (glasvezel)",$S593*PDC!$F$33+$T593*PDC!$F$34+PDC!$F$32+$U593,IF(P593="On-Net maken (radio)",PDC!$F$35+$U593,0)))</f>
        <v>0</v>
      </c>
      <c r="AF593" s="293">
        <f>IF(G593="",0,IF(P593="Inkoop bij 3e partij",0,IF(H593="Ja",Y593,VLOOKUP($G593,PDC!$B$10:$G$95,6,FALSE))))</f>
        <v>0</v>
      </c>
      <c r="AG593" s="30">
        <f>IF(G593="",0,IF(P593="Inkoop bij 3e partij",0,IF(H593="Ja", Z593,VLOOKUP($G593,PDC!$B$10:$G$95,5,FALSE))))</f>
        <v>0</v>
      </c>
      <c r="AH593" s="293">
        <f>IF(G593="",0,IF(P593="Inkoop bij 3e partij",V593*(1+PDC!$F$37)+IF(G593=0,0,IF(LEN(G593)=0,0,VLOOKUP($G593,PDC!$B$10:$J$77,7,FALSE))),0))</f>
        <v>0</v>
      </c>
      <c r="AI593" s="293">
        <f>IF(G593="",0,IF(P593="Inkoop bij 3e partij",W593*(1+PDC!$F$38),0))</f>
        <v>0</v>
      </c>
      <c r="AJ593" s="30">
        <f>IF(L593="",0,IF(M593="Ja",AA593,VLOOKUP($L593,PDC!$B$10:$G$95,5,FALSE)))</f>
        <v>0</v>
      </c>
    </row>
    <row r="594" spans="1:36" x14ac:dyDescent="0.2">
      <c r="A594" s="36" t="str">
        <f>IF(OR(LEN('Local Access'!A594)=0,'Local Access'!$L593="Ja"),"",'Local Access'!A594)</f>
        <v/>
      </c>
      <c r="B594" s="36" t="str">
        <f>IF(OR(LEN('Local Access'!B594)=0,'Local Access'!$L593="Ja"),"",'Local Access'!B594)</f>
        <v/>
      </c>
      <c r="C594" s="36" t="str">
        <f>IF(OR(LEN('Local Access'!C594)=0,'Local Access'!$L593="Ja"),"",'Local Access'!C594)</f>
        <v/>
      </c>
      <c r="D594" s="36" t="str">
        <f>IF(OR(LEN('Local Access'!D594)=0,'Local Access'!$L593="Ja"),"",'Local Access'!D594)</f>
        <v/>
      </c>
      <c r="E594" s="36" t="str">
        <f>IF(OR(LEN('Local Access'!E594)=0,'Local Access'!$L593="Ja"),"",'Local Access'!E594)</f>
        <v/>
      </c>
      <c r="F594" s="36" t="str">
        <f>IF(OR(LEN('Local Access'!F594)=0,'Local Access'!$L593="Ja"),"",'Local Access'!F594)</f>
        <v/>
      </c>
      <c r="G594" s="36" t="str">
        <f>IF(N593="Ja","",IF(LEN('Local Access'!H594)=0,"",'Local Access'!H594))</f>
        <v/>
      </c>
      <c r="H594" s="174" t="str">
        <f t="shared" si="45"/>
        <v/>
      </c>
      <c r="I594" s="36" t="str">
        <f>IF(N593="Ja","",IF(LEN('Local Access'!G594)=0,"",'Local Access'!G594))</f>
        <v/>
      </c>
      <c r="J594" s="36" t="str">
        <f>IF(N593="Ja","",IF(LEN('Local Access'!I594)=0,"",'Local Access'!I594))</f>
        <v/>
      </c>
      <c r="K594" s="36" t="str">
        <f>IF(LEN('Local Access'!J594)=0,"",'Local Access'!J594)</f>
        <v/>
      </c>
      <c r="L594" s="36" t="str">
        <f>IF(LEN('Local Access'!K594)=0,"",'Local Access'!K594)</f>
        <v/>
      </c>
      <c r="M594" s="174" t="str">
        <f t="shared" si="46"/>
        <v/>
      </c>
      <c r="N594" s="36" t="str">
        <f>IF(LEN('Local Access'!L594)=0,"",'Local Access'!L594)</f>
        <v/>
      </c>
      <c r="O594" s="36" t="str">
        <f>IF(LEN('Local Access'!M594)=0,"",'Local Access'!M594)</f>
        <v/>
      </c>
      <c r="P594" s="35"/>
      <c r="Q594" s="35"/>
      <c r="R594" s="34"/>
      <c r="S594" s="33"/>
      <c r="T594" s="33"/>
      <c r="U594" s="32"/>
      <c r="V594" s="31"/>
      <c r="W594" s="31"/>
      <c r="X594" s="31"/>
      <c r="Y594" s="31"/>
      <c r="Z594" s="31"/>
      <c r="AA594" s="31"/>
      <c r="AB594" s="292">
        <f t="shared" si="47"/>
        <v>0</v>
      </c>
      <c r="AC594" s="292">
        <f t="shared" si="48"/>
        <v>0</v>
      </c>
      <c r="AD594" s="292">
        <f t="shared" si="49"/>
        <v>0</v>
      </c>
      <c r="AE594" s="30">
        <f>IF(G594="",0,IF(P594="On-Net maken (glasvezel)",$S594*PDC!$F$33+$T594*PDC!$F$34+PDC!$F$32+$U594,IF(P594="On-Net maken (radio)",PDC!$F$35+$U594,0)))</f>
        <v>0</v>
      </c>
      <c r="AF594" s="293">
        <f>IF(G594="",0,IF(P594="Inkoop bij 3e partij",0,IF(H594="Ja",Y594,VLOOKUP($G594,PDC!$B$10:$G$95,6,FALSE))))</f>
        <v>0</v>
      </c>
      <c r="AG594" s="30">
        <f>IF(G594="",0,IF(P594="Inkoop bij 3e partij",0,IF(H594="Ja", Z594,VLOOKUP($G594,PDC!$B$10:$G$95,5,FALSE))))</f>
        <v>0</v>
      </c>
      <c r="AH594" s="293">
        <f>IF(G594="",0,IF(P594="Inkoop bij 3e partij",V594*(1+PDC!$F$37)+IF(G594=0,0,IF(LEN(G594)=0,0,VLOOKUP($G594,PDC!$B$10:$J$77,7,FALSE))),0))</f>
        <v>0</v>
      </c>
      <c r="AI594" s="293">
        <f>IF(G594="",0,IF(P594="Inkoop bij 3e partij",W594*(1+PDC!$F$38),0))</f>
        <v>0</v>
      </c>
      <c r="AJ594" s="30">
        <f>IF(L594="",0,IF(M594="Ja",AA594,VLOOKUP($L594,PDC!$B$10:$G$95,5,FALSE)))</f>
        <v>0</v>
      </c>
    </row>
    <row r="595" spans="1:36" x14ac:dyDescent="0.2">
      <c r="A595" s="36" t="str">
        <f>IF(OR(LEN('Local Access'!A595)=0,'Local Access'!$L594="Ja"),"",'Local Access'!A595)</f>
        <v/>
      </c>
      <c r="B595" s="36" t="str">
        <f>IF(OR(LEN('Local Access'!B595)=0,'Local Access'!$L594="Ja"),"",'Local Access'!B595)</f>
        <v/>
      </c>
      <c r="C595" s="36" t="str">
        <f>IF(OR(LEN('Local Access'!C595)=0,'Local Access'!$L594="Ja"),"",'Local Access'!C595)</f>
        <v/>
      </c>
      <c r="D595" s="36" t="str">
        <f>IF(OR(LEN('Local Access'!D595)=0,'Local Access'!$L594="Ja"),"",'Local Access'!D595)</f>
        <v/>
      </c>
      <c r="E595" s="36" t="str">
        <f>IF(OR(LEN('Local Access'!E595)=0,'Local Access'!$L594="Ja"),"",'Local Access'!E595)</f>
        <v/>
      </c>
      <c r="F595" s="36" t="str">
        <f>IF(OR(LEN('Local Access'!F595)=0,'Local Access'!$L594="Ja"),"",'Local Access'!F595)</f>
        <v/>
      </c>
      <c r="G595" s="36" t="str">
        <f>IF(N594="Ja","",IF(LEN('Local Access'!H595)=0,"",'Local Access'!H595))</f>
        <v/>
      </c>
      <c r="H595" s="174" t="str">
        <f t="shared" si="45"/>
        <v/>
      </c>
      <c r="I595" s="36" t="str">
        <f>IF(N594="Ja","",IF(LEN('Local Access'!G595)=0,"",'Local Access'!G595))</f>
        <v/>
      </c>
      <c r="J595" s="36" t="str">
        <f>IF(N594="Ja","",IF(LEN('Local Access'!I595)=0,"",'Local Access'!I595))</f>
        <v/>
      </c>
      <c r="K595" s="36" t="str">
        <f>IF(LEN('Local Access'!J595)=0,"",'Local Access'!J595)</f>
        <v/>
      </c>
      <c r="L595" s="36" t="str">
        <f>IF(LEN('Local Access'!K595)=0,"",'Local Access'!K595)</f>
        <v/>
      </c>
      <c r="M595" s="174" t="str">
        <f t="shared" si="46"/>
        <v/>
      </c>
      <c r="N595" s="36" t="str">
        <f>IF(LEN('Local Access'!L595)=0,"",'Local Access'!L595)</f>
        <v/>
      </c>
      <c r="O595" s="36" t="str">
        <f>IF(LEN('Local Access'!M595)=0,"",'Local Access'!M595)</f>
        <v/>
      </c>
      <c r="P595" s="35"/>
      <c r="Q595" s="35"/>
      <c r="R595" s="34"/>
      <c r="S595" s="33"/>
      <c r="T595" s="33"/>
      <c r="U595" s="32"/>
      <c r="V595" s="31"/>
      <c r="W595" s="31"/>
      <c r="X595" s="31"/>
      <c r="Y595" s="31"/>
      <c r="Z595" s="31"/>
      <c r="AA595" s="31"/>
      <c r="AB595" s="292">
        <f t="shared" si="47"/>
        <v>0</v>
      </c>
      <c r="AC595" s="292">
        <f t="shared" si="48"/>
        <v>0</v>
      </c>
      <c r="AD595" s="292">
        <f t="shared" si="49"/>
        <v>0</v>
      </c>
      <c r="AE595" s="30">
        <f>IF(G595="",0,IF(P595="On-Net maken (glasvezel)",$S595*PDC!$F$33+$T595*PDC!$F$34+PDC!$F$32+$U595,IF(P595="On-Net maken (radio)",PDC!$F$35+$U595,0)))</f>
        <v>0</v>
      </c>
      <c r="AF595" s="293">
        <f>IF(G595="",0,IF(P595="Inkoop bij 3e partij",0,IF(H595="Ja",Y595,VLOOKUP($G595,PDC!$B$10:$G$95,6,FALSE))))</f>
        <v>0</v>
      </c>
      <c r="AG595" s="30">
        <f>IF(G595="",0,IF(P595="Inkoop bij 3e partij",0,IF(H595="Ja", Z595,VLOOKUP($G595,PDC!$B$10:$G$95,5,FALSE))))</f>
        <v>0</v>
      </c>
      <c r="AH595" s="293">
        <f>IF(G595="",0,IF(P595="Inkoop bij 3e partij",V595*(1+PDC!$F$37)+IF(G595=0,0,IF(LEN(G595)=0,0,VLOOKUP($G595,PDC!$B$10:$J$77,7,FALSE))),0))</f>
        <v>0</v>
      </c>
      <c r="AI595" s="293">
        <f>IF(G595="",0,IF(P595="Inkoop bij 3e partij",W595*(1+PDC!$F$38),0))</f>
        <v>0</v>
      </c>
      <c r="AJ595" s="30">
        <f>IF(L595="",0,IF(M595="Ja",AA595,VLOOKUP($L595,PDC!$B$10:$G$95,5,FALSE)))</f>
        <v>0</v>
      </c>
    </row>
    <row r="596" spans="1:36" x14ac:dyDescent="0.2">
      <c r="A596" s="36" t="str">
        <f>IF(OR(LEN('Local Access'!A596)=0,'Local Access'!$L595="Ja"),"",'Local Access'!A596)</f>
        <v/>
      </c>
      <c r="B596" s="36" t="str">
        <f>IF(OR(LEN('Local Access'!B596)=0,'Local Access'!$L595="Ja"),"",'Local Access'!B596)</f>
        <v/>
      </c>
      <c r="C596" s="36" t="str">
        <f>IF(OR(LEN('Local Access'!C596)=0,'Local Access'!$L595="Ja"),"",'Local Access'!C596)</f>
        <v/>
      </c>
      <c r="D596" s="36" t="str">
        <f>IF(OR(LEN('Local Access'!D596)=0,'Local Access'!$L595="Ja"),"",'Local Access'!D596)</f>
        <v/>
      </c>
      <c r="E596" s="36" t="str">
        <f>IF(OR(LEN('Local Access'!E596)=0,'Local Access'!$L595="Ja"),"",'Local Access'!E596)</f>
        <v/>
      </c>
      <c r="F596" s="36" t="str">
        <f>IF(OR(LEN('Local Access'!F596)=0,'Local Access'!$L595="Ja"),"",'Local Access'!F596)</f>
        <v/>
      </c>
      <c r="G596" s="36" t="str">
        <f>IF(N595="Ja","",IF(LEN('Local Access'!H596)=0,"",'Local Access'!H596))</f>
        <v/>
      </c>
      <c r="H596" s="174" t="str">
        <f t="shared" si="45"/>
        <v/>
      </c>
      <c r="I596" s="36" t="str">
        <f>IF(N595="Ja","",IF(LEN('Local Access'!G596)=0,"",'Local Access'!G596))</f>
        <v/>
      </c>
      <c r="J596" s="36" t="str">
        <f>IF(N595="Ja","",IF(LEN('Local Access'!I596)=0,"",'Local Access'!I596))</f>
        <v/>
      </c>
      <c r="K596" s="36" t="str">
        <f>IF(LEN('Local Access'!J596)=0,"",'Local Access'!J596)</f>
        <v/>
      </c>
      <c r="L596" s="36" t="str">
        <f>IF(LEN('Local Access'!K596)=0,"",'Local Access'!K596)</f>
        <v/>
      </c>
      <c r="M596" s="174" t="str">
        <f t="shared" si="46"/>
        <v/>
      </c>
      <c r="N596" s="36" t="str">
        <f>IF(LEN('Local Access'!L596)=0,"",'Local Access'!L596)</f>
        <v/>
      </c>
      <c r="O596" s="36" t="str">
        <f>IF(LEN('Local Access'!M596)=0,"",'Local Access'!M596)</f>
        <v/>
      </c>
      <c r="P596" s="35"/>
      <c r="Q596" s="35"/>
      <c r="R596" s="34"/>
      <c r="S596" s="33"/>
      <c r="T596" s="33"/>
      <c r="U596" s="32"/>
      <c r="V596" s="31"/>
      <c r="W596" s="31"/>
      <c r="X596" s="31"/>
      <c r="Y596" s="31"/>
      <c r="Z596" s="31"/>
      <c r="AA596" s="31"/>
      <c r="AB596" s="292">
        <f t="shared" si="47"/>
        <v>0</v>
      </c>
      <c r="AC596" s="292">
        <f t="shared" si="48"/>
        <v>0</v>
      </c>
      <c r="AD596" s="292">
        <f t="shared" si="49"/>
        <v>0</v>
      </c>
      <c r="AE596" s="30">
        <f>IF(G596="",0,IF(P596="On-Net maken (glasvezel)",$S596*PDC!$F$33+$T596*PDC!$F$34+PDC!$F$32+$U596,IF(P596="On-Net maken (radio)",PDC!$F$35+$U596,0)))</f>
        <v>0</v>
      </c>
      <c r="AF596" s="293">
        <f>IF(G596="",0,IF(P596="Inkoop bij 3e partij",0,IF(H596="Ja",Y596,VLOOKUP($G596,PDC!$B$10:$G$95,6,FALSE))))</f>
        <v>0</v>
      </c>
      <c r="AG596" s="30">
        <f>IF(G596="",0,IF(P596="Inkoop bij 3e partij",0,IF(H596="Ja", Z596,VLOOKUP($G596,PDC!$B$10:$G$95,5,FALSE))))</f>
        <v>0</v>
      </c>
      <c r="AH596" s="293">
        <f>IF(G596="",0,IF(P596="Inkoop bij 3e partij",V596*(1+PDC!$F$37)+IF(G596=0,0,IF(LEN(G596)=0,0,VLOOKUP($G596,PDC!$B$10:$J$77,7,FALSE))),0))</f>
        <v>0</v>
      </c>
      <c r="AI596" s="293">
        <f>IF(G596="",0,IF(P596="Inkoop bij 3e partij",W596*(1+PDC!$F$38),0))</f>
        <v>0</v>
      </c>
      <c r="AJ596" s="30">
        <f>IF(L596="",0,IF(M596="Ja",AA596,VLOOKUP($L596,PDC!$B$10:$G$95,5,FALSE)))</f>
        <v>0</v>
      </c>
    </row>
    <row r="597" spans="1:36" x14ac:dyDescent="0.2">
      <c r="A597" s="36" t="str">
        <f>IF(OR(LEN('Local Access'!A597)=0,'Local Access'!$L596="Ja"),"",'Local Access'!A597)</f>
        <v/>
      </c>
      <c r="B597" s="36" t="str">
        <f>IF(OR(LEN('Local Access'!B597)=0,'Local Access'!$L596="Ja"),"",'Local Access'!B597)</f>
        <v/>
      </c>
      <c r="C597" s="36" t="str">
        <f>IF(OR(LEN('Local Access'!C597)=0,'Local Access'!$L596="Ja"),"",'Local Access'!C597)</f>
        <v/>
      </c>
      <c r="D597" s="36" t="str">
        <f>IF(OR(LEN('Local Access'!D597)=0,'Local Access'!$L596="Ja"),"",'Local Access'!D597)</f>
        <v/>
      </c>
      <c r="E597" s="36" t="str">
        <f>IF(OR(LEN('Local Access'!E597)=0,'Local Access'!$L596="Ja"),"",'Local Access'!E597)</f>
        <v/>
      </c>
      <c r="F597" s="36" t="str">
        <f>IF(OR(LEN('Local Access'!F597)=0,'Local Access'!$L596="Ja"),"",'Local Access'!F597)</f>
        <v/>
      </c>
      <c r="G597" s="36" t="str">
        <f>IF(N596="Ja","",IF(LEN('Local Access'!H597)=0,"",'Local Access'!H597))</f>
        <v/>
      </c>
      <c r="H597" s="174" t="str">
        <f t="shared" si="45"/>
        <v/>
      </c>
      <c r="I597" s="36" t="str">
        <f>IF(N596="Ja","",IF(LEN('Local Access'!G597)=0,"",'Local Access'!G597))</f>
        <v/>
      </c>
      <c r="J597" s="36" t="str">
        <f>IF(N596="Ja","",IF(LEN('Local Access'!I597)=0,"",'Local Access'!I597))</f>
        <v/>
      </c>
      <c r="K597" s="36" t="str">
        <f>IF(LEN('Local Access'!J597)=0,"",'Local Access'!J597)</f>
        <v/>
      </c>
      <c r="L597" s="36" t="str">
        <f>IF(LEN('Local Access'!K597)=0,"",'Local Access'!K597)</f>
        <v/>
      </c>
      <c r="M597" s="174" t="str">
        <f t="shared" si="46"/>
        <v/>
      </c>
      <c r="N597" s="36" t="str">
        <f>IF(LEN('Local Access'!L597)=0,"",'Local Access'!L597)</f>
        <v/>
      </c>
      <c r="O597" s="36" t="str">
        <f>IF(LEN('Local Access'!M597)=0,"",'Local Access'!M597)</f>
        <v/>
      </c>
      <c r="P597" s="35"/>
      <c r="Q597" s="35"/>
      <c r="R597" s="34"/>
      <c r="S597" s="33"/>
      <c r="T597" s="33"/>
      <c r="U597" s="32"/>
      <c r="V597" s="31"/>
      <c r="W597" s="31"/>
      <c r="X597" s="31"/>
      <c r="Y597" s="31"/>
      <c r="Z597" s="31"/>
      <c r="AA597" s="31"/>
      <c r="AB597" s="292">
        <f t="shared" si="47"/>
        <v>0</v>
      </c>
      <c r="AC597" s="292">
        <f t="shared" si="48"/>
        <v>0</v>
      </c>
      <c r="AD597" s="292">
        <f t="shared" si="49"/>
        <v>0</v>
      </c>
      <c r="AE597" s="30">
        <f>IF(G597="",0,IF(P597="On-Net maken (glasvezel)",$S597*PDC!$F$33+$T597*PDC!$F$34+PDC!$F$32+$U597,IF(P597="On-Net maken (radio)",PDC!$F$35+$U597,0)))</f>
        <v>0</v>
      </c>
      <c r="AF597" s="293">
        <f>IF(G597="",0,IF(P597="Inkoop bij 3e partij",0,IF(H597="Ja",Y597,VLOOKUP($G597,PDC!$B$10:$G$95,6,FALSE))))</f>
        <v>0</v>
      </c>
      <c r="AG597" s="30">
        <f>IF(G597="",0,IF(P597="Inkoop bij 3e partij",0,IF(H597="Ja", Z597,VLOOKUP($G597,PDC!$B$10:$G$95,5,FALSE))))</f>
        <v>0</v>
      </c>
      <c r="AH597" s="293">
        <f>IF(G597="",0,IF(P597="Inkoop bij 3e partij",V597*(1+PDC!$F$37)+IF(G597=0,0,IF(LEN(G597)=0,0,VLOOKUP($G597,PDC!$B$10:$J$77,7,FALSE))),0))</f>
        <v>0</v>
      </c>
      <c r="AI597" s="293">
        <f>IF(G597="",0,IF(P597="Inkoop bij 3e partij",W597*(1+PDC!$F$38),0))</f>
        <v>0</v>
      </c>
      <c r="AJ597" s="30">
        <f>IF(L597="",0,IF(M597="Ja",AA597,VLOOKUP($L597,PDC!$B$10:$G$95,5,FALSE)))</f>
        <v>0</v>
      </c>
    </row>
    <row r="598" spans="1:36" x14ac:dyDescent="0.2">
      <c r="A598" s="36" t="str">
        <f>IF(OR(LEN('Local Access'!A598)=0,'Local Access'!$L597="Ja"),"",'Local Access'!A598)</f>
        <v/>
      </c>
      <c r="B598" s="36" t="str">
        <f>IF(OR(LEN('Local Access'!B598)=0,'Local Access'!$L597="Ja"),"",'Local Access'!B598)</f>
        <v/>
      </c>
      <c r="C598" s="36" t="str">
        <f>IF(OR(LEN('Local Access'!C598)=0,'Local Access'!$L597="Ja"),"",'Local Access'!C598)</f>
        <v/>
      </c>
      <c r="D598" s="36" t="str">
        <f>IF(OR(LEN('Local Access'!D598)=0,'Local Access'!$L597="Ja"),"",'Local Access'!D598)</f>
        <v/>
      </c>
      <c r="E598" s="36" t="str">
        <f>IF(OR(LEN('Local Access'!E598)=0,'Local Access'!$L597="Ja"),"",'Local Access'!E598)</f>
        <v/>
      </c>
      <c r="F598" s="36" t="str">
        <f>IF(OR(LEN('Local Access'!F598)=0,'Local Access'!$L597="Ja"),"",'Local Access'!F598)</f>
        <v/>
      </c>
      <c r="G598" s="36" t="str">
        <f>IF(N597="Ja","",IF(LEN('Local Access'!H598)=0,"",'Local Access'!H598))</f>
        <v/>
      </c>
      <c r="H598" s="174" t="str">
        <f t="shared" si="45"/>
        <v/>
      </c>
      <c r="I598" s="36" t="str">
        <f>IF(N597="Ja","",IF(LEN('Local Access'!G598)=0,"",'Local Access'!G598))</f>
        <v/>
      </c>
      <c r="J598" s="36" t="str">
        <f>IF(N597="Ja","",IF(LEN('Local Access'!I598)=0,"",'Local Access'!I598))</f>
        <v/>
      </c>
      <c r="K598" s="36" t="str">
        <f>IF(LEN('Local Access'!J598)=0,"",'Local Access'!J598)</f>
        <v/>
      </c>
      <c r="L598" s="36" t="str">
        <f>IF(LEN('Local Access'!K598)=0,"",'Local Access'!K598)</f>
        <v/>
      </c>
      <c r="M598" s="174" t="str">
        <f t="shared" si="46"/>
        <v/>
      </c>
      <c r="N598" s="36" t="str">
        <f>IF(LEN('Local Access'!L598)=0,"",'Local Access'!L598)</f>
        <v/>
      </c>
      <c r="O598" s="36" t="str">
        <f>IF(LEN('Local Access'!M598)=0,"",'Local Access'!M598)</f>
        <v/>
      </c>
      <c r="P598" s="35"/>
      <c r="Q598" s="35"/>
      <c r="R598" s="34"/>
      <c r="S598" s="33"/>
      <c r="T598" s="33"/>
      <c r="U598" s="32"/>
      <c r="V598" s="31"/>
      <c r="W598" s="31"/>
      <c r="X598" s="31"/>
      <c r="Y598" s="31"/>
      <c r="Z598" s="31"/>
      <c r="AA598" s="31"/>
      <c r="AB598" s="292">
        <f t="shared" si="47"/>
        <v>0</v>
      </c>
      <c r="AC598" s="292">
        <f t="shared" si="48"/>
        <v>0</v>
      </c>
      <c r="AD598" s="292">
        <f t="shared" si="49"/>
        <v>0</v>
      </c>
      <c r="AE598" s="30">
        <f>IF(G598="",0,IF(P598="On-Net maken (glasvezel)",$S598*PDC!$F$33+$T598*PDC!$F$34+PDC!$F$32+$U598,IF(P598="On-Net maken (radio)",PDC!$F$35+$U598,0)))</f>
        <v>0</v>
      </c>
      <c r="AF598" s="293">
        <f>IF(G598="",0,IF(P598="Inkoop bij 3e partij",0,IF(H598="Ja",Y598,VLOOKUP($G598,PDC!$B$10:$G$95,6,FALSE))))</f>
        <v>0</v>
      </c>
      <c r="AG598" s="30">
        <f>IF(G598="",0,IF(P598="Inkoop bij 3e partij",0,IF(H598="Ja", Z598,VLOOKUP($G598,PDC!$B$10:$G$95,5,FALSE))))</f>
        <v>0</v>
      </c>
      <c r="AH598" s="293">
        <f>IF(G598="",0,IF(P598="Inkoop bij 3e partij",V598*(1+PDC!$F$37)+IF(G598=0,0,IF(LEN(G598)=0,0,VLOOKUP($G598,PDC!$B$10:$J$77,7,FALSE))),0))</f>
        <v>0</v>
      </c>
      <c r="AI598" s="293">
        <f>IF(G598="",0,IF(P598="Inkoop bij 3e partij",W598*(1+PDC!$F$38),0))</f>
        <v>0</v>
      </c>
      <c r="AJ598" s="30">
        <f>IF(L598="",0,IF(M598="Ja",AA598,VLOOKUP($L598,PDC!$B$10:$G$95,5,FALSE)))</f>
        <v>0</v>
      </c>
    </row>
    <row r="599" spans="1:36" x14ac:dyDescent="0.2">
      <c r="A599" s="36" t="str">
        <f>IF(OR(LEN('Local Access'!A599)=0,'Local Access'!$L598="Ja"),"",'Local Access'!A599)</f>
        <v/>
      </c>
      <c r="B599" s="36" t="str">
        <f>IF(OR(LEN('Local Access'!B599)=0,'Local Access'!$L598="Ja"),"",'Local Access'!B599)</f>
        <v/>
      </c>
      <c r="C599" s="36" t="str">
        <f>IF(OR(LEN('Local Access'!C599)=0,'Local Access'!$L598="Ja"),"",'Local Access'!C599)</f>
        <v/>
      </c>
      <c r="D599" s="36" t="str">
        <f>IF(OR(LEN('Local Access'!D599)=0,'Local Access'!$L598="Ja"),"",'Local Access'!D599)</f>
        <v/>
      </c>
      <c r="E599" s="36" t="str">
        <f>IF(OR(LEN('Local Access'!E599)=0,'Local Access'!$L598="Ja"),"",'Local Access'!E599)</f>
        <v/>
      </c>
      <c r="F599" s="36" t="str">
        <f>IF(OR(LEN('Local Access'!F599)=0,'Local Access'!$L598="Ja"),"",'Local Access'!F599)</f>
        <v/>
      </c>
      <c r="G599" s="36" t="str">
        <f>IF(N598="Ja","",IF(LEN('Local Access'!H599)=0,"",'Local Access'!H599))</f>
        <v/>
      </c>
      <c r="H599" s="174" t="str">
        <f t="shared" si="45"/>
        <v/>
      </c>
      <c r="I599" s="36" t="str">
        <f>IF(N598="Ja","",IF(LEN('Local Access'!G599)=0,"",'Local Access'!G599))</f>
        <v/>
      </c>
      <c r="J599" s="36" t="str">
        <f>IF(N598="Ja","",IF(LEN('Local Access'!I599)=0,"",'Local Access'!I599))</f>
        <v/>
      </c>
      <c r="K599" s="36" t="str">
        <f>IF(LEN('Local Access'!J599)=0,"",'Local Access'!J599)</f>
        <v/>
      </c>
      <c r="L599" s="36" t="str">
        <f>IF(LEN('Local Access'!K599)=0,"",'Local Access'!K599)</f>
        <v/>
      </c>
      <c r="M599" s="174" t="str">
        <f t="shared" si="46"/>
        <v/>
      </c>
      <c r="N599" s="36" t="str">
        <f>IF(LEN('Local Access'!L599)=0,"",'Local Access'!L599)</f>
        <v/>
      </c>
      <c r="O599" s="36" t="str">
        <f>IF(LEN('Local Access'!M599)=0,"",'Local Access'!M599)</f>
        <v/>
      </c>
      <c r="P599" s="35"/>
      <c r="Q599" s="35"/>
      <c r="R599" s="34"/>
      <c r="S599" s="33"/>
      <c r="T599" s="33"/>
      <c r="U599" s="32"/>
      <c r="V599" s="31"/>
      <c r="W599" s="31"/>
      <c r="X599" s="31"/>
      <c r="Y599" s="31"/>
      <c r="Z599" s="31"/>
      <c r="AA599" s="31"/>
      <c r="AB599" s="292">
        <f t="shared" si="47"/>
        <v>0</v>
      </c>
      <c r="AC599" s="292">
        <f t="shared" si="48"/>
        <v>0</v>
      </c>
      <c r="AD599" s="292">
        <f t="shared" si="49"/>
        <v>0</v>
      </c>
      <c r="AE599" s="30">
        <f>IF(G599="",0,IF(P599="On-Net maken (glasvezel)",$S599*PDC!$F$33+$T599*PDC!$F$34+PDC!$F$32+$U599,IF(P599="On-Net maken (radio)",PDC!$F$35+$U599,0)))</f>
        <v>0</v>
      </c>
      <c r="AF599" s="293">
        <f>IF(G599="",0,IF(P599="Inkoop bij 3e partij",0,IF(H599="Ja",Y599,VLOOKUP($G599,PDC!$B$10:$G$95,6,FALSE))))</f>
        <v>0</v>
      </c>
      <c r="AG599" s="30">
        <f>IF(G599="",0,IF(P599="Inkoop bij 3e partij",0,IF(H599="Ja", Z599,VLOOKUP($G599,PDC!$B$10:$G$95,5,FALSE))))</f>
        <v>0</v>
      </c>
      <c r="AH599" s="293">
        <f>IF(G599="",0,IF(P599="Inkoop bij 3e partij",V599*(1+PDC!$F$37)+IF(G599=0,0,IF(LEN(G599)=0,0,VLOOKUP($G599,PDC!$B$10:$J$77,7,FALSE))),0))</f>
        <v>0</v>
      </c>
      <c r="AI599" s="293">
        <f>IF(G599="",0,IF(P599="Inkoop bij 3e partij",W599*(1+PDC!$F$38),0))</f>
        <v>0</v>
      </c>
      <c r="AJ599" s="30">
        <f>IF(L599="",0,IF(M599="Ja",AA599,VLOOKUP($L599,PDC!$B$10:$G$95,5,FALSE)))</f>
        <v>0</v>
      </c>
    </row>
    <row r="600" spans="1:36" x14ac:dyDescent="0.2">
      <c r="A600" s="36" t="str">
        <f>IF(OR(LEN('Local Access'!A600)=0,'Local Access'!$L599="Ja"),"",'Local Access'!A600)</f>
        <v/>
      </c>
      <c r="B600" s="36" t="str">
        <f>IF(OR(LEN('Local Access'!B600)=0,'Local Access'!$L599="Ja"),"",'Local Access'!B600)</f>
        <v/>
      </c>
      <c r="C600" s="36" t="str">
        <f>IF(OR(LEN('Local Access'!C600)=0,'Local Access'!$L599="Ja"),"",'Local Access'!C600)</f>
        <v/>
      </c>
      <c r="D600" s="36" t="str">
        <f>IF(OR(LEN('Local Access'!D600)=0,'Local Access'!$L599="Ja"),"",'Local Access'!D600)</f>
        <v/>
      </c>
      <c r="E600" s="36" t="str">
        <f>IF(OR(LEN('Local Access'!E600)=0,'Local Access'!$L599="Ja"),"",'Local Access'!E600)</f>
        <v/>
      </c>
      <c r="F600" s="36" t="str">
        <f>IF(OR(LEN('Local Access'!F600)=0,'Local Access'!$L599="Ja"),"",'Local Access'!F600)</f>
        <v/>
      </c>
      <c r="G600" s="36" t="str">
        <f>IF(N599="Ja","",IF(LEN('Local Access'!H600)=0,"",'Local Access'!H600))</f>
        <v/>
      </c>
      <c r="H600" s="174" t="str">
        <f t="shared" si="45"/>
        <v/>
      </c>
      <c r="I600" s="36" t="str">
        <f>IF(N599="Ja","",IF(LEN('Local Access'!G600)=0,"",'Local Access'!G600))</f>
        <v/>
      </c>
      <c r="J600" s="36" t="str">
        <f>IF(N599="Ja","",IF(LEN('Local Access'!I600)=0,"",'Local Access'!I600))</f>
        <v/>
      </c>
      <c r="K600" s="36" t="str">
        <f>IF(LEN('Local Access'!J600)=0,"",'Local Access'!J600)</f>
        <v/>
      </c>
      <c r="L600" s="36" t="str">
        <f>IF(LEN('Local Access'!K600)=0,"",'Local Access'!K600)</f>
        <v/>
      </c>
      <c r="M600" s="174" t="str">
        <f t="shared" si="46"/>
        <v/>
      </c>
      <c r="N600" s="36" t="str">
        <f>IF(LEN('Local Access'!L600)=0,"",'Local Access'!L600)</f>
        <v/>
      </c>
      <c r="O600" s="36" t="str">
        <f>IF(LEN('Local Access'!M600)=0,"",'Local Access'!M600)</f>
        <v/>
      </c>
      <c r="P600" s="35"/>
      <c r="Q600" s="35"/>
      <c r="R600" s="34"/>
      <c r="S600" s="33"/>
      <c r="T600" s="33"/>
      <c r="U600" s="32"/>
      <c r="V600" s="31"/>
      <c r="W600" s="31"/>
      <c r="X600" s="31"/>
      <c r="Y600" s="31"/>
      <c r="Z600" s="31"/>
      <c r="AA600" s="31"/>
      <c r="AB600" s="292">
        <f t="shared" si="47"/>
        <v>0</v>
      </c>
      <c r="AC600" s="292">
        <f t="shared" si="48"/>
        <v>0</v>
      </c>
      <c r="AD600" s="292">
        <f t="shared" si="49"/>
        <v>0</v>
      </c>
      <c r="AE600" s="30">
        <f>IF(G600="",0,IF(P600="On-Net maken (glasvezel)",$S600*PDC!$F$33+$T600*PDC!$F$34+PDC!$F$32+$U600,IF(P600="On-Net maken (radio)",PDC!$F$35+$U600,0)))</f>
        <v>0</v>
      </c>
      <c r="AF600" s="293">
        <f>IF(G600="",0,IF(P600="Inkoop bij 3e partij",0,IF(H600="Ja",Y600,VLOOKUP($G600,PDC!$B$10:$G$95,6,FALSE))))</f>
        <v>0</v>
      </c>
      <c r="AG600" s="30">
        <f>IF(G600="",0,IF(P600="Inkoop bij 3e partij",0,IF(H600="Ja", Z600,VLOOKUP($G600,PDC!$B$10:$G$95,5,FALSE))))</f>
        <v>0</v>
      </c>
      <c r="AH600" s="293">
        <f>IF(G600="",0,IF(P600="Inkoop bij 3e partij",V600*(1+PDC!$F$37)+IF(G600=0,0,IF(LEN(G600)=0,0,VLOOKUP($G600,PDC!$B$10:$J$77,7,FALSE))),0))</f>
        <v>0</v>
      </c>
      <c r="AI600" s="293">
        <f>IF(G600="",0,IF(P600="Inkoop bij 3e partij",W600*(1+PDC!$F$38),0))</f>
        <v>0</v>
      </c>
      <c r="AJ600" s="30">
        <f>IF(L600="",0,IF(M600="Ja",AA600,VLOOKUP($L600,PDC!$B$10:$G$95,5,FALSE)))</f>
        <v>0</v>
      </c>
    </row>
    <row r="601" spans="1:36" x14ac:dyDescent="0.2">
      <c r="A601" s="36" t="str">
        <f>IF(OR(LEN('Local Access'!A601)=0,'Local Access'!$L600="Ja"),"",'Local Access'!A601)</f>
        <v/>
      </c>
      <c r="B601" s="36" t="str">
        <f>IF(OR(LEN('Local Access'!B601)=0,'Local Access'!$L600="Ja"),"",'Local Access'!B601)</f>
        <v/>
      </c>
      <c r="C601" s="36" t="str">
        <f>IF(OR(LEN('Local Access'!C601)=0,'Local Access'!$L600="Ja"),"",'Local Access'!C601)</f>
        <v/>
      </c>
      <c r="D601" s="36" t="str">
        <f>IF(OR(LEN('Local Access'!D601)=0,'Local Access'!$L600="Ja"),"",'Local Access'!D601)</f>
        <v/>
      </c>
      <c r="E601" s="36" t="str">
        <f>IF(OR(LEN('Local Access'!E601)=0,'Local Access'!$L600="Ja"),"",'Local Access'!E601)</f>
        <v/>
      </c>
      <c r="F601" s="36" t="str">
        <f>IF(OR(LEN('Local Access'!F601)=0,'Local Access'!$L600="Ja"),"",'Local Access'!F601)</f>
        <v/>
      </c>
      <c r="G601" s="36" t="str">
        <f>IF(N600="Ja","",IF(LEN('Local Access'!H601)=0,"",'Local Access'!H601))</f>
        <v/>
      </c>
      <c r="H601" s="174" t="str">
        <f t="shared" si="45"/>
        <v/>
      </c>
      <c r="I601" s="36" t="str">
        <f>IF(N600="Ja","",IF(LEN('Local Access'!G601)=0,"",'Local Access'!G601))</f>
        <v/>
      </c>
      <c r="J601" s="36" t="str">
        <f>IF(N600="Ja","",IF(LEN('Local Access'!I601)=0,"",'Local Access'!I601))</f>
        <v/>
      </c>
      <c r="K601" s="36" t="str">
        <f>IF(LEN('Local Access'!J601)=0,"",'Local Access'!J601)</f>
        <v/>
      </c>
      <c r="L601" s="36" t="str">
        <f>IF(LEN('Local Access'!K601)=0,"",'Local Access'!K601)</f>
        <v/>
      </c>
      <c r="M601" s="174" t="str">
        <f t="shared" si="46"/>
        <v/>
      </c>
      <c r="N601" s="36" t="str">
        <f>IF(LEN('Local Access'!L601)=0,"",'Local Access'!L601)</f>
        <v/>
      </c>
      <c r="O601" s="36" t="str">
        <f>IF(LEN('Local Access'!M601)=0,"",'Local Access'!M601)</f>
        <v/>
      </c>
      <c r="P601" s="35"/>
      <c r="Q601" s="35"/>
      <c r="R601" s="34"/>
      <c r="S601" s="33"/>
      <c r="T601" s="33"/>
      <c r="U601" s="32"/>
      <c r="V601" s="31"/>
      <c r="W601" s="31"/>
      <c r="X601" s="31"/>
      <c r="Y601" s="31"/>
      <c r="Z601" s="31"/>
      <c r="AA601" s="31"/>
      <c r="AB601" s="292">
        <f t="shared" si="47"/>
        <v>0</v>
      </c>
      <c r="AC601" s="292">
        <f t="shared" si="48"/>
        <v>0</v>
      </c>
      <c r="AD601" s="292">
        <f t="shared" si="49"/>
        <v>0</v>
      </c>
      <c r="AE601" s="30">
        <f>IF(G601="",0,IF(P601="On-Net maken (glasvezel)",$S601*PDC!$F$33+$T601*PDC!$F$34+PDC!$F$32+$U601,IF(P601="On-Net maken (radio)",PDC!$F$35+$U601,0)))</f>
        <v>0</v>
      </c>
      <c r="AF601" s="293">
        <f>IF(G601="",0,IF(P601="Inkoop bij 3e partij",0,IF(H601="Ja",Y601,VLOOKUP($G601,PDC!$B$10:$G$95,6,FALSE))))</f>
        <v>0</v>
      </c>
      <c r="AG601" s="30">
        <f>IF(G601="",0,IF(P601="Inkoop bij 3e partij",0,IF(H601="Ja", Z601,VLOOKUP($G601,PDC!$B$10:$G$95,5,FALSE))))</f>
        <v>0</v>
      </c>
      <c r="AH601" s="293">
        <f>IF(G601="",0,IF(P601="Inkoop bij 3e partij",V601*(1+PDC!$F$37)+IF(G601=0,0,IF(LEN(G601)=0,0,VLOOKUP($G601,PDC!$B$10:$J$77,7,FALSE))),0))</f>
        <v>0</v>
      </c>
      <c r="AI601" s="293">
        <f>IF(G601="",0,IF(P601="Inkoop bij 3e partij",W601*(1+PDC!$F$38),0))</f>
        <v>0</v>
      </c>
      <c r="AJ601" s="30">
        <f>IF(L601="",0,IF(M601="Ja",AA601,VLOOKUP($L601,PDC!$B$10:$G$95,5,FALSE)))</f>
        <v>0</v>
      </c>
    </row>
    <row r="602" spans="1:36" x14ac:dyDescent="0.2">
      <c r="A602" s="36" t="str">
        <f>IF(OR(LEN('Local Access'!A602)=0,'Local Access'!$L601="Ja"),"",'Local Access'!A602)</f>
        <v/>
      </c>
      <c r="B602" s="36" t="str">
        <f>IF(OR(LEN('Local Access'!B602)=0,'Local Access'!$L601="Ja"),"",'Local Access'!B602)</f>
        <v/>
      </c>
      <c r="C602" s="36" t="str">
        <f>IF(OR(LEN('Local Access'!C602)=0,'Local Access'!$L601="Ja"),"",'Local Access'!C602)</f>
        <v/>
      </c>
      <c r="D602" s="36" t="str">
        <f>IF(OR(LEN('Local Access'!D602)=0,'Local Access'!$L601="Ja"),"",'Local Access'!D602)</f>
        <v/>
      </c>
      <c r="E602" s="36" t="str">
        <f>IF(OR(LEN('Local Access'!E602)=0,'Local Access'!$L601="Ja"),"",'Local Access'!E602)</f>
        <v/>
      </c>
      <c r="F602" s="36" t="str">
        <f>IF(OR(LEN('Local Access'!F602)=0,'Local Access'!$L601="Ja"),"",'Local Access'!F602)</f>
        <v/>
      </c>
      <c r="G602" s="36" t="str">
        <f>IF(N601="Ja","",IF(LEN('Local Access'!H602)=0,"",'Local Access'!H602))</f>
        <v/>
      </c>
      <c r="H602" s="174" t="str">
        <f t="shared" si="45"/>
        <v/>
      </c>
      <c r="I602" s="36" t="str">
        <f>IF(N601="Ja","",IF(LEN('Local Access'!G602)=0,"",'Local Access'!G602))</f>
        <v/>
      </c>
      <c r="J602" s="36" t="str">
        <f>IF(N601="Ja","",IF(LEN('Local Access'!I602)=0,"",'Local Access'!I602))</f>
        <v/>
      </c>
      <c r="K602" s="36" t="str">
        <f>IF(LEN('Local Access'!J602)=0,"",'Local Access'!J602)</f>
        <v/>
      </c>
      <c r="L602" s="36" t="str">
        <f>IF(LEN('Local Access'!K602)=0,"",'Local Access'!K602)</f>
        <v/>
      </c>
      <c r="M602" s="174" t="str">
        <f t="shared" si="46"/>
        <v/>
      </c>
      <c r="N602" s="36" t="str">
        <f>IF(LEN('Local Access'!L602)=0,"",'Local Access'!L602)</f>
        <v/>
      </c>
      <c r="O602" s="36" t="str">
        <f>IF(LEN('Local Access'!M602)=0,"",'Local Access'!M602)</f>
        <v/>
      </c>
      <c r="P602" s="35"/>
      <c r="Q602" s="35"/>
      <c r="R602" s="34"/>
      <c r="S602" s="33"/>
      <c r="T602" s="33"/>
      <c r="U602" s="32"/>
      <c r="V602" s="31"/>
      <c r="W602" s="31"/>
      <c r="X602" s="31"/>
      <c r="Y602" s="31"/>
      <c r="Z602" s="31"/>
      <c r="AA602" s="31"/>
      <c r="AB602" s="292">
        <f t="shared" si="47"/>
        <v>0</v>
      </c>
      <c r="AC602" s="292">
        <f t="shared" si="48"/>
        <v>0</v>
      </c>
      <c r="AD602" s="292">
        <f t="shared" si="49"/>
        <v>0</v>
      </c>
      <c r="AE602" s="30">
        <f>IF(G602="",0,IF(P602="On-Net maken (glasvezel)",$S602*PDC!$F$33+$T602*PDC!$F$34+PDC!$F$32+$U602,IF(P602="On-Net maken (radio)",PDC!$F$35+$U602,0)))</f>
        <v>0</v>
      </c>
      <c r="AF602" s="293">
        <f>IF(G602="",0,IF(P602="Inkoop bij 3e partij",0,IF(H602="Ja",Y602,VLOOKUP($G602,PDC!$B$10:$G$95,6,FALSE))))</f>
        <v>0</v>
      </c>
      <c r="AG602" s="30">
        <f>IF(G602="",0,IF(P602="Inkoop bij 3e partij",0,IF(H602="Ja", Z602,VLOOKUP($G602,PDC!$B$10:$G$95,5,FALSE))))</f>
        <v>0</v>
      </c>
      <c r="AH602" s="293">
        <f>IF(G602="",0,IF(P602="Inkoop bij 3e partij",V602*(1+PDC!$F$37)+IF(G602=0,0,IF(LEN(G602)=0,0,VLOOKUP($G602,PDC!$B$10:$J$77,7,FALSE))),0))</f>
        <v>0</v>
      </c>
      <c r="AI602" s="293">
        <f>IF(G602="",0,IF(P602="Inkoop bij 3e partij",W602*(1+PDC!$F$38),0))</f>
        <v>0</v>
      </c>
      <c r="AJ602" s="30">
        <f>IF(L602="",0,IF(M602="Ja",AA602,VLOOKUP($L602,PDC!$B$10:$G$95,5,FALSE)))</f>
        <v>0</v>
      </c>
    </row>
    <row r="603" spans="1:36" x14ac:dyDescent="0.2">
      <c r="A603" s="36" t="str">
        <f>IF(OR(LEN('Local Access'!A603)=0,'Local Access'!$L602="Ja"),"",'Local Access'!A603)</f>
        <v/>
      </c>
      <c r="B603" s="36" t="str">
        <f>IF(OR(LEN('Local Access'!B603)=0,'Local Access'!$L602="Ja"),"",'Local Access'!B603)</f>
        <v/>
      </c>
      <c r="C603" s="36" t="str">
        <f>IF(OR(LEN('Local Access'!C603)=0,'Local Access'!$L602="Ja"),"",'Local Access'!C603)</f>
        <v/>
      </c>
      <c r="D603" s="36" t="str">
        <f>IF(OR(LEN('Local Access'!D603)=0,'Local Access'!$L602="Ja"),"",'Local Access'!D603)</f>
        <v/>
      </c>
      <c r="E603" s="36" t="str">
        <f>IF(OR(LEN('Local Access'!E603)=0,'Local Access'!$L602="Ja"),"",'Local Access'!E603)</f>
        <v/>
      </c>
      <c r="F603" s="36" t="str">
        <f>IF(OR(LEN('Local Access'!F603)=0,'Local Access'!$L602="Ja"),"",'Local Access'!F603)</f>
        <v/>
      </c>
      <c r="G603" s="36" t="str">
        <f>IF(N602="Ja","",IF(LEN('Local Access'!H603)=0,"",'Local Access'!H603))</f>
        <v/>
      </c>
      <c r="H603" s="174" t="str">
        <f t="shared" si="45"/>
        <v/>
      </c>
      <c r="I603" s="36" t="str">
        <f>IF(N602="Ja","",IF(LEN('Local Access'!G603)=0,"",'Local Access'!G603))</f>
        <v/>
      </c>
      <c r="J603" s="36" t="str">
        <f>IF(N602="Ja","",IF(LEN('Local Access'!I603)=0,"",'Local Access'!I603))</f>
        <v/>
      </c>
      <c r="K603" s="36" t="str">
        <f>IF(LEN('Local Access'!J603)=0,"",'Local Access'!J603)</f>
        <v/>
      </c>
      <c r="L603" s="36" t="str">
        <f>IF(LEN('Local Access'!K603)=0,"",'Local Access'!K603)</f>
        <v/>
      </c>
      <c r="M603" s="174" t="str">
        <f t="shared" si="46"/>
        <v/>
      </c>
      <c r="N603" s="36" t="str">
        <f>IF(LEN('Local Access'!L603)=0,"",'Local Access'!L603)</f>
        <v/>
      </c>
      <c r="O603" s="36" t="str">
        <f>IF(LEN('Local Access'!M603)=0,"",'Local Access'!M603)</f>
        <v/>
      </c>
      <c r="P603" s="35"/>
      <c r="Q603" s="35"/>
      <c r="R603" s="34"/>
      <c r="S603" s="33"/>
      <c r="T603" s="33"/>
      <c r="U603" s="32"/>
      <c r="V603" s="31"/>
      <c r="W603" s="31"/>
      <c r="X603" s="31"/>
      <c r="Y603" s="31"/>
      <c r="Z603" s="31"/>
      <c r="AA603" s="31"/>
      <c r="AB603" s="292">
        <f t="shared" si="47"/>
        <v>0</v>
      </c>
      <c r="AC603" s="292">
        <f t="shared" si="48"/>
        <v>0</v>
      </c>
      <c r="AD603" s="292">
        <f t="shared" si="49"/>
        <v>0</v>
      </c>
      <c r="AE603" s="30">
        <f>IF(G603="",0,IF(P603="On-Net maken (glasvezel)",$S603*PDC!$F$33+$T603*PDC!$F$34+PDC!$F$32+$U603,IF(P603="On-Net maken (radio)",PDC!$F$35+$U603,0)))</f>
        <v>0</v>
      </c>
      <c r="AF603" s="293">
        <f>IF(G603="",0,IF(P603="Inkoop bij 3e partij",0,IF(H603="Ja",Y603,VLOOKUP($G603,PDC!$B$10:$G$95,6,FALSE))))</f>
        <v>0</v>
      </c>
      <c r="AG603" s="30">
        <f>IF(G603="",0,IF(P603="Inkoop bij 3e partij",0,IF(H603="Ja", Z603,VLOOKUP($G603,PDC!$B$10:$G$95,5,FALSE))))</f>
        <v>0</v>
      </c>
      <c r="AH603" s="293">
        <f>IF(G603="",0,IF(P603="Inkoop bij 3e partij",V603*(1+PDC!$F$37)+IF(G603=0,0,IF(LEN(G603)=0,0,VLOOKUP($G603,PDC!$B$10:$J$77,7,FALSE))),0))</f>
        <v>0</v>
      </c>
      <c r="AI603" s="293">
        <f>IF(G603="",0,IF(P603="Inkoop bij 3e partij",W603*(1+PDC!$F$38),0))</f>
        <v>0</v>
      </c>
      <c r="AJ603" s="30">
        <f>IF(L603="",0,IF(M603="Ja",AA603,VLOOKUP($L603,PDC!$B$10:$G$95,5,FALSE)))</f>
        <v>0</v>
      </c>
    </row>
    <row r="604" spans="1:36" x14ac:dyDescent="0.2">
      <c r="A604" s="36" t="str">
        <f>IF(OR(LEN('Local Access'!A604)=0,'Local Access'!$L603="Ja"),"",'Local Access'!A604)</f>
        <v/>
      </c>
      <c r="B604" s="36" t="str">
        <f>IF(OR(LEN('Local Access'!B604)=0,'Local Access'!$L603="Ja"),"",'Local Access'!B604)</f>
        <v/>
      </c>
      <c r="C604" s="36" t="str">
        <f>IF(OR(LEN('Local Access'!C604)=0,'Local Access'!$L603="Ja"),"",'Local Access'!C604)</f>
        <v/>
      </c>
      <c r="D604" s="36" t="str">
        <f>IF(OR(LEN('Local Access'!D604)=0,'Local Access'!$L603="Ja"),"",'Local Access'!D604)</f>
        <v/>
      </c>
      <c r="E604" s="36" t="str">
        <f>IF(OR(LEN('Local Access'!E604)=0,'Local Access'!$L603="Ja"),"",'Local Access'!E604)</f>
        <v/>
      </c>
      <c r="F604" s="36" t="str">
        <f>IF(OR(LEN('Local Access'!F604)=0,'Local Access'!$L603="Ja"),"",'Local Access'!F604)</f>
        <v/>
      </c>
      <c r="G604" s="36" t="str">
        <f>IF(N603="Ja","",IF(LEN('Local Access'!H604)=0,"",'Local Access'!H604))</f>
        <v/>
      </c>
      <c r="H604" s="174" t="str">
        <f t="shared" si="45"/>
        <v/>
      </c>
      <c r="I604" s="36" t="str">
        <f>IF(N603="Ja","",IF(LEN('Local Access'!G604)=0,"",'Local Access'!G604))</f>
        <v/>
      </c>
      <c r="J604" s="36" t="str">
        <f>IF(N603="Ja","",IF(LEN('Local Access'!I604)=0,"",'Local Access'!I604))</f>
        <v/>
      </c>
      <c r="K604" s="36" t="str">
        <f>IF(LEN('Local Access'!J604)=0,"",'Local Access'!J604)</f>
        <v/>
      </c>
      <c r="L604" s="36" t="str">
        <f>IF(LEN('Local Access'!K604)=0,"",'Local Access'!K604)</f>
        <v/>
      </c>
      <c r="M604" s="174" t="str">
        <f t="shared" si="46"/>
        <v/>
      </c>
      <c r="N604" s="36" t="str">
        <f>IF(LEN('Local Access'!L604)=0,"",'Local Access'!L604)</f>
        <v/>
      </c>
      <c r="O604" s="36" t="str">
        <f>IF(LEN('Local Access'!M604)=0,"",'Local Access'!M604)</f>
        <v/>
      </c>
      <c r="P604" s="35"/>
      <c r="Q604" s="35"/>
      <c r="R604" s="34"/>
      <c r="S604" s="33"/>
      <c r="T604" s="33"/>
      <c r="U604" s="32"/>
      <c r="V604" s="31"/>
      <c r="W604" s="31"/>
      <c r="X604" s="31"/>
      <c r="Y604" s="31"/>
      <c r="Z604" s="31"/>
      <c r="AA604" s="31"/>
      <c r="AB604" s="292">
        <f t="shared" si="47"/>
        <v>0</v>
      </c>
      <c r="AC604" s="292">
        <f t="shared" si="48"/>
        <v>0</v>
      </c>
      <c r="AD604" s="292">
        <f t="shared" si="49"/>
        <v>0</v>
      </c>
      <c r="AE604" s="30">
        <f>IF(G604="",0,IF(P604="On-Net maken (glasvezel)",$S604*PDC!$F$33+$T604*PDC!$F$34+PDC!$F$32+$U604,IF(P604="On-Net maken (radio)",PDC!$F$35+$U604,0)))</f>
        <v>0</v>
      </c>
      <c r="AF604" s="293">
        <f>IF(G604="",0,IF(P604="Inkoop bij 3e partij",0,IF(H604="Ja",Y604,VLOOKUP($G604,PDC!$B$10:$G$95,6,FALSE))))</f>
        <v>0</v>
      </c>
      <c r="AG604" s="30">
        <f>IF(G604="",0,IF(P604="Inkoop bij 3e partij",0,IF(H604="Ja", Z604,VLOOKUP($G604,PDC!$B$10:$G$95,5,FALSE))))</f>
        <v>0</v>
      </c>
      <c r="AH604" s="293">
        <f>IF(G604="",0,IF(P604="Inkoop bij 3e partij",V604*(1+PDC!$F$37)+IF(G604=0,0,IF(LEN(G604)=0,0,VLOOKUP($G604,PDC!$B$10:$J$77,7,FALSE))),0))</f>
        <v>0</v>
      </c>
      <c r="AI604" s="293">
        <f>IF(G604="",0,IF(P604="Inkoop bij 3e partij",W604*(1+PDC!$F$38),0))</f>
        <v>0</v>
      </c>
      <c r="AJ604" s="30">
        <f>IF(L604="",0,IF(M604="Ja",AA604,VLOOKUP($L604,PDC!$B$10:$G$95,5,FALSE)))</f>
        <v>0</v>
      </c>
    </row>
    <row r="605" spans="1:36" x14ac:dyDescent="0.2">
      <c r="A605" s="36" t="str">
        <f>IF(OR(LEN('Local Access'!A605)=0,'Local Access'!$L604="Ja"),"",'Local Access'!A605)</f>
        <v/>
      </c>
      <c r="B605" s="36" t="str">
        <f>IF(OR(LEN('Local Access'!B605)=0,'Local Access'!$L604="Ja"),"",'Local Access'!B605)</f>
        <v/>
      </c>
      <c r="C605" s="36" t="str">
        <f>IF(OR(LEN('Local Access'!C605)=0,'Local Access'!$L604="Ja"),"",'Local Access'!C605)</f>
        <v/>
      </c>
      <c r="D605" s="36" t="str">
        <f>IF(OR(LEN('Local Access'!D605)=0,'Local Access'!$L604="Ja"),"",'Local Access'!D605)</f>
        <v/>
      </c>
      <c r="E605" s="36" t="str">
        <f>IF(OR(LEN('Local Access'!E605)=0,'Local Access'!$L604="Ja"),"",'Local Access'!E605)</f>
        <v/>
      </c>
      <c r="F605" s="36" t="str">
        <f>IF(OR(LEN('Local Access'!F605)=0,'Local Access'!$L604="Ja"),"",'Local Access'!F605)</f>
        <v/>
      </c>
      <c r="G605" s="36" t="str">
        <f>IF(N604="Ja","",IF(LEN('Local Access'!H605)=0,"",'Local Access'!H605))</f>
        <v/>
      </c>
      <c r="H605" s="174" t="str">
        <f t="shared" si="45"/>
        <v/>
      </c>
      <c r="I605" s="36" t="str">
        <f>IF(N604="Ja","",IF(LEN('Local Access'!G605)=0,"",'Local Access'!G605))</f>
        <v/>
      </c>
      <c r="J605" s="36" t="str">
        <f>IF(N604="Ja","",IF(LEN('Local Access'!I605)=0,"",'Local Access'!I605))</f>
        <v/>
      </c>
      <c r="K605" s="36" t="str">
        <f>IF(LEN('Local Access'!J605)=0,"",'Local Access'!J605)</f>
        <v/>
      </c>
      <c r="L605" s="36" t="str">
        <f>IF(LEN('Local Access'!K605)=0,"",'Local Access'!K605)</f>
        <v/>
      </c>
      <c r="M605" s="174" t="str">
        <f t="shared" si="46"/>
        <v/>
      </c>
      <c r="N605" s="36" t="str">
        <f>IF(LEN('Local Access'!L605)=0,"",'Local Access'!L605)</f>
        <v/>
      </c>
      <c r="O605" s="36" t="str">
        <f>IF(LEN('Local Access'!M605)=0,"",'Local Access'!M605)</f>
        <v/>
      </c>
      <c r="P605" s="35"/>
      <c r="Q605" s="35"/>
      <c r="R605" s="34"/>
      <c r="S605" s="33"/>
      <c r="T605" s="33"/>
      <c r="U605" s="32"/>
      <c r="V605" s="31"/>
      <c r="W605" s="31"/>
      <c r="X605" s="31"/>
      <c r="Y605" s="31"/>
      <c r="Z605" s="31"/>
      <c r="AA605" s="31"/>
      <c r="AB605" s="292">
        <f t="shared" si="47"/>
        <v>0</v>
      </c>
      <c r="AC605" s="292">
        <f t="shared" si="48"/>
        <v>0</v>
      </c>
      <c r="AD605" s="292">
        <f t="shared" si="49"/>
        <v>0</v>
      </c>
      <c r="AE605" s="30">
        <f>IF(G605="",0,IF(P605="On-Net maken (glasvezel)",$S605*PDC!$F$33+$T605*PDC!$F$34+PDC!$F$32+$U605,IF(P605="On-Net maken (radio)",PDC!$F$35+$U605,0)))</f>
        <v>0</v>
      </c>
      <c r="AF605" s="293">
        <f>IF(G605="",0,IF(P605="Inkoop bij 3e partij",0,IF(H605="Ja",Y605,VLOOKUP($G605,PDC!$B$10:$G$95,6,FALSE))))</f>
        <v>0</v>
      </c>
      <c r="AG605" s="30">
        <f>IF(G605="",0,IF(P605="Inkoop bij 3e partij",0,IF(H605="Ja", Z605,VLOOKUP($G605,PDC!$B$10:$G$95,5,FALSE))))</f>
        <v>0</v>
      </c>
      <c r="AH605" s="293">
        <f>IF(G605="",0,IF(P605="Inkoop bij 3e partij",V605*(1+PDC!$F$37)+IF(G605=0,0,IF(LEN(G605)=0,0,VLOOKUP($G605,PDC!$B$10:$J$77,7,FALSE))),0))</f>
        <v>0</v>
      </c>
      <c r="AI605" s="293">
        <f>IF(G605="",0,IF(P605="Inkoop bij 3e partij",W605*(1+PDC!$F$38),0))</f>
        <v>0</v>
      </c>
      <c r="AJ605" s="30">
        <f>IF(L605="",0,IF(M605="Ja",AA605,VLOOKUP($L605,PDC!$B$10:$G$95,5,FALSE)))</f>
        <v>0</v>
      </c>
    </row>
    <row r="606" spans="1:36" x14ac:dyDescent="0.2">
      <c r="A606" s="36" t="str">
        <f>IF(OR(LEN('Local Access'!A606)=0,'Local Access'!$L605="Ja"),"",'Local Access'!A606)</f>
        <v/>
      </c>
      <c r="B606" s="36" t="str">
        <f>IF(OR(LEN('Local Access'!B606)=0,'Local Access'!$L605="Ja"),"",'Local Access'!B606)</f>
        <v/>
      </c>
      <c r="C606" s="36" t="str">
        <f>IF(OR(LEN('Local Access'!C606)=0,'Local Access'!$L605="Ja"),"",'Local Access'!C606)</f>
        <v/>
      </c>
      <c r="D606" s="36" t="str">
        <f>IF(OR(LEN('Local Access'!D606)=0,'Local Access'!$L605="Ja"),"",'Local Access'!D606)</f>
        <v/>
      </c>
      <c r="E606" s="36" t="str">
        <f>IF(OR(LEN('Local Access'!E606)=0,'Local Access'!$L605="Ja"),"",'Local Access'!E606)</f>
        <v/>
      </c>
      <c r="F606" s="36" t="str">
        <f>IF(OR(LEN('Local Access'!F606)=0,'Local Access'!$L605="Ja"),"",'Local Access'!F606)</f>
        <v/>
      </c>
      <c r="G606" s="36" t="str">
        <f>IF(N605="Ja","",IF(LEN('Local Access'!H606)=0,"",'Local Access'!H606))</f>
        <v/>
      </c>
      <c r="H606" s="174" t="str">
        <f t="shared" si="45"/>
        <v/>
      </c>
      <c r="I606" s="36" t="str">
        <f>IF(N605="Ja","",IF(LEN('Local Access'!G606)=0,"",'Local Access'!G606))</f>
        <v/>
      </c>
      <c r="J606" s="36" t="str">
        <f>IF(N605="Ja","",IF(LEN('Local Access'!I606)=0,"",'Local Access'!I606))</f>
        <v/>
      </c>
      <c r="K606" s="36" t="str">
        <f>IF(LEN('Local Access'!J606)=0,"",'Local Access'!J606)</f>
        <v/>
      </c>
      <c r="L606" s="36" t="str">
        <f>IF(LEN('Local Access'!K606)=0,"",'Local Access'!K606)</f>
        <v/>
      </c>
      <c r="M606" s="174" t="str">
        <f t="shared" si="46"/>
        <v/>
      </c>
      <c r="N606" s="36" t="str">
        <f>IF(LEN('Local Access'!L606)=0,"",'Local Access'!L606)</f>
        <v/>
      </c>
      <c r="O606" s="36" t="str">
        <f>IF(LEN('Local Access'!M606)=0,"",'Local Access'!M606)</f>
        <v/>
      </c>
      <c r="P606" s="35"/>
      <c r="Q606" s="35"/>
      <c r="R606" s="34"/>
      <c r="S606" s="33"/>
      <c r="T606" s="33"/>
      <c r="U606" s="32"/>
      <c r="V606" s="31"/>
      <c r="W606" s="31"/>
      <c r="X606" s="31"/>
      <c r="Y606" s="31"/>
      <c r="Z606" s="31"/>
      <c r="AA606" s="31"/>
      <c r="AB606" s="292">
        <f t="shared" si="47"/>
        <v>0</v>
      </c>
      <c r="AC606" s="292">
        <f t="shared" si="48"/>
        <v>0</v>
      </c>
      <c r="AD606" s="292">
        <f t="shared" si="49"/>
        <v>0</v>
      </c>
      <c r="AE606" s="30">
        <f>IF(G606="",0,IF(P606="On-Net maken (glasvezel)",$S606*PDC!$F$33+$T606*PDC!$F$34+PDC!$F$32+$U606,IF(P606="On-Net maken (radio)",PDC!$F$35+$U606,0)))</f>
        <v>0</v>
      </c>
      <c r="AF606" s="293">
        <f>IF(G606="",0,IF(P606="Inkoop bij 3e partij",0,IF(H606="Ja",Y606,VLOOKUP($G606,PDC!$B$10:$G$95,6,FALSE))))</f>
        <v>0</v>
      </c>
      <c r="AG606" s="30">
        <f>IF(G606="",0,IF(P606="Inkoop bij 3e partij",0,IF(H606="Ja", Z606,VLOOKUP($G606,PDC!$B$10:$G$95,5,FALSE))))</f>
        <v>0</v>
      </c>
      <c r="AH606" s="293">
        <f>IF(G606="",0,IF(P606="Inkoop bij 3e partij",V606*(1+PDC!$F$37)+IF(G606=0,0,IF(LEN(G606)=0,0,VLOOKUP($G606,PDC!$B$10:$J$77,7,FALSE))),0))</f>
        <v>0</v>
      </c>
      <c r="AI606" s="293">
        <f>IF(G606="",0,IF(P606="Inkoop bij 3e partij",W606*(1+PDC!$F$38),0))</f>
        <v>0</v>
      </c>
      <c r="AJ606" s="30">
        <f>IF(L606="",0,IF(M606="Ja",AA606,VLOOKUP($L606,PDC!$B$10:$G$95,5,FALSE)))</f>
        <v>0</v>
      </c>
    </row>
    <row r="607" spans="1:36" x14ac:dyDescent="0.2">
      <c r="A607" s="36" t="str">
        <f>IF(OR(LEN('Local Access'!A607)=0,'Local Access'!$L606="Ja"),"",'Local Access'!A607)</f>
        <v/>
      </c>
      <c r="B607" s="36" t="str">
        <f>IF(OR(LEN('Local Access'!B607)=0,'Local Access'!$L606="Ja"),"",'Local Access'!B607)</f>
        <v/>
      </c>
      <c r="C607" s="36" t="str">
        <f>IF(OR(LEN('Local Access'!C607)=0,'Local Access'!$L606="Ja"),"",'Local Access'!C607)</f>
        <v/>
      </c>
      <c r="D607" s="36" t="str">
        <f>IF(OR(LEN('Local Access'!D607)=0,'Local Access'!$L606="Ja"),"",'Local Access'!D607)</f>
        <v/>
      </c>
      <c r="E607" s="36" t="str">
        <f>IF(OR(LEN('Local Access'!E607)=0,'Local Access'!$L606="Ja"),"",'Local Access'!E607)</f>
        <v/>
      </c>
      <c r="F607" s="36" t="str">
        <f>IF(OR(LEN('Local Access'!F607)=0,'Local Access'!$L606="Ja"),"",'Local Access'!F607)</f>
        <v/>
      </c>
      <c r="G607" s="36" t="str">
        <f>IF(N606="Ja","",IF(LEN('Local Access'!H607)=0,"",'Local Access'!H607))</f>
        <v/>
      </c>
      <c r="H607" s="174" t="str">
        <f t="shared" si="45"/>
        <v/>
      </c>
      <c r="I607" s="36" t="str">
        <f>IF(N606="Ja","",IF(LEN('Local Access'!G607)=0,"",'Local Access'!G607))</f>
        <v/>
      </c>
      <c r="J607" s="36" t="str">
        <f>IF(N606="Ja","",IF(LEN('Local Access'!I607)=0,"",'Local Access'!I607))</f>
        <v/>
      </c>
      <c r="K607" s="36" t="str">
        <f>IF(LEN('Local Access'!J607)=0,"",'Local Access'!J607)</f>
        <v/>
      </c>
      <c r="L607" s="36" t="str">
        <f>IF(LEN('Local Access'!K607)=0,"",'Local Access'!K607)</f>
        <v/>
      </c>
      <c r="M607" s="174" t="str">
        <f t="shared" si="46"/>
        <v/>
      </c>
      <c r="N607" s="36" t="str">
        <f>IF(LEN('Local Access'!L607)=0,"",'Local Access'!L607)</f>
        <v/>
      </c>
      <c r="O607" s="36" t="str">
        <f>IF(LEN('Local Access'!M607)=0,"",'Local Access'!M607)</f>
        <v/>
      </c>
      <c r="P607" s="35"/>
      <c r="Q607" s="35"/>
      <c r="R607" s="34"/>
      <c r="S607" s="33"/>
      <c r="T607" s="33"/>
      <c r="U607" s="32"/>
      <c r="V607" s="31"/>
      <c r="W607" s="31"/>
      <c r="X607" s="31"/>
      <c r="Y607" s="31"/>
      <c r="Z607" s="31"/>
      <c r="AA607" s="31"/>
      <c r="AB607" s="292">
        <f t="shared" si="47"/>
        <v>0</v>
      </c>
      <c r="AC607" s="292">
        <f t="shared" si="48"/>
        <v>0</v>
      </c>
      <c r="AD607" s="292">
        <f t="shared" si="49"/>
        <v>0</v>
      </c>
      <c r="AE607" s="30">
        <f>IF(G607="",0,IF(P607="On-Net maken (glasvezel)",$S607*PDC!$F$33+$T607*PDC!$F$34+PDC!$F$32+$U607,IF(P607="On-Net maken (radio)",PDC!$F$35+$U607,0)))</f>
        <v>0</v>
      </c>
      <c r="AF607" s="293">
        <f>IF(G607="",0,IF(P607="Inkoop bij 3e partij",0,IF(H607="Ja",Y607,VLOOKUP($G607,PDC!$B$10:$G$95,6,FALSE))))</f>
        <v>0</v>
      </c>
      <c r="AG607" s="30">
        <f>IF(G607="",0,IF(P607="Inkoop bij 3e partij",0,IF(H607="Ja", Z607,VLOOKUP($G607,PDC!$B$10:$G$95,5,FALSE))))</f>
        <v>0</v>
      </c>
      <c r="AH607" s="293">
        <f>IF(G607="",0,IF(P607="Inkoop bij 3e partij",V607*(1+PDC!$F$37)+IF(G607=0,0,IF(LEN(G607)=0,0,VLOOKUP($G607,PDC!$B$10:$J$77,7,FALSE))),0))</f>
        <v>0</v>
      </c>
      <c r="AI607" s="293">
        <f>IF(G607="",0,IF(P607="Inkoop bij 3e partij",W607*(1+PDC!$F$38),0))</f>
        <v>0</v>
      </c>
      <c r="AJ607" s="30">
        <f>IF(L607="",0,IF(M607="Ja",AA607,VLOOKUP($L607,PDC!$B$10:$G$95,5,FALSE)))</f>
        <v>0</v>
      </c>
    </row>
    <row r="608" spans="1:36" x14ac:dyDescent="0.2">
      <c r="A608" s="36" t="str">
        <f>IF(OR(LEN('Local Access'!A608)=0,'Local Access'!$L607="Ja"),"",'Local Access'!A608)</f>
        <v/>
      </c>
      <c r="B608" s="36" t="str">
        <f>IF(OR(LEN('Local Access'!B608)=0,'Local Access'!$L607="Ja"),"",'Local Access'!B608)</f>
        <v/>
      </c>
      <c r="C608" s="36" t="str">
        <f>IF(OR(LEN('Local Access'!C608)=0,'Local Access'!$L607="Ja"),"",'Local Access'!C608)</f>
        <v/>
      </c>
      <c r="D608" s="36" t="str">
        <f>IF(OR(LEN('Local Access'!D608)=0,'Local Access'!$L607="Ja"),"",'Local Access'!D608)</f>
        <v/>
      </c>
      <c r="E608" s="36" t="str">
        <f>IF(OR(LEN('Local Access'!E608)=0,'Local Access'!$L607="Ja"),"",'Local Access'!E608)</f>
        <v/>
      </c>
      <c r="F608" s="36" t="str">
        <f>IF(OR(LEN('Local Access'!F608)=0,'Local Access'!$L607="Ja"),"",'Local Access'!F608)</f>
        <v/>
      </c>
      <c r="G608" s="36" t="str">
        <f>IF(N607="Ja","",IF(LEN('Local Access'!H608)=0,"",'Local Access'!H608))</f>
        <v/>
      </c>
      <c r="H608" s="174" t="str">
        <f t="shared" si="45"/>
        <v/>
      </c>
      <c r="I608" s="36" t="str">
        <f>IF(N607="Ja","",IF(LEN('Local Access'!G608)=0,"",'Local Access'!G608))</f>
        <v/>
      </c>
      <c r="J608" s="36" t="str">
        <f>IF(N607="Ja","",IF(LEN('Local Access'!I608)=0,"",'Local Access'!I608))</f>
        <v/>
      </c>
      <c r="K608" s="36" t="str">
        <f>IF(LEN('Local Access'!J608)=0,"",'Local Access'!J608)</f>
        <v/>
      </c>
      <c r="L608" s="36" t="str">
        <f>IF(LEN('Local Access'!K608)=0,"",'Local Access'!K608)</f>
        <v/>
      </c>
      <c r="M608" s="174" t="str">
        <f t="shared" si="46"/>
        <v/>
      </c>
      <c r="N608" s="36" t="str">
        <f>IF(LEN('Local Access'!L608)=0,"",'Local Access'!L608)</f>
        <v/>
      </c>
      <c r="O608" s="36" t="str">
        <f>IF(LEN('Local Access'!M608)=0,"",'Local Access'!M608)</f>
        <v/>
      </c>
      <c r="P608" s="35"/>
      <c r="Q608" s="35"/>
      <c r="R608" s="34"/>
      <c r="S608" s="33"/>
      <c r="T608" s="33"/>
      <c r="U608" s="32"/>
      <c r="V608" s="31"/>
      <c r="W608" s="31"/>
      <c r="X608" s="31"/>
      <c r="Y608" s="31"/>
      <c r="Z608" s="31"/>
      <c r="AA608" s="31"/>
      <c r="AB608" s="292">
        <f t="shared" si="47"/>
        <v>0</v>
      </c>
      <c r="AC608" s="292">
        <f t="shared" si="48"/>
        <v>0</v>
      </c>
      <c r="AD608" s="292">
        <f t="shared" si="49"/>
        <v>0</v>
      </c>
      <c r="AE608" s="30">
        <f>IF(G608="",0,IF(P608="On-Net maken (glasvezel)",$S608*PDC!$F$33+$T608*PDC!$F$34+PDC!$F$32+$U608,IF(P608="On-Net maken (radio)",PDC!$F$35+$U608,0)))</f>
        <v>0</v>
      </c>
      <c r="AF608" s="293">
        <f>IF(G608="",0,IF(P608="Inkoop bij 3e partij",0,IF(H608="Ja",Y608,VLOOKUP($G608,PDC!$B$10:$G$95,6,FALSE))))</f>
        <v>0</v>
      </c>
      <c r="AG608" s="30">
        <f>IF(G608="",0,IF(P608="Inkoop bij 3e partij",0,IF(H608="Ja", Z608,VLOOKUP($G608,PDC!$B$10:$G$95,5,FALSE))))</f>
        <v>0</v>
      </c>
      <c r="AH608" s="293">
        <f>IF(G608="",0,IF(P608="Inkoop bij 3e partij",V608*(1+PDC!$F$37)+IF(G608=0,0,IF(LEN(G608)=0,0,VLOOKUP($G608,PDC!$B$10:$J$77,7,FALSE))),0))</f>
        <v>0</v>
      </c>
      <c r="AI608" s="293">
        <f>IF(G608="",0,IF(P608="Inkoop bij 3e partij",W608*(1+PDC!$F$38),0))</f>
        <v>0</v>
      </c>
      <c r="AJ608" s="30">
        <f>IF(L608="",0,IF(M608="Ja",AA608,VLOOKUP($L608,PDC!$B$10:$G$95,5,FALSE)))</f>
        <v>0</v>
      </c>
    </row>
    <row r="609" spans="1:36" x14ac:dyDescent="0.2">
      <c r="A609" s="36" t="str">
        <f>IF(OR(LEN('Local Access'!A609)=0,'Local Access'!$L608="Ja"),"",'Local Access'!A609)</f>
        <v/>
      </c>
      <c r="B609" s="36" t="str">
        <f>IF(OR(LEN('Local Access'!B609)=0,'Local Access'!$L608="Ja"),"",'Local Access'!B609)</f>
        <v/>
      </c>
      <c r="C609" s="36" t="str">
        <f>IF(OR(LEN('Local Access'!C609)=0,'Local Access'!$L608="Ja"),"",'Local Access'!C609)</f>
        <v/>
      </c>
      <c r="D609" s="36" t="str">
        <f>IF(OR(LEN('Local Access'!D609)=0,'Local Access'!$L608="Ja"),"",'Local Access'!D609)</f>
        <v/>
      </c>
      <c r="E609" s="36" t="str">
        <f>IF(OR(LEN('Local Access'!E609)=0,'Local Access'!$L608="Ja"),"",'Local Access'!E609)</f>
        <v/>
      </c>
      <c r="F609" s="36" t="str">
        <f>IF(OR(LEN('Local Access'!F609)=0,'Local Access'!$L608="Ja"),"",'Local Access'!F609)</f>
        <v/>
      </c>
      <c r="G609" s="36" t="str">
        <f>IF(N608="Ja","",IF(LEN('Local Access'!H609)=0,"",'Local Access'!H609))</f>
        <v/>
      </c>
      <c r="H609" s="174" t="str">
        <f t="shared" si="45"/>
        <v/>
      </c>
      <c r="I609" s="36" t="str">
        <f>IF(N608="Ja","",IF(LEN('Local Access'!G609)=0,"",'Local Access'!G609))</f>
        <v/>
      </c>
      <c r="J609" s="36" t="str">
        <f>IF(N608="Ja","",IF(LEN('Local Access'!I609)=0,"",'Local Access'!I609))</f>
        <v/>
      </c>
      <c r="K609" s="36" t="str">
        <f>IF(LEN('Local Access'!J609)=0,"",'Local Access'!J609)</f>
        <v/>
      </c>
      <c r="L609" s="36" t="str">
        <f>IF(LEN('Local Access'!K609)=0,"",'Local Access'!K609)</f>
        <v/>
      </c>
      <c r="M609" s="174" t="str">
        <f t="shared" si="46"/>
        <v/>
      </c>
      <c r="N609" s="36" t="str">
        <f>IF(LEN('Local Access'!L609)=0,"",'Local Access'!L609)</f>
        <v/>
      </c>
      <c r="O609" s="36" t="str">
        <f>IF(LEN('Local Access'!M609)=0,"",'Local Access'!M609)</f>
        <v/>
      </c>
      <c r="P609" s="35"/>
      <c r="Q609" s="35"/>
      <c r="R609" s="34"/>
      <c r="S609" s="33"/>
      <c r="T609" s="33"/>
      <c r="U609" s="32"/>
      <c r="V609" s="31"/>
      <c r="W609" s="31"/>
      <c r="X609" s="31"/>
      <c r="Y609" s="31"/>
      <c r="Z609" s="31"/>
      <c r="AA609" s="31"/>
      <c r="AB609" s="292">
        <f t="shared" si="47"/>
        <v>0</v>
      </c>
      <c r="AC609" s="292">
        <f t="shared" si="48"/>
        <v>0</v>
      </c>
      <c r="AD609" s="292">
        <f t="shared" si="49"/>
        <v>0</v>
      </c>
      <c r="AE609" s="30">
        <f>IF(G609="",0,IF(P609="On-Net maken (glasvezel)",$S609*PDC!$F$33+$T609*PDC!$F$34+PDC!$F$32+$U609,IF(P609="On-Net maken (radio)",PDC!$F$35+$U609,0)))</f>
        <v>0</v>
      </c>
      <c r="AF609" s="293">
        <f>IF(G609="",0,IF(P609="Inkoop bij 3e partij",0,IF(H609="Ja",Y609,VLOOKUP($G609,PDC!$B$10:$G$95,6,FALSE))))</f>
        <v>0</v>
      </c>
      <c r="AG609" s="30">
        <f>IF(G609="",0,IF(P609="Inkoop bij 3e partij",0,IF(H609="Ja", Z609,VLOOKUP($G609,PDC!$B$10:$G$95,5,FALSE))))</f>
        <v>0</v>
      </c>
      <c r="AH609" s="293">
        <f>IF(G609="",0,IF(P609="Inkoop bij 3e partij",V609*(1+PDC!$F$37)+IF(G609=0,0,IF(LEN(G609)=0,0,VLOOKUP($G609,PDC!$B$10:$J$77,7,FALSE))),0))</f>
        <v>0</v>
      </c>
      <c r="AI609" s="293">
        <f>IF(G609="",0,IF(P609="Inkoop bij 3e partij",W609*(1+PDC!$F$38),0))</f>
        <v>0</v>
      </c>
      <c r="AJ609" s="30">
        <f>IF(L609="",0,IF(M609="Ja",AA609,VLOOKUP($L609,PDC!$B$10:$G$95,5,FALSE)))</f>
        <v>0</v>
      </c>
    </row>
    <row r="610" spans="1:36" x14ac:dyDescent="0.2">
      <c r="A610" s="36" t="str">
        <f>IF(OR(LEN('Local Access'!A610)=0,'Local Access'!$L609="Ja"),"",'Local Access'!A610)</f>
        <v/>
      </c>
      <c r="B610" s="36" t="str">
        <f>IF(OR(LEN('Local Access'!B610)=0,'Local Access'!$L609="Ja"),"",'Local Access'!B610)</f>
        <v/>
      </c>
      <c r="C610" s="36" t="str">
        <f>IF(OR(LEN('Local Access'!C610)=0,'Local Access'!$L609="Ja"),"",'Local Access'!C610)</f>
        <v/>
      </c>
      <c r="D610" s="36" t="str">
        <f>IF(OR(LEN('Local Access'!D610)=0,'Local Access'!$L609="Ja"),"",'Local Access'!D610)</f>
        <v/>
      </c>
      <c r="E610" s="36" t="str">
        <f>IF(OR(LEN('Local Access'!E610)=0,'Local Access'!$L609="Ja"),"",'Local Access'!E610)</f>
        <v/>
      </c>
      <c r="F610" s="36" t="str">
        <f>IF(OR(LEN('Local Access'!F610)=0,'Local Access'!$L609="Ja"),"",'Local Access'!F610)</f>
        <v/>
      </c>
      <c r="G610" s="36" t="str">
        <f>IF(N609="Ja","",IF(LEN('Local Access'!H610)=0,"",'Local Access'!H610))</f>
        <v/>
      </c>
      <c r="H610" s="174" t="str">
        <f t="shared" si="45"/>
        <v/>
      </c>
      <c r="I610" s="36" t="str">
        <f>IF(N609="Ja","",IF(LEN('Local Access'!G610)=0,"",'Local Access'!G610))</f>
        <v/>
      </c>
      <c r="J610" s="36" t="str">
        <f>IF(N609="Ja","",IF(LEN('Local Access'!I610)=0,"",'Local Access'!I610))</f>
        <v/>
      </c>
      <c r="K610" s="36" t="str">
        <f>IF(LEN('Local Access'!J610)=0,"",'Local Access'!J610)</f>
        <v/>
      </c>
      <c r="L610" s="36" t="str">
        <f>IF(LEN('Local Access'!K610)=0,"",'Local Access'!K610)</f>
        <v/>
      </c>
      <c r="M610" s="174" t="str">
        <f t="shared" si="46"/>
        <v/>
      </c>
      <c r="N610" s="36" t="str">
        <f>IF(LEN('Local Access'!L610)=0,"",'Local Access'!L610)</f>
        <v/>
      </c>
      <c r="O610" s="36" t="str">
        <f>IF(LEN('Local Access'!M610)=0,"",'Local Access'!M610)</f>
        <v/>
      </c>
      <c r="P610" s="35"/>
      <c r="Q610" s="35"/>
      <c r="R610" s="34"/>
      <c r="S610" s="33"/>
      <c r="T610" s="33"/>
      <c r="U610" s="32"/>
      <c r="V610" s="31"/>
      <c r="W610" s="31"/>
      <c r="X610" s="31"/>
      <c r="Y610" s="31"/>
      <c r="Z610" s="31"/>
      <c r="AA610" s="31"/>
      <c r="AB610" s="292">
        <f t="shared" si="47"/>
        <v>0</v>
      </c>
      <c r="AC610" s="292">
        <f t="shared" si="48"/>
        <v>0</v>
      </c>
      <c r="AD610" s="292">
        <f t="shared" si="49"/>
        <v>0</v>
      </c>
      <c r="AE610" s="30">
        <f>IF(G610="",0,IF(P610="On-Net maken (glasvezel)",$S610*PDC!$F$33+$T610*PDC!$F$34+PDC!$F$32+$U610,IF(P610="On-Net maken (radio)",PDC!$F$35+$U610,0)))</f>
        <v>0</v>
      </c>
      <c r="AF610" s="293">
        <f>IF(G610="",0,IF(P610="Inkoop bij 3e partij",0,IF(H610="Ja",Y610,VLOOKUP($G610,PDC!$B$10:$G$95,6,FALSE))))</f>
        <v>0</v>
      </c>
      <c r="AG610" s="30">
        <f>IF(G610="",0,IF(P610="Inkoop bij 3e partij",0,IF(H610="Ja", Z610,VLOOKUP($G610,PDC!$B$10:$G$95,5,FALSE))))</f>
        <v>0</v>
      </c>
      <c r="AH610" s="293">
        <f>IF(G610="",0,IF(P610="Inkoop bij 3e partij",V610*(1+PDC!$F$37)+IF(G610=0,0,IF(LEN(G610)=0,0,VLOOKUP($G610,PDC!$B$10:$J$77,7,FALSE))),0))</f>
        <v>0</v>
      </c>
      <c r="AI610" s="293">
        <f>IF(G610="",0,IF(P610="Inkoop bij 3e partij",W610*(1+PDC!$F$38),0))</f>
        <v>0</v>
      </c>
      <c r="AJ610" s="30">
        <f>IF(L610="",0,IF(M610="Ja",AA610,VLOOKUP($L610,PDC!$B$10:$G$95,5,FALSE)))</f>
        <v>0</v>
      </c>
    </row>
    <row r="611" spans="1:36" x14ac:dyDescent="0.2">
      <c r="A611" s="36" t="str">
        <f>IF(OR(LEN('Local Access'!A611)=0,'Local Access'!$L610="Ja"),"",'Local Access'!A611)</f>
        <v/>
      </c>
      <c r="B611" s="36" t="str">
        <f>IF(OR(LEN('Local Access'!B611)=0,'Local Access'!$L610="Ja"),"",'Local Access'!B611)</f>
        <v/>
      </c>
      <c r="C611" s="36" t="str">
        <f>IF(OR(LEN('Local Access'!C611)=0,'Local Access'!$L610="Ja"),"",'Local Access'!C611)</f>
        <v/>
      </c>
      <c r="D611" s="36" t="str">
        <f>IF(OR(LEN('Local Access'!D611)=0,'Local Access'!$L610="Ja"),"",'Local Access'!D611)</f>
        <v/>
      </c>
      <c r="E611" s="36" t="str">
        <f>IF(OR(LEN('Local Access'!E611)=0,'Local Access'!$L610="Ja"),"",'Local Access'!E611)</f>
        <v/>
      </c>
      <c r="F611" s="36" t="str">
        <f>IF(OR(LEN('Local Access'!F611)=0,'Local Access'!$L610="Ja"),"",'Local Access'!F611)</f>
        <v/>
      </c>
      <c r="G611" s="36" t="str">
        <f>IF(N610="Ja","",IF(LEN('Local Access'!H611)=0,"",'Local Access'!H611))</f>
        <v/>
      </c>
      <c r="H611" s="174" t="str">
        <f t="shared" si="45"/>
        <v/>
      </c>
      <c r="I611" s="36" t="str">
        <f>IF(N610="Ja","",IF(LEN('Local Access'!G611)=0,"",'Local Access'!G611))</f>
        <v/>
      </c>
      <c r="J611" s="36" t="str">
        <f>IF(N610="Ja","",IF(LEN('Local Access'!I611)=0,"",'Local Access'!I611))</f>
        <v/>
      </c>
      <c r="K611" s="36" t="str">
        <f>IF(LEN('Local Access'!J611)=0,"",'Local Access'!J611)</f>
        <v/>
      </c>
      <c r="L611" s="36" t="str">
        <f>IF(LEN('Local Access'!K611)=0,"",'Local Access'!K611)</f>
        <v/>
      </c>
      <c r="M611" s="174" t="str">
        <f t="shared" si="46"/>
        <v/>
      </c>
      <c r="N611" s="36" t="str">
        <f>IF(LEN('Local Access'!L611)=0,"",'Local Access'!L611)</f>
        <v/>
      </c>
      <c r="O611" s="36" t="str">
        <f>IF(LEN('Local Access'!M611)=0,"",'Local Access'!M611)</f>
        <v/>
      </c>
      <c r="P611" s="35"/>
      <c r="Q611" s="35"/>
      <c r="R611" s="34"/>
      <c r="S611" s="33"/>
      <c r="T611" s="33"/>
      <c r="U611" s="32"/>
      <c r="V611" s="31"/>
      <c r="W611" s="31"/>
      <c r="X611" s="31"/>
      <c r="Y611" s="31"/>
      <c r="Z611" s="31"/>
      <c r="AA611" s="31"/>
      <c r="AB611" s="292">
        <f t="shared" si="47"/>
        <v>0</v>
      </c>
      <c r="AC611" s="292">
        <f t="shared" si="48"/>
        <v>0</v>
      </c>
      <c r="AD611" s="292">
        <f t="shared" si="49"/>
        <v>0</v>
      </c>
      <c r="AE611" s="30">
        <f>IF(G611="",0,IF(P611="On-Net maken (glasvezel)",$S611*PDC!$F$33+$T611*PDC!$F$34+PDC!$F$32+$U611,IF(P611="On-Net maken (radio)",PDC!$F$35+$U611,0)))</f>
        <v>0</v>
      </c>
      <c r="AF611" s="293">
        <f>IF(G611="",0,IF(P611="Inkoop bij 3e partij",0,IF(H611="Ja",Y611,VLOOKUP($G611,PDC!$B$10:$G$95,6,FALSE))))</f>
        <v>0</v>
      </c>
      <c r="AG611" s="30">
        <f>IF(G611="",0,IF(P611="Inkoop bij 3e partij",0,IF(H611="Ja", Z611,VLOOKUP($G611,PDC!$B$10:$G$95,5,FALSE))))</f>
        <v>0</v>
      </c>
      <c r="AH611" s="293">
        <f>IF(G611="",0,IF(P611="Inkoop bij 3e partij",V611*(1+PDC!$F$37)+IF(G611=0,0,IF(LEN(G611)=0,0,VLOOKUP($G611,PDC!$B$10:$J$77,7,FALSE))),0))</f>
        <v>0</v>
      </c>
      <c r="AI611" s="293">
        <f>IF(G611="",0,IF(P611="Inkoop bij 3e partij",W611*(1+PDC!$F$38),0))</f>
        <v>0</v>
      </c>
      <c r="AJ611" s="30">
        <f>IF(L611="",0,IF(M611="Ja",AA611,VLOOKUP($L611,PDC!$B$10:$G$95,5,FALSE)))</f>
        <v>0</v>
      </c>
    </row>
    <row r="612" spans="1:36" x14ac:dyDescent="0.2">
      <c r="A612" s="36" t="str">
        <f>IF(OR(LEN('Local Access'!A612)=0,'Local Access'!$L611="Ja"),"",'Local Access'!A612)</f>
        <v/>
      </c>
      <c r="B612" s="36" t="str">
        <f>IF(OR(LEN('Local Access'!B612)=0,'Local Access'!$L611="Ja"),"",'Local Access'!B612)</f>
        <v/>
      </c>
      <c r="C612" s="36" t="str">
        <f>IF(OR(LEN('Local Access'!C612)=0,'Local Access'!$L611="Ja"),"",'Local Access'!C612)</f>
        <v/>
      </c>
      <c r="D612" s="36" t="str">
        <f>IF(OR(LEN('Local Access'!D612)=0,'Local Access'!$L611="Ja"),"",'Local Access'!D612)</f>
        <v/>
      </c>
      <c r="E612" s="36" t="str">
        <f>IF(OR(LEN('Local Access'!E612)=0,'Local Access'!$L611="Ja"),"",'Local Access'!E612)</f>
        <v/>
      </c>
      <c r="F612" s="36" t="str">
        <f>IF(OR(LEN('Local Access'!F612)=0,'Local Access'!$L611="Ja"),"",'Local Access'!F612)</f>
        <v/>
      </c>
      <c r="G612" s="36" t="str">
        <f>IF(N611="Ja","",IF(LEN('Local Access'!H612)=0,"",'Local Access'!H612))</f>
        <v/>
      </c>
      <c r="H612" s="174" t="str">
        <f t="shared" si="45"/>
        <v/>
      </c>
      <c r="I612" s="36" t="str">
        <f>IF(N611="Ja","",IF(LEN('Local Access'!G612)=0,"",'Local Access'!G612))</f>
        <v/>
      </c>
      <c r="J612" s="36" t="str">
        <f>IF(N611="Ja","",IF(LEN('Local Access'!I612)=0,"",'Local Access'!I612))</f>
        <v/>
      </c>
      <c r="K612" s="36" t="str">
        <f>IF(LEN('Local Access'!J612)=0,"",'Local Access'!J612)</f>
        <v/>
      </c>
      <c r="L612" s="36" t="str">
        <f>IF(LEN('Local Access'!K612)=0,"",'Local Access'!K612)</f>
        <v/>
      </c>
      <c r="M612" s="174" t="str">
        <f t="shared" si="46"/>
        <v/>
      </c>
      <c r="N612" s="36" t="str">
        <f>IF(LEN('Local Access'!L612)=0,"",'Local Access'!L612)</f>
        <v/>
      </c>
      <c r="O612" s="36" t="str">
        <f>IF(LEN('Local Access'!M612)=0,"",'Local Access'!M612)</f>
        <v/>
      </c>
      <c r="P612" s="35"/>
      <c r="Q612" s="35"/>
      <c r="R612" s="34"/>
      <c r="S612" s="33"/>
      <c r="T612" s="33"/>
      <c r="U612" s="32"/>
      <c r="V612" s="31"/>
      <c r="W612" s="31"/>
      <c r="X612" s="31"/>
      <c r="Y612" s="31"/>
      <c r="Z612" s="31"/>
      <c r="AA612" s="31"/>
      <c r="AB612" s="292">
        <f t="shared" si="47"/>
        <v>0</v>
      </c>
      <c r="AC612" s="292">
        <f t="shared" si="48"/>
        <v>0</v>
      </c>
      <c r="AD612" s="292">
        <f t="shared" si="49"/>
        <v>0</v>
      </c>
      <c r="AE612" s="30">
        <f>IF(G612="",0,IF(P612="On-Net maken (glasvezel)",$S612*PDC!$F$33+$T612*PDC!$F$34+PDC!$F$32+$U612,IF(P612="On-Net maken (radio)",PDC!$F$35+$U612,0)))</f>
        <v>0</v>
      </c>
      <c r="AF612" s="293">
        <f>IF(G612="",0,IF(P612="Inkoop bij 3e partij",0,IF(H612="Ja",Y612,VLOOKUP($G612,PDC!$B$10:$G$95,6,FALSE))))</f>
        <v>0</v>
      </c>
      <c r="AG612" s="30">
        <f>IF(G612="",0,IF(P612="Inkoop bij 3e partij",0,IF(H612="Ja", Z612,VLOOKUP($G612,PDC!$B$10:$G$95,5,FALSE))))</f>
        <v>0</v>
      </c>
      <c r="AH612" s="293">
        <f>IF(G612="",0,IF(P612="Inkoop bij 3e partij",V612*(1+PDC!$F$37)+IF(G612=0,0,IF(LEN(G612)=0,0,VLOOKUP($G612,PDC!$B$10:$J$77,7,FALSE))),0))</f>
        <v>0</v>
      </c>
      <c r="AI612" s="293">
        <f>IF(G612="",0,IF(P612="Inkoop bij 3e partij",W612*(1+PDC!$F$38),0))</f>
        <v>0</v>
      </c>
      <c r="AJ612" s="30">
        <f>IF(L612="",0,IF(M612="Ja",AA612,VLOOKUP($L612,PDC!$B$10:$G$95,5,FALSE)))</f>
        <v>0</v>
      </c>
    </row>
    <row r="613" spans="1:36" x14ac:dyDescent="0.2">
      <c r="A613" s="36" t="str">
        <f>IF(OR(LEN('Local Access'!A613)=0,'Local Access'!$L612="Ja"),"",'Local Access'!A613)</f>
        <v/>
      </c>
      <c r="B613" s="36" t="str">
        <f>IF(OR(LEN('Local Access'!B613)=0,'Local Access'!$L612="Ja"),"",'Local Access'!B613)</f>
        <v/>
      </c>
      <c r="C613" s="36" t="str">
        <f>IF(OR(LEN('Local Access'!C613)=0,'Local Access'!$L612="Ja"),"",'Local Access'!C613)</f>
        <v/>
      </c>
      <c r="D613" s="36" t="str">
        <f>IF(OR(LEN('Local Access'!D613)=0,'Local Access'!$L612="Ja"),"",'Local Access'!D613)</f>
        <v/>
      </c>
      <c r="E613" s="36" t="str">
        <f>IF(OR(LEN('Local Access'!E613)=0,'Local Access'!$L612="Ja"),"",'Local Access'!E613)</f>
        <v/>
      </c>
      <c r="F613" s="36" t="str">
        <f>IF(OR(LEN('Local Access'!F613)=0,'Local Access'!$L612="Ja"),"",'Local Access'!F613)</f>
        <v/>
      </c>
      <c r="G613" s="36" t="str">
        <f>IF(N612="Ja","",IF(LEN('Local Access'!H613)=0,"",'Local Access'!H613))</f>
        <v/>
      </c>
      <c r="H613" s="174" t="str">
        <f t="shared" si="45"/>
        <v/>
      </c>
      <c r="I613" s="36" t="str">
        <f>IF(N612="Ja","",IF(LEN('Local Access'!G613)=0,"",'Local Access'!G613))</f>
        <v/>
      </c>
      <c r="J613" s="36" t="str">
        <f>IF(N612="Ja","",IF(LEN('Local Access'!I613)=0,"",'Local Access'!I613))</f>
        <v/>
      </c>
      <c r="K613" s="36" t="str">
        <f>IF(LEN('Local Access'!J613)=0,"",'Local Access'!J613)</f>
        <v/>
      </c>
      <c r="L613" s="36" t="str">
        <f>IF(LEN('Local Access'!K613)=0,"",'Local Access'!K613)</f>
        <v/>
      </c>
      <c r="M613" s="174" t="str">
        <f t="shared" si="46"/>
        <v/>
      </c>
      <c r="N613" s="36" t="str">
        <f>IF(LEN('Local Access'!L613)=0,"",'Local Access'!L613)</f>
        <v/>
      </c>
      <c r="O613" s="36" t="str">
        <f>IF(LEN('Local Access'!M613)=0,"",'Local Access'!M613)</f>
        <v/>
      </c>
      <c r="P613" s="35"/>
      <c r="Q613" s="35"/>
      <c r="R613" s="34"/>
      <c r="S613" s="33"/>
      <c r="T613" s="33"/>
      <c r="U613" s="32"/>
      <c r="V613" s="31"/>
      <c r="W613" s="31"/>
      <c r="X613" s="31"/>
      <c r="Y613" s="31"/>
      <c r="Z613" s="31"/>
      <c r="AA613" s="31"/>
      <c r="AB613" s="292">
        <f t="shared" si="47"/>
        <v>0</v>
      </c>
      <c r="AC613" s="292">
        <f t="shared" si="48"/>
        <v>0</v>
      </c>
      <c r="AD613" s="292">
        <f t="shared" si="49"/>
        <v>0</v>
      </c>
      <c r="AE613" s="30">
        <f>IF(G613="",0,IF(P613="On-Net maken (glasvezel)",$S613*PDC!$F$33+$T613*PDC!$F$34+PDC!$F$32+$U613,IF(P613="On-Net maken (radio)",PDC!$F$35+$U613,0)))</f>
        <v>0</v>
      </c>
      <c r="AF613" s="293">
        <f>IF(G613="",0,IF(P613="Inkoop bij 3e partij",0,IF(H613="Ja",Y613,VLOOKUP($G613,PDC!$B$10:$G$95,6,FALSE))))</f>
        <v>0</v>
      </c>
      <c r="AG613" s="30">
        <f>IF(G613="",0,IF(P613="Inkoop bij 3e partij",0,IF(H613="Ja", Z613,VLOOKUP($G613,PDC!$B$10:$G$95,5,FALSE))))</f>
        <v>0</v>
      </c>
      <c r="AH613" s="293">
        <f>IF(G613="",0,IF(P613="Inkoop bij 3e partij",V613*(1+PDC!$F$37)+IF(G613=0,0,IF(LEN(G613)=0,0,VLOOKUP($G613,PDC!$B$10:$J$77,7,FALSE))),0))</f>
        <v>0</v>
      </c>
      <c r="AI613" s="293">
        <f>IF(G613="",0,IF(P613="Inkoop bij 3e partij",W613*(1+PDC!$F$38),0))</f>
        <v>0</v>
      </c>
      <c r="AJ613" s="30">
        <f>IF(L613="",0,IF(M613="Ja",AA613,VLOOKUP($L613,PDC!$B$10:$G$95,5,FALSE)))</f>
        <v>0</v>
      </c>
    </row>
    <row r="614" spans="1:36" x14ac:dyDescent="0.2">
      <c r="A614" s="36" t="str">
        <f>IF(OR(LEN('Local Access'!A614)=0,'Local Access'!$L613="Ja"),"",'Local Access'!A614)</f>
        <v/>
      </c>
      <c r="B614" s="36" t="str">
        <f>IF(OR(LEN('Local Access'!B614)=0,'Local Access'!$L613="Ja"),"",'Local Access'!B614)</f>
        <v/>
      </c>
      <c r="C614" s="36" t="str">
        <f>IF(OR(LEN('Local Access'!C614)=0,'Local Access'!$L613="Ja"),"",'Local Access'!C614)</f>
        <v/>
      </c>
      <c r="D614" s="36" t="str">
        <f>IF(OR(LEN('Local Access'!D614)=0,'Local Access'!$L613="Ja"),"",'Local Access'!D614)</f>
        <v/>
      </c>
      <c r="E614" s="36" t="str">
        <f>IF(OR(LEN('Local Access'!E614)=0,'Local Access'!$L613="Ja"),"",'Local Access'!E614)</f>
        <v/>
      </c>
      <c r="F614" s="36" t="str">
        <f>IF(OR(LEN('Local Access'!F614)=0,'Local Access'!$L613="Ja"),"",'Local Access'!F614)</f>
        <v/>
      </c>
      <c r="G614" s="36" t="str">
        <f>IF(N613="Ja","",IF(LEN('Local Access'!H614)=0,"",'Local Access'!H614))</f>
        <v/>
      </c>
      <c r="H614" s="174" t="str">
        <f t="shared" si="45"/>
        <v/>
      </c>
      <c r="I614" s="36" t="str">
        <f>IF(N613="Ja","",IF(LEN('Local Access'!G614)=0,"",'Local Access'!G614))</f>
        <v/>
      </c>
      <c r="J614" s="36" t="str">
        <f>IF(N613="Ja","",IF(LEN('Local Access'!I614)=0,"",'Local Access'!I614))</f>
        <v/>
      </c>
      <c r="K614" s="36" t="str">
        <f>IF(LEN('Local Access'!J614)=0,"",'Local Access'!J614)</f>
        <v/>
      </c>
      <c r="L614" s="36" t="str">
        <f>IF(LEN('Local Access'!K614)=0,"",'Local Access'!K614)</f>
        <v/>
      </c>
      <c r="M614" s="174" t="str">
        <f t="shared" si="46"/>
        <v/>
      </c>
      <c r="N614" s="36" t="str">
        <f>IF(LEN('Local Access'!L614)=0,"",'Local Access'!L614)</f>
        <v/>
      </c>
      <c r="O614" s="36" t="str">
        <f>IF(LEN('Local Access'!M614)=0,"",'Local Access'!M614)</f>
        <v/>
      </c>
      <c r="P614" s="35"/>
      <c r="Q614" s="35"/>
      <c r="R614" s="34"/>
      <c r="S614" s="33"/>
      <c r="T614" s="33"/>
      <c r="U614" s="32"/>
      <c r="V614" s="31"/>
      <c r="W614" s="31"/>
      <c r="X614" s="31"/>
      <c r="Y614" s="31"/>
      <c r="Z614" s="31"/>
      <c r="AA614" s="31"/>
      <c r="AB614" s="292">
        <f t="shared" si="47"/>
        <v>0</v>
      </c>
      <c r="AC614" s="292">
        <f t="shared" si="48"/>
        <v>0</v>
      </c>
      <c r="AD614" s="292">
        <f t="shared" si="49"/>
        <v>0</v>
      </c>
      <c r="AE614" s="30">
        <f>IF(G614="",0,IF(P614="On-Net maken (glasvezel)",$S614*PDC!$F$33+$T614*PDC!$F$34+PDC!$F$32+$U614,IF(P614="On-Net maken (radio)",PDC!$F$35+$U614,0)))</f>
        <v>0</v>
      </c>
      <c r="AF614" s="293">
        <f>IF(G614="",0,IF(P614="Inkoop bij 3e partij",0,IF(H614="Ja",Y614,VLOOKUP($G614,PDC!$B$10:$G$95,6,FALSE))))</f>
        <v>0</v>
      </c>
      <c r="AG614" s="30">
        <f>IF(G614="",0,IF(P614="Inkoop bij 3e partij",0,IF(H614="Ja", Z614,VLOOKUP($G614,PDC!$B$10:$G$95,5,FALSE))))</f>
        <v>0</v>
      </c>
      <c r="AH614" s="293">
        <f>IF(G614="",0,IF(P614="Inkoop bij 3e partij",V614*(1+PDC!$F$37)+IF(G614=0,0,IF(LEN(G614)=0,0,VLOOKUP($G614,PDC!$B$10:$J$77,7,FALSE))),0))</f>
        <v>0</v>
      </c>
      <c r="AI614" s="293">
        <f>IF(G614="",0,IF(P614="Inkoop bij 3e partij",W614*(1+PDC!$F$38),0))</f>
        <v>0</v>
      </c>
      <c r="AJ614" s="30">
        <f>IF(L614="",0,IF(M614="Ja",AA614,VLOOKUP($L614,PDC!$B$10:$G$95,5,FALSE)))</f>
        <v>0</v>
      </c>
    </row>
    <row r="615" spans="1:36" x14ac:dyDescent="0.2">
      <c r="A615" s="36" t="str">
        <f>IF(OR(LEN('Local Access'!A615)=0,'Local Access'!$L614="Ja"),"",'Local Access'!A615)</f>
        <v/>
      </c>
      <c r="B615" s="36" t="str">
        <f>IF(OR(LEN('Local Access'!B615)=0,'Local Access'!$L614="Ja"),"",'Local Access'!B615)</f>
        <v/>
      </c>
      <c r="C615" s="36" t="str">
        <f>IF(OR(LEN('Local Access'!C615)=0,'Local Access'!$L614="Ja"),"",'Local Access'!C615)</f>
        <v/>
      </c>
      <c r="D615" s="36" t="str">
        <f>IF(OR(LEN('Local Access'!D615)=0,'Local Access'!$L614="Ja"),"",'Local Access'!D615)</f>
        <v/>
      </c>
      <c r="E615" s="36" t="str">
        <f>IF(OR(LEN('Local Access'!E615)=0,'Local Access'!$L614="Ja"),"",'Local Access'!E615)</f>
        <v/>
      </c>
      <c r="F615" s="36" t="str">
        <f>IF(OR(LEN('Local Access'!F615)=0,'Local Access'!$L614="Ja"),"",'Local Access'!F615)</f>
        <v/>
      </c>
      <c r="G615" s="36" t="str">
        <f>IF(N614="Ja","",IF(LEN('Local Access'!H615)=0,"",'Local Access'!H615))</f>
        <v/>
      </c>
      <c r="H615" s="174" t="str">
        <f t="shared" si="45"/>
        <v/>
      </c>
      <c r="I615" s="36" t="str">
        <f>IF(N614="Ja","",IF(LEN('Local Access'!G615)=0,"",'Local Access'!G615))</f>
        <v/>
      </c>
      <c r="J615" s="36" t="str">
        <f>IF(N614="Ja","",IF(LEN('Local Access'!I615)=0,"",'Local Access'!I615))</f>
        <v/>
      </c>
      <c r="K615" s="36" t="str">
        <f>IF(LEN('Local Access'!J615)=0,"",'Local Access'!J615)</f>
        <v/>
      </c>
      <c r="L615" s="36" t="str">
        <f>IF(LEN('Local Access'!K615)=0,"",'Local Access'!K615)</f>
        <v/>
      </c>
      <c r="M615" s="174" t="str">
        <f t="shared" si="46"/>
        <v/>
      </c>
      <c r="N615" s="36" t="str">
        <f>IF(LEN('Local Access'!L615)=0,"",'Local Access'!L615)</f>
        <v/>
      </c>
      <c r="O615" s="36" t="str">
        <f>IF(LEN('Local Access'!M615)=0,"",'Local Access'!M615)</f>
        <v/>
      </c>
      <c r="P615" s="35"/>
      <c r="Q615" s="35"/>
      <c r="R615" s="34"/>
      <c r="S615" s="33"/>
      <c r="T615" s="33"/>
      <c r="U615" s="32"/>
      <c r="V615" s="31"/>
      <c r="W615" s="31"/>
      <c r="X615" s="31"/>
      <c r="Y615" s="31"/>
      <c r="Z615" s="31"/>
      <c r="AA615" s="31"/>
      <c r="AB615" s="292">
        <f t="shared" si="47"/>
        <v>0</v>
      </c>
      <c r="AC615" s="292">
        <f t="shared" si="48"/>
        <v>0</v>
      </c>
      <c r="AD615" s="292">
        <f t="shared" si="49"/>
        <v>0</v>
      </c>
      <c r="AE615" s="30">
        <f>IF(G615="",0,IF(P615="On-Net maken (glasvezel)",$S615*PDC!$F$33+$T615*PDC!$F$34+PDC!$F$32+$U615,IF(P615="On-Net maken (radio)",PDC!$F$35+$U615,0)))</f>
        <v>0</v>
      </c>
      <c r="AF615" s="293">
        <f>IF(G615="",0,IF(P615="Inkoop bij 3e partij",0,IF(H615="Ja",Y615,VLOOKUP($G615,PDC!$B$10:$G$95,6,FALSE))))</f>
        <v>0</v>
      </c>
      <c r="AG615" s="30">
        <f>IF(G615="",0,IF(P615="Inkoop bij 3e partij",0,IF(H615="Ja", Z615,VLOOKUP($G615,PDC!$B$10:$G$95,5,FALSE))))</f>
        <v>0</v>
      </c>
      <c r="AH615" s="293">
        <f>IF(G615="",0,IF(P615="Inkoop bij 3e partij",V615*(1+PDC!$F$37)+IF(G615=0,0,IF(LEN(G615)=0,0,VLOOKUP($G615,PDC!$B$10:$J$77,7,FALSE))),0))</f>
        <v>0</v>
      </c>
      <c r="AI615" s="293">
        <f>IF(G615="",0,IF(P615="Inkoop bij 3e partij",W615*(1+PDC!$F$38),0))</f>
        <v>0</v>
      </c>
      <c r="AJ615" s="30">
        <f>IF(L615="",0,IF(M615="Ja",AA615,VLOOKUP($L615,PDC!$B$10:$G$95,5,FALSE)))</f>
        <v>0</v>
      </c>
    </row>
    <row r="616" spans="1:36" x14ac:dyDescent="0.2">
      <c r="A616" s="36" t="str">
        <f>IF(OR(LEN('Local Access'!A616)=0,'Local Access'!$L615="Ja"),"",'Local Access'!A616)</f>
        <v/>
      </c>
      <c r="B616" s="36" t="str">
        <f>IF(OR(LEN('Local Access'!B616)=0,'Local Access'!$L615="Ja"),"",'Local Access'!B616)</f>
        <v/>
      </c>
      <c r="C616" s="36" t="str">
        <f>IF(OR(LEN('Local Access'!C616)=0,'Local Access'!$L615="Ja"),"",'Local Access'!C616)</f>
        <v/>
      </c>
      <c r="D616" s="36" t="str">
        <f>IF(OR(LEN('Local Access'!D616)=0,'Local Access'!$L615="Ja"),"",'Local Access'!D616)</f>
        <v/>
      </c>
      <c r="E616" s="36" t="str">
        <f>IF(OR(LEN('Local Access'!E616)=0,'Local Access'!$L615="Ja"),"",'Local Access'!E616)</f>
        <v/>
      </c>
      <c r="F616" s="36" t="str">
        <f>IF(OR(LEN('Local Access'!F616)=0,'Local Access'!$L615="Ja"),"",'Local Access'!F616)</f>
        <v/>
      </c>
      <c r="G616" s="36" t="str">
        <f>IF(N615="Ja","",IF(LEN('Local Access'!H616)=0,"",'Local Access'!H616))</f>
        <v/>
      </c>
      <c r="H616" s="174" t="str">
        <f t="shared" si="45"/>
        <v/>
      </c>
      <c r="I616" s="36" t="str">
        <f>IF(N615="Ja","",IF(LEN('Local Access'!G616)=0,"",'Local Access'!G616))</f>
        <v/>
      </c>
      <c r="J616" s="36" t="str">
        <f>IF(N615="Ja","",IF(LEN('Local Access'!I616)=0,"",'Local Access'!I616))</f>
        <v/>
      </c>
      <c r="K616" s="36" t="str">
        <f>IF(LEN('Local Access'!J616)=0,"",'Local Access'!J616)</f>
        <v/>
      </c>
      <c r="L616" s="36" t="str">
        <f>IF(LEN('Local Access'!K616)=0,"",'Local Access'!K616)</f>
        <v/>
      </c>
      <c r="M616" s="174" t="str">
        <f t="shared" si="46"/>
        <v/>
      </c>
      <c r="N616" s="36" t="str">
        <f>IF(LEN('Local Access'!L616)=0,"",'Local Access'!L616)</f>
        <v/>
      </c>
      <c r="O616" s="36" t="str">
        <f>IF(LEN('Local Access'!M616)=0,"",'Local Access'!M616)</f>
        <v/>
      </c>
      <c r="P616" s="35"/>
      <c r="Q616" s="35"/>
      <c r="R616" s="34"/>
      <c r="S616" s="33"/>
      <c r="T616" s="33"/>
      <c r="U616" s="32"/>
      <c r="V616" s="31"/>
      <c r="W616" s="31"/>
      <c r="X616" s="31"/>
      <c r="Y616" s="31"/>
      <c r="Z616" s="31"/>
      <c r="AA616" s="31"/>
      <c r="AB616" s="292">
        <f t="shared" si="47"/>
        <v>0</v>
      </c>
      <c r="AC616" s="292">
        <f t="shared" si="48"/>
        <v>0</v>
      </c>
      <c r="AD616" s="292">
        <f t="shared" si="49"/>
        <v>0</v>
      </c>
      <c r="AE616" s="30">
        <f>IF(G616="",0,IF(P616="On-Net maken (glasvezel)",$S616*PDC!$F$33+$T616*PDC!$F$34+PDC!$F$32+$U616,IF(P616="On-Net maken (radio)",PDC!$F$35+$U616,0)))</f>
        <v>0</v>
      </c>
      <c r="AF616" s="293">
        <f>IF(G616="",0,IF(P616="Inkoop bij 3e partij",0,IF(H616="Ja",Y616,VLOOKUP($G616,PDC!$B$10:$G$95,6,FALSE))))</f>
        <v>0</v>
      </c>
      <c r="AG616" s="30">
        <f>IF(G616="",0,IF(P616="Inkoop bij 3e partij",0,IF(H616="Ja", Z616,VLOOKUP($G616,PDC!$B$10:$G$95,5,FALSE))))</f>
        <v>0</v>
      </c>
      <c r="AH616" s="293">
        <f>IF(G616="",0,IF(P616="Inkoop bij 3e partij",V616*(1+PDC!$F$37)+IF(G616=0,0,IF(LEN(G616)=0,0,VLOOKUP($G616,PDC!$B$10:$J$77,7,FALSE))),0))</f>
        <v>0</v>
      </c>
      <c r="AI616" s="293">
        <f>IF(G616="",0,IF(P616="Inkoop bij 3e partij",W616*(1+PDC!$F$38),0))</f>
        <v>0</v>
      </c>
      <c r="AJ616" s="30">
        <f>IF(L616="",0,IF(M616="Ja",AA616,VLOOKUP($L616,PDC!$B$10:$G$95,5,FALSE)))</f>
        <v>0</v>
      </c>
    </row>
    <row r="617" spans="1:36" x14ac:dyDescent="0.2">
      <c r="A617" s="36" t="str">
        <f>IF(OR(LEN('Local Access'!A617)=0,'Local Access'!$L616="Ja"),"",'Local Access'!A617)</f>
        <v/>
      </c>
      <c r="B617" s="36" t="str">
        <f>IF(OR(LEN('Local Access'!B617)=0,'Local Access'!$L616="Ja"),"",'Local Access'!B617)</f>
        <v/>
      </c>
      <c r="C617" s="36" t="str">
        <f>IF(OR(LEN('Local Access'!C617)=0,'Local Access'!$L616="Ja"),"",'Local Access'!C617)</f>
        <v/>
      </c>
      <c r="D617" s="36" t="str">
        <f>IF(OR(LEN('Local Access'!D617)=0,'Local Access'!$L616="Ja"),"",'Local Access'!D617)</f>
        <v/>
      </c>
      <c r="E617" s="36" t="str">
        <f>IF(OR(LEN('Local Access'!E617)=0,'Local Access'!$L616="Ja"),"",'Local Access'!E617)</f>
        <v/>
      </c>
      <c r="F617" s="36" t="str">
        <f>IF(OR(LEN('Local Access'!F617)=0,'Local Access'!$L616="Ja"),"",'Local Access'!F617)</f>
        <v/>
      </c>
      <c r="G617" s="36" t="str">
        <f>IF(N616="Ja","",IF(LEN('Local Access'!H617)=0,"",'Local Access'!H617))</f>
        <v/>
      </c>
      <c r="H617" s="174" t="str">
        <f t="shared" si="45"/>
        <v/>
      </c>
      <c r="I617" s="36" t="str">
        <f>IF(N616="Ja","",IF(LEN('Local Access'!G617)=0,"",'Local Access'!G617))</f>
        <v/>
      </c>
      <c r="J617" s="36" t="str">
        <f>IF(N616="Ja","",IF(LEN('Local Access'!I617)=0,"",'Local Access'!I617))</f>
        <v/>
      </c>
      <c r="K617" s="36" t="str">
        <f>IF(LEN('Local Access'!J617)=0,"",'Local Access'!J617)</f>
        <v/>
      </c>
      <c r="L617" s="36" t="str">
        <f>IF(LEN('Local Access'!K617)=0,"",'Local Access'!K617)</f>
        <v/>
      </c>
      <c r="M617" s="174" t="str">
        <f t="shared" si="46"/>
        <v/>
      </c>
      <c r="N617" s="36" t="str">
        <f>IF(LEN('Local Access'!L617)=0,"",'Local Access'!L617)</f>
        <v/>
      </c>
      <c r="O617" s="36" t="str">
        <f>IF(LEN('Local Access'!M617)=0,"",'Local Access'!M617)</f>
        <v/>
      </c>
      <c r="P617" s="35"/>
      <c r="Q617" s="35"/>
      <c r="R617" s="34"/>
      <c r="S617" s="33"/>
      <c r="T617" s="33"/>
      <c r="U617" s="32"/>
      <c r="V617" s="31"/>
      <c r="W617" s="31"/>
      <c r="X617" s="31"/>
      <c r="Y617" s="31"/>
      <c r="Z617" s="31"/>
      <c r="AA617" s="31"/>
      <c r="AB617" s="292">
        <f t="shared" si="47"/>
        <v>0</v>
      </c>
      <c r="AC617" s="292">
        <f t="shared" si="48"/>
        <v>0</v>
      </c>
      <c r="AD617" s="292">
        <f t="shared" si="49"/>
        <v>0</v>
      </c>
      <c r="AE617" s="30">
        <f>IF(G617="",0,IF(P617="On-Net maken (glasvezel)",$S617*PDC!$F$33+$T617*PDC!$F$34+PDC!$F$32+$U617,IF(P617="On-Net maken (radio)",PDC!$F$35+$U617,0)))</f>
        <v>0</v>
      </c>
      <c r="AF617" s="293">
        <f>IF(G617="",0,IF(P617="Inkoop bij 3e partij",0,IF(H617="Ja",Y617,VLOOKUP($G617,PDC!$B$10:$G$95,6,FALSE))))</f>
        <v>0</v>
      </c>
      <c r="AG617" s="30">
        <f>IF(G617="",0,IF(P617="Inkoop bij 3e partij",0,IF(H617="Ja", Z617,VLOOKUP($G617,PDC!$B$10:$G$95,5,FALSE))))</f>
        <v>0</v>
      </c>
      <c r="AH617" s="293">
        <f>IF(G617="",0,IF(P617="Inkoop bij 3e partij",V617*(1+PDC!$F$37)+IF(G617=0,0,IF(LEN(G617)=0,0,VLOOKUP($G617,PDC!$B$10:$J$77,7,FALSE))),0))</f>
        <v>0</v>
      </c>
      <c r="AI617" s="293">
        <f>IF(G617="",0,IF(P617="Inkoop bij 3e partij",W617*(1+PDC!$F$38),0))</f>
        <v>0</v>
      </c>
      <c r="AJ617" s="30">
        <f>IF(L617="",0,IF(M617="Ja",AA617,VLOOKUP($L617,PDC!$B$10:$G$95,5,FALSE)))</f>
        <v>0</v>
      </c>
    </row>
    <row r="618" spans="1:36" x14ac:dyDescent="0.2">
      <c r="A618" s="36" t="str">
        <f>IF(OR(LEN('Local Access'!A618)=0,'Local Access'!$L617="Ja"),"",'Local Access'!A618)</f>
        <v/>
      </c>
      <c r="B618" s="36" t="str">
        <f>IF(OR(LEN('Local Access'!B618)=0,'Local Access'!$L617="Ja"),"",'Local Access'!B618)</f>
        <v/>
      </c>
      <c r="C618" s="36" t="str">
        <f>IF(OR(LEN('Local Access'!C618)=0,'Local Access'!$L617="Ja"),"",'Local Access'!C618)</f>
        <v/>
      </c>
      <c r="D618" s="36" t="str">
        <f>IF(OR(LEN('Local Access'!D618)=0,'Local Access'!$L617="Ja"),"",'Local Access'!D618)</f>
        <v/>
      </c>
      <c r="E618" s="36" t="str">
        <f>IF(OR(LEN('Local Access'!E618)=0,'Local Access'!$L617="Ja"),"",'Local Access'!E618)</f>
        <v/>
      </c>
      <c r="F618" s="36" t="str">
        <f>IF(OR(LEN('Local Access'!F618)=0,'Local Access'!$L617="Ja"),"",'Local Access'!F618)</f>
        <v/>
      </c>
      <c r="G618" s="36" t="str">
        <f>IF(N617="Ja","",IF(LEN('Local Access'!H618)=0,"",'Local Access'!H618))</f>
        <v/>
      </c>
      <c r="H618" s="174" t="str">
        <f t="shared" si="45"/>
        <v/>
      </c>
      <c r="I618" s="36" t="str">
        <f>IF(N617="Ja","",IF(LEN('Local Access'!G618)=0,"",'Local Access'!G618))</f>
        <v/>
      </c>
      <c r="J618" s="36" t="str">
        <f>IF(N617="Ja","",IF(LEN('Local Access'!I618)=0,"",'Local Access'!I618))</f>
        <v/>
      </c>
      <c r="K618" s="36" t="str">
        <f>IF(LEN('Local Access'!J618)=0,"",'Local Access'!J618)</f>
        <v/>
      </c>
      <c r="L618" s="36" t="str">
        <f>IF(LEN('Local Access'!K618)=0,"",'Local Access'!K618)</f>
        <v/>
      </c>
      <c r="M618" s="174" t="str">
        <f t="shared" si="46"/>
        <v/>
      </c>
      <c r="N618" s="36" t="str">
        <f>IF(LEN('Local Access'!L618)=0,"",'Local Access'!L618)</f>
        <v/>
      </c>
      <c r="O618" s="36" t="str">
        <f>IF(LEN('Local Access'!M618)=0,"",'Local Access'!M618)</f>
        <v/>
      </c>
      <c r="P618" s="35"/>
      <c r="Q618" s="35"/>
      <c r="R618" s="34"/>
      <c r="S618" s="33"/>
      <c r="T618" s="33"/>
      <c r="U618" s="32"/>
      <c r="V618" s="31"/>
      <c r="W618" s="31"/>
      <c r="X618" s="31"/>
      <c r="Y618" s="31"/>
      <c r="Z618" s="31"/>
      <c r="AA618" s="31"/>
      <c r="AB618" s="292">
        <f t="shared" si="47"/>
        <v>0</v>
      </c>
      <c r="AC618" s="292">
        <f t="shared" si="48"/>
        <v>0</v>
      </c>
      <c r="AD618" s="292">
        <f t="shared" si="49"/>
        <v>0</v>
      </c>
      <c r="AE618" s="30">
        <f>IF(G618="",0,IF(P618="On-Net maken (glasvezel)",$S618*PDC!$F$33+$T618*PDC!$F$34+PDC!$F$32+$U618,IF(P618="On-Net maken (radio)",PDC!$F$35+$U618,0)))</f>
        <v>0</v>
      </c>
      <c r="AF618" s="293">
        <f>IF(G618="",0,IF(P618="Inkoop bij 3e partij",0,IF(H618="Ja",Y618,VLOOKUP($G618,PDC!$B$10:$G$95,6,FALSE))))</f>
        <v>0</v>
      </c>
      <c r="AG618" s="30">
        <f>IF(G618="",0,IF(P618="Inkoop bij 3e partij",0,IF(H618="Ja", Z618,VLOOKUP($G618,PDC!$B$10:$G$95,5,FALSE))))</f>
        <v>0</v>
      </c>
      <c r="AH618" s="293">
        <f>IF(G618="",0,IF(P618="Inkoop bij 3e partij",V618*(1+PDC!$F$37)+IF(G618=0,0,IF(LEN(G618)=0,0,VLOOKUP($G618,PDC!$B$10:$J$77,7,FALSE))),0))</f>
        <v>0</v>
      </c>
      <c r="AI618" s="293">
        <f>IF(G618="",0,IF(P618="Inkoop bij 3e partij",W618*(1+PDC!$F$38),0))</f>
        <v>0</v>
      </c>
      <c r="AJ618" s="30">
        <f>IF(L618="",0,IF(M618="Ja",AA618,VLOOKUP($L618,PDC!$B$10:$G$95,5,FALSE)))</f>
        <v>0</v>
      </c>
    </row>
    <row r="619" spans="1:36" x14ac:dyDescent="0.2">
      <c r="A619" s="36" t="str">
        <f>IF(OR(LEN('Local Access'!A619)=0,'Local Access'!$L618="Ja"),"",'Local Access'!A619)</f>
        <v/>
      </c>
      <c r="B619" s="36" t="str">
        <f>IF(OR(LEN('Local Access'!B619)=0,'Local Access'!$L618="Ja"),"",'Local Access'!B619)</f>
        <v/>
      </c>
      <c r="C619" s="36" t="str">
        <f>IF(OR(LEN('Local Access'!C619)=0,'Local Access'!$L618="Ja"),"",'Local Access'!C619)</f>
        <v/>
      </c>
      <c r="D619" s="36" t="str">
        <f>IF(OR(LEN('Local Access'!D619)=0,'Local Access'!$L618="Ja"),"",'Local Access'!D619)</f>
        <v/>
      </c>
      <c r="E619" s="36" t="str">
        <f>IF(OR(LEN('Local Access'!E619)=0,'Local Access'!$L618="Ja"),"",'Local Access'!E619)</f>
        <v/>
      </c>
      <c r="F619" s="36" t="str">
        <f>IF(OR(LEN('Local Access'!F619)=0,'Local Access'!$L618="Ja"),"",'Local Access'!F619)</f>
        <v/>
      </c>
      <c r="G619" s="36" t="str">
        <f>IF(N618="Ja","",IF(LEN('Local Access'!H619)=0,"",'Local Access'!H619))</f>
        <v/>
      </c>
      <c r="H619" s="174" t="str">
        <f t="shared" si="45"/>
        <v/>
      </c>
      <c r="I619" s="36" t="str">
        <f>IF(N618="Ja","",IF(LEN('Local Access'!G619)=0,"",'Local Access'!G619))</f>
        <v/>
      </c>
      <c r="J619" s="36" t="str">
        <f>IF(N618="Ja","",IF(LEN('Local Access'!I619)=0,"",'Local Access'!I619))</f>
        <v/>
      </c>
      <c r="K619" s="36" t="str">
        <f>IF(LEN('Local Access'!J619)=0,"",'Local Access'!J619)</f>
        <v/>
      </c>
      <c r="L619" s="36" t="str">
        <f>IF(LEN('Local Access'!K619)=0,"",'Local Access'!K619)</f>
        <v/>
      </c>
      <c r="M619" s="174" t="str">
        <f t="shared" si="46"/>
        <v/>
      </c>
      <c r="N619" s="36" t="str">
        <f>IF(LEN('Local Access'!L619)=0,"",'Local Access'!L619)</f>
        <v/>
      </c>
      <c r="O619" s="36" t="str">
        <f>IF(LEN('Local Access'!M619)=0,"",'Local Access'!M619)</f>
        <v/>
      </c>
      <c r="P619" s="35"/>
      <c r="Q619" s="35"/>
      <c r="R619" s="34"/>
      <c r="S619" s="33"/>
      <c r="T619" s="33"/>
      <c r="U619" s="32"/>
      <c r="V619" s="31"/>
      <c r="W619" s="31"/>
      <c r="X619" s="31"/>
      <c r="Y619" s="31"/>
      <c r="Z619" s="31"/>
      <c r="AA619" s="31"/>
      <c r="AB619" s="292">
        <f t="shared" si="47"/>
        <v>0</v>
      </c>
      <c r="AC619" s="292">
        <f t="shared" si="48"/>
        <v>0</v>
      </c>
      <c r="AD619" s="292">
        <f t="shared" si="49"/>
        <v>0</v>
      </c>
      <c r="AE619" s="30">
        <f>IF(G619="",0,IF(P619="On-Net maken (glasvezel)",$S619*PDC!$F$33+$T619*PDC!$F$34+PDC!$F$32+$U619,IF(P619="On-Net maken (radio)",PDC!$F$35+$U619,0)))</f>
        <v>0</v>
      </c>
      <c r="AF619" s="293">
        <f>IF(G619="",0,IF(P619="Inkoop bij 3e partij",0,IF(H619="Ja",Y619,VLOOKUP($G619,PDC!$B$10:$G$95,6,FALSE))))</f>
        <v>0</v>
      </c>
      <c r="AG619" s="30">
        <f>IF(G619="",0,IF(P619="Inkoop bij 3e partij",0,IF(H619="Ja", Z619,VLOOKUP($G619,PDC!$B$10:$G$95,5,FALSE))))</f>
        <v>0</v>
      </c>
      <c r="AH619" s="293">
        <f>IF(G619="",0,IF(P619="Inkoop bij 3e partij",V619*(1+PDC!$F$37)+IF(G619=0,0,IF(LEN(G619)=0,0,VLOOKUP($G619,PDC!$B$10:$J$77,7,FALSE))),0))</f>
        <v>0</v>
      </c>
      <c r="AI619" s="293">
        <f>IF(G619="",0,IF(P619="Inkoop bij 3e partij",W619*(1+PDC!$F$38),0))</f>
        <v>0</v>
      </c>
      <c r="AJ619" s="30">
        <f>IF(L619="",0,IF(M619="Ja",AA619,VLOOKUP($L619,PDC!$B$10:$G$95,5,FALSE)))</f>
        <v>0</v>
      </c>
    </row>
    <row r="620" spans="1:36" x14ac:dyDescent="0.2">
      <c r="A620" s="36" t="str">
        <f>IF(OR(LEN('Local Access'!A620)=0,'Local Access'!$L619="Ja"),"",'Local Access'!A620)</f>
        <v/>
      </c>
      <c r="B620" s="36" t="str">
        <f>IF(OR(LEN('Local Access'!B620)=0,'Local Access'!$L619="Ja"),"",'Local Access'!B620)</f>
        <v/>
      </c>
      <c r="C620" s="36" t="str">
        <f>IF(OR(LEN('Local Access'!C620)=0,'Local Access'!$L619="Ja"),"",'Local Access'!C620)</f>
        <v/>
      </c>
      <c r="D620" s="36" t="str">
        <f>IF(OR(LEN('Local Access'!D620)=0,'Local Access'!$L619="Ja"),"",'Local Access'!D620)</f>
        <v/>
      </c>
      <c r="E620" s="36" t="str">
        <f>IF(OR(LEN('Local Access'!E620)=0,'Local Access'!$L619="Ja"),"",'Local Access'!E620)</f>
        <v/>
      </c>
      <c r="F620" s="36" t="str">
        <f>IF(OR(LEN('Local Access'!F620)=0,'Local Access'!$L619="Ja"),"",'Local Access'!F620)</f>
        <v/>
      </c>
      <c r="G620" s="36" t="str">
        <f>IF(N619="Ja","",IF(LEN('Local Access'!H620)=0,"",'Local Access'!H620))</f>
        <v/>
      </c>
      <c r="H620" s="174" t="str">
        <f t="shared" si="45"/>
        <v/>
      </c>
      <c r="I620" s="36" t="str">
        <f>IF(N619="Ja","",IF(LEN('Local Access'!G620)=0,"",'Local Access'!G620))</f>
        <v/>
      </c>
      <c r="J620" s="36" t="str">
        <f>IF(N619="Ja","",IF(LEN('Local Access'!I620)=0,"",'Local Access'!I620))</f>
        <v/>
      </c>
      <c r="K620" s="36" t="str">
        <f>IF(LEN('Local Access'!J620)=0,"",'Local Access'!J620)</f>
        <v/>
      </c>
      <c r="L620" s="36" t="str">
        <f>IF(LEN('Local Access'!K620)=0,"",'Local Access'!K620)</f>
        <v/>
      </c>
      <c r="M620" s="174" t="str">
        <f t="shared" si="46"/>
        <v/>
      </c>
      <c r="N620" s="36" t="str">
        <f>IF(LEN('Local Access'!L620)=0,"",'Local Access'!L620)</f>
        <v/>
      </c>
      <c r="O620" s="36" t="str">
        <f>IF(LEN('Local Access'!M620)=0,"",'Local Access'!M620)</f>
        <v/>
      </c>
      <c r="P620" s="35"/>
      <c r="Q620" s="35"/>
      <c r="R620" s="34"/>
      <c r="S620" s="33"/>
      <c r="T620" s="33"/>
      <c r="U620" s="32"/>
      <c r="V620" s="31"/>
      <c r="W620" s="31"/>
      <c r="X620" s="31"/>
      <c r="Y620" s="31"/>
      <c r="Z620" s="31"/>
      <c r="AA620" s="31"/>
      <c r="AB620" s="292">
        <f t="shared" si="47"/>
        <v>0</v>
      </c>
      <c r="AC620" s="292">
        <f t="shared" si="48"/>
        <v>0</v>
      </c>
      <c r="AD620" s="292">
        <f t="shared" si="49"/>
        <v>0</v>
      </c>
      <c r="AE620" s="30">
        <f>IF(G620="",0,IF(P620="On-Net maken (glasvezel)",$S620*PDC!$F$33+$T620*PDC!$F$34+PDC!$F$32+$U620,IF(P620="On-Net maken (radio)",PDC!$F$35+$U620,0)))</f>
        <v>0</v>
      </c>
      <c r="AF620" s="293">
        <f>IF(G620="",0,IF(P620="Inkoop bij 3e partij",0,IF(H620="Ja",Y620,VLOOKUP($G620,PDC!$B$10:$G$95,6,FALSE))))</f>
        <v>0</v>
      </c>
      <c r="AG620" s="30">
        <f>IF(G620="",0,IF(P620="Inkoop bij 3e partij",0,IF(H620="Ja", Z620,VLOOKUP($G620,PDC!$B$10:$G$95,5,FALSE))))</f>
        <v>0</v>
      </c>
      <c r="AH620" s="293">
        <f>IF(G620="",0,IF(P620="Inkoop bij 3e partij",V620*(1+PDC!$F$37)+IF(G620=0,0,IF(LEN(G620)=0,0,VLOOKUP($G620,PDC!$B$10:$J$77,7,FALSE))),0))</f>
        <v>0</v>
      </c>
      <c r="AI620" s="293">
        <f>IF(G620="",0,IF(P620="Inkoop bij 3e partij",W620*(1+PDC!$F$38),0))</f>
        <v>0</v>
      </c>
      <c r="AJ620" s="30">
        <f>IF(L620="",0,IF(M620="Ja",AA620,VLOOKUP($L620,PDC!$B$10:$G$95,5,FALSE)))</f>
        <v>0</v>
      </c>
    </row>
    <row r="621" spans="1:36" x14ac:dyDescent="0.2">
      <c r="A621" s="36" t="str">
        <f>IF(OR(LEN('Local Access'!A621)=0,'Local Access'!$L620="Ja"),"",'Local Access'!A621)</f>
        <v/>
      </c>
      <c r="B621" s="36" t="str">
        <f>IF(OR(LEN('Local Access'!B621)=0,'Local Access'!$L620="Ja"),"",'Local Access'!B621)</f>
        <v/>
      </c>
      <c r="C621" s="36" t="str">
        <f>IF(OR(LEN('Local Access'!C621)=0,'Local Access'!$L620="Ja"),"",'Local Access'!C621)</f>
        <v/>
      </c>
      <c r="D621" s="36" t="str">
        <f>IF(OR(LEN('Local Access'!D621)=0,'Local Access'!$L620="Ja"),"",'Local Access'!D621)</f>
        <v/>
      </c>
      <c r="E621" s="36" t="str">
        <f>IF(OR(LEN('Local Access'!E621)=0,'Local Access'!$L620="Ja"),"",'Local Access'!E621)</f>
        <v/>
      </c>
      <c r="F621" s="36" t="str">
        <f>IF(OR(LEN('Local Access'!F621)=0,'Local Access'!$L620="Ja"),"",'Local Access'!F621)</f>
        <v/>
      </c>
      <c r="G621" s="36" t="str">
        <f>IF(N620="Ja","",IF(LEN('Local Access'!H621)=0,"",'Local Access'!H621))</f>
        <v/>
      </c>
      <c r="H621" s="174" t="str">
        <f t="shared" si="45"/>
        <v/>
      </c>
      <c r="I621" s="36" t="str">
        <f>IF(N620="Ja","",IF(LEN('Local Access'!G621)=0,"",'Local Access'!G621))</f>
        <v/>
      </c>
      <c r="J621" s="36" t="str">
        <f>IF(N620="Ja","",IF(LEN('Local Access'!I621)=0,"",'Local Access'!I621))</f>
        <v/>
      </c>
      <c r="K621" s="36" t="str">
        <f>IF(LEN('Local Access'!J621)=0,"",'Local Access'!J621)</f>
        <v/>
      </c>
      <c r="L621" s="36" t="str">
        <f>IF(LEN('Local Access'!K621)=0,"",'Local Access'!K621)</f>
        <v/>
      </c>
      <c r="M621" s="174" t="str">
        <f t="shared" si="46"/>
        <v/>
      </c>
      <c r="N621" s="36" t="str">
        <f>IF(LEN('Local Access'!L621)=0,"",'Local Access'!L621)</f>
        <v/>
      </c>
      <c r="O621" s="36" t="str">
        <f>IF(LEN('Local Access'!M621)=0,"",'Local Access'!M621)</f>
        <v/>
      </c>
      <c r="P621" s="35"/>
      <c r="Q621" s="35"/>
      <c r="R621" s="34"/>
      <c r="S621" s="33"/>
      <c r="T621" s="33"/>
      <c r="U621" s="32"/>
      <c r="V621" s="31"/>
      <c r="W621" s="31"/>
      <c r="X621" s="31"/>
      <c r="Y621" s="31"/>
      <c r="Z621" s="31"/>
      <c r="AA621" s="31"/>
      <c r="AB621" s="292">
        <f t="shared" si="47"/>
        <v>0</v>
      </c>
      <c r="AC621" s="292">
        <f t="shared" si="48"/>
        <v>0</v>
      </c>
      <c r="AD621" s="292">
        <f t="shared" si="49"/>
        <v>0</v>
      </c>
      <c r="AE621" s="30">
        <f>IF(G621="",0,IF(P621="On-Net maken (glasvezel)",$S621*PDC!$F$33+$T621*PDC!$F$34+PDC!$F$32+$U621,IF(P621="On-Net maken (radio)",PDC!$F$35+$U621,0)))</f>
        <v>0</v>
      </c>
      <c r="AF621" s="293">
        <f>IF(G621="",0,IF(P621="Inkoop bij 3e partij",0,IF(H621="Ja",Y621,VLOOKUP($G621,PDC!$B$10:$G$95,6,FALSE))))</f>
        <v>0</v>
      </c>
      <c r="AG621" s="30">
        <f>IF(G621="",0,IF(P621="Inkoop bij 3e partij",0,IF(H621="Ja", Z621,VLOOKUP($G621,PDC!$B$10:$G$95,5,FALSE))))</f>
        <v>0</v>
      </c>
      <c r="AH621" s="293">
        <f>IF(G621="",0,IF(P621="Inkoop bij 3e partij",V621*(1+PDC!$F$37)+IF(G621=0,0,IF(LEN(G621)=0,0,VLOOKUP($G621,PDC!$B$10:$J$77,7,FALSE))),0))</f>
        <v>0</v>
      </c>
      <c r="AI621" s="293">
        <f>IF(G621="",0,IF(P621="Inkoop bij 3e partij",W621*(1+PDC!$F$38),0))</f>
        <v>0</v>
      </c>
      <c r="AJ621" s="30">
        <f>IF(L621="",0,IF(M621="Ja",AA621,VLOOKUP($L621,PDC!$B$10:$G$95,5,FALSE)))</f>
        <v>0</v>
      </c>
    </row>
    <row r="622" spans="1:36" x14ac:dyDescent="0.2">
      <c r="A622" s="36" t="str">
        <f>IF(OR(LEN('Local Access'!A622)=0,'Local Access'!$L621="Ja"),"",'Local Access'!A622)</f>
        <v/>
      </c>
      <c r="B622" s="36" t="str">
        <f>IF(OR(LEN('Local Access'!B622)=0,'Local Access'!$L621="Ja"),"",'Local Access'!B622)</f>
        <v/>
      </c>
      <c r="C622" s="36" t="str">
        <f>IF(OR(LEN('Local Access'!C622)=0,'Local Access'!$L621="Ja"),"",'Local Access'!C622)</f>
        <v/>
      </c>
      <c r="D622" s="36" t="str">
        <f>IF(OR(LEN('Local Access'!D622)=0,'Local Access'!$L621="Ja"),"",'Local Access'!D622)</f>
        <v/>
      </c>
      <c r="E622" s="36" t="str">
        <f>IF(OR(LEN('Local Access'!E622)=0,'Local Access'!$L621="Ja"),"",'Local Access'!E622)</f>
        <v/>
      </c>
      <c r="F622" s="36" t="str">
        <f>IF(OR(LEN('Local Access'!F622)=0,'Local Access'!$L621="Ja"),"",'Local Access'!F622)</f>
        <v/>
      </c>
      <c r="G622" s="36" t="str">
        <f>IF(N621="Ja","",IF(LEN('Local Access'!H622)=0,"",'Local Access'!H622))</f>
        <v/>
      </c>
      <c r="H622" s="174" t="str">
        <f t="shared" si="45"/>
        <v/>
      </c>
      <c r="I622" s="36" t="str">
        <f>IF(N621="Ja","",IF(LEN('Local Access'!G622)=0,"",'Local Access'!G622))</f>
        <v/>
      </c>
      <c r="J622" s="36" t="str">
        <f>IF(N621="Ja","",IF(LEN('Local Access'!I622)=0,"",'Local Access'!I622))</f>
        <v/>
      </c>
      <c r="K622" s="36" t="str">
        <f>IF(LEN('Local Access'!J622)=0,"",'Local Access'!J622)</f>
        <v/>
      </c>
      <c r="L622" s="36" t="str">
        <f>IF(LEN('Local Access'!K622)=0,"",'Local Access'!K622)</f>
        <v/>
      </c>
      <c r="M622" s="174" t="str">
        <f t="shared" si="46"/>
        <v/>
      </c>
      <c r="N622" s="36" t="str">
        <f>IF(LEN('Local Access'!L622)=0,"",'Local Access'!L622)</f>
        <v/>
      </c>
      <c r="O622" s="36" t="str">
        <f>IF(LEN('Local Access'!M622)=0,"",'Local Access'!M622)</f>
        <v/>
      </c>
      <c r="P622" s="35"/>
      <c r="Q622" s="35"/>
      <c r="R622" s="34"/>
      <c r="S622" s="33"/>
      <c r="T622" s="33"/>
      <c r="U622" s="32"/>
      <c r="V622" s="31"/>
      <c r="W622" s="31"/>
      <c r="X622" s="31"/>
      <c r="Y622" s="31"/>
      <c r="Z622" s="31"/>
      <c r="AA622" s="31"/>
      <c r="AB622" s="292">
        <f t="shared" si="47"/>
        <v>0</v>
      </c>
      <c r="AC622" s="292">
        <f t="shared" si="48"/>
        <v>0</v>
      </c>
      <c r="AD622" s="292">
        <f t="shared" si="49"/>
        <v>0</v>
      </c>
      <c r="AE622" s="30">
        <f>IF(G622="",0,IF(P622="On-Net maken (glasvezel)",$S622*PDC!$F$33+$T622*PDC!$F$34+PDC!$F$32+$U622,IF(P622="On-Net maken (radio)",PDC!$F$35+$U622,0)))</f>
        <v>0</v>
      </c>
      <c r="AF622" s="293">
        <f>IF(G622="",0,IF(P622="Inkoop bij 3e partij",0,IF(H622="Ja",Y622,VLOOKUP($G622,PDC!$B$10:$G$95,6,FALSE))))</f>
        <v>0</v>
      </c>
      <c r="AG622" s="30">
        <f>IF(G622="",0,IF(P622="Inkoop bij 3e partij",0,IF(H622="Ja", Z622,VLOOKUP($G622,PDC!$B$10:$G$95,5,FALSE))))</f>
        <v>0</v>
      </c>
      <c r="AH622" s="293">
        <f>IF(G622="",0,IF(P622="Inkoop bij 3e partij",V622*(1+PDC!$F$37)+IF(G622=0,0,IF(LEN(G622)=0,0,VLOOKUP($G622,PDC!$B$10:$J$77,7,FALSE))),0))</f>
        <v>0</v>
      </c>
      <c r="AI622" s="293">
        <f>IF(G622="",0,IF(P622="Inkoop bij 3e partij",W622*(1+PDC!$F$38),0))</f>
        <v>0</v>
      </c>
      <c r="AJ622" s="30">
        <f>IF(L622="",0,IF(M622="Ja",AA622,VLOOKUP($L622,PDC!$B$10:$G$95,5,FALSE)))</f>
        <v>0</v>
      </c>
    </row>
    <row r="623" spans="1:36" x14ac:dyDescent="0.2">
      <c r="A623" s="36" t="str">
        <f>IF(OR(LEN('Local Access'!A623)=0,'Local Access'!$L622="Ja"),"",'Local Access'!A623)</f>
        <v/>
      </c>
      <c r="B623" s="36" t="str">
        <f>IF(OR(LEN('Local Access'!B623)=0,'Local Access'!$L622="Ja"),"",'Local Access'!B623)</f>
        <v/>
      </c>
      <c r="C623" s="36" t="str">
        <f>IF(OR(LEN('Local Access'!C623)=0,'Local Access'!$L622="Ja"),"",'Local Access'!C623)</f>
        <v/>
      </c>
      <c r="D623" s="36" t="str">
        <f>IF(OR(LEN('Local Access'!D623)=0,'Local Access'!$L622="Ja"),"",'Local Access'!D623)</f>
        <v/>
      </c>
      <c r="E623" s="36" t="str">
        <f>IF(OR(LEN('Local Access'!E623)=0,'Local Access'!$L622="Ja"),"",'Local Access'!E623)</f>
        <v/>
      </c>
      <c r="F623" s="36" t="str">
        <f>IF(OR(LEN('Local Access'!F623)=0,'Local Access'!$L622="Ja"),"",'Local Access'!F623)</f>
        <v/>
      </c>
      <c r="G623" s="36" t="str">
        <f>IF(N622="Ja","",IF(LEN('Local Access'!H623)=0,"",'Local Access'!H623))</f>
        <v/>
      </c>
      <c r="H623" s="174" t="str">
        <f t="shared" si="45"/>
        <v/>
      </c>
      <c r="I623" s="36" t="str">
        <f>IF(N622="Ja","",IF(LEN('Local Access'!G623)=0,"",'Local Access'!G623))</f>
        <v/>
      </c>
      <c r="J623" s="36" t="str">
        <f>IF(N622="Ja","",IF(LEN('Local Access'!I623)=0,"",'Local Access'!I623))</f>
        <v/>
      </c>
      <c r="K623" s="36" t="str">
        <f>IF(LEN('Local Access'!J623)=0,"",'Local Access'!J623)</f>
        <v/>
      </c>
      <c r="L623" s="36" t="str">
        <f>IF(LEN('Local Access'!K623)=0,"",'Local Access'!K623)</f>
        <v/>
      </c>
      <c r="M623" s="174" t="str">
        <f t="shared" si="46"/>
        <v/>
      </c>
      <c r="N623" s="36" t="str">
        <f>IF(LEN('Local Access'!L623)=0,"",'Local Access'!L623)</f>
        <v/>
      </c>
      <c r="O623" s="36" t="str">
        <f>IF(LEN('Local Access'!M623)=0,"",'Local Access'!M623)</f>
        <v/>
      </c>
      <c r="P623" s="35"/>
      <c r="Q623" s="35"/>
      <c r="R623" s="34"/>
      <c r="S623" s="33"/>
      <c r="T623" s="33"/>
      <c r="U623" s="32"/>
      <c r="V623" s="31"/>
      <c r="W623" s="31"/>
      <c r="X623" s="31"/>
      <c r="Y623" s="31"/>
      <c r="Z623" s="31"/>
      <c r="AA623" s="31"/>
      <c r="AB623" s="292">
        <f t="shared" si="47"/>
        <v>0</v>
      </c>
      <c r="AC623" s="292">
        <f t="shared" si="48"/>
        <v>0</v>
      </c>
      <c r="AD623" s="292">
        <f t="shared" si="49"/>
        <v>0</v>
      </c>
      <c r="AE623" s="30">
        <f>IF(G623="",0,IF(P623="On-Net maken (glasvezel)",$S623*PDC!$F$33+$T623*PDC!$F$34+PDC!$F$32+$U623,IF(P623="On-Net maken (radio)",PDC!$F$35+$U623,0)))</f>
        <v>0</v>
      </c>
      <c r="AF623" s="293">
        <f>IF(G623="",0,IF(P623="Inkoop bij 3e partij",0,IF(H623="Ja",Y623,VLOOKUP($G623,PDC!$B$10:$G$95,6,FALSE))))</f>
        <v>0</v>
      </c>
      <c r="AG623" s="30">
        <f>IF(G623="",0,IF(P623="Inkoop bij 3e partij",0,IF(H623="Ja", Z623,VLOOKUP($G623,PDC!$B$10:$G$95,5,FALSE))))</f>
        <v>0</v>
      </c>
      <c r="AH623" s="293">
        <f>IF(G623="",0,IF(P623="Inkoop bij 3e partij",V623*(1+PDC!$F$37)+IF(G623=0,0,IF(LEN(G623)=0,0,VLOOKUP($G623,PDC!$B$10:$J$77,7,FALSE))),0))</f>
        <v>0</v>
      </c>
      <c r="AI623" s="293">
        <f>IF(G623="",0,IF(P623="Inkoop bij 3e partij",W623*(1+PDC!$F$38),0))</f>
        <v>0</v>
      </c>
      <c r="AJ623" s="30">
        <f>IF(L623="",0,IF(M623="Ja",AA623,VLOOKUP($L623,PDC!$B$10:$G$95,5,FALSE)))</f>
        <v>0</v>
      </c>
    </row>
    <row r="624" spans="1:36" x14ac:dyDescent="0.2">
      <c r="A624" s="36" t="str">
        <f>IF(OR(LEN('Local Access'!A624)=0,'Local Access'!$L623="Ja"),"",'Local Access'!A624)</f>
        <v/>
      </c>
      <c r="B624" s="36" t="str">
        <f>IF(OR(LEN('Local Access'!B624)=0,'Local Access'!$L623="Ja"),"",'Local Access'!B624)</f>
        <v/>
      </c>
      <c r="C624" s="36" t="str">
        <f>IF(OR(LEN('Local Access'!C624)=0,'Local Access'!$L623="Ja"),"",'Local Access'!C624)</f>
        <v/>
      </c>
      <c r="D624" s="36" t="str">
        <f>IF(OR(LEN('Local Access'!D624)=0,'Local Access'!$L623="Ja"),"",'Local Access'!D624)</f>
        <v/>
      </c>
      <c r="E624" s="36" t="str">
        <f>IF(OR(LEN('Local Access'!E624)=0,'Local Access'!$L623="Ja"),"",'Local Access'!E624)</f>
        <v/>
      </c>
      <c r="F624" s="36" t="str">
        <f>IF(OR(LEN('Local Access'!F624)=0,'Local Access'!$L623="Ja"),"",'Local Access'!F624)</f>
        <v/>
      </c>
      <c r="G624" s="36" t="str">
        <f>IF(N623="Ja","",IF(LEN('Local Access'!H624)=0,"",'Local Access'!H624))</f>
        <v/>
      </c>
      <c r="H624" s="174" t="str">
        <f t="shared" si="45"/>
        <v/>
      </c>
      <c r="I624" s="36" t="str">
        <f>IF(N623="Ja","",IF(LEN('Local Access'!G624)=0,"",'Local Access'!G624))</f>
        <v/>
      </c>
      <c r="J624" s="36" t="str">
        <f>IF(N623="Ja","",IF(LEN('Local Access'!I624)=0,"",'Local Access'!I624))</f>
        <v/>
      </c>
      <c r="K624" s="36" t="str">
        <f>IF(LEN('Local Access'!J624)=0,"",'Local Access'!J624)</f>
        <v/>
      </c>
      <c r="L624" s="36" t="str">
        <f>IF(LEN('Local Access'!K624)=0,"",'Local Access'!K624)</f>
        <v/>
      </c>
      <c r="M624" s="174" t="str">
        <f t="shared" si="46"/>
        <v/>
      </c>
      <c r="N624" s="36" t="str">
        <f>IF(LEN('Local Access'!L624)=0,"",'Local Access'!L624)</f>
        <v/>
      </c>
      <c r="O624" s="36" t="str">
        <f>IF(LEN('Local Access'!M624)=0,"",'Local Access'!M624)</f>
        <v/>
      </c>
      <c r="P624" s="35"/>
      <c r="Q624" s="35"/>
      <c r="R624" s="34"/>
      <c r="S624" s="33"/>
      <c r="T624" s="33"/>
      <c r="U624" s="32"/>
      <c r="V624" s="31"/>
      <c r="W624" s="31"/>
      <c r="X624" s="31"/>
      <c r="Y624" s="31"/>
      <c r="Z624" s="31"/>
      <c r="AA624" s="31"/>
      <c r="AB624" s="292">
        <f t="shared" si="47"/>
        <v>0</v>
      </c>
      <c r="AC624" s="292">
        <f t="shared" si="48"/>
        <v>0</v>
      </c>
      <c r="AD624" s="292">
        <f t="shared" si="49"/>
        <v>0</v>
      </c>
      <c r="AE624" s="30">
        <f>IF(G624="",0,IF(P624="On-Net maken (glasvezel)",$S624*PDC!$F$33+$T624*PDC!$F$34+PDC!$F$32+$U624,IF(P624="On-Net maken (radio)",PDC!$F$35+$U624,0)))</f>
        <v>0</v>
      </c>
      <c r="AF624" s="293">
        <f>IF(G624="",0,IF(P624="Inkoop bij 3e partij",0,IF(H624="Ja",Y624,VLOOKUP($G624,PDC!$B$10:$G$95,6,FALSE))))</f>
        <v>0</v>
      </c>
      <c r="AG624" s="30">
        <f>IF(G624="",0,IF(P624="Inkoop bij 3e partij",0,IF(H624="Ja", Z624,VLOOKUP($G624,PDC!$B$10:$G$95,5,FALSE))))</f>
        <v>0</v>
      </c>
      <c r="AH624" s="293">
        <f>IF(G624="",0,IF(P624="Inkoop bij 3e partij",V624*(1+PDC!$F$37)+IF(G624=0,0,IF(LEN(G624)=0,0,VLOOKUP($G624,PDC!$B$10:$J$77,7,FALSE))),0))</f>
        <v>0</v>
      </c>
      <c r="AI624" s="293">
        <f>IF(G624="",0,IF(P624="Inkoop bij 3e partij",W624*(1+PDC!$F$38),0))</f>
        <v>0</v>
      </c>
      <c r="AJ624" s="30">
        <f>IF(L624="",0,IF(M624="Ja",AA624,VLOOKUP($L624,PDC!$B$10:$G$95,5,FALSE)))</f>
        <v>0</v>
      </c>
    </row>
    <row r="625" spans="1:36" x14ac:dyDescent="0.2">
      <c r="A625" s="36" t="str">
        <f>IF(OR(LEN('Local Access'!A625)=0,'Local Access'!$L624="Ja"),"",'Local Access'!A625)</f>
        <v/>
      </c>
      <c r="B625" s="36" t="str">
        <f>IF(OR(LEN('Local Access'!B625)=0,'Local Access'!$L624="Ja"),"",'Local Access'!B625)</f>
        <v/>
      </c>
      <c r="C625" s="36" t="str">
        <f>IF(OR(LEN('Local Access'!C625)=0,'Local Access'!$L624="Ja"),"",'Local Access'!C625)</f>
        <v/>
      </c>
      <c r="D625" s="36" t="str">
        <f>IF(OR(LEN('Local Access'!D625)=0,'Local Access'!$L624="Ja"),"",'Local Access'!D625)</f>
        <v/>
      </c>
      <c r="E625" s="36" t="str">
        <f>IF(OR(LEN('Local Access'!E625)=0,'Local Access'!$L624="Ja"),"",'Local Access'!E625)</f>
        <v/>
      </c>
      <c r="F625" s="36" t="str">
        <f>IF(OR(LEN('Local Access'!F625)=0,'Local Access'!$L624="Ja"),"",'Local Access'!F625)</f>
        <v/>
      </c>
      <c r="G625" s="36" t="str">
        <f>IF(N624="Ja","",IF(LEN('Local Access'!H625)=0,"",'Local Access'!H625))</f>
        <v/>
      </c>
      <c r="H625" s="174" t="str">
        <f t="shared" si="45"/>
        <v/>
      </c>
      <c r="I625" s="36" t="str">
        <f>IF(N624="Ja","",IF(LEN('Local Access'!G625)=0,"",'Local Access'!G625))</f>
        <v/>
      </c>
      <c r="J625" s="36" t="str">
        <f>IF(N624="Ja","",IF(LEN('Local Access'!I625)=0,"",'Local Access'!I625))</f>
        <v/>
      </c>
      <c r="K625" s="36" t="str">
        <f>IF(LEN('Local Access'!J625)=0,"",'Local Access'!J625)</f>
        <v/>
      </c>
      <c r="L625" s="36" t="str">
        <f>IF(LEN('Local Access'!K625)=0,"",'Local Access'!K625)</f>
        <v/>
      </c>
      <c r="M625" s="174" t="str">
        <f t="shared" si="46"/>
        <v/>
      </c>
      <c r="N625" s="36" t="str">
        <f>IF(LEN('Local Access'!L625)=0,"",'Local Access'!L625)</f>
        <v/>
      </c>
      <c r="O625" s="36" t="str">
        <f>IF(LEN('Local Access'!M625)=0,"",'Local Access'!M625)</f>
        <v/>
      </c>
      <c r="P625" s="35"/>
      <c r="Q625" s="35"/>
      <c r="R625" s="34"/>
      <c r="S625" s="33"/>
      <c r="T625" s="33"/>
      <c r="U625" s="32"/>
      <c r="V625" s="31"/>
      <c r="W625" s="31"/>
      <c r="X625" s="31"/>
      <c r="Y625" s="31"/>
      <c r="Z625" s="31"/>
      <c r="AA625" s="31"/>
      <c r="AB625" s="292">
        <f t="shared" si="47"/>
        <v>0</v>
      </c>
      <c r="AC625" s="292">
        <f t="shared" si="48"/>
        <v>0</v>
      </c>
      <c r="AD625" s="292">
        <f t="shared" si="49"/>
        <v>0</v>
      </c>
      <c r="AE625" s="30">
        <f>IF(G625="",0,IF(P625="On-Net maken (glasvezel)",$S625*PDC!$F$33+$T625*PDC!$F$34+PDC!$F$32+$U625,IF(P625="On-Net maken (radio)",PDC!$F$35+$U625,0)))</f>
        <v>0</v>
      </c>
      <c r="AF625" s="293">
        <f>IF(G625="",0,IF(P625="Inkoop bij 3e partij",0,IF(H625="Ja",Y625,VLOOKUP($G625,PDC!$B$10:$G$95,6,FALSE))))</f>
        <v>0</v>
      </c>
      <c r="AG625" s="30">
        <f>IF(G625="",0,IF(P625="Inkoop bij 3e partij",0,IF(H625="Ja", Z625,VLOOKUP($G625,PDC!$B$10:$G$95,5,FALSE))))</f>
        <v>0</v>
      </c>
      <c r="AH625" s="293">
        <f>IF(G625="",0,IF(P625="Inkoop bij 3e partij",V625*(1+PDC!$F$37)+IF(G625=0,0,IF(LEN(G625)=0,0,VLOOKUP($G625,PDC!$B$10:$J$77,7,FALSE))),0))</f>
        <v>0</v>
      </c>
      <c r="AI625" s="293">
        <f>IF(G625="",0,IF(P625="Inkoop bij 3e partij",W625*(1+PDC!$F$38),0))</f>
        <v>0</v>
      </c>
      <c r="AJ625" s="30">
        <f>IF(L625="",0,IF(M625="Ja",AA625,VLOOKUP($L625,PDC!$B$10:$G$95,5,FALSE)))</f>
        <v>0</v>
      </c>
    </row>
    <row r="626" spans="1:36" x14ac:dyDescent="0.2">
      <c r="A626" s="36" t="str">
        <f>IF(OR(LEN('Local Access'!A626)=0,'Local Access'!$L625="Ja"),"",'Local Access'!A626)</f>
        <v/>
      </c>
      <c r="B626" s="36" t="str">
        <f>IF(OR(LEN('Local Access'!B626)=0,'Local Access'!$L625="Ja"),"",'Local Access'!B626)</f>
        <v/>
      </c>
      <c r="C626" s="36" t="str">
        <f>IF(OR(LEN('Local Access'!C626)=0,'Local Access'!$L625="Ja"),"",'Local Access'!C626)</f>
        <v/>
      </c>
      <c r="D626" s="36" t="str">
        <f>IF(OR(LEN('Local Access'!D626)=0,'Local Access'!$L625="Ja"),"",'Local Access'!D626)</f>
        <v/>
      </c>
      <c r="E626" s="36" t="str">
        <f>IF(OR(LEN('Local Access'!E626)=0,'Local Access'!$L625="Ja"),"",'Local Access'!E626)</f>
        <v/>
      </c>
      <c r="F626" s="36" t="str">
        <f>IF(OR(LEN('Local Access'!F626)=0,'Local Access'!$L625="Ja"),"",'Local Access'!F626)</f>
        <v/>
      </c>
      <c r="G626" s="36" t="str">
        <f>IF(N625="Ja","",IF(LEN('Local Access'!H626)=0,"",'Local Access'!H626))</f>
        <v/>
      </c>
      <c r="H626" s="174" t="str">
        <f t="shared" si="45"/>
        <v/>
      </c>
      <c r="I626" s="36" t="str">
        <f>IF(N625="Ja","",IF(LEN('Local Access'!G626)=0,"",'Local Access'!G626))</f>
        <v/>
      </c>
      <c r="J626" s="36" t="str">
        <f>IF(N625="Ja","",IF(LEN('Local Access'!I626)=0,"",'Local Access'!I626))</f>
        <v/>
      </c>
      <c r="K626" s="36" t="str">
        <f>IF(LEN('Local Access'!J626)=0,"",'Local Access'!J626)</f>
        <v/>
      </c>
      <c r="L626" s="36" t="str">
        <f>IF(LEN('Local Access'!K626)=0,"",'Local Access'!K626)</f>
        <v/>
      </c>
      <c r="M626" s="174" t="str">
        <f t="shared" si="46"/>
        <v/>
      </c>
      <c r="N626" s="36" t="str">
        <f>IF(LEN('Local Access'!L626)=0,"",'Local Access'!L626)</f>
        <v/>
      </c>
      <c r="O626" s="36" t="str">
        <f>IF(LEN('Local Access'!M626)=0,"",'Local Access'!M626)</f>
        <v/>
      </c>
      <c r="P626" s="35"/>
      <c r="Q626" s="35"/>
      <c r="R626" s="34"/>
      <c r="S626" s="33"/>
      <c r="T626" s="33"/>
      <c r="U626" s="32"/>
      <c r="V626" s="31"/>
      <c r="W626" s="31"/>
      <c r="X626" s="31"/>
      <c r="Y626" s="31"/>
      <c r="Z626" s="31"/>
      <c r="AA626" s="31"/>
      <c r="AB626" s="292">
        <f t="shared" si="47"/>
        <v>0</v>
      </c>
      <c r="AC626" s="292">
        <f t="shared" si="48"/>
        <v>0</v>
      </c>
      <c r="AD626" s="292">
        <f t="shared" si="49"/>
        <v>0</v>
      </c>
      <c r="AE626" s="30">
        <f>IF(G626="",0,IF(P626="On-Net maken (glasvezel)",$S626*PDC!$F$33+$T626*PDC!$F$34+PDC!$F$32+$U626,IF(P626="On-Net maken (radio)",PDC!$F$35+$U626,0)))</f>
        <v>0</v>
      </c>
      <c r="AF626" s="293">
        <f>IF(G626="",0,IF(P626="Inkoop bij 3e partij",0,IF(H626="Ja",Y626,VLOOKUP($G626,PDC!$B$10:$G$95,6,FALSE))))</f>
        <v>0</v>
      </c>
      <c r="AG626" s="30">
        <f>IF(G626="",0,IF(P626="Inkoop bij 3e partij",0,IF(H626="Ja", Z626,VLOOKUP($G626,PDC!$B$10:$G$95,5,FALSE))))</f>
        <v>0</v>
      </c>
      <c r="AH626" s="293">
        <f>IF(G626="",0,IF(P626="Inkoop bij 3e partij",V626*(1+PDC!$F$37)+IF(G626=0,0,IF(LEN(G626)=0,0,VLOOKUP($G626,PDC!$B$10:$J$77,7,FALSE))),0))</f>
        <v>0</v>
      </c>
      <c r="AI626" s="293">
        <f>IF(G626="",0,IF(P626="Inkoop bij 3e partij",W626*(1+PDC!$F$38),0))</f>
        <v>0</v>
      </c>
      <c r="AJ626" s="30">
        <f>IF(L626="",0,IF(M626="Ja",AA626,VLOOKUP($L626,PDC!$B$10:$G$95,5,FALSE)))</f>
        <v>0</v>
      </c>
    </row>
    <row r="627" spans="1:36" x14ac:dyDescent="0.2">
      <c r="A627" s="36" t="str">
        <f>IF(OR(LEN('Local Access'!A627)=0,'Local Access'!$L626="Ja"),"",'Local Access'!A627)</f>
        <v/>
      </c>
      <c r="B627" s="36" t="str">
        <f>IF(OR(LEN('Local Access'!B627)=0,'Local Access'!$L626="Ja"),"",'Local Access'!B627)</f>
        <v/>
      </c>
      <c r="C627" s="36" t="str">
        <f>IF(OR(LEN('Local Access'!C627)=0,'Local Access'!$L626="Ja"),"",'Local Access'!C627)</f>
        <v/>
      </c>
      <c r="D627" s="36" t="str">
        <f>IF(OR(LEN('Local Access'!D627)=0,'Local Access'!$L626="Ja"),"",'Local Access'!D627)</f>
        <v/>
      </c>
      <c r="E627" s="36" t="str">
        <f>IF(OR(LEN('Local Access'!E627)=0,'Local Access'!$L626="Ja"),"",'Local Access'!E627)</f>
        <v/>
      </c>
      <c r="F627" s="36" t="str">
        <f>IF(OR(LEN('Local Access'!F627)=0,'Local Access'!$L626="Ja"),"",'Local Access'!F627)</f>
        <v/>
      </c>
      <c r="G627" s="36" t="str">
        <f>IF(N626="Ja","",IF(LEN('Local Access'!H627)=0,"",'Local Access'!H627))</f>
        <v/>
      </c>
      <c r="H627" s="174" t="str">
        <f t="shared" si="45"/>
        <v/>
      </c>
      <c r="I627" s="36" t="str">
        <f>IF(N626="Ja","",IF(LEN('Local Access'!G627)=0,"",'Local Access'!G627))</f>
        <v/>
      </c>
      <c r="J627" s="36" t="str">
        <f>IF(N626="Ja","",IF(LEN('Local Access'!I627)=0,"",'Local Access'!I627))</f>
        <v/>
      </c>
      <c r="K627" s="36" t="str">
        <f>IF(LEN('Local Access'!J627)=0,"",'Local Access'!J627)</f>
        <v/>
      </c>
      <c r="L627" s="36" t="str">
        <f>IF(LEN('Local Access'!K627)=0,"",'Local Access'!K627)</f>
        <v/>
      </c>
      <c r="M627" s="174" t="str">
        <f t="shared" si="46"/>
        <v/>
      </c>
      <c r="N627" s="36" t="str">
        <f>IF(LEN('Local Access'!L627)=0,"",'Local Access'!L627)</f>
        <v/>
      </c>
      <c r="O627" s="36" t="str">
        <f>IF(LEN('Local Access'!M627)=0,"",'Local Access'!M627)</f>
        <v/>
      </c>
      <c r="P627" s="35"/>
      <c r="Q627" s="35"/>
      <c r="R627" s="34"/>
      <c r="S627" s="33"/>
      <c r="T627" s="33"/>
      <c r="U627" s="32"/>
      <c r="V627" s="31"/>
      <c r="W627" s="31"/>
      <c r="X627" s="31"/>
      <c r="Y627" s="31"/>
      <c r="Z627" s="31"/>
      <c r="AA627" s="31"/>
      <c r="AB627" s="292">
        <f t="shared" si="47"/>
        <v>0</v>
      </c>
      <c r="AC627" s="292">
        <f t="shared" si="48"/>
        <v>0</v>
      </c>
      <c r="AD627" s="292">
        <f t="shared" si="49"/>
        <v>0</v>
      </c>
      <c r="AE627" s="30">
        <f>IF(G627="",0,IF(P627="On-Net maken (glasvezel)",$S627*PDC!$F$33+$T627*PDC!$F$34+PDC!$F$32+$U627,IF(P627="On-Net maken (radio)",PDC!$F$35+$U627,0)))</f>
        <v>0</v>
      </c>
      <c r="AF627" s="293">
        <f>IF(G627="",0,IF(P627="Inkoop bij 3e partij",0,IF(H627="Ja",Y627,VLOOKUP($G627,PDC!$B$10:$G$95,6,FALSE))))</f>
        <v>0</v>
      </c>
      <c r="AG627" s="30">
        <f>IF(G627="",0,IF(P627="Inkoop bij 3e partij",0,IF(H627="Ja", Z627,VLOOKUP($G627,PDC!$B$10:$G$95,5,FALSE))))</f>
        <v>0</v>
      </c>
      <c r="AH627" s="293">
        <f>IF(G627="",0,IF(P627="Inkoop bij 3e partij",V627*(1+PDC!$F$37)+IF(G627=0,0,IF(LEN(G627)=0,0,VLOOKUP($G627,PDC!$B$10:$J$77,7,FALSE))),0))</f>
        <v>0</v>
      </c>
      <c r="AI627" s="293">
        <f>IF(G627="",0,IF(P627="Inkoop bij 3e partij",W627*(1+PDC!$F$38),0))</f>
        <v>0</v>
      </c>
      <c r="AJ627" s="30">
        <f>IF(L627="",0,IF(M627="Ja",AA627,VLOOKUP($L627,PDC!$B$10:$G$95,5,FALSE)))</f>
        <v>0</v>
      </c>
    </row>
    <row r="628" spans="1:36" x14ac:dyDescent="0.2">
      <c r="A628" s="36" t="str">
        <f>IF(OR(LEN('Local Access'!A628)=0,'Local Access'!$L627="Ja"),"",'Local Access'!A628)</f>
        <v/>
      </c>
      <c r="B628" s="36" t="str">
        <f>IF(OR(LEN('Local Access'!B628)=0,'Local Access'!$L627="Ja"),"",'Local Access'!B628)</f>
        <v/>
      </c>
      <c r="C628" s="36" t="str">
        <f>IF(OR(LEN('Local Access'!C628)=0,'Local Access'!$L627="Ja"),"",'Local Access'!C628)</f>
        <v/>
      </c>
      <c r="D628" s="36" t="str">
        <f>IF(OR(LEN('Local Access'!D628)=0,'Local Access'!$L627="Ja"),"",'Local Access'!D628)</f>
        <v/>
      </c>
      <c r="E628" s="36" t="str">
        <f>IF(OR(LEN('Local Access'!E628)=0,'Local Access'!$L627="Ja"),"",'Local Access'!E628)</f>
        <v/>
      </c>
      <c r="F628" s="36" t="str">
        <f>IF(OR(LEN('Local Access'!F628)=0,'Local Access'!$L627="Ja"),"",'Local Access'!F628)</f>
        <v/>
      </c>
      <c r="G628" s="36" t="str">
        <f>IF(N627="Ja","",IF(LEN('Local Access'!H628)=0,"",'Local Access'!H628))</f>
        <v/>
      </c>
      <c r="H628" s="174" t="str">
        <f t="shared" si="45"/>
        <v/>
      </c>
      <c r="I628" s="36" t="str">
        <f>IF(N627="Ja","",IF(LEN('Local Access'!G628)=0,"",'Local Access'!G628))</f>
        <v/>
      </c>
      <c r="J628" s="36" t="str">
        <f>IF(N627="Ja","",IF(LEN('Local Access'!I628)=0,"",'Local Access'!I628))</f>
        <v/>
      </c>
      <c r="K628" s="36" t="str">
        <f>IF(LEN('Local Access'!J628)=0,"",'Local Access'!J628)</f>
        <v/>
      </c>
      <c r="L628" s="36" t="str">
        <f>IF(LEN('Local Access'!K628)=0,"",'Local Access'!K628)</f>
        <v/>
      </c>
      <c r="M628" s="174" t="str">
        <f t="shared" si="46"/>
        <v/>
      </c>
      <c r="N628" s="36" t="str">
        <f>IF(LEN('Local Access'!L628)=0,"",'Local Access'!L628)</f>
        <v/>
      </c>
      <c r="O628" s="36" t="str">
        <f>IF(LEN('Local Access'!M628)=0,"",'Local Access'!M628)</f>
        <v/>
      </c>
      <c r="P628" s="35"/>
      <c r="Q628" s="35"/>
      <c r="R628" s="34"/>
      <c r="S628" s="33"/>
      <c r="T628" s="33"/>
      <c r="U628" s="32"/>
      <c r="V628" s="31"/>
      <c r="W628" s="31"/>
      <c r="X628" s="31"/>
      <c r="Y628" s="31"/>
      <c r="Z628" s="31"/>
      <c r="AA628" s="31"/>
      <c r="AB628" s="292">
        <f t="shared" si="47"/>
        <v>0</v>
      </c>
      <c r="AC628" s="292">
        <f t="shared" si="48"/>
        <v>0</v>
      </c>
      <c r="AD628" s="292">
        <f t="shared" si="49"/>
        <v>0</v>
      </c>
      <c r="AE628" s="30">
        <f>IF(G628="",0,IF(P628="On-Net maken (glasvezel)",$S628*PDC!$F$33+$T628*PDC!$F$34+PDC!$F$32+$U628,IF(P628="On-Net maken (radio)",PDC!$F$35+$U628,0)))</f>
        <v>0</v>
      </c>
      <c r="AF628" s="293">
        <f>IF(G628="",0,IF(P628="Inkoop bij 3e partij",0,IF(H628="Ja",Y628,VLOOKUP($G628,PDC!$B$10:$G$95,6,FALSE))))</f>
        <v>0</v>
      </c>
      <c r="AG628" s="30">
        <f>IF(G628="",0,IF(P628="Inkoop bij 3e partij",0,IF(H628="Ja", Z628,VLOOKUP($G628,PDC!$B$10:$G$95,5,FALSE))))</f>
        <v>0</v>
      </c>
      <c r="AH628" s="293">
        <f>IF(G628="",0,IF(P628="Inkoop bij 3e partij",V628*(1+PDC!$F$37)+IF(G628=0,0,IF(LEN(G628)=0,0,VLOOKUP($G628,PDC!$B$10:$J$77,7,FALSE))),0))</f>
        <v>0</v>
      </c>
      <c r="AI628" s="293">
        <f>IF(G628="",0,IF(P628="Inkoop bij 3e partij",W628*(1+PDC!$F$38),0))</f>
        <v>0</v>
      </c>
      <c r="AJ628" s="30">
        <f>IF(L628="",0,IF(M628="Ja",AA628,VLOOKUP($L628,PDC!$B$10:$G$95,5,FALSE)))</f>
        <v>0</v>
      </c>
    </row>
    <row r="629" spans="1:36" x14ac:dyDescent="0.2">
      <c r="A629" s="36" t="str">
        <f>IF(OR(LEN('Local Access'!A629)=0,'Local Access'!$L628="Ja"),"",'Local Access'!A629)</f>
        <v/>
      </c>
      <c r="B629" s="36" t="str">
        <f>IF(OR(LEN('Local Access'!B629)=0,'Local Access'!$L628="Ja"),"",'Local Access'!B629)</f>
        <v/>
      </c>
      <c r="C629" s="36" t="str">
        <f>IF(OR(LEN('Local Access'!C629)=0,'Local Access'!$L628="Ja"),"",'Local Access'!C629)</f>
        <v/>
      </c>
      <c r="D629" s="36" t="str">
        <f>IF(OR(LEN('Local Access'!D629)=0,'Local Access'!$L628="Ja"),"",'Local Access'!D629)</f>
        <v/>
      </c>
      <c r="E629" s="36" t="str">
        <f>IF(OR(LEN('Local Access'!E629)=0,'Local Access'!$L628="Ja"),"",'Local Access'!E629)</f>
        <v/>
      </c>
      <c r="F629" s="36" t="str">
        <f>IF(OR(LEN('Local Access'!F629)=0,'Local Access'!$L628="Ja"),"",'Local Access'!F629)</f>
        <v/>
      </c>
      <c r="G629" s="36" t="str">
        <f>IF(N628="Ja","",IF(LEN('Local Access'!H629)=0,"",'Local Access'!H629))</f>
        <v/>
      </c>
      <c r="H629" s="174" t="str">
        <f t="shared" si="45"/>
        <v/>
      </c>
      <c r="I629" s="36" t="str">
        <f>IF(N628="Ja","",IF(LEN('Local Access'!G629)=0,"",'Local Access'!G629))</f>
        <v/>
      </c>
      <c r="J629" s="36" t="str">
        <f>IF(N628="Ja","",IF(LEN('Local Access'!I629)=0,"",'Local Access'!I629))</f>
        <v/>
      </c>
      <c r="K629" s="36" t="str">
        <f>IF(LEN('Local Access'!J629)=0,"",'Local Access'!J629)</f>
        <v/>
      </c>
      <c r="L629" s="36" t="str">
        <f>IF(LEN('Local Access'!K629)=0,"",'Local Access'!K629)</f>
        <v/>
      </c>
      <c r="M629" s="174" t="str">
        <f t="shared" si="46"/>
        <v/>
      </c>
      <c r="N629" s="36" t="str">
        <f>IF(LEN('Local Access'!L629)=0,"",'Local Access'!L629)</f>
        <v/>
      </c>
      <c r="O629" s="36" t="str">
        <f>IF(LEN('Local Access'!M629)=0,"",'Local Access'!M629)</f>
        <v/>
      </c>
      <c r="P629" s="35"/>
      <c r="Q629" s="35"/>
      <c r="R629" s="34"/>
      <c r="S629" s="33"/>
      <c r="T629" s="33"/>
      <c r="U629" s="32"/>
      <c r="V629" s="31"/>
      <c r="W629" s="31"/>
      <c r="X629" s="31"/>
      <c r="Y629" s="31"/>
      <c r="Z629" s="31"/>
      <c r="AA629" s="31"/>
      <c r="AB629" s="292">
        <f t="shared" si="47"/>
        <v>0</v>
      </c>
      <c r="AC629" s="292">
        <f t="shared" si="48"/>
        <v>0</v>
      </c>
      <c r="AD629" s="292">
        <f t="shared" si="49"/>
        <v>0</v>
      </c>
      <c r="AE629" s="30">
        <f>IF(G629="",0,IF(P629="On-Net maken (glasvezel)",$S629*PDC!$F$33+$T629*PDC!$F$34+PDC!$F$32+$U629,IF(P629="On-Net maken (radio)",PDC!$F$35+$U629,0)))</f>
        <v>0</v>
      </c>
      <c r="AF629" s="293">
        <f>IF(G629="",0,IF(P629="Inkoop bij 3e partij",0,IF(H629="Ja",Y629,VLOOKUP($G629,PDC!$B$10:$G$95,6,FALSE))))</f>
        <v>0</v>
      </c>
      <c r="AG629" s="30">
        <f>IF(G629="",0,IF(P629="Inkoop bij 3e partij",0,IF(H629="Ja", Z629,VLOOKUP($G629,PDC!$B$10:$G$95,5,FALSE))))</f>
        <v>0</v>
      </c>
      <c r="AH629" s="293">
        <f>IF(G629="",0,IF(P629="Inkoop bij 3e partij",V629*(1+PDC!$F$37)+IF(G629=0,0,IF(LEN(G629)=0,0,VLOOKUP($G629,PDC!$B$10:$J$77,7,FALSE))),0))</f>
        <v>0</v>
      </c>
      <c r="AI629" s="293">
        <f>IF(G629="",0,IF(P629="Inkoop bij 3e partij",W629*(1+PDC!$F$38),0))</f>
        <v>0</v>
      </c>
      <c r="AJ629" s="30">
        <f>IF(L629="",0,IF(M629="Ja",AA629,VLOOKUP($L629,PDC!$B$10:$G$95,5,FALSE)))</f>
        <v>0</v>
      </c>
    </row>
    <row r="630" spans="1:36" x14ac:dyDescent="0.2">
      <c r="A630" s="36" t="str">
        <f>IF(OR(LEN('Local Access'!A630)=0,'Local Access'!$L629="Ja"),"",'Local Access'!A630)</f>
        <v/>
      </c>
      <c r="B630" s="36" t="str">
        <f>IF(OR(LEN('Local Access'!B630)=0,'Local Access'!$L629="Ja"),"",'Local Access'!B630)</f>
        <v/>
      </c>
      <c r="C630" s="36" t="str">
        <f>IF(OR(LEN('Local Access'!C630)=0,'Local Access'!$L629="Ja"),"",'Local Access'!C630)</f>
        <v/>
      </c>
      <c r="D630" s="36" t="str">
        <f>IF(OR(LEN('Local Access'!D630)=0,'Local Access'!$L629="Ja"),"",'Local Access'!D630)</f>
        <v/>
      </c>
      <c r="E630" s="36" t="str">
        <f>IF(OR(LEN('Local Access'!E630)=0,'Local Access'!$L629="Ja"),"",'Local Access'!E630)</f>
        <v/>
      </c>
      <c r="F630" s="36" t="str">
        <f>IF(OR(LEN('Local Access'!F630)=0,'Local Access'!$L629="Ja"),"",'Local Access'!F630)</f>
        <v/>
      </c>
      <c r="G630" s="36" t="str">
        <f>IF(N629="Ja","",IF(LEN('Local Access'!H630)=0,"",'Local Access'!H630))</f>
        <v/>
      </c>
      <c r="H630" s="174" t="str">
        <f t="shared" si="45"/>
        <v/>
      </c>
      <c r="I630" s="36" t="str">
        <f>IF(N629="Ja","",IF(LEN('Local Access'!G630)=0,"",'Local Access'!G630))</f>
        <v/>
      </c>
      <c r="J630" s="36" t="str">
        <f>IF(N629="Ja","",IF(LEN('Local Access'!I630)=0,"",'Local Access'!I630))</f>
        <v/>
      </c>
      <c r="K630" s="36" t="str">
        <f>IF(LEN('Local Access'!J630)=0,"",'Local Access'!J630)</f>
        <v/>
      </c>
      <c r="L630" s="36" t="str">
        <f>IF(LEN('Local Access'!K630)=0,"",'Local Access'!K630)</f>
        <v/>
      </c>
      <c r="M630" s="174" t="str">
        <f t="shared" si="46"/>
        <v/>
      </c>
      <c r="N630" s="36" t="str">
        <f>IF(LEN('Local Access'!L630)=0,"",'Local Access'!L630)</f>
        <v/>
      </c>
      <c r="O630" s="36" t="str">
        <f>IF(LEN('Local Access'!M630)=0,"",'Local Access'!M630)</f>
        <v/>
      </c>
      <c r="P630" s="35"/>
      <c r="Q630" s="35"/>
      <c r="R630" s="34"/>
      <c r="S630" s="33"/>
      <c r="T630" s="33"/>
      <c r="U630" s="32"/>
      <c r="V630" s="31"/>
      <c r="W630" s="31"/>
      <c r="X630" s="31"/>
      <c r="Y630" s="31"/>
      <c r="Z630" s="31"/>
      <c r="AA630" s="31"/>
      <c r="AB630" s="292">
        <f t="shared" si="47"/>
        <v>0</v>
      </c>
      <c r="AC630" s="292">
        <f t="shared" si="48"/>
        <v>0</v>
      </c>
      <c r="AD630" s="292">
        <f t="shared" si="49"/>
        <v>0</v>
      </c>
      <c r="AE630" s="30">
        <f>IF(G630="",0,IF(P630="On-Net maken (glasvezel)",$S630*PDC!$F$33+$T630*PDC!$F$34+PDC!$F$32+$U630,IF(P630="On-Net maken (radio)",PDC!$F$35+$U630,0)))</f>
        <v>0</v>
      </c>
      <c r="AF630" s="293">
        <f>IF(G630="",0,IF(P630="Inkoop bij 3e partij",0,IF(H630="Ja",Y630,VLOOKUP($G630,PDC!$B$10:$G$95,6,FALSE))))</f>
        <v>0</v>
      </c>
      <c r="AG630" s="30">
        <f>IF(G630="",0,IF(P630="Inkoop bij 3e partij",0,IF(H630="Ja", Z630,VLOOKUP($G630,PDC!$B$10:$G$95,5,FALSE))))</f>
        <v>0</v>
      </c>
      <c r="AH630" s="293">
        <f>IF(G630="",0,IF(P630="Inkoop bij 3e partij",V630*(1+PDC!$F$37)+IF(G630=0,0,IF(LEN(G630)=0,0,VLOOKUP($G630,PDC!$B$10:$J$77,7,FALSE))),0))</f>
        <v>0</v>
      </c>
      <c r="AI630" s="293">
        <f>IF(G630="",0,IF(P630="Inkoop bij 3e partij",W630*(1+PDC!$F$38),0))</f>
        <v>0</v>
      </c>
      <c r="AJ630" s="30">
        <f>IF(L630="",0,IF(M630="Ja",AA630,VLOOKUP($L630,PDC!$B$10:$G$95,5,FALSE)))</f>
        <v>0</v>
      </c>
    </row>
    <row r="631" spans="1:36" x14ac:dyDescent="0.2">
      <c r="A631" s="36" t="str">
        <f>IF(OR(LEN('Local Access'!A631)=0,'Local Access'!$L630="Ja"),"",'Local Access'!A631)</f>
        <v/>
      </c>
      <c r="B631" s="36" t="str">
        <f>IF(OR(LEN('Local Access'!B631)=0,'Local Access'!$L630="Ja"),"",'Local Access'!B631)</f>
        <v/>
      </c>
      <c r="C631" s="36" t="str">
        <f>IF(OR(LEN('Local Access'!C631)=0,'Local Access'!$L630="Ja"),"",'Local Access'!C631)</f>
        <v/>
      </c>
      <c r="D631" s="36" t="str">
        <f>IF(OR(LEN('Local Access'!D631)=0,'Local Access'!$L630="Ja"),"",'Local Access'!D631)</f>
        <v/>
      </c>
      <c r="E631" s="36" t="str">
        <f>IF(OR(LEN('Local Access'!E631)=0,'Local Access'!$L630="Ja"),"",'Local Access'!E631)</f>
        <v/>
      </c>
      <c r="F631" s="36" t="str">
        <f>IF(OR(LEN('Local Access'!F631)=0,'Local Access'!$L630="Ja"),"",'Local Access'!F631)</f>
        <v/>
      </c>
      <c r="G631" s="36" t="str">
        <f>IF(N630="Ja","",IF(LEN('Local Access'!H631)=0,"",'Local Access'!H631))</f>
        <v/>
      </c>
      <c r="H631" s="174" t="str">
        <f t="shared" si="45"/>
        <v/>
      </c>
      <c r="I631" s="36" t="str">
        <f>IF(N630="Ja","",IF(LEN('Local Access'!G631)=0,"",'Local Access'!G631))</f>
        <v/>
      </c>
      <c r="J631" s="36" t="str">
        <f>IF(N630="Ja","",IF(LEN('Local Access'!I631)=0,"",'Local Access'!I631))</f>
        <v/>
      </c>
      <c r="K631" s="36" t="str">
        <f>IF(LEN('Local Access'!J631)=0,"",'Local Access'!J631)</f>
        <v/>
      </c>
      <c r="L631" s="36" t="str">
        <f>IF(LEN('Local Access'!K631)=0,"",'Local Access'!K631)</f>
        <v/>
      </c>
      <c r="M631" s="174" t="str">
        <f t="shared" si="46"/>
        <v/>
      </c>
      <c r="N631" s="36" t="str">
        <f>IF(LEN('Local Access'!L631)=0,"",'Local Access'!L631)</f>
        <v/>
      </c>
      <c r="O631" s="36" t="str">
        <f>IF(LEN('Local Access'!M631)=0,"",'Local Access'!M631)</f>
        <v/>
      </c>
      <c r="P631" s="35"/>
      <c r="Q631" s="35"/>
      <c r="R631" s="34"/>
      <c r="S631" s="33"/>
      <c r="T631" s="33"/>
      <c r="U631" s="32"/>
      <c r="V631" s="31"/>
      <c r="W631" s="31"/>
      <c r="X631" s="31"/>
      <c r="Y631" s="31"/>
      <c r="Z631" s="31"/>
      <c r="AA631" s="31"/>
      <c r="AB631" s="292">
        <f t="shared" si="47"/>
        <v>0</v>
      </c>
      <c r="AC631" s="292">
        <f t="shared" si="48"/>
        <v>0</v>
      </c>
      <c r="AD631" s="292">
        <f t="shared" si="49"/>
        <v>0</v>
      </c>
      <c r="AE631" s="30">
        <f>IF(G631="",0,IF(P631="On-Net maken (glasvezel)",$S631*PDC!$F$33+$T631*PDC!$F$34+PDC!$F$32+$U631,IF(P631="On-Net maken (radio)",PDC!$F$35+$U631,0)))</f>
        <v>0</v>
      </c>
      <c r="AF631" s="293">
        <f>IF(G631="",0,IF(P631="Inkoop bij 3e partij",0,IF(H631="Ja",Y631,VLOOKUP($G631,PDC!$B$10:$G$95,6,FALSE))))</f>
        <v>0</v>
      </c>
      <c r="AG631" s="30">
        <f>IF(G631="",0,IF(P631="Inkoop bij 3e partij",0,IF(H631="Ja", Z631,VLOOKUP($G631,PDC!$B$10:$G$95,5,FALSE))))</f>
        <v>0</v>
      </c>
      <c r="AH631" s="293">
        <f>IF(G631="",0,IF(P631="Inkoop bij 3e partij",V631*(1+PDC!$F$37)+IF(G631=0,0,IF(LEN(G631)=0,0,VLOOKUP($G631,PDC!$B$10:$J$77,7,FALSE))),0))</f>
        <v>0</v>
      </c>
      <c r="AI631" s="293">
        <f>IF(G631="",0,IF(P631="Inkoop bij 3e partij",W631*(1+PDC!$F$38),0))</f>
        <v>0</v>
      </c>
      <c r="AJ631" s="30">
        <f>IF(L631="",0,IF(M631="Ja",AA631,VLOOKUP($L631,PDC!$B$10:$G$95,5,FALSE)))</f>
        <v>0</v>
      </c>
    </row>
    <row r="632" spans="1:36" x14ac:dyDescent="0.2">
      <c r="A632" s="36" t="str">
        <f>IF(OR(LEN('Local Access'!A632)=0,'Local Access'!$L631="Ja"),"",'Local Access'!A632)</f>
        <v/>
      </c>
      <c r="B632" s="36" t="str">
        <f>IF(OR(LEN('Local Access'!B632)=0,'Local Access'!$L631="Ja"),"",'Local Access'!B632)</f>
        <v/>
      </c>
      <c r="C632" s="36" t="str">
        <f>IF(OR(LEN('Local Access'!C632)=0,'Local Access'!$L631="Ja"),"",'Local Access'!C632)</f>
        <v/>
      </c>
      <c r="D632" s="36" t="str">
        <f>IF(OR(LEN('Local Access'!D632)=0,'Local Access'!$L631="Ja"),"",'Local Access'!D632)</f>
        <v/>
      </c>
      <c r="E632" s="36" t="str">
        <f>IF(OR(LEN('Local Access'!E632)=0,'Local Access'!$L631="Ja"),"",'Local Access'!E632)</f>
        <v/>
      </c>
      <c r="F632" s="36" t="str">
        <f>IF(OR(LEN('Local Access'!F632)=0,'Local Access'!$L631="Ja"),"",'Local Access'!F632)</f>
        <v/>
      </c>
      <c r="G632" s="36" t="str">
        <f>IF(N631="Ja","",IF(LEN('Local Access'!H632)=0,"",'Local Access'!H632))</f>
        <v/>
      </c>
      <c r="H632" s="174" t="str">
        <f t="shared" si="45"/>
        <v/>
      </c>
      <c r="I632" s="36" t="str">
        <f>IF(N631="Ja","",IF(LEN('Local Access'!G632)=0,"",'Local Access'!G632))</f>
        <v/>
      </c>
      <c r="J632" s="36" t="str">
        <f>IF(N631="Ja","",IF(LEN('Local Access'!I632)=0,"",'Local Access'!I632))</f>
        <v/>
      </c>
      <c r="K632" s="36" t="str">
        <f>IF(LEN('Local Access'!J632)=0,"",'Local Access'!J632)</f>
        <v/>
      </c>
      <c r="L632" s="36" t="str">
        <f>IF(LEN('Local Access'!K632)=0,"",'Local Access'!K632)</f>
        <v/>
      </c>
      <c r="M632" s="174" t="str">
        <f t="shared" si="46"/>
        <v/>
      </c>
      <c r="N632" s="36" t="str">
        <f>IF(LEN('Local Access'!L632)=0,"",'Local Access'!L632)</f>
        <v/>
      </c>
      <c r="O632" s="36" t="str">
        <f>IF(LEN('Local Access'!M632)=0,"",'Local Access'!M632)</f>
        <v/>
      </c>
      <c r="P632" s="35"/>
      <c r="Q632" s="35"/>
      <c r="R632" s="34"/>
      <c r="S632" s="33"/>
      <c r="T632" s="33"/>
      <c r="U632" s="32"/>
      <c r="V632" s="31"/>
      <c r="W632" s="31"/>
      <c r="X632" s="31"/>
      <c r="Y632" s="31"/>
      <c r="Z632" s="31"/>
      <c r="AA632" s="31"/>
      <c r="AB632" s="292">
        <f t="shared" si="47"/>
        <v>0</v>
      </c>
      <c r="AC632" s="292">
        <f t="shared" si="48"/>
        <v>0</v>
      </c>
      <c r="AD632" s="292">
        <f t="shared" si="49"/>
        <v>0</v>
      </c>
      <c r="AE632" s="30">
        <f>IF(G632="",0,IF(P632="On-Net maken (glasvezel)",$S632*PDC!$F$33+$T632*PDC!$F$34+PDC!$F$32+$U632,IF(P632="On-Net maken (radio)",PDC!$F$35+$U632,0)))</f>
        <v>0</v>
      </c>
      <c r="AF632" s="293">
        <f>IF(G632="",0,IF(P632="Inkoop bij 3e partij",0,IF(H632="Ja",Y632,VLOOKUP($G632,PDC!$B$10:$G$95,6,FALSE))))</f>
        <v>0</v>
      </c>
      <c r="AG632" s="30">
        <f>IF(G632="",0,IF(P632="Inkoop bij 3e partij",0,IF(H632="Ja", Z632,VLOOKUP($G632,PDC!$B$10:$G$95,5,FALSE))))</f>
        <v>0</v>
      </c>
      <c r="AH632" s="293">
        <f>IF(G632="",0,IF(P632="Inkoop bij 3e partij",V632*(1+PDC!$F$37)+IF(G632=0,0,IF(LEN(G632)=0,0,VLOOKUP($G632,PDC!$B$10:$J$77,7,FALSE))),0))</f>
        <v>0</v>
      </c>
      <c r="AI632" s="293">
        <f>IF(G632="",0,IF(P632="Inkoop bij 3e partij",W632*(1+PDC!$F$38),0))</f>
        <v>0</v>
      </c>
      <c r="AJ632" s="30">
        <f>IF(L632="",0,IF(M632="Ja",AA632,VLOOKUP($L632,PDC!$B$10:$G$95,5,FALSE)))</f>
        <v>0</v>
      </c>
    </row>
    <row r="633" spans="1:36" x14ac:dyDescent="0.2">
      <c r="A633" s="36" t="str">
        <f>IF(OR(LEN('Local Access'!A633)=0,'Local Access'!$L632="Ja"),"",'Local Access'!A633)</f>
        <v/>
      </c>
      <c r="B633" s="36" t="str">
        <f>IF(OR(LEN('Local Access'!B633)=0,'Local Access'!$L632="Ja"),"",'Local Access'!B633)</f>
        <v/>
      </c>
      <c r="C633" s="36" t="str">
        <f>IF(OR(LEN('Local Access'!C633)=0,'Local Access'!$L632="Ja"),"",'Local Access'!C633)</f>
        <v/>
      </c>
      <c r="D633" s="36" t="str">
        <f>IF(OR(LEN('Local Access'!D633)=0,'Local Access'!$L632="Ja"),"",'Local Access'!D633)</f>
        <v/>
      </c>
      <c r="E633" s="36" t="str">
        <f>IF(OR(LEN('Local Access'!E633)=0,'Local Access'!$L632="Ja"),"",'Local Access'!E633)</f>
        <v/>
      </c>
      <c r="F633" s="36" t="str">
        <f>IF(OR(LEN('Local Access'!F633)=0,'Local Access'!$L632="Ja"),"",'Local Access'!F633)</f>
        <v/>
      </c>
      <c r="G633" s="36" t="str">
        <f>IF(N632="Ja","",IF(LEN('Local Access'!H633)=0,"",'Local Access'!H633))</f>
        <v/>
      </c>
      <c r="H633" s="174" t="str">
        <f t="shared" si="45"/>
        <v/>
      </c>
      <c r="I633" s="36" t="str">
        <f>IF(N632="Ja","",IF(LEN('Local Access'!G633)=0,"",'Local Access'!G633))</f>
        <v/>
      </c>
      <c r="J633" s="36" t="str">
        <f>IF(N632="Ja","",IF(LEN('Local Access'!I633)=0,"",'Local Access'!I633))</f>
        <v/>
      </c>
      <c r="K633" s="36" t="str">
        <f>IF(LEN('Local Access'!J633)=0,"",'Local Access'!J633)</f>
        <v/>
      </c>
      <c r="L633" s="36" t="str">
        <f>IF(LEN('Local Access'!K633)=0,"",'Local Access'!K633)</f>
        <v/>
      </c>
      <c r="M633" s="174" t="str">
        <f t="shared" si="46"/>
        <v/>
      </c>
      <c r="N633" s="36" t="str">
        <f>IF(LEN('Local Access'!L633)=0,"",'Local Access'!L633)</f>
        <v/>
      </c>
      <c r="O633" s="36" t="str">
        <f>IF(LEN('Local Access'!M633)=0,"",'Local Access'!M633)</f>
        <v/>
      </c>
      <c r="P633" s="35"/>
      <c r="Q633" s="35"/>
      <c r="R633" s="34"/>
      <c r="S633" s="33"/>
      <c r="T633" s="33"/>
      <c r="U633" s="32"/>
      <c r="V633" s="31"/>
      <c r="W633" s="31"/>
      <c r="X633" s="31"/>
      <c r="Y633" s="31"/>
      <c r="Z633" s="31"/>
      <c r="AA633" s="31"/>
      <c r="AB633" s="292">
        <f t="shared" si="47"/>
        <v>0</v>
      </c>
      <c r="AC633" s="292">
        <f t="shared" si="48"/>
        <v>0</v>
      </c>
      <c r="AD633" s="292">
        <f t="shared" si="49"/>
        <v>0</v>
      </c>
      <c r="AE633" s="30">
        <f>IF(G633="",0,IF(P633="On-Net maken (glasvezel)",$S633*PDC!$F$33+$T633*PDC!$F$34+PDC!$F$32+$U633,IF(P633="On-Net maken (radio)",PDC!$F$35+$U633,0)))</f>
        <v>0</v>
      </c>
      <c r="AF633" s="293">
        <f>IF(G633="",0,IF(P633="Inkoop bij 3e partij",0,IF(H633="Ja",Y633,VLOOKUP($G633,PDC!$B$10:$G$95,6,FALSE))))</f>
        <v>0</v>
      </c>
      <c r="AG633" s="30">
        <f>IF(G633="",0,IF(P633="Inkoop bij 3e partij",0,IF(H633="Ja", Z633,VLOOKUP($G633,PDC!$B$10:$G$95,5,FALSE))))</f>
        <v>0</v>
      </c>
      <c r="AH633" s="293">
        <f>IF(G633="",0,IF(P633="Inkoop bij 3e partij",V633*(1+PDC!$F$37)+IF(G633=0,0,IF(LEN(G633)=0,0,VLOOKUP($G633,PDC!$B$10:$J$77,7,FALSE))),0))</f>
        <v>0</v>
      </c>
      <c r="AI633" s="293">
        <f>IF(G633="",0,IF(P633="Inkoop bij 3e partij",W633*(1+PDC!$F$38),0))</f>
        <v>0</v>
      </c>
      <c r="AJ633" s="30">
        <f>IF(L633="",0,IF(M633="Ja",AA633,VLOOKUP($L633,PDC!$B$10:$G$95,5,FALSE)))</f>
        <v>0</v>
      </c>
    </row>
    <row r="634" spans="1:36" x14ac:dyDescent="0.2">
      <c r="A634" s="36" t="str">
        <f>IF(OR(LEN('Local Access'!A634)=0,'Local Access'!$L633="Ja"),"",'Local Access'!A634)</f>
        <v/>
      </c>
      <c r="B634" s="36" t="str">
        <f>IF(OR(LEN('Local Access'!B634)=0,'Local Access'!$L633="Ja"),"",'Local Access'!B634)</f>
        <v/>
      </c>
      <c r="C634" s="36" t="str">
        <f>IF(OR(LEN('Local Access'!C634)=0,'Local Access'!$L633="Ja"),"",'Local Access'!C634)</f>
        <v/>
      </c>
      <c r="D634" s="36" t="str">
        <f>IF(OR(LEN('Local Access'!D634)=0,'Local Access'!$L633="Ja"),"",'Local Access'!D634)</f>
        <v/>
      </c>
      <c r="E634" s="36" t="str">
        <f>IF(OR(LEN('Local Access'!E634)=0,'Local Access'!$L633="Ja"),"",'Local Access'!E634)</f>
        <v/>
      </c>
      <c r="F634" s="36" t="str">
        <f>IF(OR(LEN('Local Access'!F634)=0,'Local Access'!$L633="Ja"),"",'Local Access'!F634)</f>
        <v/>
      </c>
      <c r="G634" s="36" t="str">
        <f>IF(N633="Ja","",IF(LEN('Local Access'!H634)=0,"",'Local Access'!H634))</f>
        <v/>
      </c>
      <c r="H634" s="174" t="str">
        <f t="shared" si="45"/>
        <v/>
      </c>
      <c r="I634" s="36" t="str">
        <f>IF(N633="Ja","",IF(LEN('Local Access'!G634)=0,"",'Local Access'!G634))</f>
        <v/>
      </c>
      <c r="J634" s="36" t="str">
        <f>IF(N633="Ja","",IF(LEN('Local Access'!I634)=0,"",'Local Access'!I634))</f>
        <v/>
      </c>
      <c r="K634" s="36" t="str">
        <f>IF(LEN('Local Access'!J634)=0,"",'Local Access'!J634)</f>
        <v/>
      </c>
      <c r="L634" s="36" t="str">
        <f>IF(LEN('Local Access'!K634)=0,"",'Local Access'!K634)</f>
        <v/>
      </c>
      <c r="M634" s="174" t="str">
        <f t="shared" si="46"/>
        <v/>
      </c>
      <c r="N634" s="36" t="str">
        <f>IF(LEN('Local Access'!L634)=0,"",'Local Access'!L634)</f>
        <v/>
      </c>
      <c r="O634" s="36" t="str">
        <f>IF(LEN('Local Access'!M634)=0,"",'Local Access'!M634)</f>
        <v/>
      </c>
      <c r="P634" s="35"/>
      <c r="Q634" s="35"/>
      <c r="R634" s="34"/>
      <c r="S634" s="33"/>
      <c r="T634" s="33"/>
      <c r="U634" s="32"/>
      <c r="V634" s="31"/>
      <c r="W634" s="31"/>
      <c r="X634" s="31"/>
      <c r="Y634" s="31"/>
      <c r="Z634" s="31"/>
      <c r="AA634" s="31"/>
      <c r="AB634" s="292">
        <f t="shared" si="47"/>
        <v>0</v>
      </c>
      <c r="AC634" s="292">
        <f t="shared" si="48"/>
        <v>0</v>
      </c>
      <c r="AD634" s="292">
        <f t="shared" si="49"/>
        <v>0</v>
      </c>
      <c r="AE634" s="30">
        <f>IF(G634="",0,IF(P634="On-Net maken (glasvezel)",$S634*PDC!$F$33+$T634*PDC!$F$34+PDC!$F$32+$U634,IF(P634="On-Net maken (radio)",PDC!$F$35+$U634,0)))</f>
        <v>0</v>
      </c>
      <c r="AF634" s="293">
        <f>IF(G634="",0,IF(P634="Inkoop bij 3e partij",0,IF(H634="Ja",Y634,VLOOKUP($G634,PDC!$B$10:$G$95,6,FALSE))))</f>
        <v>0</v>
      </c>
      <c r="AG634" s="30">
        <f>IF(G634="",0,IF(P634="Inkoop bij 3e partij",0,IF(H634="Ja", Z634,VLOOKUP($G634,PDC!$B$10:$G$95,5,FALSE))))</f>
        <v>0</v>
      </c>
      <c r="AH634" s="293">
        <f>IF(G634="",0,IF(P634="Inkoop bij 3e partij",V634*(1+PDC!$F$37)+IF(G634=0,0,IF(LEN(G634)=0,0,VLOOKUP($G634,PDC!$B$10:$J$77,7,FALSE))),0))</f>
        <v>0</v>
      </c>
      <c r="AI634" s="293">
        <f>IF(G634="",0,IF(P634="Inkoop bij 3e partij",W634*(1+PDC!$F$38),0))</f>
        <v>0</v>
      </c>
      <c r="AJ634" s="30">
        <f>IF(L634="",0,IF(M634="Ja",AA634,VLOOKUP($L634,PDC!$B$10:$G$95,5,FALSE)))</f>
        <v>0</v>
      </c>
    </row>
    <row r="635" spans="1:36" x14ac:dyDescent="0.2">
      <c r="A635" s="36" t="str">
        <f>IF(OR(LEN('Local Access'!A635)=0,'Local Access'!$L634="Ja"),"",'Local Access'!A635)</f>
        <v/>
      </c>
      <c r="B635" s="36" t="str">
        <f>IF(OR(LEN('Local Access'!B635)=0,'Local Access'!$L634="Ja"),"",'Local Access'!B635)</f>
        <v/>
      </c>
      <c r="C635" s="36" t="str">
        <f>IF(OR(LEN('Local Access'!C635)=0,'Local Access'!$L634="Ja"),"",'Local Access'!C635)</f>
        <v/>
      </c>
      <c r="D635" s="36" t="str">
        <f>IF(OR(LEN('Local Access'!D635)=0,'Local Access'!$L634="Ja"),"",'Local Access'!D635)</f>
        <v/>
      </c>
      <c r="E635" s="36" t="str">
        <f>IF(OR(LEN('Local Access'!E635)=0,'Local Access'!$L634="Ja"),"",'Local Access'!E635)</f>
        <v/>
      </c>
      <c r="F635" s="36" t="str">
        <f>IF(OR(LEN('Local Access'!F635)=0,'Local Access'!$L634="Ja"),"",'Local Access'!F635)</f>
        <v/>
      </c>
      <c r="G635" s="36" t="str">
        <f>IF(N634="Ja","",IF(LEN('Local Access'!H635)=0,"",'Local Access'!H635))</f>
        <v/>
      </c>
      <c r="H635" s="174" t="str">
        <f t="shared" si="45"/>
        <v/>
      </c>
      <c r="I635" s="36" t="str">
        <f>IF(N634="Ja","",IF(LEN('Local Access'!G635)=0,"",'Local Access'!G635))</f>
        <v/>
      </c>
      <c r="J635" s="36" t="str">
        <f>IF(N634="Ja","",IF(LEN('Local Access'!I635)=0,"",'Local Access'!I635))</f>
        <v/>
      </c>
      <c r="K635" s="36" t="str">
        <f>IF(LEN('Local Access'!J635)=0,"",'Local Access'!J635)</f>
        <v/>
      </c>
      <c r="L635" s="36" t="str">
        <f>IF(LEN('Local Access'!K635)=0,"",'Local Access'!K635)</f>
        <v/>
      </c>
      <c r="M635" s="174" t="str">
        <f t="shared" si="46"/>
        <v/>
      </c>
      <c r="N635" s="36" t="str">
        <f>IF(LEN('Local Access'!L635)=0,"",'Local Access'!L635)</f>
        <v/>
      </c>
      <c r="O635" s="36" t="str">
        <f>IF(LEN('Local Access'!M635)=0,"",'Local Access'!M635)</f>
        <v/>
      </c>
      <c r="P635" s="35"/>
      <c r="Q635" s="35"/>
      <c r="R635" s="34"/>
      <c r="S635" s="33"/>
      <c r="T635" s="33"/>
      <c r="U635" s="32"/>
      <c r="V635" s="31"/>
      <c r="W635" s="31"/>
      <c r="X635" s="31"/>
      <c r="Y635" s="31"/>
      <c r="Z635" s="31"/>
      <c r="AA635" s="31"/>
      <c r="AB635" s="292">
        <f t="shared" si="47"/>
        <v>0</v>
      </c>
      <c r="AC635" s="292">
        <f t="shared" si="48"/>
        <v>0</v>
      </c>
      <c r="AD635" s="292">
        <f t="shared" si="49"/>
        <v>0</v>
      </c>
      <c r="AE635" s="30">
        <f>IF(G635="",0,IF(P635="On-Net maken (glasvezel)",$S635*PDC!$F$33+$T635*PDC!$F$34+PDC!$F$32+$U635,IF(P635="On-Net maken (radio)",PDC!$F$35+$U635,0)))</f>
        <v>0</v>
      </c>
      <c r="AF635" s="293">
        <f>IF(G635="",0,IF(P635="Inkoop bij 3e partij",0,IF(H635="Ja",Y635,VLOOKUP($G635,PDC!$B$10:$G$95,6,FALSE))))</f>
        <v>0</v>
      </c>
      <c r="AG635" s="30">
        <f>IF(G635="",0,IF(P635="Inkoop bij 3e partij",0,IF(H635="Ja", Z635,VLOOKUP($G635,PDC!$B$10:$G$95,5,FALSE))))</f>
        <v>0</v>
      </c>
      <c r="AH635" s="293">
        <f>IF(G635="",0,IF(P635="Inkoop bij 3e partij",V635*(1+PDC!$F$37)+IF(G635=0,0,IF(LEN(G635)=0,0,VLOOKUP($G635,PDC!$B$10:$J$77,7,FALSE))),0))</f>
        <v>0</v>
      </c>
      <c r="AI635" s="293">
        <f>IF(G635="",0,IF(P635="Inkoop bij 3e partij",W635*(1+PDC!$F$38),0))</f>
        <v>0</v>
      </c>
      <c r="AJ635" s="30">
        <f>IF(L635="",0,IF(M635="Ja",AA635,VLOOKUP($L635,PDC!$B$10:$G$95,5,FALSE)))</f>
        <v>0</v>
      </c>
    </row>
    <row r="636" spans="1:36" x14ac:dyDescent="0.2">
      <c r="A636" s="36" t="str">
        <f>IF(OR(LEN('Local Access'!A636)=0,'Local Access'!$L635="Ja"),"",'Local Access'!A636)</f>
        <v/>
      </c>
      <c r="B636" s="36" t="str">
        <f>IF(OR(LEN('Local Access'!B636)=0,'Local Access'!$L635="Ja"),"",'Local Access'!B636)</f>
        <v/>
      </c>
      <c r="C636" s="36" t="str">
        <f>IF(OR(LEN('Local Access'!C636)=0,'Local Access'!$L635="Ja"),"",'Local Access'!C636)</f>
        <v/>
      </c>
      <c r="D636" s="36" t="str">
        <f>IF(OR(LEN('Local Access'!D636)=0,'Local Access'!$L635="Ja"),"",'Local Access'!D636)</f>
        <v/>
      </c>
      <c r="E636" s="36" t="str">
        <f>IF(OR(LEN('Local Access'!E636)=0,'Local Access'!$L635="Ja"),"",'Local Access'!E636)</f>
        <v/>
      </c>
      <c r="F636" s="36" t="str">
        <f>IF(OR(LEN('Local Access'!F636)=0,'Local Access'!$L635="Ja"),"",'Local Access'!F636)</f>
        <v/>
      </c>
      <c r="G636" s="36" t="str">
        <f>IF(N635="Ja","",IF(LEN('Local Access'!H636)=0,"",'Local Access'!H636))</f>
        <v/>
      </c>
      <c r="H636" s="174" t="str">
        <f t="shared" si="45"/>
        <v/>
      </c>
      <c r="I636" s="36" t="str">
        <f>IF(N635="Ja","",IF(LEN('Local Access'!G636)=0,"",'Local Access'!G636))</f>
        <v/>
      </c>
      <c r="J636" s="36" t="str">
        <f>IF(N635="Ja","",IF(LEN('Local Access'!I636)=0,"",'Local Access'!I636))</f>
        <v/>
      </c>
      <c r="K636" s="36" t="str">
        <f>IF(LEN('Local Access'!J636)=0,"",'Local Access'!J636)</f>
        <v/>
      </c>
      <c r="L636" s="36" t="str">
        <f>IF(LEN('Local Access'!K636)=0,"",'Local Access'!K636)</f>
        <v/>
      </c>
      <c r="M636" s="174" t="str">
        <f t="shared" si="46"/>
        <v/>
      </c>
      <c r="N636" s="36" t="str">
        <f>IF(LEN('Local Access'!L636)=0,"",'Local Access'!L636)</f>
        <v/>
      </c>
      <c r="O636" s="36" t="str">
        <f>IF(LEN('Local Access'!M636)=0,"",'Local Access'!M636)</f>
        <v/>
      </c>
      <c r="P636" s="35"/>
      <c r="Q636" s="35"/>
      <c r="R636" s="34"/>
      <c r="S636" s="33"/>
      <c r="T636" s="33"/>
      <c r="U636" s="32"/>
      <c r="V636" s="31"/>
      <c r="W636" s="31"/>
      <c r="X636" s="31"/>
      <c r="Y636" s="31"/>
      <c r="Z636" s="31"/>
      <c r="AA636" s="31"/>
      <c r="AB636" s="292">
        <f t="shared" si="47"/>
        <v>0</v>
      </c>
      <c r="AC636" s="292">
        <f t="shared" si="48"/>
        <v>0</v>
      </c>
      <c r="AD636" s="292">
        <f t="shared" si="49"/>
        <v>0</v>
      </c>
      <c r="AE636" s="30">
        <f>IF(G636="",0,IF(P636="On-Net maken (glasvezel)",$S636*PDC!$F$33+$T636*PDC!$F$34+PDC!$F$32+$U636,IF(P636="On-Net maken (radio)",PDC!$F$35+$U636,0)))</f>
        <v>0</v>
      </c>
      <c r="AF636" s="293">
        <f>IF(G636="",0,IF(P636="Inkoop bij 3e partij",0,IF(H636="Ja",Y636,VLOOKUP($G636,PDC!$B$10:$G$95,6,FALSE))))</f>
        <v>0</v>
      </c>
      <c r="AG636" s="30">
        <f>IF(G636="",0,IF(P636="Inkoop bij 3e partij",0,IF(H636="Ja", Z636,VLOOKUP($G636,PDC!$B$10:$G$95,5,FALSE))))</f>
        <v>0</v>
      </c>
      <c r="AH636" s="293">
        <f>IF(G636="",0,IF(P636="Inkoop bij 3e partij",V636*(1+PDC!$F$37)+IF(G636=0,0,IF(LEN(G636)=0,0,VLOOKUP($G636,PDC!$B$10:$J$77,7,FALSE))),0))</f>
        <v>0</v>
      </c>
      <c r="AI636" s="293">
        <f>IF(G636="",0,IF(P636="Inkoop bij 3e partij",W636*(1+PDC!$F$38),0))</f>
        <v>0</v>
      </c>
      <c r="AJ636" s="30">
        <f>IF(L636="",0,IF(M636="Ja",AA636,VLOOKUP($L636,PDC!$B$10:$G$95,5,FALSE)))</f>
        <v>0</v>
      </c>
    </row>
    <row r="637" spans="1:36" x14ac:dyDescent="0.2">
      <c r="A637" s="36" t="str">
        <f>IF(OR(LEN('Local Access'!A637)=0,'Local Access'!$L636="Ja"),"",'Local Access'!A637)</f>
        <v/>
      </c>
      <c r="B637" s="36" t="str">
        <f>IF(OR(LEN('Local Access'!B637)=0,'Local Access'!$L636="Ja"),"",'Local Access'!B637)</f>
        <v/>
      </c>
      <c r="C637" s="36" t="str">
        <f>IF(OR(LEN('Local Access'!C637)=0,'Local Access'!$L636="Ja"),"",'Local Access'!C637)</f>
        <v/>
      </c>
      <c r="D637" s="36" t="str">
        <f>IF(OR(LEN('Local Access'!D637)=0,'Local Access'!$L636="Ja"),"",'Local Access'!D637)</f>
        <v/>
      </c>
      <c r="E637" s="36" t="str">
        <f>IF(OR(LEN('Local Access'!E637)=0,'Local Access'!$L636="Ja"),"",'Local Access'!E637)</f>
        <v/>
      </c>
      <c r="F637" s="36" t="str">
        <f>IF(OR(LEN('Local Access'!F637)=0,'Local Access'!$L636="Ja"),"",'Local Access'!F637)</f>
        <v/>
      </c>
      <c r="G637" s="36" t="str">
        <f>IF(N636="Ja","",IF(LEN('Local Access'!H637)=0,"",'Local Access'!H637))</f>
        <v/>
      </c>
      <c r="H637" s="174" t="str">
        <f t="shared" si="45"/>
        <v/>
      </c>
      <c r="I637" s="36" t="str">
        <f>IF(N636="Ja","",IF(LEN('Local Access'!G637)=0,"",'Local Access'!G637))</f>
        <v/>
      </c>
      <c r="J637" s="36" t="str">
        <f>IF(N636="Ja","",IF(LEN('Local Access'!I637)=0,"",'Local Access'!I637))</f>
        <v/>
      </c>
      <c r="K637" s="36" t="str">
        <f>IF(LEN('Local Access'!J637)=0,"",'Local Access'!J637)</f>
        <v/>
      </c>
      <c r="L637" s="36" t="str">
        <f>IF(LEN('Local Access'!K637)=0,"",'Local Access'!K637)</f>
        <v/>
      </c>
      <c r="M637" s="174" t="str">
        <f t="shared" si="46"/>
        <v/>
      </c>
      <c r="N637" s="36" t="str">
        <f>IF(LEN('Local Access'!L637)=0,"",'Local Access'!L637)</f>
        <v/>
      </c>
      <c r="O637" s="36" t="str">
        <f>IF(LEN('Local Access'!M637)=0,"",'Local Access'!M637)</f>
        <v/>
      </c>
      <c r="P637" s="35"/>
      <c r="Q637" s="35"/>
      <c r="R637" s="34"/>
      <c r="S637" s="33"/>
      <c r="T637" s="33"/>
      <c r="U637" s="32"/>
      <c r="V637" s="31"/>
      <c r="W637" s="31"/>
      <c r="X637" s="31"/>
      <c r="Y637" s="31"/>
      <c r="Z637" s="31"/>
      <c r="AA637" s="31"/>
      <c r="AB637" s="292">
        <f t="shared" si="47"/>
        <v>0</v>
      </c>
      <c r="AC637" s="292">
        <f t="shared" si="48"/>
        <v>0</v>
      </c>
      <c r="AD637" s="292">
        <f t="shared" si="49"/>
        <v>0</v>
      </c>
      <c r="AE637" s="30">
        <f>IF(G637="",0,IF(P637="On-Net maken (glasvezel)",$S637*PDC!$F$33+$T637*PDC!$F$34+PDC!$F$32+$U637,IF(P637="On-Net maken (radio)",PDC!$F$35+$U637,0)))</f>
        <v>0</v>
      </c>
      <c r="AF637" s="293">
        <f>IF(G637="",0,IF(P637="Inkoop bij 3e partij",0,IF(H637="Ja",Y637,VLOOKUP($G637,PDC!$B$10:$G$95,6,FALSE))))</f>
        <v>0</v>
      </c>
      <c r="AG637" s="30">
        <f>IF(G637="",0,IF(P637="Inkoop bij 3e partij",0,IF(H637="Ja", Z637,VLOOKUP($G637,PDC!$B$10:$G$95,5,FALSE))))</f>
        <v>0</v>
      </c>
      <c r="AH637" s="293">
        <f>IF(G637="",0,IF(P637="Inkoop bij 3e partij",V637*(1+PDC!$F$37)+IF(G637=0,0,IF(LEN(G637)=0,0,VLOOKUP($G637,PDC!$B$10:$J$77,7,FALSE))),0))</f>
        <v>0</v>
      </c>
      <c r="AI637" s="293">
        <f>IF(G637="",0,IF(P637="Inkoop bij 3e partij",W637*(1+PDC!$F$38),0))</f>
        <v>0</v>
      </c>
      <c r="AJ637" s="30">
        <f>IF(L637="",0,IF(M637="Ja",AA637,VLOOKUP($L637,PDC!$B$10:$G$95,5,FALSE)))</f>
        <v>0</v>
      </c>
    </row>
    <row r="638" spans="1:36" x14ac:dyDescent="0.2">
      <c r="A638" s="36" t="str">
        <f>IF(OR(LEN('Local Access'!A638)=0,'Local Access'!$L637="Ja"),"",'Local Access'!A638)</f>
        <v/>
      </c>
      <c r="B638" s="36" t="str">
        <f>IF(OR(LEN('Local Access'!B638)=0,'Local Access'!$L637="Ja"),"",'Local Access'!B638)</f>
        <v/>
      </c>
      <c r="C638" s="36" t="str">
        <f>IF(OR(LEN('Local Access'!C638)=0,'Local Access'!$L637="Ja"),"",'Local Access'!C638)</f>
        <v/>
      </c>
      <c r="D638" s="36" t="str">
        <f>IF(OR(LEN('Local Access'!D638)=0,'Local Access'!$L637="Ja"),"",'Local Access'!D638)</f>
        <v/>
      </c>
      <c r="E638" s="36" t="str">
        <f>IF(OR(LEN('Local Access'!E638)=0,'Local Access'!$L637="Ja"),"",'Local Access'!E638)</f>
        <v/>
      </c>
      <c r="F638" s="36" t="str">
        <f>IF(OR(LEN('Local Access'!F638)=0,'Local Access'!$L637="Ja"),"",'Local Access'!F638)</f>
        <v/>
      </c>
      <c r="G638" s="36" t="str">
        <f>IF(N637="Ja","",IF(LEN('Local Access'!H638)=0,"",'Local Access'!H638))</f>
        <v/>
      </c>
      <c r="H638" s="174" t="str">
        <f t="shared" si="45"/>
        <v/>
      </c>
      <c r="I638" s="36" t="str">
        <f>IF(N637="Ja","",IF(LEN('Local Access'!G638)=0,"",'Local Access'!G638))</f>
        <v/>
      </c>
      <c r="J638" s="36" t="str">
        <f>IF(N637="Ja","",IF(LEN('Local Access'!I638)=0,"",'Local Access'!I638))</f>
        <v/>
      </c>
      <c r="K638" s="36" t="str">
        <f>IF(LEN('Local Access'!J638)=0,"",'Local Access'!J638)</f>
        <v/>
      </c>
      <c r="L638" s="36" t="str">
        <f>IF(LEN('Local Access'!K638)=0,"",'Local Access'!K638)</f>
        <v/>
      </c>
      <c r="M638" s="174" t="str">
        <f t="shared" si="46"/>
        <v/>
      </c>
      <c r="N638" s="36" t="str">
        <f>IF(LEN('Local Access'!L638)=0,"",'Local Access'!L638)</f>
        <v/>
      </c>
      <c r="O638" s="36" t="str">
        <f>IF(LEN('Local Access'!M638)=0,"",'Local Access'!M638)</f>
        <v/>
      </c>
      <c r="P638" s="35"/>
      <c r="Q638" s="35"/>
      <c r="R638" s="34"/>
      <c r="S638" s="33"/>
      <c r="T638" s="33"/>
      <c r="U638" s="32"/>
      <c r="V638" s="31"/>
      <c r="W638" s="31"/>
      <c r="X638" s="31"/>
      <c r="Y638" s="31"/>
      <c r="Z638" s="31"/>
      <c r="AA638" s="31"/>
      <c r="AB638" s="292">
        <f t="shared" si="47"/>
        <v>0</v>
      </c>
      <c r="AC638" s="292">
        <f t="shared" si="48"/>
        <v>0</v>
      </c>
      <c r="AD638" s="292">
        <f t="shared" si="49"/>
        <v>0</v>
      </c>
      <c r="AE638" s="30">
        <f>IF(G638="",0,IF(P638="On-Net maken (glasvezel)",$S638*PDC!$F$33+$T638*PDC!$F$34+PDC!$F$32+$U638,IF(P638="On-Net maken (radio)",PDC!$F$35+$U638,0)))</f>
        <v>0</v>
      </c>
      <c r="AF638" s="293">
        <f>IF(G638="",0,IF(P638="Inkoop bij 3e partij",0,IF(H638="Ja",Y638,VLOOKUP($G638,PDC!$B$10:$G$95,6,FALSE))))</f>
        <v>0</v>
      </c>
      <c r="AG638" s="30">
        <f>IF(G638="",0,IF(P638="Inkoop bij 3e partij",0,IF(H638="Ja", Z638,VLOOKUP($G638,PDC!$B$10:$G$95,5,FALSE))))</f>
        <v>0</v>
      </c>
      <c r="AH638" s="293">
        <f>IF(G638="",0,IF(P638="Inkoop bij 3e partij",V638*(1+PDC!$F$37)+IF(G638=0,0,IF(LEN(G638)=0,0,VLOOKUP($G638,PDC!$B$10:$J$77,7,FALSE))),0))</f>
        <v>0</v>
      </c>
      <c r="AI638" s="293">
        <f>IF(G638="",0,IF(P638="Inkoop bij 3e partij",W638*(1+PDC!$F$38),0))</f>
        <v>0</v>
      </c>
      <c r="AJ638" s="30">
        <f>IF(L638="",0,IF(M638="Ja",AA638,VLOOKUP($L638,PDC!$B$10:$G$95,5,FALSE)))</f>
        <v>0</v>
      </c>
    </row>
    <row r="639" spans="1:36" x14ac:dyDescent="0.2">
      <c r="A639" s="36" t="str">
        <f>IF(OR(LEN('Local Access'!A639)=0,'Local Access'!$L638="Ja"),"",'Local Access'!A639)</f>
        <v/>
      </c>
      <c r="B639" s="36" t="str">
        <f>IF(OR(LEN('Local Access'!B639)=0,'Local Access'!$L638="Ja"),"",'Local Access'!B639)</f>
        <v/>
      </c>
      <c r="C639" s="36" t="str">
        <f>IF(OR(LEN('Local Access'!C639)=0,'Local Access'!$L638="Ja"),"",'Local Access'!C639)</f>
        <v/>
      </c>
      <c r="D639" s="36" t="str">
        <f>IF(OR(LEN('Local Access'!D639)=0,'Local Access'!$L638="Ja"),"",'Local Access'!D639)</f>
        <v/>
      </c>
      <c r="E639" s="36" t="str">
        <f>IF(OR(LEN('Local Access'!E639)=0,'Local Access'!$L638="Ja"),"",'Local Access'!E639)</f>
        <v/>
      </c>
      <c r="F639" s="36" t="str">
        <f>IF(OR(LEN('Local Access'!F639)=0,'Local Access'!$L638="Ja"),"",'Local Access'!F639)</f>
        <v/>
      </c>
      <c r="G639" s="36" t="str">
        <f>IF(N638="Ja","",IF(LEN('Local Access'!H639)=0,"",'Local Access'!H639))</f>
        <v/>
      </c>
      <c r="H639" s="174" t="str">
        <f t="shared" si="45"/>
        <v/>
      </c>
      <c r="I639" s="36" t="str">
        <f>IF(N638="Ja","",IF(LEN('Local Access'!G639)=0,"",'Local Access'!G639))</f>
        <v/>
      </c>
      <c r="J639" s="36" t="str">
        <f>IF(N638="Ja","",IF(LEN('Local Access'!I639)=0,"",'Local Access'!I639))</f>
        <v/>
      </c>
      <c r="K639" s="36" t="str">
        <f>IF(LEN('Local Access'!J639)=0,"",'Local Access'!J639)</f>
        <v/>
      </c>
      <c r="L639" s="36" t="str">
        <f>IF(LEN('Local Access'!K639)=0,"",'Local Access'!K639)</f>
        <v/>
      </c>
      <c r="M639" s="174" t="str">
        <f t="shared" si="46"/>
        <v/>
      </c>
      <c r="N639" s="36" t="str">
        <f>IF(LEN('Local Access'!L639)=0,"",'Local Access'!L639)</f>
        <v/>
      </c>
      <c r="O639" s="36" t="str">
        <f>IF(LEN('Local Access'!M639)=0,"",'Local Access'!M639)</f>
        <v/>
      </c>
      <c r="P639" s="35"/>
      <c r="Q639" s="35"/>
      <c r="R639" s="34"/>
      <c r="S639" s="33"/>
      <c r="T639" s="33"/>
      <c r="U639" s="32"/>
      <c r="V639" s="31"/>
      <c r="W639" s="31"/>
      <c r="X639" s="31"/>
      <c r="Y639" s="31"/>
      <c r="Z639" s="31"/>
      <c r="AA639" s="31"/>
      <c r="AB639" s="292">
        <f t="shared" si="47"/>
        <v>0</v>
      </c>
      <c r="AC639" s="292">
        <f t="shared" si="48"/>
        <v>0</v>
      </c>
      <c r="AD639" s="292">
        <f t="shared" si="49"/>
        <v>0</v>
      </c>
      <c r="AE639" s="30">
        <f>IF(G639="",0,IF(P639="On-Net maken (glasvezel)",$S639*PDC!$F$33+$T639*PDC!$F$34+PDC!$F$32+$U639,IF(P639="On-Net maken (radio)",PDC!$F$35+$U639,0)))</f>
        <v>0</v>
      </c>
      <c r="AF639" s="293">
        <f>IF(G639="",0,IF(P639="Inkoop bij 3e partij",0,IF(H639="Ja",Y639,VLOOKUP($G639,PDC!$B$10:$G$95,6,FALSE))))</f>
        <v>0</v>
      </c>
      <c r="AG639" s="30">
        <f>IF(G639="",0,IF(P639="Inkoop bij 3e partij",0,IF(H639="Ja", Z639,VLOOKUP($G639,PDC!$B$10:$G$95,5,FALSE))))</f>
        <v>0</v>
      </c>
      <c r="AH639" s="293">
        <f>IF(G639="",0,IF(P639="Inkoop bij 3e partij",V639*(1+PDC!$F$37)+IF(G639=0,0,IF(LEN(G639)=0,0,VLOOKUP($G639,PDC!$B$10:$J$77,7,FALSE))),0))</f>
        <v>0</v>
      </c>
      <c r="AI639" s="293">
        <f>IF(G639="",0,IF(P639="Inkoop bij 3e partij",W639*(1+PDC!$F$38),0))</f>
        <v>0</v>
      </c>
      <c r="AJ639" s="30">
        <f>IF(L639="",0,IF(M639="Ja",AA639,VLOOKUP($L639,PDC!$B$10:$G$95,5,FALSE)))</f>
        <v>0</v>
      </c>
    </row>
    <row r="640" spans="1:36" x14ac:dyDescent="0.2">
      <c r="A640" s="36" t="str">
        <f>IF(OR(LEN('Local Access'!A640)=0,'Local Access'!$L639="Ja"),"",'Local Access'!A640)</f>
        <v/>
      </c>
      <c r="B640" s="36" t="str">
        <f>IF(OR(LEN('Local Access'!B640)=0,'Local Access'!$L639="Ja"),"",'Local Access'!B640)</f>
        <v/>
      </c>
      <c r="C640" s="36" t="str">
        <f>IF(OR(LEN('Local Access'!C640)=0,'Local Access'!$L639="Ja"),"",'Local Access'!C640)</f>
        <v/>
      </c>
      <c r="D640" s="36" t="str">
        <f>IF(OR(LEN('Local Access'!D640)=0,'Local Access'!$L639="Ja"),"",'Local Access'!D640)</f>
        <v/>
      </c>
      <c r="E640" s="36" t="str">
        <f>IF(OR(LEN('Local Access'!E640)=0,'Local Access'!$L639="Ja"),"",'Local Access'!E640)</f>
        <v/>
      </c>
      <c r="F640" s="36" t="str">
        <f>IF(OR(LEN('Local Access'!F640)=0,'Local Access'!$L639="Ja"),"",'Local Access'!F640)</f>
        <v/>
      </c>
      <c r="G640" s="36" t="str">
        <f>IF(N639="Ja","",IF(LEN('Local Access'!H640)=0,"",'Local Access'!H640))</f>
        <v/>
      </c>
      <c r="H640" s="174" t="str">
        <f t="shared" si="45"/>
        <v/>
      </c>
      <c r="I640" s="36" t="str">
        <f>IF(N639="Ja","",IF(LEN('Local Access'!G640)=0,"",'Local Access'!G640))</f>
        <v/>
      </c>
      <c r="J640" s="36" t="str">
        <f>IF(N639="Ja","",IF(LEN('Local Access'!I640)=0,"",'Local Access'!I640))</f>
        <v/>
      </c>
      <c r="K640" s="36" t="str">
        <f>IF(LEN('Local Access'!J640)=0,"",'Local Access'!J640)</f>
        <v/>
      </c>
      <c r="L640" s="36" t="str">
        <f>IF(LEN('Local Access'!K640)=0,"",'Local Access'!K640)</f>
        <v/>
      </c>
      <c r="M640" s="174" t="str">
        <f t="shared" si="46"/>
        <v/>
      </c>
      <c r="N640" s="36" t="str">
        <f>IF(LEN('Local Access'!L640)=0,"",'Local Access'!L640)</f>
        <v/>
      </c>
      <c r="O640" s="36" t="str">
        <f>IF(LEN('Local Access'!M640)=0,"",'Local Access'!M640)</f>
        <v/>
      </c>
      <c r="P640" s="35"/>
      <c r="Q640" s="35"/>
      <c r="R640" s="34"/>
      <c r="S640" s="33"/>
      <c r="T640" s="33"/>
      <c r="U640" s="32"/>
      <c r="V640" s="31"/>
      <c r="W640" s="31"/>
      <c r="X640" s="31"/>
      <c r="Y640" s="31"/>
      <c r="Z640" s="31"/>
      <c r="AA640" s="31"/>
      <c r="AB640" s="292">
        <f t="shared" si="47"/>
        <v>0</v>
      </c>
      <c r="AC640" s="292">
        <f t="shared" si="48"/>
        <v>0</v>
      </c>
      <c r="AD640" s="292">
        <f t="shared" si="49"/>
        <v>0</v>
      </c>
      <c r="AE640" s="30">
        <f>IF(G640="",0,IF(P640="On-Net maken (glasvezel)",$S640*PDC!$F$33+$T640*PDC!$F$34+PDC!$F$32+$U640,IF(P640="On-Net maken (radio)",PDC!$F$35+$U640,0)))</f>
        <v>0</v>
      </c>
      <c r="AF640" s="293">
        <f>IF(G640="",0,IF(P640="Inkoop bij 3e partij",0,IF(H640="Ja",Y640,VLOOKUP($G640,PDC!$B$10:$G$95,6,FALSE))))</f>
        <v>0</v>
      </c>
      <c r="AG640" s="30">
        <f>IF(G640="",0,IF(P640="Inkoop bij 3e partij",0,IF(H640="Ja", Z640,VLOOKUP($G640,PDC!$B$10:$G$95,5,FALSE))))</f>
        <v>0</v>
      </c>
      <c r="AH640" s="293">
        <f>IF(G640="",0,IF(P640="Inkoop bij 3e partij",V640*(1+PDC!$F$37)+IF(G640=0,0,IF(LEN(G640)=0,0,VLOOKUP($G640,PDC!$B$10:$J$77,7,FALSE))),0))</f>
        <v>0</v>
      </c>
      <c r="AI640" s="293">
        <f>IF(G640="",0,IF(P640="Inkoop bij 3e partij",W640*(1+PDC!$F$38),0))</f>
        <v>0</v>
      </c>
      <c r="AJ640" s="30">
        <f>IF(L640="",0,IF(M640="Ja",AA640,VLOOKUP($L640,PDC!$B$10:$G$95,5,FALSE)))</f>
        <v>0</v>
      </c>
    </row>
    <row r="641" spans="1:36" x14ac:dyDescent="0.2">
      <c r="A641" s="36" t="str">
        <f>IF(OR(LEN('Local Access'!A641)=0,'Local Access'!$L640="Ja"),"",'Local Access'!A641)</f>
        <v/>
      </c>
      <c r="B641" s="36" t="str">
        <f>IF(OR(LEN('Local Access'!B641)=0,'Local Access'!$L640="Ja"),"",'Local Access'!B641)</f>
        <v/>
      </c>
      <c r="C641" s="36" t="str">
        <f>IF(OR(LEN('Local Access'!C641)=0,'Local Access'!$L640="Ja"),"",'Local Access'!C641)</f>
        <v/>
      </c>
      <c r="D641" s="36" t="str">
        <f>IF(OR(LEN('Local Access'!D641)=0,'Local Access'!$L640="Ja"),"",'Local Access'!D641)</f>
        <v/>
      </c>
      <c r="E641" s="36" t="str">
        <f>IF(OR(LEN('Local Access'!E641)=0,'Local Access'!$L640="Ja"),"",'Local Access'!E641)</f>
        <v/>
      </c>
      <c r="F641" s="36" t="str">
        <f>IF(OR(LEN('Local Access'!F641)=0,'Local Access'!$L640="Ja"),"",'Local Access'!F641)</f>
        <v/>
      </c>
      <c r="G641" s="36" t="str">
        <f>IF(N640="Ja","",IF(LEN('Local Access'!H641)=0,"",'Local Access'!H641))</f>
        <v/>
      </c>
      <c r="H641" s="174" t="str">
        <f t="shared" si="45"/>
        <v/>
      </c>
      <c r="I641" s="36" t="str">
        <f>IF(N640="Ja","",IF(LEN('Local Access'!G641)=0,"",'Local Access'!G641))</f>
        <v/>
      </c>
      <c r="J641" s="36" t="str">
        <f>IF(N640="Ja","",IF(LEN('Local Access'!I641)=0,"",'Local Access'!I641))</f>
        <v/>
      </c>
      <c r="K641" s="36" t="str">
        <f>IF(LEN('Local Access'!J641)=0,"",'Local Access'!J641)</f>
        <v/>
      </c>
      <c r="L641" s="36" t="str">
        <f>IF(LEN('Local Access'!K641)=0,"",'Local Access'!K641)</f>
        <v/>
      </c>
      <c r="M641" s="174" t="str">
        <f t="shared" si="46"/>
        <v/>
      </c>
      <c r="N641" s="36" t="str">
        <f>IF(LEN('Local Access'!L641)=0,"",'Local Access'!L641)</f>
        <v/>
      </c>
      <c r="O641" s="36" t="str">
        <f>IF(LEN('Local Access'!M641)=0,"",'Local Access'!M641)</f>
        <v/>
      </c>
      <c r="P641" s="35"/>
      <c r="Q641" s="35"/>
      <c r="R641" s="34"/>
      <c r="S641" s="33"/>
      <c r="T641" s="33"/>
      <c r="U641" s="32"/>
      <c r="V641" s="31"/>
      <c r="W641" s="31"/>
      <c r="X641" s="31"/>
      <c r="Y641" s="31"/>
      <c r="Z641" s="31"/>
      <c r="AA641" s="31"/>
      <c r="AB641" s="292">
        <f t="shared" si="47"/>
        <v>0</v>
      </c>
      <c r="AC641" s="292">
        <f t="shared" si="48"/>
        <v>0</v>
      </c>
      <c r="AD641" s="292">
        <f t="shared" si="49"/>
        <v>0</v>
      </c>
      <c r="AE641" s="30">
        <f>IF(G641="",0,IF(P641="On-Net maken (glasvezel)",$S641*PDC!$F$33+$T641*PDC!$F$34+PDC!$F$32+$U641,IF(P641="On-Net maken (radio)",PDC!$F$35+$U641,0)))</f>
        <v>0</v>
      </c>
      <c r="AF641" s="293">
        <f>IF(G641="",0,IF(P641="Inkoop bij 3e partij",0,IF(H641="Ja",Y641,VLOOKUP($G641,PDC!$B$10:$G$95,6,FALSE))))</f>
        <v>0</v>
      </c>
      <c r="AG641" s="30">
        <f>IF(G641="",0,IF(P641="Inkoop bij 3e partij",0,IF(H641="Ja", Z641,VLOOKUP($G641,PDC!$B$10:$G$95,5,FALSE))))</f>
        <v>0</v>
      </c>
      <c r="AH641" s="293">
        <f>IF(G641="",0,IF(P641="Inkoop bij 3e partij",V641*(1+PDC!$F$37)+IF(G641=0,0,IF(LEN(G641)=0,0,VLOOKUP($G641,PDC!$B$10:$J$77,7,FALSE))),0))</f>
        <v>0</v>
      </c>
      <c r="AI641" s="293">
        <f>IF(G641="",0,IF(P641="Inkoop bij 3e partij",W641*(1+PDC!$F$38),0))</f>
        <v>0</v>
      </c>
      <c r="AJ641" s="30">
        <f>IF(L641="",0,IF(M641="Ja",AA641,VLOOKUP($L641,PDC!$B$10:$G$95,5,FALSE)))</f>
        <v>0</v>
      </c>
    </row>
    <row r="642" spans="1:36" x14ac:dyDescent="0.2">
      <c r="A642" s="36" t="str">
        <f>IF(OR(LEN('Local Access'!A642)=0,'Local Access'!$L641="Ja"),"",'Local Access'!A642)</f>
        <v/>
      </c>
      <c r="B642" s="36" t="str">
        <f>IF(OR(LEN('Local Access'!B642)=0,'Local Access'!$L641="Ja"),"",'Local Access'!B642)</f>
        <v/>
      </c>
      <c r="C642" s="36" t="str">
        <f>IF(OR(LEN('Local Access'!C642)=0,'Local Access'!$L641="Ja"),"",'Local Access'!C642)</f>
        <v/>
      </c>
      <c r="D642" s="36" t="str">
        <f>IF(OR(LEN('Local Access'!D642)=0,'Local Access'!$L641="Ja"),"",'Local Access'!D642)</f>
        <v/>
      </c>
      <c r="E642" s="36" t="str">
        <f>IF(OR(LEN('Local Access'!E642)=0,'Local Access'!$L641="Ja"),"",'Local Access'!E642)</f>
        <v/>
      </c>
      <c r="F642" s="36" t="str">
        <f>IF(OR(LEN('Local Access'!F642)=0,'Local Access'!$L641="Ja"),"",'Local Access'!F642)</f>
        <v/>
      </c>
      <c r="G642" s="36" t="str">
        <f>IF(N641="Ja","",IF(LEN('Local Access'!H642)=0,"",'Local Access'!H642))</f>
        <v/>
      </c>
      <c r="H642" s="174" t="str">
        <f t="shared" si="45"/>
        <v/>
      </c>
      <c r="I642" s="36" t="str">
        <f>IF(N641="Ja","",IF(LEN('Local Access'!G642)=0,"",'Local Access'!G642))</f>
        <v/>
      </c>
      <c r="J642" s="36" t="str">
        <f>IF(N641="Ja","",IF(LEN('Local Access'!I642)=0,"",'Local Access'!I642))</f>
        <v/>
      </c>
      <c r="K642" s="36" t="str">
        <f>IF(LEN('Local Access'!J642)=0,"",'Local Access'!J642)</f>
        <v/>
      </c>
      <c r="L642" s="36" t="str">
        <f>IF(LEN('Local Access'!K642)=0,"",'Local Access'!K642)</f>
        <v/>
      </c>
      <c r="M642" s="174" t="str">
        <f t="shared" si="46"/>
        <v/>
      </c>
      <c r="N642" s="36" t="str">
        <f>IF(LEN('Local Access'!L642)=0,"",'Local Access'!L642)</f>
        <v/>
      </c>
      <c r="O642" s="36" t="str">
        <f>IF(LEN('Local Access'!M642)=0,"",'Local Access'!M642)</f>
        <v/>
      </c>
      <c r="P642" s="35"/>
      <c r="Q642" s="35"/>
      <c r="R642" s="34"/>
      <c r="S642" s="33"/>
      <c r="T642" s="33"/>
      <c r="U642" s="32"/>
      <c r="V642" s="31"/>
      <c r="W642" s="31"/>
      <c r="X642" s="31"/>
      <c r="Y642" s="31"/>
      <c r="Z642" s="31"/>
      <c r="AA642" s="31"/>
      <c r="AB642" s="292">
        <f t="shared" si="47"/>
        <v>0</v>
      </c>
      <c r="AC642" s="292">
        <f t="shared" si="48"/>
        <v>0</v>
      </c>
      <c r="AD642" s="292">
        <f t="shared" si="49"/>
        <v>0</v>
      </c>
      <c r="AE642" s="30">
        <f>IF(G642="",0,IF(P642="On-Net maken (glasvezel)",$S642*PDC!$F$33+$T642*PDC!$F$34+PDC!$F$32+$U642,IF(P642="On-Net maken (radio)",PDC!$F$35+$U642,0)))</f>
        <v>0</v>
      </c>
      <c r="AF642" s="293">
        <f>IF(G642="",0,IF(P642="Inkoop bij 3e partij",0,IF(H642="Ja",Y642,VLOOKUP($G642,PDC!$B$10:$G$95,6,FALSE))))</f>
        <v>0</v>
      </c>
      <c r="AG642" s="30">
        <f>IF(G642="",0,IF(P642="Inkoop bij 3e partij",0,IF(H642="Ja", Z642,VLOOKUP($G642,PDC!$B$10:$G$95,5,FALSE))))</f>
        <v>0</v>
      </c>
      <c r="AH642" s="293">
        <f>IF(G642="",0,IF(P642="Inkoop bij 3e partij",V642*(1+PDC!$F$37)+IF(G642=0,0,IF(LEN(G642)=0,0,VLOOKUP($G642,PDC!$B$10:$J$77,7,FALSE))),0))</f>
        <v>0</v>
      </c>
      <c r="AI642" s="293">
        <f>IF(G642="",0,IF(P642="Inkoop bij 3e partij",W642*(1+PDC!$F$38),0))</f>
        <v>0</v>
      </c>
      <c r="AJ642" s="30">
        <f>IF(L642="",0,IF(M642="Ja",AA642,VLOOKUP($L642,PDC!$B$10:$G$95,5,FALSE)))</f>
        <v>0</v>
      </c>
    </row>
    <row r="643" spans="1:36" x14ac:dyDescent="0.2">
      <c r="A643" s="36" t="str">
        <f>IF(OR(LEN('Local Access'!A643)=0,'Local Access'!$L642="Ja"),"",'Local Access'!A643)</f>
        <v/>
      </c>
      <c r="B643" s="36" t="str">
        <f>IF(OR(LEN('Local Access'!B643)=0,'Local Access'!$L642="Ja"),"",'Local Access'!B643)</f>
        <v/>
      </c>
      <c r="C643" s="36" t="str">
        <f>IF(OR(LEN('Local Access'!C643)=0,'Local Access'!$L642="Ja"),"",'Local Access'!C643)</f>
        <v/>
      </c>
      <c r="D643" s="36" t="str">
        <f>IF(OR(LEN('Local Access'!D643)=0,'Local Access'!$L642="Ja"),"",'Local Access'!D643)</f>
        <v/>
      </c>
      <c r="E643" s="36" t="str">
        <f>IF(OR(LEN('Local Access'!E643)=0,'Local Access'!$L642="Ja"),"",'Local Access'!E643)</f>
        <v/>
      </c>
      <c r="F643" s="36" t="str">
        <f>IF(OR(LEN('Local Access'!F643)=0,'Local Access'!$L642="Ja"),"",'Local Access'!F643)</f>
        <v/>
      </c>
      <c r="G643" s="36" t="str">
        <f>IF(N642="Ja","",IF(LEN('Local Access'!H643)=0,"",'Local Access'!H643))</f>
        <v/>
      </c>
      <c r="H643" s="174" t="str">
        <f t="shared" si="45"/>
        <v/>
      </c>
      <c r="I643" s="36" t="str">
        <f>IF(N642="Ja","",IF(LEN('Local Access'!G643)=0,"",'Local Access'!G643))</f>
        <v/>
      </c>
      <c r="J643" s="36" t="str">
        <f>IF(N642="Ja","",IF(LEN('Local Access'!I643)=0,"",'Local Access'!I643))</f>
        <v/>
      </c>
      <c r="K643" s="36" t="str">
        <f>IF(LEN('Local Access'!J643)=0,"",'Local Access'!J643)</f>
        <v/>
      </c>
      <c r="L643" s="36" t="str">
        <f>IF(LEN('Local Access'!K643)=0,"",'Local Access'!K643)</f>
        <v/>
      </c>
      <c r="M643" s="174" t="str">
        <f t="shared" si="46"/>
        <v/>
      </c>
      <c r="N643" s="36" t="str">
        <f>IF(LEN('Local Access'!L643)=0,"",'Local Access'!L643)</f>
        <v/>
      </c>
      <c r="O643" s="36" t="str">
        <f>IF(LEN('Local Access'!M643)=0,"",'Local Access'!M643)</f>
        <v/>
      </c>
      <c r="P643" s="35"/>
      <c r="Q643" s="35"/>
      <c r="R643" s="34"/>
      <c r="S643" s="33"/>
      <c r="T643" s="33"/>
      <c r="U643" s="32"/>
      <c r="V643" s="31"/>
      <c r="W643" s="31"/>
      <c r="X643" s="31"/>
      <c r="Y643" s="31"/>
      <c r="Z643" s="31"/>
      <c r="AA643" s="31"/>
      <c r="AB643" s="292">
        <f t="shared" si="47"/>
        <v>0</v>
      </c>
      <c r="AC643" s="292">
        <f t="shared" si="48"/>
        <v>0</v>
      </c>
      <c r="AD643" s="292">
        <f t="shared" si="49"/>
        <v>0</v>
      </c>
      <c r="AE643" s="30">
        <f>IF(G643="",0,IF(P643="On-Net maken (glasvezel)",$S643*PDC!$F$33+$T643*PDC!$F$34+PDC!$F$32+$U643,IF(P643="On-Net maken (radio)",PDC!$F$35+$U643,0)))</f>
        <v>0</v>
      </c>
      <c r="AF643" s="293">
        <f>IF(G643="",0,IF(P643="Inkoop bij 3e partij",0,IF(H643="Ja",Y643,VLOOKUP($G643,PDC!$B$10:$G$95,6,FALSE))))</f>
        <v>0</v>
      </c>
      <c r="AG643" s="30">
        <f>IF(G643="",0,IF(P643="Inkoop bij 3e partij",0,IF(H643="Ja", Z643,VLOOKUP($G643,PDC!$B$10:$G$95,5,FALSE))))</f>
        <v>0</v>
      </c>
      <c r="AH643" s="293">
        <f>IF(G643="",0,IF(P643="Inkoop bij 3e partij",V643*(1+PDC!$F$37)+IF(G643=0,0,IF(LEN(G643)=0,0,VLOOKUP($G643,PDC!$B$10:$J$77,7,FALSE))),0))</f>
        <v>0</v>
      </c>
      <c r="AI643" s="293">
        <f>IF(G643="",0,IF(P643="Inkoop bij 3e partij",W643*(1+PDC!$F$38),0))</f>
        <v>0</v>
      </c>
      <c r="AJ643" s="30">
        <f>IF(L643="",0,IF(M643="Ja",AA643,VLOOKUP($L643,PDC!$B$10:$G$95,5,FALSE)))</f>
        <v>0</v>
      </c>
    </row>
    <row r="644" spans="1:36" x14ac:dyDescent="0.2">
      <c r="A644" s="36" t="str">
        <f>IF(OR(LEN('Local Access'!A644)=0,'Local Access'!$L643="Ja"),"",'Local Access'!A644)</f>
        <v/>
      </c>
      <c r="B644" s="36" t="str">
        <f>IF(OR(LEN('Local Access'!B644)=0,'Local Access'!$L643="Ja"),"",'Local Access'!B644)</f>
        <v/>
      </c>
      <c r="C644" s="36" t="str">
        <f>IF(OR(LEN('Local Access'!C644)=0,'Local Access'!$L643="Ja"),"",'Local Access'!C644)</f>
        <v/>
      </c>
      <c r="D644" s="36" t="str">
        <f>IF(OR(LEN('Local Access'!D644)=0,'Local Access'!$L643="Ja"),"",'Local Access'!D644)</f>
        <v/>
      </c>
      <c r="E644" s="36" t="str">
        <f>IF(OR(LEN('Local Access'!E644)=0,'Local Access'!$L643="Ja"),"",'Local Access'!E644)</f>
        <v/>
      </c>
      <c r="F644" s="36" t="str">
        <f>IF(OR(LEN('Local Access'!F644)=0,'Local Access'!$L643="Ja"),"",'Local Access'!F644)</f>
        <v/>
      </c>
      <c r="G644" s="36" t="str">
        <f>IF(N643="Ja","",IF(LEN('Local Access'!H644)=0,"",'Local Access'!H644))</f>
        <v/>
      </c>
      <c r="H644" s="174" t="str">
        <f t="shared" si="45"/>
        <v/>
      </c>
      <c r="I644" s="36" t="str">
        <f>IF(N643="Ja","",IF(LEN('Local Access'!G644)=0,"",'Local Access'!G644))</f>
        <v/>
      </c>
      <c r="J644" s="36" t="str">
        <f>IF(N643="Ja","",IF(LEN('Local Access'!I644)=0,"",'Local Access'!I644))</f>
        <v/>
      </c>
      <c r="K644" s="36" t="str">
        <f>IF(LEN('Local Access'!J644)=0,"",'Local Access'!J644)</f>
        <v/>
      </c>
      <c r="L644" s="36" t="str">
        <f>IF(LEN('Local Access'!K644)=0,"",'Local Access'!K644)</f>
        <v/>
      </c>
      <c r="M644" s="174" t="str">
        <f t="shared" si="46"/>
        <v/>
      </c>
      <c r="N644" s="36" t="str">
        <f>IF(LEN('Local Access'!L644)=0,"",'Local Access'!L644)</f>
        <v/>
      </c>
      <c r="O644" s="36" t="str">
        <f>IF(LEN('Local Access'!M644)=0,"",'Local Access'!M644)</f>
        <v/>
      </c>
      <c r="P644" s="35"/>
      <c r="Q644" s="35"/>
      <c r="R644" s="34"/>
      <c r="S644" s="33"/>
      <c r="T644" s="33"/>
      <c r="U644" s="32"/>
      <c r="V644" s="31"/>
      <c r="W644" s="31"/>
      <c r="X644" s="31"/>
      <c r="Y644" s="31"/>
      <c r="Z644" s="31"/>
      <c r="AA644" s="31"/>
      <c r="AB644" s="292">
        <f t="shared" si="47"/>
        <v>0</v>
      </c>
      <c r="AC644" s="292">
        <f t="shared" si="48"/>
        <v>0</v>
      </c>
      <c r="AD644" s="292">
        <f t="shared" si="49"/>
        <v>0</v>
      </c>
      <c r="AE644" s="30">
        <f>IF(G644="",0,IF(P644="On-Net maken (glasvezel)",$S644*PDC!$F$33+$T644*PDC!$F$34+PDC!$F$32+$U644,IF(P644="On-Net maken (radio)",PDC!$F$35+$U644,0)))</f>
        <v>0</v>
      </c>
      <c r="AF644" s="293">
        <f>IF(G644="",0,IF(P644="Inkoop bij 3e partij",0,IF(H644="Ja",Y644,VLOOKUP($G644,PDC!$B$10:$G$95,6,FALSE))))</f>
        <v>0</v>
      </c>
      <c r="AG644" s="30">
        <f>IF(G644="",0,IF(P644="Inkoop bij 3e partij",0,IF(H644="Ja", Z644,VLOOKUP($G644,PDC!$B$10:$G$95,5,FALSE))))</f>
        <v>0</v>
      </c>
      <c r="AH644" s="293">
        <f>IF(G644="",0,IF(P644="Inkoop bij 3e partij",V644*(1+PDC!$F$37)+IF(G644=0,0,IF(LEN(G644)=0,0,VLOOKUP($G644,PDC!$B$10:$J$77,7,FALSE))),0))</f>
        <v>0</v>
      </c>
      <c r="AI644" s="293">
        <f>IF(G644="",0,IF(P644="Inkoop bij 3e partij",W644*(1+PDC!$F$38),0))</f>
        <v>0</v>
      </c>
      <c r="AJ644" s="30">
        <f>IF(L644="",0,IF(M644="Ja",AA644,VLOOKUP($L644,PDC!$B$10:$G$95,5,FALSE)))</f>
        <v>0</v>
      </c>
    </row>
    <row r="645" spans="1:36" x14ac:dyDescent="0.2">
      <c r="A645" s="36" t="str">
        <f>IF(OR(LEN('Local Access'!A645)=0,'Local Access'!$L644="Ja"),"",'Local Access'!A645)</f>
        <v/>
      </c>
      <c r="B645" s="36" t="str">
        <f>IF(OR(LEN('Local Access'!B645)=0,'Local Access'!$L644="Ja"),"",'Local Access'!B645)</f>
        <v/>
      </c>
      <c r="C645" s="36" t="str">
        <f>IF(OR(LEN('Local Access'!C645)=0,'Local Access'!$L644="Ja"),"",'Local Access'!C645)</f>
        <v/>
      </c>
      <c r="D645" s="36" t="str">
        <f>IF(OR(LEN('Local Access'!D645)=0,'Local Access'!$L644="Ja"),"",'Local Access'!D645)</f>
        <v/>
      </c>
      <c r="E645" s="36" t="str">
        <f>IF(OR(LEN('Local Access'!E645)=0,'Local Access'!$L644="Ja"),"",'Local Access'!E645)</f>
        <v/>
      </c>
      <c r="F645" s="36" t="str">
        <f>IF(OR(LEN('Local Access'!F645)=0,'Local Access'!$L644="Ja"),"",'Local Access'!F645)</f>
        <v/>
      </c>
      <c r="G645" s="36" t="str">
        <f>IF(N644="Ja","",IF(LEN('Local Access'!H645)=0,"",'Local Access'!H645))</f>
        <v/>
      </c>
      <c r="H645" s="174" t="str">
        <f t="shared" si="45"/>
        <v/>
      </c>
      <c r="I645" s="36" t="str">
        <f>IF(N644="Ja","",IF(LEN('Local Access'!G645)=0,"",'Local Access'!G645))</f>
        <v/>
      </c>
      <c r="J645" s="36" t="str">
        <f>IF(N644="Ja","",IF(LEN('Local Access'!I645)=0,"",'Local Access'!I645))</f>
        <v/>
      </c>
      <c r="K645" s="36" t="str">
        <f>IF(LEN('Local Access'!J645)=0,"",'Local Access'!J645)</f>
        <v/>
      </c>
      <c r="L645" s="36" t="str">
        <f>IF(LEN('Local Access'!K645)=0,"",'Local Access'!K645)</f>
        <v/>
      </c>
      <c r="M645" s="174" t="str">
        <f t="shared" si="46"/>
        <v/>
      </c>
      <c r="N645" s="36" t="str">
        <f>IF(LEN('Local Access'!L645)=0,"",'Local Access'!L645)</f>
        <v/>
      </c>
      <c r="O645" s="36" t="str">
        <f>IF(LEN('Local Access'!M645)=0,"",'Local Access'!M645)</f>
        <v/>
      </c>
      <c r="P645" s="35"/>
      <c r="Q645" s="35"/>
      <c r="R645" s="34"/>
      <c r="S645" s="33"/>
      <c r="T645" s="33"/>
      <c r="U645" s="32"/>
      <c r="V645" s="31"/>
      <c r="W645" s="31"/>
      <c r="X645" s="31"/>
      <c r="Y645" s="31"/>
      <c r="Z645" s="31"/>
      <c r="AA645" s="31"/>
      <c r="AB645" s="292">
        <f t="shared" si="47"/>
        <v>0</v>
      </c>
      <c r="AC645" s="292">
        <f t="shared" si="48"/>
        <v>0</v>
      </c>
      <c r="AD645" s="292">
        <f t="shared" si="49"/>
        <v>0</v>
      </c>
      <c r="AE645" s="30">
        <f>IF(G645="",0,IF(P645="On-Net maken (glasvezel)",$S645*PDC!$F$33+$T645*PDC!$F$34+PDC!$F$32+$U645,IF(P645="On-Net maken (radio)",PDC!$F$35+$U645,0)))</f>
        <v>0</v>
      </c>
      <c r="AF645" s="293">
        <f>IF(G645="",0,IF(P645="Inkoop bij 3e partij",0,IF(H645="Ja",Y645,VLOOKUP($G645,PDC!$B$10:$G$95,6,FALSE))))</f>
        <v>0</v>
      </c>
      <c r="AG645" s="30">
        <f>IF(G645="",0,IF(P645="Inkoop bij 3e partij",0,IF(H645="Ja", Z645,VLOOKUP($G645,PDC!$B$10:$G$95,5,FALSE))))</f>
        <v>0</v>
      </c>
      <c r="AH645" s="293">
        <f>IF(G645="",0,IF(P645="Inkoop bij 3e partij",V645*(1+PDC!$F$37)+IF(G645=0,0,IF(LEN(G645)=0,0,VLOOKUP($G645,PDC!$B$10:$J$77,7,FALSE))),0))</f>
        <v>0</v>
      </c>
      <c r="AI645" s="293">
        <f>IF(G645="",0,IF(P645="Inkoop bij 3e partij",W645*(1+PDC!$F$38),0))</f>
        <v>0</v>
      </c>
      <c r="AJ645" s="30">
        <f>IF(L645="",0,IF(M645="Ja",AA645,VLOOKUP($L645,PDC!$B$10:$G$95,5,FALSE)))</f>
        <v>0</v>
      </c>
    </row>
    <row r="646" spans="1:36" x14ac:dyDescent="0.2">
      <c r="A646" s="36" t="str">
        <f>IF(OR(LEN('Local Access'!A646)=0,'Local Access'!$L645="Ja"),"",'Local Access'!A646)</f>
        <v/>
      </c>
      <c r="B646" s="36" t="str">
        <f>IF(OR(LEN('Local Access'!B646)=0,'Local Access'!$L645="Ja"),"",'Local Access'!B646)</f>
        <v/>
      </c>
      <c r="C646" s="36" t="str">
        <f>IF(OR(LEN('Local Access'!C646)=0,'Local Access'!$L645="Ja"),"",'Local Access'!C646)</f>
        <v/>
      </c>
      <c r="D646" s="36" t="str">
        <f>IF(OR(LEN('Local Access'!D646)=0,'Local Access'!$L645="Ja"),"",'Local Access'!D646)</f>
        <v/>
      </c>
      <c r="E646" s="36" t="str">
        <f>IF(OR(LEN('Local Access'!E646)=0,'Local Access'!$L645="Ja"),"",'Local Access'!E646)</f>
        <v/>
      </c>
      <c r="F646" s="36" t="str">
        <f>IF(OR(LEN('Local Access'!F646)=0,'Local Access'!$L645="Ja"),"",'Local Access'!F646)</f>
        <v/>
      </c>
      <c r="G646" s="36" t="str">
        <f>IF(N645="Ja","",IF(LEN('Local Access'!H646)=0,"",'Local Access'!H646))</f>
        <v/>
      </c>
      <c r="H646" s="174" t="str">
        <f t="shared" si="45"/>
        <v/>
      </c>
      <c r="I646" s="36" t="str">
        <f>IF(N645="Ja","",IF(LEN('Local Access'!G646)=0,"",'Local Access'!G646))</f>
        <v/>
      </c>
      <c r="J646" s="36" t="str">
        <f>IF(N645="Ja","",IF(LEN('Local Access'!I646)=0,"",'Local Access'!I646))</f>
        <v/>
      </c>
      <c r="K646" s="36" t="str">
        <f>IF(LEN('Local Access'!J646)=0,"",'Local Access'!J646)</f>
        <v/>
      </c>
      <c r="L646" s="36" t="str">
        <f>IF(LEN('Local Access'!K646)=0,"",'Local Access'!K646)</f>
        <v/>
      </c>
      <c r="M646" s="174" t="str">
        <f t="shared" si="46"/>
        <v/>
      </c>
      <c r="N646" s="36" t="str">
        <f>IF(LEN('Local Access'!L646)=0,"",'Local Access'!L646)</f>
        <v/>
      </c>
      <c r="O646" s="36" t="str">
        <f>IF(LEN('Local Access'!M646)=0,"",'Local Access'!M646)</f>
        <v/>
      </c>
      <c r="P646" s="35"/>
      <c r="Q646" s="35"/>
      <c r="R646" s="34"/>
      <c r="S646" s="33"/>
      <c r="T646" s="33"/>
      <c r="U646" s="32"/>
      <c r="V646" s="31"/>
      <c r="W646" s="31"/>
      <c r="X646" s="31"/>
      <c r="Y646" s="31"/>
      <c r="Z646" s="31"/>
      <c r="AA646" s="31"/>
      <c r="AB646" s="292">
        <f t="shared" si="47"/>
        <v>0</v>
      </c>
      <c r="AC646" s="292">
        <f t="shared" si="48"/>
        <v>0</v>
      </c>
      <c r="AD646" s="292">
        <f t="shared" si="49"/>
        <v>0</v>
      </c>
      <c r="AE646" s="30">
        <f>IF(G646="",0,IF(P646="On-Net maken (glasvezel)",$S646*PDC!$F$33+$T646*PDC!$F$34+PDC!$F$32+$U646,IF(P646="On-Net maken (radio)",PDC!$F$35+$U646,0)))</f>
        <v>0</v>
      </c>
      <c r="AF646" s="293">
        <f>IF(G646="",0,IF(P646="Inkoop bij 3e partij",0,IF(H646="Ja",Y646,VLOOKUP($G646,PDC!$B$10:$G$95,6,FALSE))))</f>
        <v>0</v>
      </c>
      <c r="AG646" s="30">
        <f>IF(G646="",0,IF(P646="Inkoop bij 3e partij",0,IF(H646="Ja", Z646,VLOOKUP($G646,PDC!$B$10:$G$95,5,FALSE))))</f>
        <v>0</v>
      </c>
      <c r="AH646" s="293">
        <f>IF(G646="",0,IF(P646="Inkoop bij 3e partij",V646*(1+PDC!$F$37)+IF(G646=0,0,IF(LEN(G646)=0,0,VLOOKUP($G646,PDC!$B$10:$J$77,7,FALSE))),0))</f>
        <v>0</v>
      </c>
      <c r="AI646" s="293">
        <f>IF(G646="",0,IF(P646="Inkoop bij 3e partij",W646*(1+PDC!$F$38),0))</f>
        <v>0</v>
      </c>
      <c r="AJ646" s="30">
        <f>IF(L646="",0,IF(M646="Ja",AA646,VLOOKUP($L646,PDC!$B$10:$G$95,5,FALSE)))</f>
        <v>0</v>
      </c>
    </row>
    <row r="647" spans="1:36" x14ac:dyDescent="0.2">
      <c r="A647" s="36" t="str">
        <f>IF(OR(LEN('Local Access'!A647)=0,'Local Access'!$L646="Ja"),"",'Local Access'!A647)</f>
        <v/>
      </c>
      <c r="B647" s="36" t="str">
        <f>IF(OR(LEN('Local Access'!B647)=0,'Local Access'!$L646="Ja"),"",'Local Access'!B647)</f>
        <v/>
      </c>
      <c r="C647" s="36" t="str">
        <f>IF(OR(LEN('Local Access'!C647)=0,'Local Access'!$L646="Ja"),"",'Local Access'!C647)</f>
        <v/>
      </c>
      <c r="D647" s="36" t="str">
        <f>IF(OR(LEN('Local Access'!D647)=0,'Local Access'!$L646="Ja"),"",'Local Access'!D647)</f>
        <v/>
      </c>
      <c r="E647" s="36" t="str">
        <f>IF(OR(LEN('Local Access'!E647)=0,'Local Access'!$L646="Ja"),"",'Local Access'!E647)</f>
        <v/>
      </c>
      <c r="F647" s="36" t="str">
        <f>IF(OR(LEN('Local Access'!F647)=0,'Local Access'!$L646="Ja"),"",'Local Access'!F647)</f>
        <v/>
      </c>
      <c r="G647" s="36" t="str">
        <f>IF(N646="Ja","",IF(LEN('Local Access'!H647)=0,"",'Local Access'!H647))</f>
        <v/>
      </c>
      <c r="H647" s="174" t="str">
        <f t="shared" si="45"/>
        <v/>
      </c>
      <c r="I647" s="36" t="str">
        <f>IF(N646="Ja","",IF(LEN('Local Access'!G647)=0,"",'Local Access'!G647))</f>
        <v/>
      </c>
      <c r="J647" s="36" t="str">
        <f>IF(N646="Ja","",IF(LEN('Local Access'!I647)=0,"",'Local Access'!I647))</f>
        <v/>
      </c>
      <c r="K647" s="36" t="str">
        <f>IF(LEN('Local Access'!J647)=0,"",'Local Access'!J647)</f>
        <v/>
      </c>
      <c r="L647" s="36" t="str">
        <f>IF(LEN('Local Access'!K647)=0,"",'Local Access'!K647)</f>
        <v/>
      </c>
      <c r="M647" s="174" t="str">
        <f t="shared" si="46"/>
        <v/>
      </c>
      <c r="N647" s="36" t="str">
        <f>IF(LEN('Local Access'!L647)=0,"",'Local Access'!L647)</f>
        <v/>
      </c>
      <c r="O647" s="36" t="str">
        <f>IF(LEN('Local Access'!M647)=0,"",'Local Access'!M647)</f>
        <v/>
      </c>
      <c r="P647" s="35"/>
      <c r="Q647" s="35"/>
      <c r="R647" s="34"/>
      <c r="S647" s="33"/>
      <c r="T647" s="33"/>
      <c r="U647" s="32"/>
      <c r="V647" s="31"/>
      <c r="W647" s="31"/>
      <c r="X647" s="31"/>
      <c r="Y647" s="31"/>
      <c r="Z647" s="31"/>
      <c r="AA647" s="31"/>
      <c r="AB647" s="292">
        <f t="shared" si="47"/>
        <v>0</v>
      </c>
      <c r="AC647" s="292">
        <f t="shared" si="48"/>
        <v>0</v>
      </c>
      <c r="AD647" s="292">
        <f t="shared" si="49"/>
        <v>0</v>
      </c>
      <c r="AE647" s="30">
        <f>IF(G647="",0,IF(P647="On-Net maken (glasvezel)",$S647*PDC!$F$33+$T647*PDC!$F$34+PDC!$F$32+$U647,IF(P647="On-Net maken (radio)",PDC!$F$35+$U647,0)))</f>
        <v>0</v>
      </c>
      <c r="AF647" s="293">
        <f>IF(G647="",0,IF(P647="Inkoop bij 3e partij",0,IF(H647="Ja",Y647,VLOOKUP($G647,PDC!$B$10:$G$95,6,FALSE))))</f>
        <v>0</v>
      </c>
      <c r="AG647" s="30">
        <f>IF(G647="",0,IF(P647="Inkoop bij 3e partij",0,IF(H647="Ja", Z647,VLOOKUP($G647,PDC!$B$10:$G$95,5,FALSE))))</f>
        <v>0</v>
      </c>
      <c r="AH647" s="293">
        <f>IF(G647="",0,IF(P647="Inkoop bij 3e partij",V647*(1+PDC!$F$37)+IF(G647=0,0,IF(LEN(G647)=0,0,VLOOKUP($G647,PDC!$B$10:$J$77,7,FALSE))),0))</f>
        <v>0</v>
      </c>
      <c r="AI647" s="293">
        <f>IF(G647="",0,IF(P647="Inkoop bij 3e partij",W647*(1+PDC!$F$38),0))</f>
        <v>0</v>
      </c>
      <c r="AJ647" s="30">
        <f>IF(L647="",0,IF(M647="Ja",AA647,VLOOKUP($L647,PDC!$B$10:$G$95,5,FALSE)))</f>
        <v>0</v>
      </c>
    </row>
    <row r="648" spans="1:36" x14ac:dyDescent="0.2">
      <c r="A648" s="36" t="str">
        <f>IF(OR(LEN('Local Access'!A648)=0,'Local Access'!$L647="Ja"),"",'Local Access'!A648)</f>
        <v/>
      </c>
      <c r="B648" s="36" t="str">
        <f>IF(OR(LEN('Local Access'!B648)=0,'Local Access'!$L647="Ja"),"",'Local Access'!B648)</f>
        <v/>
      </c>
      <c r="C648" s="36" t="str">
        <f>IF(OR(LEN('Local Access'!C648)=0,'Local Access'!$L647="Ja"),"",'Local Access'!C648)</f>
        <v/>
      </c>
      <c r="D648" s="36" t="str">
        <f>IF(OR(LEN('Local Access'!D648)=0,'Local Access'!$L647="Ja"),"",'Local Access'!D648)</f>
        <v/>
      </c>
      <c r="E648" s="36" t="str">
        <f>IF(OR(LEN('Local Access'!E648)=0,'Local Access'!$L647="Ja"),"",'Local Access'!E648)</f>
        <v/>
      </c>
      <c r="F648" s="36" t="str">
        <f>IF(OR(LEN('Local Access'!F648)=0,'Local Access'!$L647="Ja"),"",'Local Access'!F648)</f>
        <v/>
      </c>
      <c r="G648" s="36" t="str">
        <f>IF(N647="Ja","",IF(LEN('Local Access'!H648)=0,"",'Local Access'!H648))</f>
        <v/>
      </c>
      <c r="H648" s="174" t="str">
        <f t="shared" si="45"/>
        <v/>
      </c>
      <c r="I648" s="36" t="str">
        <f>IF(N647="Ja","",IF(LEN('Local Access'!G648)=0,"",'Local Access'!G648))</f>
        <v/>
      </c>
      <c r="J648" s="36" t="str">
        <f>IF(N647="Ja","",IF(LEN('Local Access'!I648)=0,"",'Local Access'!I648))</f>
        <v/>
      </c>
      <c r="K648" s="36" t="str">
        <f>IF(LEN('Local Access'!J648)=0,"",'Local Access'!J648)</f>
        <v/>
      </c>
      <c r="L648" s="36" t="str">
        <f>IF(LEN('Local Access'!K648)=0,"",'Local Access'!K648)</f>
        <v/>
      </c>
      <c r="M648" s="174" t="str">
        <f t="shared" si="46"/>
        <v/>
      </c>
      <c r="N648" s="36" t="str">
        <f>IF(LEN('Local Access'!L648)=0,"",'Local Access'!L648)</f>
        <v/>
      </c>
      <c r="O648" s="36" t="str">
        <f>IF(LEN('Local Access'!M648)=0,"",'Local Access'!M648)</f>
        <v/>
      </c>
      <c r="P648" s="35"/>
      <c r="Q648" s="35"/>
      <c r="R648" s="34"/>
      <c r="S648" s="33"/>
      <c r="T648" s="33"/>
      <c r="U648" s="32"/>
      <c r="V648" s="31"/>
      <c r="W648" s="31"/>
      <c r="X648" s="31"/>
      <c r="Y648" s="31"/>
      <c r="Z648" s="31"/>
      <c r="AA648" s="31"/>
      <c r="AB648" s="292">
        <f t="shared" si="47"/>
        <v>0</v>
      </c>
      <c r="AC648" s="292">
        <f t="shared" si="48"/>
        <v>0</v>
      </c>
      <c r="AD648" s="292">
        <f t="shared" si="49"/>
        <v>0</v>
      </c>
      <c r="AE648" s="30">
        <f>IF(G648="",0,IF(P648="On-Net maken (glasvezel)",$S648*PDC!$F$33+$T648*PDC!$F$34+PDC!$F$32+$U648,IF(P648="On-Net maken (radio)",PDC!$F$35+$U648,0)))</f>
        <v>0</v>
      </c>
      <c r="AF648" s="293">
        <f>IF(G648="",0,IF(P648="Inkoop bij 3e partij",0,IF(H648="Ja",Y648,VLOOKUP($G648,PDC!$B$10:$G$95,6,FALSE))))</f>
        <v>0</v>
      </c>
      <c r="AG648" s="30">
        <f>IF(G648="",0,IF(P648="Inkoop bij 3e partij",0,IF(H648="Ja", Z648,VLOOKUP($G648,PDC!$B$10:$G$95,5,FALSE))))</f>
        <v>0</v>
      </c>
      <c r="AH648" s="293">
        <f>IF(G648="",0,IF(P648="Inkoop bij 3e partij",V648*(1+PDC!$F$37)+IF(G648=0,0,IF(LEN(G648)=0,0,VLOOKUP($G648,PDC!$B$10:$J$77,7,FALSE))),0))</f>
        <v>0</v>
      </c>
      <c r="AI648" s="293">
        <f>IF(G648="",0,IF(P648="Inkoop bij 3e partij",W648*(1+PDC!$F$38),0))</f>
        <v>0</v>
      </c>
      <c r="AJ648" s="30">
        <f>IF(L648="",0,IF(M648="Ja",AA648,VLOOKUP($L648,PDC!$B$10:$G$95,5,FALSE)))</f>
        <v>0</v>
      </c>
    </row>
    <row r="649" spans="1:36" x14ac:dyDescent="0.2">
      <c r="A649" s="36" t="str">
        <f>IF(OR(LEN('Local Access'!A649)=0,'Local Access'!$L648="Ja"),"",'Local Access'!A649)</f>
        <v/>
      </c>
      <c r="B649" s="36" t="str">
        <f>IF(OR(LEN('Local Access'!B649)=0,'Local Access'!$L648="Ja"),"",'Local Access'!B649)</f>
        <v/>
      </c>
      <c r="C649" s="36" t="str">
        <f>IF(OR(LEN('Local Access'!C649)=0,'Local Access'!$L648="Ja"),"",'Local Access'!C649)</f>
        <v/>
      </c>
      <c r="D649" s="36" t="str">
        <f>IF(OR(LEN('Local Access'!D649)=0,'Local Access'!$L648="Ja"),"",'Local Access'!D649)</f>
        <v/>
      </c>
      <c r="E649" s="36" t="str">
        <f>IF(OR(LEN('Local Access'!E649)=0,'Local Access'!$L648="Ja"),"",'Local Access'!E649)</f>
        <v/>
      </c>
      <c r="F649" s="36" t="str">
        <f>IF(OR(LEN('Local Access'!F649)=0,'Local Access'!$L648="Ja"),"",'Local Access'!F649)</f>
        <v/>
      </c>
      <c r="G649" s="36" t="str">
        <f>IF(N648="Ja","",IF(LEN('Local Access'!H649)=0,"",'Local Access'!H649))</f>
        <v/>
      </c>
      <c r="H649" s="174" t="str">
        <f t="shared" si="45"/>
        <v/>
      </c>
      <c r="I649" s="36" t="str">
        <f>IF(N648="Ja","",IF(LEN('Local Access'!G649)=0,"",'Local Access'!G649))</f>
        <v/>
      </c>
      <c r="J649" s="36" t="str">
        <f>IF(N648="Ja","",IF(LEN('Local Access'!I649)=0,"",'Local Access'!I649))</f>
        <v/>
      </c>
      <c r="K649" s="36" t="str">
        <f>IF(LEN('Local Access'!J649)=0,"",'Local Access'!J649)</f>
        <v/>
      </c>
      <c r="L649" s="36" t="str">
        <f>IF(LEN('Local Access'!K649)=0,"",'Local Access'!K649)</f>
        <v/>
      </c>
      <c r="M649" s="174" t="str">
        <f t="shared" si="46"/>
        <v/>
      </c>
      <c r="N649" s="36" t="str">
        <f>IF(LEN('Local Access'!L649)=0,"",'Local Access'!L649)</f>
        <v/>
      </c>
      <c r="O649" s="36" t="str">
        <f>IF(LEN('Local Access'!M649)=0,"",'Local Access'!M649)</f>
        <v/>
      </c>
      <c r="P649" s="35"/>
      <c r="Q649" s="35"/>
      <c r="R649" s="34"/>
      <c r="S649" s="33"/>
      <c r="T649" s="33"/>
      <c r="U649" s="32"/>
      <c r="V649" s="31"/>
      <c r="W649" s="31"/>
      <c r="X649" s="31"/>
      <c r="Y649" s="31"/>
      <c r="Z649" s="31"/>
      <c r="AA649" s="31"/>
      <c r="AB649" s="292">
        <f t="shared" si="47"/>
        <v>0</v>
      </c>
      <c r="AC649" s="292">
        <f t="shared" si="48"/>
        <v>0</v>
      </c>
      <c r="AD649" s="292">
        <f t="shared" si="49"/>
        <v>0</v>
      </c>
      <c r="AE649" s="30">
        <f>IF(G649="",0,IF(P649="On-Net maken (glasvezel)",$S649*PDC!$F$33+$T649*PDC!$F$34+PDC!$F$32+$U649,IF(P649="On-Net maken (radio)",PDC!$F$35+$U649,0)))</f>
        <v>0</v>
      </c>
      <c r="AF649" s="293">
        <f>IF(G649="",0,IF(P649="Inkoop bij 3e partij",0,IF(H649="Ja",Y649,VLOOKUP($G649,PDC!$B$10:$G$95,6,FALSE))))</f>
        <v>0</v>
      </c>
      <c r="AG649" s="30">
        <f>IF(G649="",0,IF(P649="Inkoop bij 3e partij",0,IF(H649="Ja", Z649,VLOOKUP($G649,PDC!$B$10:$G$95,5,FALSE))))</f>
        <v>0</v>
      </c>
      <c r="AH649" s="293">
        <f>IF(G649="",0,IF(P649="Inkoop bij 3e partij",V649*(1+PDC!$F$37)+IF(G649=0,0,IF(LEN(G649)=0,0,VLOOKUP($G649,PDC!$B$10:$J$77,7,FALSE))),0))</f>
        <v>0</v>
      </c>
      <c r="AI649" s="293">
        <f>IF(G649="",0,IF(P649="Inkoop bij 3e partij",W649*(1+PDC!$F$38),0))</f>
        <v>0</v>
      </c>
      <c r="AJ649" s="30">
        <f>IF(L649="",0,IF(M649="Ja",AA649,VLOOKUP($L649,PDC!$B$10:$G$95,5,FALSE)))</f>
        <v>0</v>
      </c>
    </row>
    <row r="650" spans="1:36" x14ac:dyDescent="0.2">
      <c r="A650" s="36" t="str">
        <f>IF(OR(LEN('Local Access'!A650)=0,'Local Access'!$L649="Ja"),"",'Local Access'!A650)</f>
        <v/>
      </c>
      <c r="B650" s="36" t="str">
        <f>IF(OR(LEN('Local Access'!B650)=0,'Local Access'!$L649="Ja"),"",'Local Access'!B650)</f>
        <v/>
      </c>
      <c r="C650" s="36" t="str">
        <f>IF(OR(LEN('Local Access'!C650)=0,'Local Access'!$L649="Ja"),"",'Local Access'!C650)</f>
        <v/>
      </c>
      <c r="D650" s="36" t="str">
        <f>IF(OR(LEN('Local Access'!D650)=0,'Local Access'!$L649="Ja"),"",'Local Access'!D650)</f>
        <v/>
      </c>
      <c r="E650" s="36" t="str">
        <f>IF(OR(LEN('Local Access'!E650)=0,'Local Access'!$L649="Ja"),"",'Local Access'!E650)</f>
        <v/>
      </c>
      <c r="F650" s="36" t="str">
        <f>IF(OR(LEN('Local Access'!F650)=0,'Local Access'!$L649="Ja"),"",'Local Access'!F650)</f>
        <v/>
      </c>
      <c r="G650" s="36" t="str">
        <f>IF(N649="Ja","",IF(LEN('Local Access'!H650)=0,"",'Local Access'!H650))</f>
        <v/>
      </c>
      <c r="H650" s="174" t="str">
        <f t="shared" si="45"/>
        <v/>
      </c>
      <c r="I650" s="36" t="str">
        <f>IF(N649="Ja","",IF(LEN('Local Access'!G650)=0,"",'Local Access'!G650))</f>
        <v/>
      </c>
      <c r="J650" s="36" t="str">
        <f>IF(N649="Ja","",IF(LEN('Local Access'!I650)=0,"",'Local Access'!I650))</f>
        <v/>
      </c>
      <c r="K650" s="36" t="str">
        <f>IF(LEN('Local Access'!J650)=0,"",'Local Access'!J650)</f>
        <v/>
      </c>
      <c r="L650" s="36" t="str">
        <f>IF(LEN('Local Access'!K650)=0,"",'Local Access'!K650)</f>
        <v/>
      </c>
      <c r="M650" s="174" t="str">
        <f t="shared" si="46"/>
        <v/>
      </c>
      <c r="N650" s="36" t="str">
        <f>IF(LEN('Local Access'!L650)=0,"",'Local Access'!L650)</f>
        <v/>
      </c>
      <c r="O650" s="36" t="str">
        <f>IF(LEN('Local Access'!M650)=0,"",'Local Access'!M650)</f>
        <v/>
      </c>
      <c r="P650" s="35"/>
      <c r="Q650" s="35"/>
      <c r="R650" s="34"/>
      <c r="S650" s="33"/>
      <c r="T650" s="33"/>
      <c r="U650" s="32"/>
      <c r="V650" s="31"/>
      <c r="W650" s="31"/>
      <c r="X650" s="31"/>
      <c r="Y650" s="31"/>
      <c r="Z650" s="31"/>
      <c r="AA650" s="31"/>
      <c r="AB650" s="292">
        <f t="shared" si="47"/>
        <v>0</v>
      </c>
      <c r="AC650" s="292">
        <f t="shared" si="48"/>
        <v>0</v>
      </c>
      <c r="AD650" s="292">
        <f t="shared" si="49"/>
        <v>0</v>
      </c>
      <c r="AE650" s="30">
        <f>IF(G650="",0,IF(P650="On-Net maken (glasvezel)",$S650*PDC!$F$33+$T650*PDC!$F$34+PDC!$F$32+$U650,IF(P650="On-Net maken (radio)",PDC!$F$35+$U650,0)))</f>
        <v>0</v>
      </c>
      <c r="AF650" s="293">
        <f>IF(G650="",0,IF(P650="Inkoop bij 3e partij",0,IF(H650="Ja",Y650,VLOOKUP($G650,PDC!$B$10:$G$95,6,FALSE))))</f>
        <v>0</v>
      </c>
      <c r="AG650" s="30">
        <f>IF(G650="",0,IF(P650="Inkoop bij 3e partij",0,IF(H650="Ja", Z650,VLOOKUP($G650,PDC!$B$10:$G$95,5,FALSE))))</f>
        <v>0</v>
      </c>
      <c r="AH650" s="293">
        <f>IF(G650="",0,IF(P650="Inkoop bij 3e partij",V650*(1+PDC!$F$37)+IF(G650=0,0,IF(LEN(G650)=0,0,VLOOKUP($G650,PDC!$B$10:$J$77,7,FALSE))),0))</f>
        <v>0</v>
      </c>
      <c r="AI650" s="293">
        <f>IF(G650="",0,IF(P650="Inkoop bij 3e partij",W650*(1+PDC!$F$38),0))</f>
        <v>0</v>
      </c>
      <c r="AJ650" s="30">
        <f>IF(L650="",0,IF(M650="Ja",AA650,VLOOKUP($L650,PDC!$B$10:$G$95,5,FALSE)))</f>
        <v>0</v>
      </c>
    </row>
    <row r="651" spans="1:36" x14ac:dyDescent="0.2">
      <c r="A651" s="36" t="str">
        <f>IF(OR(LEN('Local Access'!A651)=0,'Local Access'!$L650="Ja"),"",'Local Access'!A651)</f>
        <v/>
      </c>
      <c r="B651" s="36" t="str">
        <f>IF(OR(LEN('Local Access'!B651)=0,'Local Access'!$L650="Ja"),"",'Local Access'!B651)</f>
        <v/>
      </c>
      <c r="C651" s="36" t="str">
        <f>IF(OR(LEN('Local Access'!C651)=0,'Local Access'!$L650="Ja"),"",'Local Access'!C651)</f>
        <v/>
      </c>
      <c r="D651" s="36" t="str">
        <f>IF(OR(LEN('Local Access'!D651)=0,'Local Access'!$L650="Ja"),"",'Local Access'!D651)</f>
        <v/>
      </c>
      <c r="E651" s="36" t="str">
        <f>IF(OR(LEN('Local Access'!E651)=0,'Local Access'!$L650="Ja"),"",'Local Access'!E651)</f>
        <v/>
      </c>
      <c r="F651" s="36" t="str">
        <f>IF(OR(LEN('Local Access'!F651)=0,'Local Access'!$L650="Ja"),"",'Local Access'!F651)</f>
        <v/>
      </c>
      <c r="G651" s="36" t="str">
        <f>IF(N650="Ja","",IF(LEN('Local Access'!H651)=0,"",'Local Access'!H651))</f>
        <v/>
      </c>
      <c r="H651" s="174" t="str">
        <f t="shared" si="45"/>
        <v/>
      </c>
      <c r="I651" s="36" t="str">
        <f>IF(N650="Ja","",IF(LEN('Local Access'!G651)=0,"",'Local Access'!G651))</f>
        <v/>
      </c>
      <c r="J651" s="36" t="str">
        <f>IF(N650="Ja","",IF(LEN('Local Access'!I651)=0,"",'Local Access'!I651))</f>
        <v/>
      </c>
      <c r="K651" s="36" t="str">
        <f>IF(LEN('Local Access'!J651)=0,"",'Local Access'!J651)</f>
        <v/>
      </c>
      <c r="L651" s="36" t="str">
        <f>IF(LEN('Local Access'!K651)=0,"",'Local Access'!K651)</f>
        <v/>
      </c>
      <c r="M651" s="174" t="str">
        <f t="shared" si="46"/>
        <v/>
      </c>
      <c r="N651" s="36" t="str">
        <f>IF(LEN('Local Access'!L651)=0,"",'Local Access'!L651)</f>
        <v/>
      </c>
      <c r="O651" s="36" t="str">
        <f>IF(LEN('Local Access'!M651)=0,"",'Local Access'!M651)</f>
        <v/>
      </c>
      <c r="P651" s="35"/>
      <c r="Q651" s="35"/>
      <c r="R651" s="34"/>
      <c r="S651" s="33"/>
      <c r="T651" s="33"/>
      <c r="U651" s="32"/>
      <c r="V651" s="31"/>
      <c r="W651" s="31"/>
      <c r="X651" s="31"/>
      <c r="Y651" s="31"/>
      <c r="Z651" s="31"/>
      <c r="AA651" s="31"/>
      <c r="AB651" s="292">
        <f t="shared" si="47"/>
        <v>0</v>
      </c>
      <c r="AC651" s="292">
        <f t="shared" si="48"/>
        <v>0</v>
      </c>
      <c r="AD651" s="292">
        <f t="shared" si="49"/>
        <v>0</v>
      </c>
      <c r="AE651" s="30">
        <f>IF(G651="",0,IF(P651="On-Net maken (glasvezel)",$S651*PDC!$F$33+$T651*PDC!$F$34+PDC!$F$32+$U651,IF(P651="On-Net maken (radio)",PDC!$F$35+$U651,0)))</f>
        <v>0</v>
      </c>
      <c r="AF651" s="293">
        <f>IF(G651="",0,IF(P651="Inkoop bij 3e partij",0,IF(H651="Ja",Y651,VLOOKUP($G651,PDC!$B$10:$G$95,6,FALSE))))</f>
        <v>0</v>
      </c>
      <c r="AG651" s="30">
        <f>IF(G651="",0,IF(P651="Inkoop bij 3e partij",0,IF(H651="Ja", Z651,VLOOKUP($G651,PDC!$B$10:$G$95,5,FALSE))))</f>
        <v>0</v>
      </c>
      <c r="AH651" s="293">
        <f>IF(G651="",0,IF(P651="Inkoop bij 3e partij",V651*(1+PDC!$F$37)+IF(G651=0,0,IF(LEN(G651)=0,0,VLOOKUP($G651,PDC!$B$10:$J$77,7,FALSE))),0))</f>
        <v>0</v>
      </c>
      <c r="AI651" s="293">
        <f>IF(G651="",0,IF(P651="Inkoop bij 3e partij",W651*(1+PDC!$F$38),0))</f>
        <v>0</v>
      </c>
      <c r="AJ651" s="30">
        <f>IF(L651="",0,IF(M651="Ja",AA651,VLOOKUP($L651,PDC!$B$10:$G$95,5,FALSE)))</f>
        <v>0</v>
      </c>
    </row>
    <row r="652" spans="1:36" x14ac:dyDescent="0.2">
      <c r="A652" s="36" t="str">
        <f>IF(OR(LEN('Local Access'!A652)=0,'Local Access'!$L651="Ja"),"",'Local Access'!A652)</f>
        <v/>
      </c>
      <c r="B652" s="36" t="str">
        <f>IF(OR(LEN('Local Access'!B652)=0,'Local Access'!$L651="Ja"),"",'Local Access'!B652)</f>
        <v/>
      </c>
      <c r="C652" s="36" t="str">
        <f>IF(OR(LEN('Local Access'!C652)=0,'Local Access'!$L651="Ja"),"",'Local Access'!C652)</f>
        <v/>
      </c>
      <c r="D652" s="36" t="str">
        <f>IF(OR(LEN('Local Access'!D652)=0,'Local Access'!$L651="Ja"),"",'Local Access'!D652)</f>
        <v/>
      </c>
      <c r="E652" s="36" t="str">
        <f>IF(OR(LEN('Local Access'!E652)=0,'Local Access'!$L651="Ja"),"",'Local Access'!E652)</f>
        <v/>
      </c>
      <c r="F652" s="36" t="str">
        <f>IF(OR(LEN('Local Access'!F652)=0,'Local Access'!$L651="Ja"),"",'Local Access'!F652)</f>
        <v/>
      </c>
      <c r="G652" s="36" t="str">
        <f>IF(N651="Ja","",IF(LEN('Local Access'!H652)=0,"",'Local Access'!H652))</f>
        <v/>
      </c>
      <c r="H652" s="174" t="str">
        <f t="shared" si="45"/>
        <v/>
      </c>
      <c r="I652" s="36" t="str">
        <f>IF(N651="Ja","",IF(LEN('Local Access'!G652)=0,"",'Local Access'!G652))</f>
        <v/>
      </c>
      <c r="J652" s="36" t="str">
        <f>IF(N651="Ja","",IF(LEN('Local Access'!I652)=0,"",'Local Access'!I652))</f>
        <v/>
      </c>
      <c r="K652" s="36" t="str">
        <f>IF(LEN('Local Access'!J652)=0,"",'Local Access'!J652)</f>
        <v/>
      </c>
      <c r="L652" s="36" t="str">
        <f>IF(LEN('Local Access'!K652)=0,"",'Local Access'!K652)</f>
        <v/>
      </c>
      <c r="M652" s="174" t="str">
        <f t="shared" si="46"/>
        <v/>
      </c>
      <c r="N652" s="36" t="str">
        <f>IF(LEN('Local Access'!L652)=0,"",'Local Access'!L652)</f>
        <v/>
      </c>
      <c r="O652" s="36" t="str">
        <f>IF(LEN('Local Access'!M652)=0,"",'Local Access'!M652)</f>
        <v/>
      </c>
      <c r="P652" s="35"/>
      <c r="Q652" s="35"/>
      <c r="R652" s="34"/>
      <c r="S652" s="33"/>
      <c r="T652" s="33"/>
      <c r="U652" s="32"/>
      <c r="V652" s="31"/>
      <c r="W652" s="31"/>
      <c r="X652" s="31"/>
      <c r="Y652" s="31"/>
      <c r="Z652" s="31"/>
      <c r="AA652" s="31"/>
      <c r="AB652" s="292">
        <f t="shared" si="47"/>
        <v>0</v>
      </c>
      <c r="AC652" s="292">
        <f t="shared" si="48"/>
        <v>0</v>
      </c>
      <c r="AD652" s="292">
        <f t="shared" si="49"/>
        <v>0</v>
      </c>
      <c r="AE652" s="30">
        <f>IF(G652="",0,IF(P652="On-Net maken (glasvezel)",$S652*PDC!$F$33+$T652*PDC!$F$34+PDC!$F$32+$U652,IF(P652="On-Net maken (radio)",PDC!$F$35+$U652,0)))</f>
        <v>0</v>
      </c>
      <c r="AF652" s="293">
        <f>IF(G652="",0,IF(P652="Inkoop bij 3e partij",0,IF(H652="Ja",Y652,VLOOKUP($G652,PDC!$B$10:$G$95,6,FALSE))))</f>
        <v>0</v>
      </c>
      <c r="AG652" s="30">
        <f>IF(G652="",0,IF(P652="Inkoop bij 3e partij",0,IF(H652="Ja", Z652,VLOOKUP($G652,PDC!$B$10:$G$95,5,FALSE))))</f>
        <v>0</v>
      </c>
      <c r="AH652" s="293">
        <f>IF(G652="",0,IF(P652="Inkoop bij 3e partij",V652*(1+PDC!$F$37)+IF(G652=0,0,IF(LEN(G652)=0,0,VLOOKUP($G652,PDC!$B$10:$J$77,7,FALSE))),0))</f>
        <v>0</v>
      </c>
      <c r="AI652" s="293">
        <f>IF(G652="",0,IF(P652="Inkoop bij 3e partij",W652*(1+PDC!$F$38),0))</f>
        <v>0</v>
      </c>
      <c r="AJ652" s="30">
        <f>IF(L652="",0,IF(M652="Ja",AA652,VLOOKUP($L652,PDC!$B$10:$G$95,5,FALSE)))</f>
        <v>0</v>
      </c>
    </row>
    <row r="653" spans="1:36" x14ac:dyDescent="0.2">
      <c r="A653" s="36" t="str">
        <f>IF(OR(LEN('Local Access'!A653)=0,'Local Access'!$L652="Ja"),"",'Local Access'!A653)</f>
        <v/>
      </c>
      <c r="B653" s="36" t="str">
        <f>IF(OR(LEN('Local Access'!B653)=0,'Local Access'!$L652="Ja"),"",'Local Access'!B653)</f>
        <v/>
      </c>
      <c r="C653" s="36" t="str">
        <f>IF(OR(LEN('Local Access'!C653)=0,'Local Access'!$L652="Ja"),"",'Local Access'!C653)</f>
        <v/>
      </c>
      <c r="D653" s="36" t="str">
        <f>IF(OR(LEN('Local Access'!D653)=0,'Local Access'!$L652="Ja"),"",'Local Access'!D653)</f>
        <v/>
      </c>
      <c r="E653" s="36" t="str">
        <f>IF(OR(LEN('Local Access'!E653)=0,'Local Access'!$L652="Ja"),"",'Local Access'!E653)</f>
        <v/>
      </c>
      <c r="F653" s="36" t="str">
        <f>IF(OR(LEN('Local Access'!F653)=0,'Local Access'!$L652="Ja"),"",'Local Access'!F653)</f>
        <v/>
      </c>
      <c r="G653" s="36" t="str">
        <f>IF(N652="Ja","",IF(LEN('Local Access'!H653)=0,"",'Local Access'!H653))</f>
        <v/>
      </c>
      <c r="H653" s="174" t="str">
        <f t="shared" ref="H653:H716" si="50">IF(N652="Ja","",IF(LEFT(G653,3)="SD-","Ja",""))</f>
        <v/>
      </c>
      <c r="I653" s="36" t="str">
        <f>IF(N652="Ja","",IF(LEN('Local Access'!G653)=0,"",'Local Access'!G653))</f>
        <v/>
      </c>
      <c r="J653" s="36" t="str">
        <f>IF(N652="Ja","",IF(LEN('Local Access'!I653)=0,"",'Local Access'!I653))</f>
        <v/>
      </c>
      <c r="K653" s="36" t="str">
        <f>IF(LEN('Local Access'!J653)=0,"",'Local Access'!J653)</f>
        <v/>
      </c>
      <c r="L653" s="36" t="str">
        <f>IF(LEN('Local Access'!K653)=0,"",'Local Access'!K653)</f>
        <v/>
      </c>
      <c r="M653" s="174" t="str">
        <f t="shared" ref="M653:M716" si="51">IF(LEFT(L653,3)="SD-","Ja","")</f>
        <v/>
      </c>
      <c r="N653" s="36" t="str">
        <f>IF(LEN('Local Access'!L653)=0,"",'Local Access'!L653)</f>
        <v/>
      </c>
      <c r="O653" s="36" t="str">
        <f>IF(LEN('Local Access'!M653)=0,"",'Local Access'!M653)</f>
        <v/>
      </c>
      <c r="P653" s="35"/>
      <c r="Q653" s="35"/>
      <c r="R653" s="34"/>
      <c r="S653" s="33"/>
      <c r="T653" s="33"/>
      <c r="U653" s="32"/>
      <c r="V653" s="31"/>
      <c r="W653" s="31"/>
      <c r="X653" s="31"/>
      <c r="Y653" s="31"/>
      <c r="Z653" s="31"/>
      <c r="AA653" s="31"/>
      <c r="AB653" s="292">
        <f t="shared" ref="AB653:AB716" si="52">AE653+AH653</f>
        <v>0</v>
      </c>
      <c r="AC653" s="292">
        <f t="shared" ref="AC653:AC716" si="53">AF653</f>
        <v>0</v>
      </c>
      <c r="AD653" s="292">
        <f t="shared" ref="AD653:AD716" si="54">AI653+AG653+AJ653</f>
        <v>0</v>
      </c>
      <c r="AE653" s="30">
        <f>IF(G653="",0,IF(P653="On-Net maken (glasvezel)",$S653*PDC!$F$33+$T653*PDC!$F$34+PDC!$F$32+$U653,IF(P653="On-Net maken (radio)",PDC!$F$35+$U653,0)))</f>
        <v>0</v>
      </c>
      <c r="AF653" s="293">
        <f>IF(G653="",0,IF(P653="Inkoop bij 3e partij",0,IF(H653="Ja",Y653,VLOOKUP($G653,PDC!$B$10:$G$95,6,FALSE))))</f>
        <v>0</v>
      </c>
      <c r="AG653" s="30">
        <f>IF(G653="",0,IF(P653="Inkoop bij 3e partij",0,IF(H653="Ja", Z653,VLOOKUP($G653,PDC!$B$10:$G$95,5,FALSE))))</f>
        <v>0</v>
      </c>
      <c r="AH653" s="293">
        <f>IF(G653="",0,IF(P653="Inkoop bij 3e partij",V653*(1+PDC!$F$37)+IF(G653=0,0,IF(LEN(G653)=0,0,VLOOKUP($G653,PDC!$B$10:$J$77,7,FALSE))),0))</f>
        <v>0</v>
      </c>
      <c r="AI653" s="293">
        <f>IF(G653="",0,IF(P653="Inkoop bij 3e partij",W653*(1+PDC!$F$38),0))</f>
        <v>0</v>
      </c>
      <c r="AJ653" s="30">
        <f>IF(L653="",0,IF(M653="Ja",AA653,VLOOKUP($L653,PDC!$B$10:$G$95,5,FALSE)))</f>
        <v>0</v>
      </c>
    </row>
    <row r="654" spans="1:36" x14ac:dyDescent="0.2">
      <c r="A654" s="36" t="str">
        <f>IF(OR(LEN('Local Access'!A654)=0,'Local Access'!$L653="Ja"),"",'Local Access'!A654)</f>
        <v/>
      </c>
      <c r="B654" s="36" t="str">
        <f>IF(OR(LEN('Local Access'!B654)=0,'Local Access'!$L653="Ja"),"",'Local Access'!B654)</f>
        <v/>
      </c>
      <c r="C654" s="36" t="str">
        <f>IF(OR(LEN('Local Access'!C654)=0,'Local Access'!$L653="Ja"),"",'Local Access'!C654)</f>
        <v/>
      </c>
      <c r="D654" s="36" t="str">
        <f>IF(OR(LEN('Local Access'!D654)=0,'Local Access'!$L653="Ja"),"",'Local Access'!D654)</f>
        <v/>
      </c>
      <c r="E654" s="36" t="str">
        <f>IF(OR(LEN('Local Access'!E654)=0,'Local Access'!$L653="Ja"),"",'Local Access'!E654)</f>
        <v/>
      </c>
      <c r="F654" s="36" t="str">
        <f>IF(OR(LEN('Local Access'!F654)=0,'Local Access'!$L653="Ja"),"",'Local Access'!F654)</f>
        <v/>
      </c>
      <c r="G654" s="36" t="str">
        <f>IF(N653="Ja","",IF(LEN('Local Access'!H654)=0,"",'Local Access'!H654))</f>
        <v/>
      </c>
      <c r="H654" s="174" t="str">
        <f t="shared" si="50"/>
        <v/>
      </c>
      <c r="I654" s="36" t="str">
        <f>IF(N653="Ja","",IF(LEN('Local Access'!G654)=0,"",'Local Access'!G654))</f>
        <v/>
      </c>
      <c r="J654" s="36" t="str">
        <f>IF(N653="Ja","",IF(LEN('Local Access'!I654)=0,"",'Local Access'!I654))</f>
        <v/>
      </c>
      <c r="K654" s="36" t="str">
        <f>IF(LEN('Local Access'!J654)=0,"",'Local Access'!J654)</f>
        <v/>
      </c>
      <c r="L654" s="36" t="str">
        <f>IF(LEN('Local Access'!K654)=0,"",'Local Access'!K654)</f>
        <v/>
      </c>
      <c r="M654" s="174" t="str">
        <f t="shared" si="51"/>
        <v/>
      </c>
      <c r="N654" s="36" t="str">
        <f>IF(LEN('Local Access'!L654)=0,"",'Local Access'!L654)</f>
        <v/>
      </c>
      <c r="O654" s="36" t="str">
        <f>IF(LEN('Local Access'!M654)=0,"",'Local Access'!M654)</f>
        <v/>
      </c>
      <c r="P654" s="35"/>
      <c r="Q654" s="35"/>
      <c r="R654" s="34"/>
      <c r="S654" s="33"/>
      <c r="T654" s="33"/>
      <c r="U654" s="32"/>
      <c r="V654" s="31"/>
      <c r="W654" s="31"/>
      <c r="X654" s="31"/>
      <c r="Y654" s="31"/>
      <c r="Z654" s="31"/>
      <c r="AA654" s="31"/>
      <c r="AB654" s="292">
        <f t="shared" si="52"/>
        <v>0</v>
      </c>
      <c r="AC654" s="292">
        <f t="shared" si="53"/>
        <v>0</v>
      </c>
      <c r="AD654" s="292">
        <f t="shared" si="54"/>
        <v>0</v>
      </c>
      <c r="AE654" s="30">
        <f>IF(G654="",0,IF(P654="On-Net maken (glasvezel)",$S654*PDC!$F$33+$T654*PDC!$F$34+PDC!$F$32+$U654,IF(P654="On-Net maken (radio)",PDC!$F$35+$U654,0)))</f>
        <v>0</v>
      </c>
      <c r="AF654" s="293">
        <f>IF(G654="",0,IF(P654="Inkoop bij 3e partij",0,IF(H654="Ja",Y654,VLOOKUP($G654,PDC!$B$10:$G$95,6,FALSE))))</f>
        <v>0</v>
      </c>
      <c r="AG654" s="30">
        <f>IF(G654="",0,IF(P654="Inkoop bij 3e partij",0,IF(H654="Ja", Z654,VLOOKUP($G654,PDC!$B$10:$G$95,5,FALSE))))</f>
        <v>0</v>
      </c>
      <c r="AH654" s="293">
        <f>IF(G654="",0,IF(P654="Inkoop bij 3e partij",V654*(1+PDC!$F$37)+IF(G654=0,0,IF(LEN(G654)=0,0,VLOOKUP($G654,PDC!$B$10:$J$77,7,FALSE))),0))</f>
        <v>0</v>
      </c>
      <c r="AI654" s="293">
        <f>IF(G654="",0,IF(P654="Inkoop bij 3e partij",W654*(1+PDC!$F$38),0))</f>
        <v>0</v>
      </c>
      <c r="AJ654" s="30">
        <f>IF(L654="",0,IF(M654="Ja",AA654,VLOOKUP($L654,PDC!$B$10:$G$95,5,FALSE)))</f>
        <v>0</v>
      </c>
    </row>
    <row r="655" spans="1:36" x14ac:dyDescent="0.2">
      <c r="A655" s="36" t="str">
        <f>IF(OR(LEN('Local Access'!A655)=0,'Local Access'!$L654="Ja"),"",'Local Access'!A655)</f>
        <v/>
      </c>
      <c r="B655" s="36" t="str">
        <f>IF(OR(LEN('Local Access'!B655)=0,'Local Access'!$L654="Ja"),"",'Local Access'!B655)</f>
        <v/>
      </c>
      <c r="C655" s="36" t="str">
        <f>IF(OR(LEN('Local Access'!C655)=0,'Local Access'!$L654="Ja"),"",'Local Access'!C655)</f>
        <v/>
      </c>
      <c r="D655" s="36" t="str">
        <f>IF(OR(LEN('Local Access'!D655)=0,'Local Access'!$L654="Ja"),"",'Local Access'!D655)</f>
        <v/>
      </c>
      <c r="E655" s="36" t="str">
        <f>IF(OR(LEN('Local Access'!E655)=0,'Local Access'!$L654="Ja"),"",'Local Access'!E655)</f>
        <v/>
      </c>
      <c r="F655" s="36" t="str">
        <f>IF(OR(LEN('Local Access'!F655)=0,'Local Access'!$L654="Ja"),"",'Local Access'!F655)</f>
        <v/>
      </c>
      <c r="G655" s="36" t="str">
        <f>IF(N654="Ja","",IF(LEN('Local Access'!H655)=0,"",'Local Access'!H655))</f>
        <v/>
      </c>
      <c r="H655" s="174" t="str">
        <f t="shared" si="50"/>
        <v/>
      </c>
      <c r="I655" s="36" t="str">
        <f>IF(N654="Ja","",IF(LEN('Local Access'!G655)=0,"",'Local Access'!G655))</f>
        <v/>
      </c>
      <c r="J655" s="36" t="str">
        <f>IF(N654="Ja","",IF(LEN('Local Access'!I655)=0,"",'Local Access'!I655))</f>
        <v/>
      </c>
      <c r="K655" s="36" t="str">
        <f>IF(LEN('Local Access'!J655)=0,"",'Local Access'!J655)</f>
        <v/>
      </c>
      <c r="L655" s="36" t="str">
        <f>IF(LEN('Local Access'!K655)=0,"",'Local Access'!K655)</f>
        <v/>
      </c>
      <c r="M655" s="174" t="str">
        <f t="shared" si="51"/>
        <v/>
      </c>
      <c r="N655" s="36" t="str">
        <f>IF(LEN('Local Access'!L655)=0,"",'Local Access'!L655)</f>
        <v/>
      </c>
      <c r="O655" s="36" t="str">
        <f>IF(LEN('Local Access'!M655)=0,"",'Local Access'!M655)</f>
        <v/>
      </c>
      <c r="P655" s="35"/>
      <c r="Q655" s="35"/>
      <c r="R655" s="34"/>
      <c r="S655" s="33"/>
      <c r="T655" s="33"/>
      <c r="U655" s="32"/>
      <c r="V655" s="31"/>
      <c r="W655" s="31"/>
      <c r="X655" s="31"/>
      <c r="Y655" s="31"/>
      <c r="Z655" s="31"/>
      <c r="AA655" s="31"/>
      <c r="AB655" s="292">
        <f t="shared" si="52"/>
        <v>0</v>
      </c>
      <c r="AC655" s="292">
        <f t="shared" si="53"/>
        <v>0</v>
      </c>
      <c r="AD655" s="292">
        <f t="shared" si="54"/>
        <v>0</v>
      </c>
      <c r="AE655" s="30">
        <f>IF(G655="",0,IF(P655="On-Net maken (glasvezel)",$S655*PDC!$F$33+$T655*PDC!$F$34+PDC!$F$32+$U655,IF(P655="On-Net maken (radio)",PDC!$F$35+$U655,0)))</f>
        <v>0</v>
      </c>
      <c r="AF655" s="293">
        <f>IF(G655="",0,IF(P655="Inkoop bij 3e partij",0,IF(H655="Ja",Y655,VLOOKUP($G655,PDC!$B$10:$G$95,6,FALSE))))</f>
        <v>0</v>
      </c>
      <c r="AG655" s="30">
        <f>IF(G655="",0,IF(P655="Inkoop bij 3e partij",0,IF(H655="Ja", Z655,VLOOKUP($G655,PDC!$B$10:$G$95,5,FALSE))))</f>
        <v>0</v>
      </c>
      <c r="AH655" s="293">
        <f>IF(G655="",0,IF(P655="Inkoop bij 3e partij",V655*(1+PDC!$F$37)+IF(G655=0,0,IF(LEN(G655)=0,0,VLOOKUP($G655,PDC!$B$10:$J$77,7,FALSE))),0))</f>
        <v>0</v>
      </c>
      <c r="AI655" s="293">
        <f>IF(G655="",0,IF(P655="Inkoop bij 3e partij",W655*(1+PDC!$F$38),0))</f>
        <v>0</v>
      </c>
      <c r="AJ655" s="30">
        <f>IF(L655="",0,IF(M655="Ja",AA655,VLOOKUP($L655,PDC!$B$10:$G$95,5,FALSE)))</f>
        <v>0</v>
      </c>
    </row>
    <row r="656" spans="1:36" x14ac:dyDescent="0.2">
      <c r="A656" s="36" t="str">
        <f>IF(OR(LEN('Local Access'!A656)=0,'Local Access'!$L655="Ja"),"",'Local Access'!A656)</f>
        <v/>
      </c>
      <c r="B656" s="36" t="str">
        <f>IF(OR(LEN('Local Access'!B656)=0,'Local Access'!$L655="Ja"),"",'Local Access'!B656)</f>
        <v/>
      </c>
      <c r="C656" s="36" t="str">
        <f>IF(OR(LEN('Local Access'!C656)=0,'Local Access'!$L655="Ja"),"",'Local Access'!C656)</f>
        <v/>
      </c>
      <c r="D656" s="36" t="str">
        <f>IF(OR(LEN('Local Access'!D656)=0,'Local Access'!$L655="Ja"),"",'Local Access'!D656)</f>
        <v/>
      </c>
      <c r="E656" s="36" t="str">
        <f>IF(OR(LEN('Local Access'!E656)=0,'Local Access'!$L655="Ja"),"",'Local Access'!E656)</f>
        <v/>
      </c>
      <c r="F656" s="36" t="str">
        <f>IF(OR(LEN('Local Access'!F656)=0,'Local Access'!$L655="Ja"),"",'Local Access'!F656)</f>
        <v/>
      </c>
      <c r="G656" s="36" t="str">
        <f>IF(N655="Ja","",IF(LEN('Local Access'!H656)=0,"",'Local Access'!H656))</f>
        <v/>
      </c>
      <c r="H656" s="174" t="str">
        <f t="shared" si="50"/>
        <v/>
      </c>
      <c r="I656" s="36" t="str">
        <f>IF(N655="Ja","",IF(LEN('Local Access'!G656)=0,"",'Local Access'!G656))</f>
        <v/>
      </c>
      <c r="J656" s="36" t="str">
        <f>IF(N655="Ja","",IF(LEN('Local Access'!I656)=0,"",'Local Access'!I656))</f>
        <v/>
      </c>
      <c r="K656" s="36" t="str">
        <f>IF(LEN('Local Access'!J656)=0,"",'Local Access'!J656)</f>
        <v/>
      </c>
      <c r="L656" s="36" t="str">
        <f>IF(LEN('Local Access'!K656)=0,"",'Local Access'!K656)</f>
        <v/>
      </c>
      <c r="M656" s="174" t="str">
        <f t="shared" si="51"/>
        <v/>
      </c>
      <c r="N656" s="36" t="str">
        <f>IF(LEN('Local Access'!L656)=0,"",'Local Access'!L656)</f>
        <v/>
      </c>
      <c r="O656" s="36" t="str">
        <f>IF(LEN('Local Access'!M656)=0,"",'Local Access'!M656)</f>
        <v/>
      </c>
      <c r="P656" s="35"/>
      <c r="Q656" s="35"/>
      <c r="R656" s="34"/>
      <c r="S656" s="33"/>
      <c r="T656" s="33"/>
      <c r="U656" s="32"/>
      <c r="V656" s="31"/>
      <c r="W656" s="31"/>
      <c r="X656" s="31"/>
      <c r="Y656" s="31"/>
      <c r="Z656" s="31"/>
      <c r="AA656" s="31"/>
      <c r="AB656" s="292">
        <f t="shared" si="52"/>
        <v>0</v>
      </c>
      <c r="AC656" s="292">
        <f t="shared" si="53"/>
        <v>0</v>
      </c>
      <c r="AD656" s="292">
        <f t="shared" si="54"/>
        <v>0</v>
      </c>
      <c r="AE656" s="30">
        <f>IF(G656="",0,IF(P656="On-Net maken (glasvezel)",$S656*PDC!$F$33+$T656*PDC!$F$34+PDC!$F$32+$U656,IF(P656="On-Net maken (radio)",PDC!$F$35+$U656,0)))</f>
        <v>0</v>
      </c>
      <c r="AF656" s="293">
        <f>IF(G656="",0,IF(P656="Inkoop bij 3e partij",0,IF(H656="Ja",Y656,VLOOKUP($G656,PDC!$B$10:$G$95,6,FALSE))))</f>
        <v>0</v>
      </c>
      <c r="AG656" s="30">
        <f>IF(G656="",0,IF(P656="Inkoop bij 3e partij",0,IF(H656="Ja", Z656,VLOOKUP($G656,PDC!$B$10:$G$95,5,FALSE))))</f>
        <v>0</v>
      </c>
      <c r="AH656" s="293">
        <f>IF(G656="",0,IF(P656="Inkoop bij 3e partij",V656*(1+PDC!$F$37)+IF(G656=0,0,IF(LEN(G656)=0,0,VLOOKUP($G656,PDC!$B$10:$J$77,7,FALSE))),0))</f>
        <v>0</v>
      </c>
      <c r="AI656" s="293">
        <f>IF(G656="",0,IF(P656="Inkoop bij 3e partij",W656*(1+PDC!$F$38),0))</f>
        <v>0</v>
      </c>
      <c r="AJ656" s="30">
        <f>IF(L656="",0,IF(M656="Ja",AA656,VLOOKUP($L656,PDC!$B$10:$G$95,5,FALSE)))</f>
        <v>0</v>
      </c>
    </row>
    <row r="657" spans="1:36" x14ac:dyDescent="0.2">
      <c r="A657" s="36" t="str">
        <f>IF(OR(LEN('Local Access'!A657)=0,'Local Access'!$L656="Ja"),"",'Local Access'!A657)</f>
        <v/>
      </c>
      <c r="B657" s="36" t="str">
        <f>IF(OR(LEN('Local Access'!B657)=0,'Local Access'!$L656="Ja"),"",'Local Access'!B657)</f>
        <v/>
      </c>
      <c r="C657" s="36" t="str">
        <f>IF(OR(LEN('Local Access'!C657)=0,'Local Access'!$L656="Ja"),"",'Local Access'!C657)</f>
        <v/>
      </c>
      <c r="D657" s="36" t="str">
        <f>IF(OR(LEN('Local Access'!D657)=0,'Local Access'!$L656="Ja"),"",'Local Access'!D657)</f>
        <v/>
      </c>
      <c r="E657" s="36" t="str">
        <f>IF(OR(LEN('Local Access'!E657)=0,'Local Access'!$L656="Ja"),"",'Local Access'!E657)</f>
        <v/>
      </c>
      <c r="F657" s="36" t="str">
        <f>IF(OR(LEN('Local Access'!F657)=0,'Local Access'!$L656="Ja"),"",'Local Access'!F657)</f>
        <v/>
      </c>
      <c r="G657" s="36" t="str">
        <f>IF(N656="Ja","",IF(LEN('Local Access'!H657)=0,"",'Local Access'!H657))</f>
        <v/>
      </c>
      <c r="H657" s="174" t="str">
        <f t="shared" si="50"/>
        <v/>
      </c>
      <c r="I657" s="36" t="str">
        <f>IF(N656="Ja","",IF(LEN('Local Access'!G657)=0,"",'Local Access'!G657))</f>
        <v/>
      </c>
      <c r="J657" s="36" t="str">
        <f>IF(N656="Ja","",IF(LEN('Local Access'!I657)=0,"",'Local Access'!I657))</f>
        <v/>
      </c>
      <c r="K657" s="36" t="str">
        <f>IF(LEN('Local Access'!J657)=0,"",'Local Access'!J657)</f>
        <v/>
      </c>
      <c r="L657" s="36" t="str">
        <f>IF(LEN('Local Access'!K657)=0,"",'Local Access'!K657)</f>
        <v/>
      </c>
      <c r="M657" s="174" t="str">
        <f t="shared" si="51"/>
        <v/>
      </c>
      <c r="N657" s="36" t="str">
        <f>IF(LEN('Local Access'!L657)=0,"",'Local Access'!L657)</f>
        <v/>
      </c>
      <c r="O657" s="36" t="str">
        <f>IF(LEN('Local Access'!M657)=0,"",'Local Access'!M657)</f>
        <v/>
      </c>
      <c r="P657" s="35"/>
      <c r="Q657" s="35"/>
      <c r="R657" s="34"/>
      <c r="S657" s="33"/>
      <c r="T657" s="33"/>
      <c r="U657" s="32"/>
      <c r="V657" s="31"/>
      <c r="W657" s="31"/>
      <c r="X657" s="31"/>
      <c r="Y657" s="31"/>
      <c r="Z657" s="31"/>
      <c r="AA657" s="31"/>
      <c r="AB657" s="292">
        <f t="shared" si="52"/>
        <v>0</v>
      </c>
      <c r="AC657" s="292">
        <f t="shared" si="53"/>
        <v>0</v>
      </c>
      <c r="AD657" s="292">
        <f t="shared" si="54"/>
        <v>0</v>
      </c>
      <c r="AE657" s="30">
        <f>IF(G657="",0,IF(P657="On-Net maken (glasvezel)",$S657*PDC!$F$33+$T657*PDC!$F$34+PDC!$F$32+$U657,IF(P657="On-Net maken (radio)",PDC!$F$35+$U657,0)))</f>
        <v>0</v>
      </c>
      <c r="AF657" s="293">
        <f>IF(G657="",0,IF(P657="Inkoop bij 3e partij",0,IF(H657="Ja",Y657,VLOOKUP($G657,PDC!$B$10:$G$95,6,FALSE))))</f>
        <v>0</v>
      </c>
      <c r="AG657" s="30">
        <f>IF(G657="",0,IF(P657="Inkoop bij 3e partij",0,IF(H657="Ja", Z657,VLOOKUP($G657,PDC!$B$10:$G$95,5,FALSE))))</f>
        <v>0</v>
      </c>
      <c r="AH657" s="293">
        <f>IF(G657="",0,IF(P657="Inkoop bij 3e partij",V657*(1+PDC!$F$37)+IF(G657=0,0,IF(LEN(G657)=0,0,VLOOKUP($G657,PDC!$B$10:$J$77,7,FALSE))),0))</f>
        <v>0</v>
      </c>
      <c r="AI657" s="293">
        <f>IF(G657="",0,IF(P657="Inkoop bij 3e partij",W657*(1+PDC!$F$38),0))</f>
        <v>0</v>
      </c>
      <c r="AJ657" s="30">
        <f>IF(L657="",0,IF(M657="Ja",AA657,VLOOKUP($L657,PDC!$B$10:$G$95,5,FALSE)))</f>
        <v>0</v>
      </c>
    </row>
    <row r="658" spans="1:36" x14ac:dyDescent="0.2">
      <c r="A658" s="36" t="str">
        <f>IF(OR(LEN('Local Access'!A658)=0,'Local Access'!$L657="Ja"),"",'Local Access'!A658)</f>
        <v/>
      </c>
      <c r="B658" s="36" t="str">
        <f>IF(OR(LEN('Local Access'!B658)=0,'Local Access'!$L657="Ja"),"",'Local Access'!B658)</f>
        <v/>
      </c>
      <c r="C658" s="36" t="str">
        <f>IF(OR(LEN('Local Access'!C658)=0,'Local Access'!$L657="Ja"),"",'Local Access'!C658)</f>
        <v/>
      </c>
      <c r="D658" s="36" t="str">
        <f>IF(OR(LEN('Local Access'!D658)=0,'Local Access'!$L657="Ja"),"",'Local Access'!D658)</f>
        <v/>
      </c>
      <c r="E658" s="36" t="str">
        <f>IF(OR(LEN('Local Access'!E658)=0,'Local Access'!$L657="Ja"),"",'Local Access'!E658)</f>
        <v/>
      </c>
      <c r="F658" s="36" t="str">
        <f>IF(OR(LEN('Local Access'!F658)=0,'Local Access'!$L657="Ja"),"",'Local Access'!F658)</f>
        <v/>
      </c>
      <c r="G658" s="36" t="str">
        <f>IF(N657="Ja","",IF(LEN('Local Access'!H658)=0,"",'Local Access'!H658))</f>
        <v/>
      </c>
      <c r="H658" s="174" t="str">
        <f t="shared" si="50"/>
        <v/>
      </c>
      <c r="I658" s="36" t="str">
        <f>IF(N657="Ja","",IF(LEN('Local Access'!G658)=0,"",'Local Access'!G658))</f>
        <v/>
      </c>
      <c r="J658" s="36" t="str">
        <f>IF(N657="Ja","",IF(LEN('Local Access'!I658)=0,"",'Local Access'!I658))</f>
        <v/>
      </c>
      <c r="K658" s="36" t="str">
        <f>IF(LEN('Local Access'!J658)=0,"",'Local Access'!J658)</f>
        <v/>
      </c>
      <c r="L658" s="36" t="str">
        <f>IF(LEN('Local Access'!K658)=0,"",'Local Access'!K658)</f>
        <v/>
      </c>
      <c r="M658" s="174" t="str">
        <f t="shared" si="51"/>
        <v/>
      </c>
      <c r="N658" s="36" t="str">
        <f>IF(LEN('Local Access'!L658)=0,"",'Local Access'!L658)</f>
        <v/>
      </c>
      <c r="O658" s="36" t="str">
        <f>IF(LEN('Local Access'!M658)=0,"",'Local Access'!M658)</f>
        <v/>
      </c>
      <c r="P658" s="35"/>
      <c r="Q658" s="35"/>
      <c r="R658" s="34"/>
      <c r="S658" s="33"/>
      <c r="T658" s="33"/>
      <c r="U658" s="32"/>
      <c r="V658" s="31"/>
      <c r="W658" s="31"/>
      <c r="X658" s="31"/>
      <c r="Y658" s="31"/>
      <c r="Z658" s="31"/>
      <c r="AA658" s="31"/>
      <c r="AB658" s="292">
        <f t="shared" si="52"/>
        <v>0</v>
      </c>
      <c r="AC658" s="292">
        <f t="shared" si="53"/>
        <v>0</v>
      </c>
      <c r="AD658" s="292">
        <f t="shared" si="54"/>
        <v>0</v>
      </c>
      <c r="AE658" s="30">
        <f>IF(G658="",0,IF(P658="On-Net maken (glasvezel)",$S658*PDC!$F$33+$T658*PDC!$F$34+PDC!$F$32+$U658,IF(P658="On-Net maken (radio)",PDC!$F$35+$U658,0)))</f>
        <v>0</v>
      </c>
      <c r="AF658" s="293">
        <f>IF(G658="",0,IF(P658="Inkoop bij 3e partij",0,IF(H658="Ja",Y658,VLOOKUP($G658,PDC!$B$10:$G$95,6,FALSE))))</f>
        <v>0</v>
      </c>
      <c r="AG658" s="30">
        <f>IF(G658="",0,IF(P658="Inkoop bij 3e partij",0,IF(H658="Ja", Z658,VLOOKUP($G658,PDC!$B$10:$G$95,5,FALSE))))</f>
        <v>0</v>
      </c>
      <c r="AH658" s="293">
        <f>IF(G658="",0,IF(P658="Inkoop bij 3e partij",V658*(1+PDC!$F$37)+IF(G658=0,0,IF(LEN(G658)=0,0,VLOOKUP($G658,PDC!$B$10:$J$77,7,FALSE))),0))</f>
        <v>0</v>
      </c>
      <c r="AI658" s="293">
        <f>IF(G658="",0,IF(P658="Inkoop bij 3e partij",W658*(1+PDC!$F$38),0))</f>
        <v>0</v>
      </c>
      <c r="AJ658" s="30">
        <f>IF(L658="",0,IF(M658="Ja",AA658,VLOOKUP($L658,PDC!$B$10:$G$95,5,FALSE)))</f>
        <v>0</v>
      </c>
    </row>
    <row r="659" spans="1:36" x14ac:dyDescent="0.2">
      <c r="A659" s="36" t="str">
        <f>IF(OR(LEN('Local Access'!A659)=0,'Local Access'!$L658="Ja"),"",'Local Access'!A659)</f>
        <v/>
      </c>
      <c r="B659" s="36" t="str">
        <f>IF(OR(LEN('Local Access'!B659)=0,'Local Access'!$L658="Ja"),"",'Local Access'!B659)</f>
        <v/>
      </c>
      <c r="C659" s="36" t="str">
        <f>IF(OR(LEN('Local Access'!C659)=0,'Local Access'!$L658="Ja"),"",'Local Access'!C659)</f>
        <v/>
      </c>
      <c r="D659" s="36" t="str">
        <f>IF(OR(LEN('Local Access'!D659)=0,'Local Access'!$L658="Ja"),"",'Local Access'!D659)</f>
        <v/>
      </c>
      <c r="E659" s="36" t="str">
        <f>IF(OR(LEN('Local Access'!E659)=0,'Local Access'!$L658="Ja"),"",'Local Access'!E659)</f>
        <v/>
      </c>
      <c r="F659" s="36" t="str">
        <f>IF(OR(LEN('Local Access'!F659)=0,'Local Access'!$L658="Ja"),"",'Local Access'!F659)</f>
        <v/>
      </c>
      <c r="G659" s="36" t="str">
        <f>IF(N658="Ja","",IF(LEN('Local Access'!H659)=0,"",'Local Access'!H659))</f>
        <v/>
      </c>
      <c r="H659" s="174" t="str">
        <f t="shared" si="50"/>
        <v/>
      </c>
      <c r="I659" s="36" t="str">
        <f>IF(N658="Ja","",IF(LEN('Local Access'!G659)=0,"",'Local Access'!G659))</f>
        <v/>
      </c>
      <c r="J659" s="36" t="str">
        <f>IF(N658="Ja","",IF(LEN('Local Access'!I659)=0,"",'Local Access'!I659))</f>
        <v/>
      </c>
      <c r="K659" s="36" t="str">
        <f>IF(LEN('Local Access'!J659)=0,"",'Local Access'!J659)</f>
        <v/>
      </c>
      <c r="L659" s="36" t="str">
        <f>IF(LEN('Local Access'!K659)=0,"",'Local Access'!K659)</f>
        <v/>
      </c>
      <c r="M659" s="174" t="str">
        <f t="shared" si="51"/>
        <v/>
      </c>
      <c r="N659" s="36" t="str">
        <f>IF(LEN('Local Access'!L659)=0,"",'Local Access'!L659)</f>
        <v/>
      </c>
      <c r="O659" s="36" t="str">
        <f>IF(LEN('Local Access'!M659)=0,"",'Local Access'!M659)</f>
        <v/>
      </c>
      <c r="P659" s="35"/>
      <c r="Q659" s="35"/>
      <c r="R659" s="34"/>
      <c r="S659" s="33"/>
      <c r="T659" s="33"/>
      <c r="U659" s="32"/>
      <c r="V659" s="31"/>
      <c r="W659" s="31"/>
      <c r="X659" s="31"/>
      <c r="Y659" s="31"/>
      <c r="Z659" s="31"/>
      <c r="AA659" s="31"/>
      <c r="AB659" s="292">
        <f t="shared" si="52"/>
        <v>0</v>
      </c>
      <c r="AC659" s="292">
        <f t="shared" si="53"/>
        <v>0</v>
      </c>
      <c r="AD659" s="292">
        <f t="shared" si="54"/>
        <v>0</v>
      </c>
      <c r="AE659" s="30">
        <f>IF(G659="",0,IF(P659="On-Net maken (glasvezel)",$S659*PDC!$F$33+$T659*PDC!$F$34+PDC!$F$32+$U659,IF(P659="On-Net maken (radio)",PDC!$F$35+$U659,0)))</f>
        <v>0</v>
      </c>
      <c r="AF659" s="293">
        <f>IF(G659="",0,IF(P659="Inkoop bij 3e partij",0,IF(H659="Ja",Y659,VLOOKUP($G659,PDC!$B$10:$G$95,6,FALSE))))</f>
        <v>0</v>
      </c>
      <c r="AG659" s="30">
        <f>IF(G659="",0,IF(P659="Inkoop bij 3e partij",0,IF(H659="Ja", Z659,VLOOKUP($G659,PDC!$B$10:$G$95,5,FALSE))))</f>
        <v>0</v>
      </c>
      <c r="AH659" s="293">
        <f>IF(G659="",0,IF(P659="Inkoop bij 3e partij",V659*(1+PDC!$F$37)+IF(G659=0,0,IF(LEN(G659)=0,0,VLOOKUP($G659,PDC!$B$10:$J$77,7,FALSE))),0))</f>
        <v>0</v>
      </c>
      <c r="AI659" s="293">
        <f>IF(G659="",0,IF(P659="Inkoop bij 3e partij",W659*(1+PDC!$F$38),0))</f>
        <v>0</v>
      </c>
      <c r="AJ659" s="30">
        <f>IF(L659="",0,IF(M659="Ja",AA659,VLOOKUP($L659,PDC!$B$10:$G$95,5,FALSE)))</f>
        <v>0</v>
      </c>
    </row>
    <row r="660" spans="1:36" x14ac:dyDescent="0.2">
      <c r="A660" s="36" t="str">
        <f>IF(OR(LEN('Local Access'!A660)=0,'Local Access'!$L659="Ja"),"",'Local Access'!A660)</f>
        <v/>
      </c>
      <c r="B660" s="36" t="str">
        <f>IF(OR(LEN('Local Access'!B660)=0,'Local Access'!$L659="Ja"),"",'Local Access'!B660)</f>
        <v/>
      </c>
      <c r="C660" s="36" t="str">
        <f>IF(OR(LEN('Local Access'!C660)=0,'Local Access'!$L659="Ja"),"",'Local Access'!C660)</f>
        <v/>
      </c>
      <c r="D660" s="36" t="str">
        <f>IF(OR(LEN('Local Access'!D660)=0,'Local Access'!$L659="Ja"),"",'Local Access'!D660)</f>
        <v/>
      </c>
      <c r="E660" s="36" t="str">
        <f>IF(OR(LEN('Local Access'!E660)=0,'Local Access'!$L659="Ja"),"",'Local Access'!E660)</f>
        <v/>
      </c>
      <c r="F660" s="36" t="str">
        <f>IF(OR(LEN('Local Access'!F660)=0,'Local Access'!$L659="Ja"),"",'Local Access'!F660)</f>
        <v/>
      </c>
      <c r="G660" s="36" t="str">
        <f>IF(N659="Ja","",IF(LEN('Local Access'!H660)=0,"",'Local Access'!H660))</f>
        <v/>
      </c>
      <c r="H660" s="174" t="str">
        <f t="shared" si="50"/>
        <v/>
      </c>
      <c r="I660" s="36" t="str">
        <f>IF(N659="Ja","",IF(LEN('Local Access'!G660)=0,"",'Local Access'!G660))</f>
        <v/>
      </c>
      <c r="J660" s="36" t="str">
        <f>IF(N659="Ja","",IF(LEN('Local Access'!I660)=0,"",'Local Access'!I660))</f>
        <v/>
      </c>
      <c r="K660" s="36" t="str">
        <f>IF(LEN('Local Access'!J660)=0,"",'Local Access'!J660)</f>
        <v/>
      </c>
      <c r="L660" s="36" t="str">
        <f>IF(LEN('Local Access'!K660)=0,"",'Local Access'!K660)</f>
        <v/>
      </c>
      <c r="M660" s="174" t="str">
        <f t="shared" si="51"/>
        <v/>
      </c>
      <c r="N660" s="36" t="str">
        <f>IF(LEN('Local Access'!L660)=0,"",'Local Access'!L660)</f>
        <v/>
      </c>
      <c r="O660" s="36" t="str">
        <f>IF(LEN('Local Access'!M660)=0,"",'Local Access'!M660)</f>
        <v/>
      </c>
      <c r="P660" s="35"/>
      <c r="Q660" s="35"/>
      <c r="R660" s="34"/>
      <c r="S660" s="33"/>
      <c r="T660" s="33"/>
      <c r="U660" s="32"/>
      <c r="V660" s="31"/>
      <c r="W660" s="31"/>
      <c r="X660" s="31"/>
      <c r="Y660" s="31"/>
      <c r="Z660" s="31"/>
      <c r="AA660" s="31"/>
      <c r="AB660" s="292">
        <f t="shared" si="52"/>
        <v>0</v>
      </c>
      <c r="AC660" s="292">
        <f t="shared" si="53"/>
        <v>0</v>
      </c>
      <c r="AD660" s="292">
        <f t="shared" si="54"/>
        <v>0</v>
      </c>
      <c r="AE660" s="30">
        <f>IF(G660="",0,IF(P660="On-Net maken (glasvezel)",$S660*PDC!$F$33+$T660*PDC!$F$34+PDC!$F$32+$U660,IF(P660="On-Net maken (radio)",PDC!$F$35+$U660,0)))</f>
        <v>0</v>
      </c>
      <c r="AF660" s="293">
        <f>IF(G660="",0,IF(P660="Inkoop bij 3e partij",0,IF(H660="Ja",Y660,VLOOKUP($G660,PDC!$B$10:$G$95,6,FALSE))))</f>
        <v>0</v>
      </c>
      <c r="AG660" s="30">
        <f>IF(G660="",0,IF(P660="Inkoop bij 3e partij",0,IF(H660="Ja", Z660,VLOOKUP($G660,PDC!$B$10:$G$95,5,FALSE))))</f>
        <v>0</v>
      </c>
      <c r="AH660" s="293">
        <f>IF(G660="",0,IF(P660="Inkoop bij 3e partij",V660*(1+PDC!$F$37)+IF(G660=0,0,IF(LEN(G660)=0,0,VLOOKUP($G660,PDC!$B$10:$J$77,7,FALSE))),0))</f>
        <v>0</v>
      </c>
      <c r="AI660" s="293">
        <f>IF(G660="",0,IF(P660="Inkoop bij 3e partij",W660*(1+PDC!$F$38),0))</f>
        <v>0</v>
      </c>
      <c r="AJ660" s="30">
        <f>IF(L660="",0,IF(M660="Ja",AA660,VLOOKUP($L660,PDC!$B$10:$G$95,5,FALSE)))</f>
        <v>0</v>
      </c>
    </row>
    <row r="661" spans="1:36" x14ac:dyDescent="0.2">
      <c r="A661" s="36" t="str">
        <f>IF(OR(LEN('Local Access'!A661)=0,'Local Access'!$L660="Ja"),"",'Local Access'!A661)</f>
        <v/>
      </c>
      <c r="B661" s="36" t="str">
        <f>IF(OR(LEN('Local Access'!B661)=0,'Local Access'!$L660="Ja"),"",'Local Access'!B661)</f>
        <v/>
      </c>
      <c r="C661" s="36" t="str">
        <f>IF(OR(LEN('Local Access'!C661)=0,'Local Access'!$L660="Ja"),"",'Local Access'!C661)</f>
        <v/>
      </c>
      <c r="D661" s="36" t="str">
        <f>IF(OR(LEN('Local Access'!D661)=0,'Local Access'!$L660="Ja"),"",'Local Access'!D661)</f>
        <v/>
      </c>
      <c r="E661" s="36" t="str">
        <f>IF(OR(LEN('Local Access'!E661)=0,'Local Access'!$L660="Ja"),"",'Local Access'!E661)</f>
        <v/>
      </c>
      <c r="F661" s="36" t="str">
        <f>IF(OR(LEN('Local Access'!F661)=0,'Local Access'!$L660="Ja"),"",'Local Access'!F661)</f>
        <v/>
      </c>
      <c r="G661" s="36" t="str">
        <f>IF(N660="Ja","",IF(LEN('Local Access'!H661)=0,"",'Local Access'!H661))</f>
        <v/>
      </c>
      <c r="H661" s="174" t="str">
        <f t="shared" si="50"/>
        <v/>
      </c>
      <c r="I661" s="36" t="str">
        <f>IF(N660="Ja","",IF(LEN('Local Access'!G661)=0,"",'Local Access'!G661))</f>
        <v/>
      </c>
      <c r="J661" s="36" t="str">
        <f>IF(N660="Ja","",IF(LEN('Local Access'!I661)=0,"",'Local Access'!I661))</f>
        <v/>
      </c>
      <c r="K661" s="36" t="str">
        <f>IF(LEN('Local Access'!J661)=0,"",'Local Access'!J661)</f>
        <v/>
      </c>
      <c r="L661" s="36" t="str">
        <f>IF(LEN('Local Access'!K661)=0,"",'Local Access'!K661)</f>
        <v/>
      </c>
      <c r="M661" s="174" t="str">
        <f t="shared" si="51"/>
        <v/>
      </c>
      <c r="N661" s="36" t="str">
        <f>IF(LEN('Local Access'!L661)=0,"",'Local Access'!L661)</f>
        <v/>
      </c>
      <c r="O661" s="36" t="str">
        <f>IF(LEN('Local Access'!M661)=0,"",'Local Access'!M661)</f>
        <v/>
      </c>
      <c r="P661" s="35"/>
      <c r="Q661" s="35"/>
      <c r="R661" s="34"/>
      <c r="S661" s="33"/>
      <c r="T661" s="33"/>
      <c r="U661" s="32"/>
      <c r="V661" s="31"/>
      <c r="W661" s="31"/>
      <c r="X661" s="31"/>
      <c r="Y661" s="31"/>
      <c r="Z661" s="31"/>
      <c r="AA661" s="31"/>
      <c r="AB661" s="292">
        <f t="shared" si="52"/>
        <v>0</v>
      </c>
      <c r="AC661" s="292">
        <f t="shared" si="53"/>
        <v>0</v>
      </c>
      <c r="AD661" s="292">
        <f t="shared" si="54"/>
        <v>0</v>
      </c>
      <c r="AE661" s="30">
        <f>IF(G661="",0,IF(P661="On-Net maken (glasvezel)",$S661*PDC!$F$33+$T661*PDC!$F$34+PDC!$F$32+$U661,IF(P661="On-Net maken (radio)",PDC!$F$35+$U661,0)))</f>
        <v>0</v>
      </c>
      <c r="AF661" s="293">
        <f>IF(G661="",0,IF(P661="Inkoop bij 3e partij",0,IF(H661="Ja",Y661,VLOOKUP($G661,PDC!$B$10:$G$95,6,FALSE))))</f>
        <v>0</v>
      </c>
      <c r="AG661" s="30">
        <f>IF(G661="",0,IF(P661="Inkoop bij 3e partij",0,IF(H661="Ja", Z661,VLOOKUP($G661,PDC!$B$10:$G$95,5,FALSE))))</f>
        <v>0</v>
      </c>
      <c r="AH661" s="293">
        <f>IF(G661="",0,IF(P661="Inkoop bij 3e partij",V661*(1+PDC!$F$37)+IF(G661=0,0,IF(LEN(G661)=0,0,VLOOKUP($G661,PDC!$B$10:$J$77,7,FALSE))),0))</f>
        <v>0</v>
      </c>
      <c r="AI661" s="293">
        <f>IF(G661="",0,IF(P661="Inkoop bij 3e partij",W661*(1+PDC!$F$38),0))</f>
        <v>0</v>
      </c>
      <c r="AJ661" s="30">
        <f>IF(L661="",0,IF(M661="Ja",AA661,VLOOKUP($L661,PDC!$B$10:$G$95,5,FALSE)))</f>
        <v>0</v>
      </c>
    </row>
    <row r="662" spans="1:36" x14ac:dyDescent="0.2">
      <c r="A662" s="36" t="str">
        <f>IF(OR(LEN('Local Access'!A662)=0,'Local Access'!$L661="Ja"),"",'Local Access'!A662)</f>
        <v/>
      </c>
      <c r="B662" s="36" t="str">
        <f>IF(OR(LEN('Local Access'!B662)=0,'Local Access'!$L661="Ja"),"",'Local Access'!B662)</f>
        <v/>
      </c>
      <c r="C662" s="36" t="str">
        <f>IF(OR(LEN('Local Access'!C662)=0,'Local Access'!$L661="Ja"),"",'Local Access'!C662)</f>
        <v/>
      </c>
      <c r="D662" s="36" t="str">
        <f>IF(OR(LEN('Local Access'!D662)=0,'Local Access'!$L661="Ja"),"",'Local Access'!D662)</f>
        <v/>
      </c>
      <c r="E662" s="36" t="str">
        <f>IF(OR(LEN('Local Access'!E662)=0,'Local Access'!$L661="Ja"),"",'Local Access'!E662)</f>
        <v/>
      </c>
      <c r="F662" s="36" t="str">
        <f>IF(OR(LEN('Local Access'!F662)=0,'Local Access'!$L661="Ja"),"",'Local Access'!F662)</f>
        <v/>
      </c>
      <c r="G662" s="36" t="str">
        <f>IF(N661="Ja","",IF(LEN('Local Access'!H662)=0,"",'Local Access'!H662))</f>
        <v/>
      </c>
      <c r="H662" s="174" t="str">
        <f t="shared" si="50"/>
        <v/>
      </c>
      <c r="I662" s="36" t="str">
        <f>IF(N661="Ja","",IF(LEN('Local Access'!G662)=0,"",'Local Access'!G662))</f>
        <v/>
      </c>
      <c r="J662" s="36" t="str">
        <f>IF(N661="Ja","",IF(LEN('Local Access'!I662)=0,"",'Local Access'!I662))</f>
        <v/>
      </c>
      <c r="K662" s="36" t="str">
        <f>IF(LEN('Local Access'!J662)=0,"",'Local Access'!J662)</f>
        <v/>
      </c>
      <c r="L662" s="36" t="str">
        <f>IF(LEN('Local Access'!K662)=0,"",'Local Access'!K662)</f>
        <v/>
      </c>
      <c r="M662" s="174" t="str">
        <f t="shared" si="51"/>
        <v/>
      </c>
      <c r="N662" s="36" t="str">
        <f>IF(LEN('Local Access'!L662)=0,"",'Local Access'!L662)</f>
        <v/>
      </c>
      <c r="O662" s="36" t="str">
        <f>IF(LEN('Local Access'!M662)=0,"",'Local Access'!M662)</f>
        <v/>
      </c>
      <c r="P662" s="35"/>
      <c r="Q662" s="35"/>
      <c r="R662" s="34"/>
      <c r="S662" s="33"/>
      <c r="T662" s="33"/>
      <c r="U662" s="32"/>
      <c r="V662" s="31"/>
      <c r="W662" s="31"/>
      <c r="X662" s="31"/>
      <c r="Y662" s="31"/>
      <c r="Z662" s="31"/>
      <c r="AA662" s="31"/>
      <c r="AB662" s="292">
        <f t="shared" si="52"/>
        <v>0</v>
      </c>
      <c r="AC662" s="292">
        <f t="shared" si="53"/>
        <v>0</v>
      </c>
      <c r="AD662" s="292">
        <f t="shared" si="54"/>
        <v>0</v>
      </c>
      <c r="AE662" s="30">
        <f>IF(G662="",0,IF(P662="On-Net maken (glasvezel)",$S662*PDC!$F$33+$T662*PDC!$F$34+PDC!$F$32+$U662,IF(P662="On-Net maken (radio)",PDC!$F$35+$U662,0)))</f>
        <v>0</v>
      </c>
      <c r="AF662" s="293">
        <f>IF(G662="",0,IF(P662="Inkoop bij 3e partij",0,IF(H662="Ja",Y662,VLOOKUP($G662,PDC!$B$10:$G$95,6,FALSE))))</f>
        <v>0</v>
      </c>
      <c r="AG662" s="30">
        <f>IF(G662="",0,IF(P662="Inkoop bij 3e partij",0,IF(H662="Ja", Z662,VLOOKUP($G662,PDC!$B$10:$G$95,5,FALSE))))</f>
        <v>0</v>
      </c>
      <c r="AH662" s="293">
        <f>IF(G662="",0,IF(P662="Inkoop bij 3e partij",V662*(1+PDC!$F$37)+IF(G662=0,0,IF(LEN(G662)=0,0,VLOOKUP($G662,PDC!$B$10:$J$77,7,FALSE))),0))</f>
        <v>0</v>
      </c>
      <c r="AI662" s="293">
        <f>IF(G662="",0,IF(P662="Inkoop bij 3e partij",W662*(1+PDC!$F$38),0))</f>
        <v>0</v>
      </c>
      <c r="AJ662" s="30">
        <f>IF(L662="",0,IF(M662="Ja",AA662,VLOOKUP($L662,PDC!$B$10:$G$95,5,FALSE)))</f>
        <v>0</v>
      </c>
    </row>
    <row r="663" spans="1:36" x14ac:dyDescent="0.2">
      <c r="A663" s="36" t="str">
        <f>IF(OR(LEN('Local Access'!A663)=0,'Local Access'!$L662="Ja"),"",'Local Access'!A663)</f>
        <v/>
      </c>
      <c r="B663" s="36" t="str">
        <f>IF(OR(LEN('Local Access'!B663)=0,'Local Access'!$L662="Ja"),"",'Local Access'!B663)</f>
        <v/>
      </c>
      <c r="C663" s="36" t="str">
        <f>IF(OR(LEN('Local Access'!C663)=0,'Local Access'!$L662="Ja"),"",'Local Access'!C663)</f>
        <v/>
      </c>
      <c r="D663" s="36" t="str">
        <f>IF(OR(LEN('Local Access'!D663)=0,'Local Access'!$L662="Ja"),"",'Local Access'!D663)</f>
        <v/>
      </c>
      <c r="E663" s="36" t="str">
        <f>IF(OR(LEN('Local Access'!E663)=0,'Local Access'!$L662="Ja"),"",'Local Access'!E663)</f>
        <v/>
      </c>
      <c r="F663" s="36" t="str">
        <f>IF(OR(LEN('Local Access'!F663)=0,'Local Access'!$L662="Ja"),"",'Local Access'!F663)</f>
        <v/>
      </c>
      <c r="G663" s="36" t="str">
        <f>IF(N662="Ja","",IF(LEN('Local Access'!H663)=0,"",'Local Access'!H663))</f>
        <v/>
      </c>
      <c r="H663" s="174" t="str">
        <f t="shared" si="50"/>
        <v/>
      </c>
      <c r="I663" s="36" t="str">
        <f>IF(N662="Ja","",IF(LEN('Local Access'!G663)=0,"",'Local Access'!G663))</f>
        <v/>
      </c>
      <c r="J663" s="36" t="str">
        <f>IF(N662="Ja","",IF(LEN('Local Access'!I663)=0,"",'Local Access'!I663))</f>
        <v/>
      </c>
      <c r="K663" s="36" t="str">
        <f>IF(LEN('Local Access'!J663)=0,"",'Local Access'!J663)</f>
        <v/>
      </c>
      <c r="L663" s="36" t="str">
        <f>IF(LEN('Local Access'!K663)=0,"",'Local Access'!K663)</f>
        <v/>
      </c>
      <c r="M663" s="174" t="str">
        <f t="shared" si="51"/>
        <v/>
      </c>
      <c r="N663" s="36" t="str">
        <f>IF(LEN('Local Access'!L663)=0,"",'Local Access'!L663)</f>
        <v/>
      </c>
      <c r="O663" s="36" t="str">
        <f>IF(LEN('Local Access'!M663)=0,"",'Local Access'!M663)</f>
        <v/>
      </c>
      <c r="P663" s="35"/>
      <c r="Q663" s="35"/>
      <c r="R663" s="34"/>
      <c r="S663" s="33"/>
      <c r="T663" s="33"/>
      <c r="U663" s="32"/>
      <c r="V663" s="31"/>
      <c r="W663" s="31"/>
      <c r="X663" s="31"/>
      <c r="Y663" s="31"/>
      <c r="Z663" s="31"/>
      <c r="AA663" s="31"/>
      <c r="AB663" s="292">
        <f t="shared" si="52"/>
        <v>0</v>
      </c>
      <c r="AC663" s="292">
        <f t="shared" si="53"/>
        <v>0</v>
      </c>
      <c r="AD663" s="292">
        <f t="shared" si="54"/>
        <v>0</v>
      </c>
      <c r="AE663" s="30">
        <f>IF(G663="",0,IF(P663="On-Net maken (glasvezel)",$S663*PDC!$F$33+$T663*PDC!$F$34+PDC!$F$32+$U663,IF(P663="On-Net maken (radio)",PDC!$F$35+$U663,0)))</f>
        <v>0</v>
      </c>
      <c r="AF663" s="293">
        <f>IF(G663="",0,IF(P663="Inkoop bij 3e partij",0,IF(H663="Ja",Y663,VLOOKUP($G663,PDC!$B$10:$G$95,6,FALSE))))</f>
        <v>0</v>
      </c>
      <c r="AG663" s="30">
        <f>IF(G663="",0,IF(P663="Inkoop bij 3e partij",0,IF(H663="Ja", Z663,VLOOKUP($G663,PDC!$B$10:$G$95,5,FALSE))))</f>
        <v>0</v>
      </c>
      <c r="AH663" s="293">
        <f>IF(G663="",0,IF(P663="Inkoop bij 3e partij",V663*(1+PDC!$F$37)+IF(G663=0,0,IF(LEN(G663)=0,0,VLOOKUP($G663,PDC!$B$10:$J$77,7,FALSE))),0))</f>
        <v>0</v>
      </c>
      <c r="AI663" s="293">
        <f>IF(G663="",0,IF(P663="Inkoop bij 3e partij",W663*(1+PDC!$F$38),0))</f>
        <v>0</v>
      </c>
      <c r="AJ663" s="30">
        <f>IF(L663="",0,IF(M663="Ja",AA663,VLOOKUP($L663,PDC!$B$10:$G$95,5,FALSE)))</f>
        <v>0</v>
      </c>
    </row>
    <row r="664" spans="1:36" x14ac:dyDescent="0.2">
      <c r="A664" s="36" t="str">
        <f>IF(OR(LEN('Local Access'!A664)=0,'Local Access'!$L663="Ja"),"",'Local Access'!A664)</f>
        <v/>
      </c>
      <c r="B664" s="36" t="str">
        <f>IF(OR(LEN('Local Access'!B664)=0,'Local Access'!$L663="Ja"),"",'Local Access'!B664)</f>
        <v/>
      </c>
      <c r="C664" s="36" t="str">
        <f>IF(OR(LEN('Local Access'!C664)=0,'Local Access'!$L663="Ja"),"",'Local Access'!C664)</f>
        <v/>
      </c>
      <c r="D664" s="36" t="str">
        <f>IF(OR(LEN('Local Access'!D664)=0,'Local Access'!$L663="Ja"),"",'Local Access'!D664)</f>
        <v/>
      </c>
      <c r="E664" s="36" t="str">
        <f>IF(OR(LEN('Local Access'!E664)=0,'Local Access'!$L663="Ja"),"",'Local Access'!E664)</f>
        <v/>
      </c>
      <c r="F664" s="36" t="str">
        <f>IF(OR(LEN('Local Access'!F664)=0,'Local Access'!$L663="Ja"),"",'Local Access'!F664)</f>
        <v/>
      </c>
      <c r="G664" s="36" t="str">
        <f>IF(N663="Ja","",IF(LEN('Local Access'!H664)=0,"",'Local Access'!H664))</f>
        <v/>
      </c>
      <c r="H664" s="174" t="str">
        <f t="shared" si="50"/>
        <v/>
      </c>
      <c r="I664" s="36" t="str">
        <f>IF(N663="Ja","",IF(LEN('Local Access'!G664)=0,"",'Local Access'!G664))</f>
        <v/>
      </c>
      <c r="J664" s="36" t="str">
        <f>IF(N663="Ja","",IF(LEN('Local Access'!I664)=0,"",'Local Access'!I664))</f>
        <v/>
      </c>
      <c r="K664" s="36" t="str">
        <f>IF(LEN('Local Access'!J664)=0,"",'Local Access'!J664)</f>
        <v/>
      </c>
      <c r="L664" s="36" t="str">
        <f>IF(LEN('Local Access'!K664)=0,"",'Local Access'!K664)</f>
        <v/>
      </c>
      <c r="M664" s="174" t="str">
        <f t="shared" si="51"/>
        <v/>
      </c>
      <c r="N664" s="36" t="str">
        <f>IF(LEN('Local Access'!L664)=0,"",'Local Access'!L664)</f>
        <v/>
      </c>
      <c r="O664" s="36" t="str">
        <f>IF(LEN('Local Access'!M664)=0,"",'Local Access'!M664)</f>
        <v/>
      </c>
      <c r="P664" s="35"/>
      <c r="Q664" s="35"/>
      <c r="R664" s="34"/>
      <c r="S664" s="33"/>
      <c r="T664" s="33"/>
      <c r="U664" s="32"/>
      <c r="V664" s="31"/>
      <c r="W664" s="31"/>
      <c r="X664" s="31"/>
      <c r="Y664" s="31"/>
      <c r="Z664" s="31"/>
      <c r="AA664" s="31"/>
      <c r="AB664" s="292">
        <f t="shared" si="52"/>
        <v>0</v>
      </c>
      <c r="AC664" s="292">
        <f t="shared" si="53"/>
        <v>0</v>
      </c>
      <c r="AD664" s="292">
        <f t="shared" si="54"/>
        <v>0</v>
      </c>
      <c r="AE664" s="30">
        <f>IF(G664="",0,IF(P664="On-Net maken (glasvezel)",$S664*PDC!$F$33+$T664*PDC!$F$34+PDC!$F$32+$U664,IF(P664="On-Net maken (radio)",PDC!$F$35+$U664,0)))</f>
        <v>0</v>
      </c>
      <c r="AF664" s="293">
        <f>IF(G664="",0,IF(P664="Inkoop bij 3e partij",0,IF(H664="Ja",Y664,VLOOKUP($G664,PDC!$B$10:$G$95,6,FALSE))))</f>
        <v>0</v>
      </c>
      <c r="AG664" s="30">
        <f>IF(G664="",0,IF(P664="Inkoop bij 3e partij",0,IF(H664="Ja", Z664,VLOOKUP($G664,PDC!$B$10:$G$95,5,FALSE))))</f>
        <v>0</v>
      </c>
      <c r="AH664" s="293">
        <f>IF(G664="",0,IF(P664="Inkoop bij 3e partij",V664*(1+PDC!$F$37)+IF(G664=0,0,IF(LEN(G664)=0,0,VLOOKUP($G664,PDC!$B$10:$J$77,7,FALSE))),0))</f>
        <v>0</v>
      </c>
      <c r="AI664" s="293">
        <f>IF(G664="",0,IF(P664="Inkoop bij 3e partij",W664*(1+PDC!$F$38),0))</f>
        <v>0</v>
      </c>
      <c r="AJ664" s="30">
        <f>IF(L664="",0,IF(M664="Ja",AA664,VLOOKUP($L664,PDC!$B$10:$G$95,5,FALSE)))</f>
        <v>0</v>
      </c>
    </row>
    <row r="665" spans="1:36" x14ac:dyDescent="0.2">
      <c r="A665" s="36" t="str">
        <f>IF(OR(LEN('Local Access'!A665)=0,'Local Access'!$L664="Ja"),"",'Local Access'!A665)</f>
        <v/>
      </c>
      <c r="B665" s="36" t="str">
        <f>IF(OR(LEN('Local Access'!B665)=0,'Local Access'!$L664="Ja"),"",'Local Access'!B665)</f>
        <v/>
      </c>
      <c r="C665" s="36" t="str">
        <f>IF(OR(LEN('Local Access'!C665)=0,'Local Access'!$L664="Ja"),"",'Local Access'!C665)</f>
        <v/>
      </c>
      <c r="D665" s="36" t="str">
        <f>IF(OR(LEN('Local Access'!D665)=0,'Local Access'!$L664="Ja"),"",'Local Access'!D665)</f>
        <v/>
      </c>
      <c r="E665" s="36" t="str">
        <f>IF(OR(LEN('Local Access'!E665)=0,'Local Access'!$L664="Ja"),"",'Local Access'!E665)</f>
        <v/>
      </c>
      <c r="F665" s="36" t="str">
        <f>IF(OR(LEN('Local Access'!F665)=0,'Local Access'!$L664="Ja"),"",'Local Access'!F665)</f>
        <v/>
      </c>
      <c r="G665" s="36" t="str">
        <f>IF(N664="Ja","",IF(LEN('Local Access'!H665)=0,"",'Local Access'!H665))</f>
        <v/>
      </c>
      <c r="H665" s="174" t="str">
        <f t="shared" si="50"/>
        <v/>
      </c>
      <c r="I665" s="36" t="str">
        <f>IF(N664="Ja","",IF(LEN('Local Access'!G665)=0,"",'Local Access'!G665))</f>
        <v/>
      </c>
      <c r="J665" s="36" t="str">
        <f>IF(N664="Ja","",IF(LEN('Local Access'!I665)=0,"",'Local Access'!I665))</f>
        <v/>
      </c>
      <c r="K665" s="36" t="str">
        <f>IF(LEN('Local Access'!J665)=0,"",'Local Access'!J665)</f>
        <v/>
      </c>
      <c r="L665" s="36" t="str">
        <f>IF(LEN('Local Access'!K665)=0,"",'Local Access'!K665)</f>
        <v/>
      </c>
      <c r="M665" s="174" t="str">
        <f t="shared" si="51"/>
        <v/>
      </c>
      <c r="N665" s="36" t="str">
        <f>IF(LEN('Local Access'!L665)=0,"",'Local Access'!L665)</f>
        <v/>
      </c>
      <c r="O665" s="36" t="str">
        <f>IF(LEN('Local Access'!M665)=0,"",'Local Access'!M665)</f>
        <v/>
      </c>
      <c r="P665" s="35"/>
      <c r="Q665" s="35"/>
      <c r="R665" s="34"/>
      <c r="S665" s="33"/>
      <c r="T665" s="33"/>
      <c r="U665" s="32"/>
      <c r="V665" s="31"/>
      <c r="W665" s="31"/>
      <c r="X665" s="31"/>
      <c r="Y665" s="31"/>
      <c r="Z665" s="31"/>
      <c r="AA665" s="31"/>
      <c r="AB665" s="292">
        <f t="shared" si="52"/>
        <v>0</v>
      </c>
      <c r="AC665" s="292">
        <f t="shared" si="53"/>
        <v>0</v>
      </c>
      <c r="AD665" s="292">
        <f t="shared" si="54"/>
        <v>0</v>
      </c>
      <c r="AE665" s="30">
        <f>IF(G665="",0,IF(P665="On-Net maken (glasvezel)",$S665*PDC!$F$33+$T665*PDC!$F$34+PDC!$F$32+$U665,IF(P665="On-Net maken (radio)",PDC!$F$35+$U665,0)))</f>
        <v>0</v>
      </c>
      <c r="AF665" s="293">
        <f>IF(G665="",0,IF(P665="Inkoop bij 3e partij",0,IF(H665="Ja",Y665,VLOOKUP($G665,PDC!$B$10:$G$95,6,FALSE))))</f>
        <v>0</v>
      </c>
      <c r="AG665" s="30">
        <f>IF(G665="",0,IF(P665="Inkoop bij 3e partij",0,IF(H665="Ja", Z665,VLOOKUP($G665,PDC!$B$10:$G$95,5,FALSE))))</f>
        <v>0</v>
      </c>
      <c r="AH665" s="293">
        <f>IF(G665="",0,IF(P665="Inkoop bij 3e partij",V665*(1+PDC!$F$37)+IF(G665=0,0,IF(LEN(G665)=0,0,VLOOKUP($G665,PDC!$B$10:$J$77,7,FALSE))),0))</f>
        <v>0</v>
      </c>
      <c r="AI665" s="293">
        <f>IF(G665="",0,IF(P665="Inkoop bij 3e partij",W665*(1+PDC!$F$38),0))</f>
        <v>0</v>
      </c>
      <c r="AJ665" s="30">
        <f>IF(L665="",0,IF(M665="Ja",AA665,VLOOKUP($L665,PDC!$B$10:$G$95,5,FALSE)))</f>
        <v>0</v>
      </c>
    </row>
    <row r="666" spans="1:36" x14ac:dyDescent="0.2">
      <c r="A666" s="36" t="str">
        <f>IF(OR(LEN('Local Access'!A666)=0,'Local Access'!$L665="Ja"),"",'Local Access'!A666)</f>
        <v/>
      </c>
      <c r="B666" s="36" t="str">
        <f>IF(OR(LEN('Local Access'!B666)=0,'Local Access'!$L665="Ja"),"",'Local Access'!B666)</f>
        <v/>
      </c>
      <c r="C666" s="36" t="str">
        <f>IF(OR(LEN('Local Access'!C666)=0,'Local Access'!$L665="Ja"),"",'Local Access'!C666)</f>
        <v/>
      </c>
      <c r="D666" s="36" t="str">
        <f>IF(OR(LEN('Local Access'!D666)=0,'Local Access'!$L665="Ja"),"",'Local Access'!D666)</f>
        <v/>
      </c>
      <c r="E666" s="36" t="str">
        <f>IF(OR(LEN('Local Access'!E666)=0,'Local Access'!$L665="Ja"),"",'Local Access'!E666)</f>
        <v/>
      </c>
      <c r="F666" s="36" t="str">
        <f>IF(OR(LEN('Local Access'!F666)=0,'Local Access'!$L665="Ja"),"",'Local Access'!F666)</f>
        <v/>
      </c>
      <c r="G666" s="36" t="str">
        <f>IF(N665="Ja","",IF(LEN('Local Access'!H666)=0,"",'Local Access'!H666))</f>
        <v/>
      </c>
      <c r="H666" s="174" t="str">
        <f t="shared" si="50"/>
        <v/>
      </c>
      <c r="I666" s="36" t="str">
        <f>IF(N665="Ja","",IF(LEN('Local Access'!G666)=0,"",'Local Access'!G666))</f>
        <v/>
      </c>
      <c r="J666" s="36" t="str">
        <f>IF(N665="Ja","",IF(LEN('Local Access'!I666)=0,"",'Local Access'!I666))</f>
        <v/>
      </c>
      <c r="K666" s="36" t="str">
        <f>IF(LEN('Local Access'!J666)=0,"",'Local Access'!J666)</f>
        <v/>
      </c>
      <c r="L666" s="36" t="str">
        <f>IF(LEN('Local Access'!K666)=0,"",'Local Access'!K666)</f>
        <v/>
      </c>
      <c r="M666" s="174" t="str">
        <f t="shared" si="51"/>
        <v/>
      </c>
      <c r="N666" s="36" t="str">
        <f>IF(LEN('Local Access'!L666)=0,"",'Local Access'!L666)</f>
        <v/>
      </c>
      <c r="O666" s="36" t="str">
        <f>IF(LEN('Local Access'!M666)=0,"",'Local Access'!M666)</f>
        <v/>
      </c>
      <c r="P666" s="35"/>
      <c r="Q666" s="35"/>
      <c r="R666" s="34"/>
      <c r="S666" s="33"/>
      <c r="T666" s="33"/>
      <c r="U666" s="32"/>
      <c r="V666" s="31"/>
      <c r="W666" s="31"/>
      <c r="X666" s="31"/>
      <c r="Y666" s="31"/>
      <c r="Z666" s="31"/>
      <c r="AA666" s="31"/>
      <c r="AB666" s="292">
        <f t="shared" si="52"/>
        <v>0</v>
      </c>
      <c r="AC666" s="292">
        <f t="shared" si="53"/>
        <v>0</v>
      </c>
      <c r="AD666" s="292">
        <f t="shared" si="54"/>
        <v>0</v>
      </c>
      <c r="AE666" s="30">
        <f>IF(G666="",0,IF(P666="On-Net maken (glasvezel)",$S666*PDC!$F$33+$T666*PDC!$F$34+PDC!$F$32+$U666,IF(P666="On-Net maken (radio)",PDC!$F$35+$U666,0)))</f>
        <v>0</v>
      </c>
      <c r="AF666" s="293">
        <f>IF(G666="",0,IF(P666="Inkoop bij 3e partij",0,IF(H666="Ja",Y666,VLOOKUP($G666,PDC!$B$10:$G$95,6,FALSE))))</f>
        <v>0</v>
      </c>
      <c r="AG666" s="30">
        <f>IF(G666="",0,IF(P666="Inkoop bij 3e partij",0,IF(H666="Ja", Z666,VLOOKUP($G666,PDC!$B$10:$G$95,5,FALSE))))</f>
        <v>0</v>
      </c>
      <c r="AH666" s="293">
        <f>IF(G666="",0,IF(P666="Inkoop bij 3e partij",V666*(1+PDC!$F$37)+IF(G666=0,0,IF(LEN(G666)=0,0,VLOOKUP($G666,PDC!$B$10:$J$77,7,FALSE))),0))</f>
        <v>0</v>
      </c>
      <c r="AI666" s="293">
        <f>IF(G666="",0,IF(P666="Inkoop bij 3e partij",W666*(1+PDC!$F$38),0))</f>
        <v>0</v>
      </c>
      <c r="AJ666" s="30">
        <f>IF(L666="",0,IF(M666="Ja",AA666,VLOOKUP($L666,PDC!$B$10:$G$95,5,FALSE)))</f>
        <v>0</v>
      </c>
    </row>
    <row r="667" spans="1:36" x14ac:dyDescent="0.2">
      <c r="A667" s="36" t="str">
        <f>IF(OR(LEN('Local Access'!A667)=0,'Local Access'!$L666="Ja"),"",'Local Access'!A667)</f>
        <v/>
      </c>
      <c r="B667" s="36" t="str">
        <f>IF(OR(LEN('Local Access'!B667)=0,'Local Access'!$L666="Ja"),"",'Local Access'!B667)</f>
        <v/>
      </c>
      <c r="C667" s="36" t="str">
        <f>IF(OR(LEN('Local Access'!C667)=0,'Local Access'!$L666="Ja"),"",'Local Access'!C667)</f>
        <v/>
      </c>
      <c r="D667" s="36" t="str">
        <f>IF(OR(LEN('Local Access'!D667)=0,'Local Access'!$L666="Ja"),"",'Local Access'!D667)</f>
        <v/>
      </c>
      <c r="E667" s="36" t="str">
        <f>IF(OR(LEN('Local Access'!E667)=0,'Local Access'!$L666="Ja"),"",'Local Access'!E667)</f>
        <v/>
      </c>
      <c r="F667" s="36" t="str">
        <f>IF(OR(LEN('Local Access'!F667)=0,'Local Access'!$L666="Ja"),"",'Local Access'!F667)</f>
        <v/>
      </c>
      <c r="G667" s="36" t="str">
        <f>IF(N666="Ja","",IF(LEN('Local Access'!H667)=0,"",'Local Access'!H667))</f>
        <v/>
      </c>
      <c r="H667" s="174" t="str">
        <f t="shared" si="50"/>
        <v/>
      </c>
      <c r="I667" s="36" t="str">
        <f>IF(N666="Ja","",IF(LEN('Local Access'!G667)=0,"",'Local Access'!G667))</f>
        <v/>
      </c>
      <c r="J667" s="36" t="str">
        <f>IF(N666="Ja","",IF(LEN('Local Access'!I667)=0,"",'Local Access'!I667))</f>
        <v/>
      </c>
      <c r="K667" s="36" t="str">
        <f>IF(LEN('Local Access'!J667)=0,"",'Local Access'!J667)</f>
        <v/>
      </c>
      <c r="L667" s="36" t="str">
        <f>IF(LEN('Local Access'!K667)=0,"",'Local Access'!K667)</f>
        <v/>
      </c>
      <c r="M667" s="174" t="str">
        <f t="shared" si="51"/>
        <v/>
      </c>
      <c r="N667" s="36" t="str">
        <f>IF(LEN('Local Access'!L667)=0,"",'Local Access'!L667)</f>
        <v/>
      </c>
      <c r="O667" s="36" t="str">
        <f>IF(LEN('Local Access'!M667)=0,"",'Local Access'!M667)</f>
        <v/>
      </c>
      <c r="P667" s="35"/>
      <c r="Q667" s="35"/>
      <c r="R667" s="34"/>
      <c r="S667" s="33"/>
      <c r="T667" s="33"/>
      <c r="U667" s="32"/>
      <c r="V667" s="31"/>
      <c r="W667" s="31"/>
      <c r="X667" s="31"/>
      <c r="Y667" s="31"/>
      <c r="Z667" s="31"/>
      <c r="AA667" s="31"/>
      <c r="AB667" s="292">
        <f t="shared" si="52"/>
        <v>0</v>
      </c>
      <c r="AC667" s="292">
        <f t="shared" si="53"/>
        <v>0</v>
      </c>
      <c r="AD667" s="292">
        <f t="shared" si="54"/>
        <v>0</v>
      </c>
      <c r="AE667" s="30">
        <f>IF(G667="",0,IF(P667="On-Net maken (glasvezel)",$S667*PDC!$F$33+$T667*PDC!$F$34+PDC!$F$32+$U667,IF(P667="On-Net maken (radio)",PDC!$F$35+$U667,0)))</f>
        <v>0</v>
      </c>
      <c r="AF667" s="293">
        <f>IF(G667="",0,IF(P667="Inkoop bij 3e partij",0,IF(H667="Ja",Y667,VLOOKUP($G667,PDC!$B$10:$G$95,6,FALSE))))</f>
        <v>0</v>
      </c>
      <c r="AG667" s="30">
        <f>IF(G667="",0,IF(P667="Inkoop bij 3e partij",0,IF(H667="Ja", Z667,VLOOKUP($G667,PDC!$B$10:$G$95,5,FALSE))))</f>
        <v>0</v>
      </c>
      <c r="AH667" s="293">
        <f>IF(G667="",0,IF(P667="Inkoop bij 3e partij",V667*(1+PDC!$F$37)+IF(G667=0,0,IF(LEN(G667)=0,0,VLOOKUP($G667,PDC!$B$10:$J$77,7,FALSE))),0))</f>
        <v>0</v>
      </c>
      <c r="AI667" s="293">
        <f>IF(G667="",0,IF(P667="Inkoop bij 3e partij",W667*(1+PDC!$F$38),0))</f>
        <v>0</v>
      </c>
      <c r="AJ667" s="30">
        <f>IF(L667="",0,IF(M667="Ja",AA667,VLOOKUP($L667,PDC!$B$10:$G$95,5,FALSE)))</f>
        <v>0</v>
      </c>
    </row>
    <row r="668" spans="1:36" x14ac:dyDescent="0.2">
      <c r="A668" s="36" t="str">
        <f>IF(OR(LEN('Local Access'!A668)=0,'Local Access'!$L667="Ja"),"",'Local Access'!A668)</f>
        <v/>
      </c>
      <c r="B668" s="36" t="str">
        <f>IF(OR(LEN('Local Access'!B668)=0,'Local Access'!$L667="Ja"),"",'Local Access'!B668)</f>
        <v/>
      </c>
      <c r="C668" s="36" t="str">
        <f>IF(OR(LEN('Local Access'!C668)=0,'Local Access'!$L667="Ja"),"",'Local Access'!C668)</f>
        <v/>
      </c>
      <c r="D668" s="36" t="str">
        <f>IF(OR(LEN('Local Access'!D668)=0,'Local Access'!$L667="Ja"),"",'Local Access'!D668)</f>
        <v/>
      </c>
      <c r="E668" s="36" t="str">
        <f>IF(OR(LEN('Local Access'!E668)=0,'Local Access'!$L667="Ja"),"",'Local Access'!E668)</f>
        <v/>
      </c>
      <c r="F668" s="36" t="str">
        <f>IF(OR(LEN('Local Access'!F668)=0,'Local Access'!$L667="Ja"),"",'Local Access'!F668)</f>
        <v/>
      </c>
      <c r="G668" s="36" t="str">
        <f>IF(N667="Ja","",IF(LEN('Local Access'!H668)=0,"",'Local Access'!H668))</f>
        <v/>
      </c>
      <c r="H668" s="174" t="str">
        <f t="shared" si="50"/>
        <v/>
      </c>
      <c r="I668" s="36" t="str">
        <f>IF(N667="Ja","",IF(LEN('Local Access'!G668)=0,"",'Local Access'!G668))</f>
        <v/>
      </c>
      <c r="J668" s="36" t="str">
        <f>IF(N667="Ja","",IF(LEN('Local Access'!I668)=0,"",'Local Access'!I668))</f>
        <v/>
      </c>
      <c r="K668" s="36" t="str">
        <f>IF(LEN('Local Access'!J668)=0,"",'Local Access'!J668)</f>
        <v/>
      </c>
      <c r="L668" s="36" t="str">
        <f>IF(LEN('Local Access'!K668)=0,"",'Local Access'!K668)</f>
        <v/>
      </c>
      <c r="M668" s="174" t="str">
        <f t="shared" si="51"/>
        <v/>
      </c>
      <c r="N668" s="36" t="str">
        <f>IF(LEN('Local Access'!L668)=0,"",'Local Access'!L668)</f>
        <v/>
      </c>
      <c r="O668" s="36" t="str">
        <f>IF(LEN('Local Access'!M668)=0,"",'Local Access'!M668)</f>
        <v/>
      </c>
      <c r="P668" s="35"/>
      <c r="Q668" s="35"/>
      <c r="R668" s="34"/>
      <c r="S668" s="33"/>
      <c r="T668" s="33"/>
      <c r="U668" s="32"/>
      <c r="V668" s="31"/>
      <c r="W668" s="31"/>
      <c r="X668" s="31"/>
      <c r="Y668" s="31"/>
      <c r="Z668" s="31"/>
      <c r="AA668" s="31"/>
      <c r="AB668" s="292">
        <f t="shared" si="52"/>
        <v>0</v>
      </c>
      <c r="AC668" s="292">
        <f t="shared" si="53"/>
        <v>0</v>
      </c>
      <c r="AD668" s="292">
        <f t="shared" si="54"/>
        <v>0</v>
      </c>
      <c r="AE668" s="30">
        <f>IF(G668="",0,IF(P668="On-Net maken (glasvezel)",$S668*PDC!$F$33+$T668*PDC!$F$34+PDC!$F$32+$U668,IF(P668="On-Net maken (radio)",PDC!$F$35+$U668,0)))</f>
        <v>0</v>
      </c>
      <c r="AF668" s="293">
        <f>IF(G668="",0,IF(P668="Inkoop bij 3e partij",0,IF(H668="Ja",Y668,VLOOKUP($G668,PDC!$B$10:$G$95,6,FALSE))))</f>
        <v>0</v>
      </c>
      <c r="AG668" s="30">
        <f>IF(G668="",0,IF(P668="Inkoop bij 3e partij",0,IF(H668="Ja", Z668,VLOOKUP($G668,PDC!$B$10:$G$95,5,FALSE))))</f>
        <v>0</v>
      </c>
      <c r="AH668" s="293">
        <f>IF(G668="",0,IF(P668="Inkoop bij 3e partij",V668*(1+PDC!$F$37)+IF(G668=0,0,IF(LEN(G668)=0,0,VLOOKUP($G668,PDC!$B$10:$J$77,7,FALSE))),0))</f>
        <v>0</v>
      </c>
      <c r="AI668" s="293">
        <f>IF(G668="",0,IF(P668="Inkoop bij 3e partij",W668*(1+PDC!$F$38),0))</f>
        <v>0</v>
      </c>
      <c r="AJ668" s="30">
        <f>IF(L668="",0,IF(M668="Ja",AA668,VLOOKUP($L668,PDC!$B$10:$G$95,5,FALSE)))</f>
        <v>0</v>
      </c>
    </row>
    <row r="669" spans="1:36" x14ac:dyDescent="0.2">
      <c r="A669" s="36" t="str">
        <f>IF(OR(LEN('Local Access'!A669)=0,'Local Access'!$L668="Ja"),"",'Local Access'!A669)</f>
        <v/>
      </c>
      <c r="B669" s="36" t="str">
        <f>IF(OR(LEN('Local Access'!B669)=0,'Local Access'!$L668="Ja"),"",'Local Access'!B669)</f>
        <v/>
      </c>
      <c r="C669" s="36" t="str">
        <f>IF(OR(LEN('Local Access'!C669)=0,'Local Access'!$L668="Ja"),"",'Local Access'!C669)</f>
        <v/>
      </c>
      <c r="D669" s="36" t="str">
        <f>IF(OR(LEN('Local Access'!D669)=0,'Local Access'!$L668="Ja"),"",'Local Access'!D669)</f>
        <v/>
      </c>
      <c r="E669" s="36" t="str">
        <f>IF(OR(LEN('Local Access'!E669)=0,'Local Access'!$L668="Ja"),"",'Local Access'!E669)</f>
        <v/>
      </c>
      <c r="F669" s="36" t="str">
        <f>IF(OR(LEN('Local Access'!F669)=0,'Local Access'!$L668="Ja"),"",'Local Access'!F669)</f>
        <v/>
      </c>
      <c r="G669" s="36" t="str">
        <f>IF(N668="Ja","",IF(LEN('Local Access'!H669)=0,"",'Local Access'!H669))</f>
        <v/>
      </c>
      <c r="H669" s="174" t="str">
        <f t="shared" si="50"/>
        <v/>
      </c>
      <c r="I669" s="36" t="str">
        <f>IF(N668="Ja","",IF(LEN('Local Access'!G669)=0,"",'Local Access'!G669))</f>
        <v/>
      </c>
      <c r="J669" s="36" t="str">
        <f>IF(N668="Ja","",IF(LEN('Local Access'!I669)=0,"",'Local Access'!I669))</f>
        <v/>
      </c>
      <c r="K669" s="36" t="str">
        <f>IF(LEN('Local Access'!J669)=0,"",'Local Access'!J669)</f>
        <v/>
      </c>
      <c r="L669" s="36" t="str">
        <f>IF(LEN('Local Access'!K669)=0,"",'Local Access'!K669)</f>
        <v/>
      </c>
      <c r="M669" s="174" t="str">
        <f t="shared" si="51"/>
        <v/>
      </c>
      <c r="N669" s="36" t="str">
        <f>IF(LEN('Local Access'!L669)=0,"",'Local Access'!L669)</f>
        <v/>
      </c>
      <c r="O669" s="36" t="str">
        <f>IF(LEN('Local Access'!M669)=0,"",'Local Access'!M669)</f>
        <v/>
      </c>
      <c r="P669" s="35"/>
      <c r="Q669" s="35"/>
      <c r="R669" s="34"/>
      <c r="S669" s="33"/>
      <c r="T669" s="33"/>
      <c r="U669" s="32"/>
      <c r="V669" s="31"/>
      <c r="W669" s="31"/>
      <c r="X669" s="31"/>
      <c r="Y669" s="31"/>
      <c r="Z669" s="31"/>
      <c r="AA669" s="31"/>
      <c r="AB669" s="292">
        <f t="shared" si="52"/>
        <v>0</v>
      </c>
      <c r="AC669" s="292">
        <f t="shared" si="53"/>
        <v>0</v>
      </c>
      <c r="AD669" s="292">
        <f t="shared" si="54"/>
        <v>0</v>
      </c>
      <c r="AE669" s="30">
        <f>IF(G669="",0,IF(P669="On-Net maken (glasvezel)",$S669*PDC!$F$33+$T669*PDC!$F$34+PDC!$F$32+$U669,IF(P669="On-Net maken (radio)",PDC!$F$35+$U669,0)))</f>
        <v>0</v>
      </c>
      <c r="AF669" s="293">
        <f>IF(G669="",0,IF(P669="Inkoop bij 3e partij",0,IF(H669="Ja",Y669,VLOOKUP($G669,PDC!$B$10:$G$95,6,FALSE))))</f>
        <v>0</v>
      </c>
      <c r="AG669" s="30">
        <f>IF(G669="",0,IF(P669="Inkoop bij 3e partij",0,IF(H669="Ja", Z669,VLOOKUP($G669,PDC!$B$10:$G$95,5,FALSE))))</f>
        <v>0</v>
      </c>
      <c r="AH669" s="293">
        <f>IF(G669="",0,IF(P669="Inkoop bij 3e partij",V669*(1+PDC!$F$37)+IF(G669=0,0,IF(LEN(G669)=0,0,VLOOKUP($G669,PDC!$B$10:$J$77,7,FALSE))),0))</f>
        <v>0</v>
      </c>
      <c r="AI669" s="293">
        <f>IF(G669="",0,IF(P669="Inkoop bij 3e partij",W669*(1+PDC!$F$38),0))</f>
        <v>0</v>
      </c>
      <c r="AJ669" s="30">
        <f>IF(L669="",0,IF(M669="Ja",AA669,VLOOKUP($L669,PDC!$B$10:$G$95,5,FALSE)))</f>
        <v>0</v>
      </c>
    </row>
    <row r="670" spans="1:36" x14ac:dyDescent="0.2">
      <c r="A670" s="36" t="str">
        <f>IF(OR(LEN('Local Access'!A670)=0,'Local Access'!$L669="Ja"),"",'Local Access'!A670)</f>
        <v/>
      </c>
      <c r="B670" s="36" t="str">
        <f>IF(OR(LEN('Local Access'!B670)=0,'Local Access'!$L669="Ja"),"",'Local Access'!B670)</f>
        <v/>
      </c>
      <c r="C670" s="36" t="str">
        <f>IF(OR(LEN('Local Access'!C670)=0,'Local Access'!$L669="Ja"),"",'Local Access'!C670)</f>
        <v/>
      </c>
      <c r="D670" s="36" t="str">
        <f>IF(OR(LEN('Local Access'!D670)=0,'Local Access'!$L669="Ja"),"",'Local Access'!D670)</f>
        <v/>
      </c>
      <c r="E670" s="36" t="str">
        <f>IF(OR(LEN('Local Access'!E670)=0,'Local Access'!$L669="Ja"),"",'Local Access'!E670)</f>
        <v/>
      </c>
      <c r="F670" s="36" t="str">
        <f>IF(OR(LEN('Local Access'!F670)=0,'Local Access'!$L669="Ja"),"",'Local Access'!F670)</f>
        <v/>
      </c>
      <c r="G670" s="36" t="str">
        <f>IF(N669="Ja","",IF(LEN('Local Access'!H670)=0,"",'Local Access'!H670))</f>
        <v/>
      </c>
      <c r="H670" s="174" t="str">
        <f t="shared" si="50"/>
        <v/>
      </c>
      <c r="I670" s="36" t="str">
        <f>IF(N669="Ja","",IF(LEN('Local Access'!G670)=0,"",'Local Access'!G670))</f>
        <v/>
      </c>
      <c r="J670" s="36" t="str">
        <f>IF(N669="Ja","",IF(LEN('Local Access'!I670)=0,"",'Local Access'!I670))</f>
        <v/>
      </c>
      <c r="K670" s="36" t="str">
        <f>IF(LEN('Local Access'!J670)=0,"",'Local Access'!J670)</f>
        <v/>
      </c>
      <c r="L670" s="36" t="str">
        <f>IF(LEN('Local Access'!K670)=0,"",'Local Access'!K670)</f>
        <v/>
      </c>
      <c r="M670" s="174" t="str">
        <f t="shared" si="51"/>
        <v/>
      </c>
      <c r="N670" s="36" t="str">
        <f>IF(LEN('Local Access'!L670)=0,"",'Local Access'!L670)</f>
        <v/>
      </c>
      <c r="O670" s="36" t="str">
        <f>IF(LEN('Local Access'!M670)=0,"",'Local Access'!M670)</f>
        <v/>
      </c>
      <c r="P670" s="35"/>
      <c r="Q670" s="35"/>
      <c r="R670" s="34"/>
      <c r="S670" s="33"/>
      <c r="T670" s="33"/>
      <c r="U670" s="32"/>
      <c r="V670" s="31"/>
      <c r="W670" s="31"/>
      <c r="X670" s="31"/>
      <c r="Y670" s="31"/>
      <c r="Z670" s="31"/>
      <c r="AA670" s="31"/>
      <c r="AB670" s="292">
        <f t="shared" si="52"/>
        <v>0</v>
      </c>
      <c r="AC670" s="292">
        <f t="shared" si="53"/>
        <v>0</v>
      </c>
      <c r="AD670" s="292">
        <f t="shared" si="54"/>
        <v>0</v>
      </c>
      <c r="AE670" s="30">
        <f>IF(G670="",0,IF(P670="On-Net maken (glasvezel)",$S670*PDC!$F$33+$T670*PDC!$F$34+PDC!$F$32+$U670,IF(P670="On-Net maken (radio)",PDC!$F$35+$U670,0)))</f>
        <v>0</v>
      </c>
      <c r="AF670" s="293">
        <f>IF(G670="",0,IF(P670="Inkoop bij 3e partij",0,IF(H670="Ja",Y670,VLOOKUP($G670,PDC!$B$10:$G$95,6,FALSE))))</f>
        <v>0</v>
      </c>
      <c r="AG670" s="30">
        <f>IF(G670="",0,IF(P670="Inkoop bij 3e partij",0,IF(H670="Ja", Z670,VLOOKUP($G670,PDC!$B$10:$G$95,5,FALSE))))</f>
        <v>0</v>
      </c>
      <c r="AH670" s="293">
        <f>IF(G670="",0,IF(P670="Inkoop bij 3e partij",V670*(1+PDC!$F$37)+IF(G670=0,0,IF(LEN(G670)=0,0,VLOOKUP($G670,PDC!$B$10:$J$77,7,FALSE))),0))</f>
        <v>0</v>
      </c>
      <c r="AI670" s="293">
        <f>IF(G670="",0,IF(P670="Inkoop bij 3e partij",W670*(1+PDC!$F$38),0))</f>
        <v>0</v>
      </c>
      <c r="AJ670" s="30">
        <f>IF(L670="",0,IF(M670="Ja",AA670,VLOOKUP($L670,PDC!$B$10:$G$95,5,FALSE)))</f>
        <v>0</v>
      </c>
    </row>
    <row r="671" spans="1:36" x14ac:dyDescent="0.2">
      <c r="A671" s="36" t="str">
        <f>IF(OR(LEN('Local Access'!A671)=0,'Local Access'!$L670="Ja"),"",'Local Access'!A671)</f>
        <v/>
      </c>
      <c r="B671" s="36" t="str">
        <f>IF(OR(LEN('Local Access'!B671)=0,'Local Access'!$L670="Ja"),"",'Local Access'!B671)</f>
        <v/>
      </c>
      <c r="C671" s="36" t="str">
        <f>IF(OR(LEN('Local Access'!C671)=0,'Local Access'!$L670="Ja"),"",'Local Access'!C671)</f>
        <v/>
      </c>
      <c r="D671" s="36" t="str">
        <f>IF(OR(LEN('Local Access'!D671)=0,'Local Access'!$L670="Ja"),"",'Local Access'!D671)</f>
        <v/>
      </c>
      <c r="E671" s="36" t="str">
        <f>IF(OR(LEN('Local Access'!E671)=0,'Local Access'!$L670="Ja"),"",'Local Access'!E671)</f>
        <v/>
      </c>
      <c r="F671" s="36" t="str">
        <f>IF(OR(LEN('Local Access'!F671)=0,'Local Access'!$L670="Ja"),"",'Local Access'!F671)</f>
        <v/>
      </c>
      <c r="G671" s="36" t="str">
        <f>IF(N670="Ja","",IF(LEN('Local Access'!H671)=0,"",'Local Access'!H671))</f>
        <v/>
      </c>
      <c r="H671" s="174" t="str">
        <f t="shared" si="50"/>
        <v/>
      </c>
      <c r="I671" s="36" t="str">
        <f>IF(N670="Ja","",IF(LEN('Local Access'!G671)=0,"",'Local Access'!G671))</f>
        <v/>
      </c>
      <c r="J671" s="36" t="str">
        <f>IF(N670="Ja","",IF(LEN('Local Access'!I671)=0,"",'Local Access'!I671))</f>
        <v/>
      </c>
      <c r="K671" s="36" t="str">
        <f>IF(LEN('Local Access'!J671)=0,"",'Local Access'!J671)</f>
        <v/>
      </c>
      <c r="L671" s="36" t="str">
        <f>IF(LEN('Local Access'!K671)=0,"",'Local Access'!K671)</f>
        <v/>
      </c>
      <c r="M671" s="174" t="str">
        <f t="shared" si="51"/>
        <v/>
      </c>
      <c r="N671" s="36" t="str">
        <f>IF(LEN('Local Access'!L671)=0,"",'Local Access'!L671)</f>
        <v/>
      </c>
      <c r="O671" s="36" t="str">
        <f>IF(LEN('Local Access'!M671)=0,"",'Local Access'!M671)</f>
        <v/>
      </c>
      <c r="P671" s="35"/>
      <c r="Q671" s="35"/>
      <c r="R671" s="34"/>
      <c r="S671" s="33"/>
      <c r="T671" s="33"/>
      <c r="U671" s="32"/>
      <c r="V671" s="31"/>
      <c r="W671" s="31"/>
      <c r="X671" s="31"/>
      <c r="Y671" s="31"/>
      <c r="Z671" s="31"/>
      <c r="AA671" s="31"/>
      <c r="AB671" s="292">
        <f t="shared" si="52"/>
        <v>0</v>
      </c>
      <c r="AC671" s="292">
        <f t="shared" si="53"/>
        <v>0</v>
      </c>
      <c r="AD671" s="292">
        <f t="shared" si="54"/>
        <v>0</v>
      </c>
      <c r="AE671" s="30">
        <f>IF(G671="",0,IF(P671="On-Net maken (glasvezel)",$S671*PDC!$F$33+$T671*PDC!$F$34+PDC!$F$32+$U671,IF(P671="On-Net maken (radio)",PDC!$F$35+$U671,0)))</f>
        <v>0</v>
      </c>
      <c r="AF671" s="293">
        <f>IF(G671="",0,IF(P671="Inkoop bij 3e partij",0,IF(H671="Ja",Y671,VLOOKUP($G671,PDC!$B$10:$G$95,6,FALSE))))</f>
        <v>0</v>
      </c>
      <c r="AG671" s="30">
        <f>IF(G671="",0,IF(P671="Inkoop bij 3e partij",0,IF(H671="Ja", Z671,VLOOKUP($G671,PDC!$B$10:$G$95,5,FALSE))))</f>
        <v>0</v>
      </c>
      <c r="AH671" s="293">
        <f>IF(G671="",0,IF(P671="Inkoop bij 3e partij",V671*(1+PDC!$F$37)+IF(G671=0,0,IF(LEN(G671)=0,0,VLOOKUP($G671,PDC!$B$10:$J$77,7,FALSE))),0))</f>
        <v>0</v>
      </c>
      <c r="AI671" s="293">
        <f>IF(G671="",0,IF(P671="Inkoop bij 3e partij",W671*(1+PDC!$F$38),0))</f>
        <v>0</v>
      </c>
      <c r="AJ671" s="30">
        <f>IF(L671="",0,IF(M671="Ja",AA671,VLOOKUP($L671,PDC!$B$10:$G$95,5,FALSE)))</f>
        <v>0</v>
      </c>
    </row>
    <row r="672" spans="1:36" x14ac:dyDescent="0.2">
      <c r="A672" s="36" t="str">
        <f>IF(OR(LEN('Local Access'!A672)=0,'Local Access'!$L671="Ja"),"",'Local Access'!A672)</f>
        <v/>
      </c>
      <c r="B672" s="36" t="str">
        <f>IF(OR(LEN('Local Access'!B672)=0,'Local Access'!$L671="Ja"),"",'Local Access'!B672)</f>
        <v/>
      </c>
      <c r="C672" s="36" t="str">
        <f>IF(OR(LEN('Local Access'!C672)=0,'Local Access'!$L671="Ja"),"",'Local Access'!C672)</f>
        <v/>
      </c>
      <c r="D672" s="36" t="str">
        <f>IF(OR(LEN('Local Access'!D672)=0,'Local Access'!$L671="Ja"),"",'Local Access'!D672)</f>
        <v/>
      </c>
      <c r="E672" s="36" t="str">
        <f>IF(OR(LEN('Local Access'!E672)=0,'Local Access'!$L671="Ja"),"",'Local Access'!E672)</f>
        <v/>
      </c>
      <c r="F672" s="36" t="str">
        <f>IF(OR(LEN('Local Access'!F672)=0,'Local Access'!$L671="Ja"),"",'Local Access'!F672)</f>
        <v/>
      </c>
      <c r="G672" s="36" t="str">
        <f>IF(N671="Ja","",IF(LEN('Local Access'!H672)=0,"",'Local Access'!H672))</f>
        <v/>
      </c>
      <c r="H672" s="174" t="str">
        <f t="shared" si="50"/>
        <v/>
      </c>
      <c r="I672" s="36" t="str">
        <f>IF(N671="Ja","",IF(LEN('Local Access'!G672)=0,"",'Local Access'!G672))</f>
        <v/>
      </c>
      <c r="J672" s="36" t="str">
        <f>IF(N671="Ja","",IF(LEN('Local Access'!I672)=0,"",'Local Access'!I672))</f>
        <v/>
      </c>
      <c r="K672" s="36" t="str">
        <f>IF(LEN('Local Access'!J672)=0,"",'Local Access'!J672)</f>
        <v/>
      </c>
      <c r="L672" s="36" t="str">
        <f>IF(LEN('Local Access'!K672)=0,"",'Local Access'!K672)</f>
        <v/>
      </c>
      <c r="M672" s="174" t="str">
        <f t="shared" si="51"/>
        <v/>
      </c>
      <c r="N672" s="36" t="str">
        <f>IF(LEN('Local Access'!L672)=0,"",'Local Access'!L672)</f>
        <v/>
      </c>
      <c r="O672" s="36" t="str">
        <f>IF(LEN('Local Access'!M672)=0,"",'Local Access'!M672)</f>
        <v/>
      </c>
      <c r="P672" s="35"/>
      <c r="Q672" s="35"/>
      <c r="R672" s="34"/>
      <c r="S672" s="33"/>
      <c r="T672" s="33"/>
      <c r="U672" s="32"/>
      <c r="V672" s="31"/>
      <c r="W672" s="31"/>
      <c r="X672" s="31"/>
      <c r="Y672" s="31"/>
      <c r="Z672" s="31"/>
      <c r="AA672" s="31"/>
      <c r="AB672" s="292">
        <f t="shared" si="52"/>
        <v>0</v>
      </c>
      <c r="AC672" s="292">
        <f t="shared" si="53"/>
        <v>0</v>
      </c>
      <c r="AD672" s="292">
        <f t="shared" si="54"/>
        <v>0</v>
      </c>
      <c r="AE672" s="30">
        <f>IF(G672="",0,IF(P672="On-Net maken (glasvezel)",$S672*PDC!$F$33+$T672*PDC!$F$34+PDC!$F$32+$U672,IF(P672="On-Net maken (radio)",PDC!$F$35+$U672,0)))</f>
        <v>0</v>
      </c>
      <c r="AF672" s="293">
        <f>IF(G672="",0,IF(P672="Inkoop bij 3e partij",0,IF(H672="Ja",Y672,VLOOKUP($G672,PDC!$B$10:$G$95,6,FALSE))))</f>
        <v>0</v>
      </c>
      <c r="AG672" s="30">
        <f>IF(G672="",0,IF(P672="Inkoop bij 3e partij",0,IF(H672="Ja", Z672,VLOOKUP($G672,PDC!$B$10:$G$95,5,FALSE))))</f>
        <v>0</v>
      </c>
      <c r="AH672" s="293">
        <f>IF(G672="",0,IF(P672="Inkoop bij 3e partij",V672*(1+PDC!$F$37)+IF(G672=0,0,IF(LEN(G672)=0,0,VLOOKUP($G672,PDC!$B$10:$J$77,7,FALSE))),0))</f>
        <v>0</v>
      </c>
      <c r="AI672" s="293">
        <f>IF(G672="",0,IF(P672="Inkoop bij 3e partij",W672*(1+PDC!$F$38),0))</f>
        <v>0</v>
      </c>
      <c r="AJ672" s="30">
        <f>IF(L672="",0,IF(M672="Ja",AA672,VLOOKUP($L672,PDC!$B$10:$G$95,5,FALSE)))</f>
        <v>0</v>
      </c>
    </row>
    <row r="673" spans="1:36" x14ac:dyDescent="0.2">
      <c r="A673" s="36" t="str">
        <f>IF(OR(LEN('Local Access'!A673)=0,'Local Access'!$L672="Ja"),"",'Local Access'!A673)</f>
        <v/>
      </c>
      <c r="B673" s="36" t="str">
        <f>IF(OR(LEN('Local Access'!B673)=0,'Local Access'!$L672="Ja"),"",'Local Access'!B673)</f>
        <v/>
      </c>
      <c r="C673" s="36" t="str">
        <f>IF(OR(LEN('Local Access'!C673)=0,'Local Access'!$L672="Ja"),"",'Local Access'!C673)</f>
        <v/>
      </c>
      <c r="D673" s="36" t="str">
        <f>IF(OR(LEN('Local Access'!D673)=0,'Local Access'!$L672="Ja"),"",'Local Access'!D673)</f>
        <v/>
      </c>
      <c r="E673" s="36" t="str">
        <f>IF(OR(LEN('Local Access'!E673)=0,'Local Access'!$L672="Ja"),"",'Local Access'!E673)</f>
        <v/>
      </c>
      <c r="F673" s="36" t="str">
        <f>IF(OR(LEN('Local Access'!F673)=0,'Local Access'!$L672="Ja"),"",'Local Access'!F673)</f>
        <v/>
      </c>
      <c r="G673" s="36" t="str">
        <f>IF(N672="Ja","",IF(LEN('Local Access'!H673)=0,"",'Local Access'!H673))</f>
        <v/>
      </c>
      <c r="H673" s="174" t="str">
        <f t="shared" si="50"/>
        <v/>
      </c>
      <c r="I673" s="36" t="str">
        <f>IF(N672="Ja","",IF(LEN('Local Access'!G673)=0,"",'Local Access'!G673))</f>
        <v/>
      </c>
      <c r="J673" s="36" t="str">
        <f>IF(N672="Ja","",IF(LEN('Local Access'!I673)=0,"",'Local Access'!I673))</f>
        <v/>
      </c>
      <c r="K673" s="36" t="str">
        <f>IF(LEN('Local Access'!J673)=0,"",'Local Access'!J673)</f>
        <v/>
      </c>
      <c r="L673" s="36" t="str">
        <f>IF(LEN('Local Access'!K673)=0,"",'Local Access'!K673)</f>
        <v/>
      </c>
      <c r="M673" s="174" t="str">
        <f t="shared" si="51"/>
        <v/>
      </c>
      <c r="N673" s="36" t="str">
        <f>IF(LEN('Local Access'!L673)=0,"",'Local Access'!L673)</f>
        <v/>
      </c>
      <c r="O673" s="36" t="str">
        <f>IF(LEN('Local Access'!M673)=0,"",'Local Access'!M673)</f>
        <v/>
      </c>
      <c r="P673" s="35"/>
      <c r="Q673" s="35"/>
      <c r="R673" s="34"/>
      <c r="S673" s="33"/>
      <c r="T673" s="33"/>
      <c r="U673" s="32"/>
      <c r="V673" s="31"/>
      <c r="W673" s="31"/>
      <c r="X673" s="31"/>
      <c r="Y673" s="31"/>
      <c r="Z673" s="31"/>
      <c r="AA673" s="31"/>
      <c r="AB673" s="292">
        <f t="shared" si="52"/>
        <v>0</v>
      </c>
      <c r="AC673" s="292">
        <f t="shared" si="53"/>
        <v>0</v>
      </c>
      <c r="AD673" s="292">
        <f t="shared" si="54"/>
        <v>0</v>
      </c>
      <c r="AE673" s="30">
        <f>IF(G673="",0,IF(P673="On-Net maken (glasvezel)",$S673*PDC!$F$33+$T673*PDC!$F$34+PDC!$F$32+$U673,IF(P673="On-Net maken (radio)",PDC!$F$35+$U673,0)))</f>
        <v>0</v>
      </c>
      <c r="AF673" s="293">
        <f>IF(G673="",0,IF(P673="Inkoop bij 3e partij",0,IF(H673="Ja",Y673,VLOOKUP($G673,PDC!$B$10:$G$95,6,FALSE))))</f>
        <v>0</v>
      </c>
      <c r="AG673" s="30">
        <f>IF(G673="",0,IF(P673="Inkoop bij 3e partij",0,IF(H673="Ja", Z673,VLOOKUP($G673,PDC!$B$10:$G$95,5,FALSE))))</f>
        <v>0</v>
      </c>
      <c r="AH673" s="293">
        <f>IF(G673="",0,IF(P673="Inkoop bij 3e partij",V673*(1+PDC!$F$37)+IF(G673=0,0,IF(LEN(G673)=0,0,VLOOKUP($G673,PDC!$B$10:$J$77,7,FALSE))),0))</f>
        <v>0</v>
      </c>
      <c r="AI673" s="293">
        <f>IF(G673="",0,IF(P673="Inkoop bij 3e partij",W673*(1+PDC!$F$38),0))</f>
        <v>0</v>
      </c>
      <c r="AJ673" s="30">
        <f>IF(L673="",0,IF(M673="Ja",AA673,VLOOKUP($L673,PDC!$B$10:$G$95,5,FALSE)))</f>
        <v>0</v>
      </c>
    </row>
    <row r="674" spans="1:36" x14ac:dyDescent="0.2">
      <c r="A674" s="36" t="str">
        <f>IF(OR(LEN('Local Access'!A674)=0,'Local Access'!$L673="Ja"),"",'Local Access'!A674)</f>
        <v/>
      </c>
      <c r="B674" s="36" t="str">
        <f>IF(OR(LEN('Local Access'!B674)=0,'Local Access'!$L673="Ja"),"",'Local Access'!B674)</f>
        <v/>
      </c>
      <c r="C674" s="36" t="str">
        <f>IF(OR(LEN('Local Access'!C674)=0,'Local Access'!$L673="Ja"),"",'Local Access'!C674)</f>
        <v/>
      </c>
      <c r="D674" s="36" t="str">
        <f>IF(OR(LEN('Local Access'!D674)=0,'Local Access'!$L673="Ja"),"",'Local Access'!D674)</f>
        <v/>
      </c>
      <c r="E674" s="36" t="str">
        <f>IF(OR(LEN('Local Access'!E674)=0,'Local Access'!$L673="Ja"),"",'Local Access'!E674)</f>
        <v/>
      </c>
      <c r="F674" s="36" t="str">
        <f>IF(OR(LEN('Local Access'!F674)=0,'Local Access'!$L673="Ja"),"",'Local Access'!F674)</f>
        <v/>
      </c>
      <c r="G674" s="36" t="str">
        <f>IF(N673="Ja","",IF(LEN('Local Access'!H674)=0,"",'Local Access'!H674))</f>
        <v/>
      </c>
      <c r="H674" s="174" t="str">
        <f t="shared" si="50"/>
        <v/>
      </c>
      <c r="I674" s="36" t="str">
        <f>IF(N673="Ja","",IF(LEN('Local Access'!G674)=0,"",'Local Access'!G674))</f>
        <v/>
      </c>
      <c r="J674" s="36" t="str">
        <f>IF(N673="Ja","",IF(LEN('Local Access'!I674)=0,"",'Local Access'!I674))</f>
        <v/>
      </c>
      <c r="K674" s="36" t="str">
        <f>IF(LEN('Local Access'!J674)=0,"",'Local Access'!J674)</f>
        <v/>
      </c>
      <c r="L674" s="36" t="str">
        <f>IF(LEN('Local Access'!K674)=0,"",'Local Access'!K674)</f>
        <v/>
      </c>
      <c r="M674" s="174" t="str">
        <f t="shared" si="51"/>
        <v/>
      </c>
      <c r="N674" s="36" t="str">
        <f>IF(LEN('Local Access'!L674)=0,"",'Local Access'!L674)</f>
        <v/>
      </c>
      <c r="O674" s="36" t="str">
        <f>IF(LEN('Local Access'!M674)=0,"",'Local Access'!M674)</f>
        <v/>
      </c>
      <c r="P674" s="35"/>
      <c r="Q674" s="35"/>
      <c r="R674" s="34"/>
      <c r="S674" s="33"/>
      <c r="T674" s="33"/>
      <c r="U674" s="32"/>
      <c r="V674" s="31"/>
      <c r="W674" s="31"/>
      <c r="X674" s="31"/>
      <c r="Y674" s="31"/>
      <c r="Z674" s="31"/>
      <c r="AA674" s="31"/>
      <c r="AB674" s="292">
        <f t="shared" si="52"/>
        <v>0</v>
      </c>
      <c r="AC674" s="292">
        <f t="shared" si="53"/>
        <v>0</v>
      </c>
      <c r="AD674" s="292">
        <f t="shared" si="54"/>
        <v>0</v>
      </c>
      <c r="AE674" s="30">
        <f>IF(G674="",0,IF(P674="On-Net maken (glasvezel)",$S674*PDC!$F$33+$T674*PDC!$F$34+PDC!$F$32+$U674,IF(P674="On-Net maken (radio)",PDC!$F$35+$U674,0)))</f>
        <v>0</v>
      </c>
      <c r="AF674" s="293">
        <f>IF(G674="",0,IF(P674="Inkoop bij 3e partij",0,IF(H674="Ja",Y674,VLOOKUP($G674,PDC!$B$10:$G$95,6,FALSE))))</f>
        <v>0</v>
      </c>
      <c r="AG674" s="30">
        <f>IF(G674="",0,IF(P674="Inkoop bij 3e partij",0,IF(H674="Ja", Z674,VLOOKUP($G674,PDC!$B$10:$G$95,5,FALSE))))</f>
        <v>0</v>
      </c>
      <c r="AH674" s="293">
        <f>IF(G674="",0,IF(P674="Inkoop bij 3e partij",V674*(1+PDC!$F$37)+IF(G674=0,0,IF(LEN(G674)=0,0,VLOOKUP($G674,PDC!$B$10:$J$77,7,FALSE))),0))</f>
        <v>0</v>
      </c>
      <c r="AI674" s="293">
        <f>IF(G674="",0,IF(P674="Inkoop bij 3e partij",W674*(1+PDC!$F$38),0))</f>
        <v>0</v>
      </c>
      <c r="AJ674" s="30">
        <f>IF(L674="",0,IF(M674="Ja",AA674,VLOOKUP($L674,PDC!$B$10:$G$95,5,FALSE)))</f>
        <v>0</v>
      </c>
    </row>
    <row r="675" spans="1:36" x14ac:dyDescent="0.2">
      <c r="A675" s="36" t="str">
        <f>IF(OR(LEN('Local Access'!A675)=0,'Local Access'!$L674="Ja"),"",'Local Access'!A675)</f>
        <v/>
      </c>
      <c r="B675" s="36" t="str">
        <f>IF(OR(LEN('Local Access'!B675)=0,'Local Access'!$L674="Ja"),"",'Local Access'!B675)</f>
        <v/>
      </c>
      <c r="C675" s="36" t="str">
        <f>IF(OR(LEN('Local Access'!C675)=0,'Local Access'!$L674="Ja"),"",'Local Access'!C675)</f>
        <v/>
      </c>
      <c r="D675" s="36" t="str">
        <f>IF(OR(LEN('Local Access'!D675)=0,'Local Access'!$L674="Ja"),"",'Local Access'!D675)</f>
        <v/>
      </c>
      <c r="E675" s="36" t="str">
        <f>IF(OR(LEN('Local Access'!E675)=0,'Local Access'!$L674="Ja"),"",'Local Access'!E675)</f>
        <v/>
      </c>
      <c r="F675" s="36" t="str">
        <f>IF(OR(LEN('Local Access'!F675)=0,'Local Access'!$L674="Ja"),"",'Local Access'!F675)</f>
        <v/>
      </c>
      <c r="G675" s="36" t="str">
        <f>IF(N674="Ja","",IF(LEN('Local Access'!H675)=0,"",'Local Access'!H675))</f>
        <v/>
      </c>
      <c r="H675" s="174" t="str">
        <f t="shared" si="50"/>
        <v/>
      </c>
      <c r="I675" s="36" t="str">
        <f>IF(N674="Ja","",IF(LEN('Local Access'!G675)=0,"",'Local Access'!G675))</f>
        <v/>
      </c>
      <c r="J675" s="36" t="str">
        <f>IF(N674="Ja","",IF(LEN('Local Access'!I675)=0,"",'Local Access'!I675))</f>
        <v/>
      </c>
      <c r="K675" s="36" t="str">
        <f>IF(LEN('Local Access'!J675)=0,"",'Local Access'!J675)</f>
        <v/>
      </c>
      <c r="L675" s="36" t="str">
        <f>IF(LEN('Local Access'!K675)=0,"",'Local Access'!K675)</f>
        <v/>
      </c>
      <c r="M675" s="174" t="str">
        <f t="shared" si="51"/>
        <v/>
      </c>
      <c r="N675" s="36" t="str">
        <f>IF(LEN('Local Access'!L675)=0,"",'Local Access'!L675)</f>
        <v/>
      </c>
      <c r="O675" s="36" t="str">
        <f>IF(LEN('Local Access'!M675)=0,"",'Local Access'!M675)</f>
        <v/>
      </c>
      <c r="P675" s="35"/>
      <c r="Q675" s="35"/>
      <c r="R675" s="34"/>
      <c r="S675" s="33"/>
      <c r="T675" s="33"/>
      <c r="U675" s="32"/>
      <c r="V675" s="31"/>
      <c r="W675" s="31"/>
      <c r="X675" s="31"/>
      <c r="Y675" s="31"/>
      <c r="Z675" s="31"/>
      <c r="AA675" s="31"/>
      <c r="AB675" s="292">
        <f t="shared" si="52"/>
        <v>0</v>
      </c>
      <c r="AC675" s="292">
        <f t="shared" si="53"/>
        <v>0</v>
      </c>
      <c r="AD675" s="292">
        <f t="shared" si="54"/>
        <v>0</v>
      </c>
      <c r="AE675" s="30">
        <f>IF(G675="",0,IF(P675="On-Net maken (glasvezel)",$S675*PDC!$F$33+$T675*PDC!$F$34+PDC!$F$32+$U675,IF(P675="On-Net maken (radio)",PDC!$F$35+$U675,0)))</f>
        <v>0</v>
      </c>
      <c r="AF675" s="293">
        <f>IF(G675="",0,IF(P675="Inkoop bij 3e partij",0,IF(H675="Ja",Y675,VLOOKUP($G675,PDC!$B$10:$G$95,6,FALSE))))</f>
        <v>0</v>
      </c>
      <c r="AG675" s="30">
        <f>IF(G675="",0,IF(P675="Inkoop bij 3e partij",0,IF(H675="Ja", Z675,VLOOKUP($G675,PDC!$B$10:$G$95,5,FALSE))))</f>
        <v>0</v>
      </c>
      <c r="AH675" s="293">
        <f>IF(G675="",0,IF(P675="Inkoop bij 3e partij",V675*(1+PDC!$F$37)+IF(G675=0,0,IF(LEN(G675)=0,0,VLOOKUP($G675,PDC!$B$10:$J$77,7,FALSE))),0))</f>
        <v>0</v>
      </c>
      <c r="AI675" s="293">
        <f>IF(G675="",0,IF(P675="Inkoop bij 3e partij",W675*(1+PDC!$F$38),0))</f>
        <v>0</v>
      </c>
      <c r="AJ675" s="30">
        <f>IF(L675="",0,IF(M675="Ja",AA675,VLOOKUP($L675,PDC!$B$10:$G$95,5,FALSE)))</f>
        <v>0</v>
      </c>
    </row>
    <row r="676" spans="1:36" x14ac:dyDescent="0.2">
      <c r="A676" s="36" t="str">
        <f>IF(OR(LEN('Local Access'!A676)=0,'Local Access'!$L675="Ja"),"",'Local Access'!A676)</f>
        <v/>
      </c>
      <c r="B676" s="36" t="str">
        <f>IF(OR(LEN('Local Access'!B676)=0,'Local Access'!$L675="Ja"),"",'Local Access'!B676)</f>
        <v/>
      </c>
      <c r="C676" s="36" t="str">
        <f>IF(OR(LEN('Local Access'!C676)=0,'Local Access'!$L675="Ja"),"",'Local Access'!C676)</f>
        <v/>
      </c>
      <c r="D676" s="36" t="str">
        <f>IF(OR(LEN('Local Access'!D676)=0,'Local Access'!$L675="Ja"),"",'Local Access'!D676)</f>
        <v/>
      </c>
      <c r="E676" s="36" t="str">
        <f>IF(OR(LEN('Local Access'!E676)=0,'Local Access'!$L675="Ja"),"",'Local Access'!E676)</f>
        <v/>
      </c>
      <c r="F676" s="36" t="str">
        <f>IF(OR(LEN('Local Access'!F676)=0,'Local Access'!$L675="Ja"),"",'Local Access'!F676)</f>
        <v/>
      </c>
      <c r="G676" s="36" t="str">
        <f>IF(N675="Ja","",IF(LEN('Local Access'!H676)=0,"",'Local Access'!H676))</f>
        <v/>
      </c>
      <c r="H676" s="174" t="str">
        <f t="shared" si="50"/>
        <v/>
      </c>
      <c r="I676" s="36" t="str">
        <f>IF(N675="Ja","",IF(LEN('Local Access'!G676)=0,"",'Local Access'!G676))</f>
        <v/>
      </c>
      <c r="J676" s="36" t="str">
        <f>IF(N675="Ja","",IF(LEN('Local Access'!I676)=0,"",'Local Access'!I676))</f>
        <v/>
      </c>
      <c r="K676" s="36" t="str">
        <f>IF(LEN('Local Access'!J676)=0,"",'Local Access'!J676)</f>
        <v/>
      </c>
      <c r="L676" s="36" t="str">
        <f>IF(LEN('Local Access'!K676)=0,"",'Local Access'!K676)</f>
        <v/>
      </c>
      <c r="M676" s="174" t="str">
        <f t="shared" si="51"/>
        <v/>
      </c>
      <c r="N676" s="36" t="str">
        <f>IF(LEN('Local Access'!L676)=0,"",'Local Access'!L676)</f>
        <v/>
      </c>
      <c r="O676" s="36" t="str">
        <f>IF(LEN('Local Access'!M676)=0,"",'Local Access'!M676)</f>
        <v/>
      </c>
      <c r="P676" s="35"/>
      <c r="Q676" s="35"/>
      <c r="R676" s="34"/>
      <c r="S676" s="33"/>
      <c r="T676" s="33"/>
      <c r="U676" s="32"/>
      <c r="V676" s="31"/>
      <c r="W676" s="31"/>
      <c r="X676" s="31"/>
      <c r="Y676" s="31"/>
      <c r="Z676" s="31"/>
      <c r="AA676" s="31"/>
      <c r="AB676" s="292">
        <f t="shared" si="52"/>
        <v>0</v>
      </c>
      <c r="AC676" s="292">
        <f t="shared" si="53"/>
        <v>0</v>
      </c>
      <c r="AD676" s="292">
        <f t="shared" si="54"/>
        <v>0</v>
      </c>
      <c r="AE676" s="30">
        <f>IF(G676="",0,IF(P676="On-Net maken (glasvezel)",$S676*PDC!$F$33+$T676*PDC!$F$34+PDC!$F$32+$U676,IF(P676="On-Net maken (radio)",PDC!$F$35+$U676,0)))</f>
        <v>0</v>
      </c>
      <c r="AF676" s="293">
        <f>IF(G676="",0,IF(P676="Inkoop bij 3e partij",0,IF(H676="Ja",Y676,VLOOKUP($G676,PDC!$B$10:$G$95,6,FALSE))))</f>
        <v>0</v>
      </c>
      <c r="AG676" s="30">
        <f>IF(G676="",0,IF(P676="Inkoop bij 3e partij",0,IF(H676="Ja", Z676,VLOOKUP($G676,PDC!$B$10:$G$95,5,FALSE))))</f>
        <v>0</v>
      </c>
      <c r="AH676" s="293">
        <f>IF(G676="",0,IF(P676="Inkoop bij 3e partij",V676*(1+PDC!$F$37)+IF(G676=0,0,IF(LEN(G676)=0,0,VLOOKUP($G676,PDC!$B$10:$J$77,7,FALSE))),0))</f>
        <v>0</v>
      </c>
      <c r="AI676" s="293">
        <f>IF(G676="",0,IF(P676="Inkoop bij 3e partij",W676*(1+PDC!$F$38),0))</f>
        <v>0</v>
      </c>
      <c r="AJ676" s="30">
        <f>IF(L676="",0,IF(M676="Ja",AA676,VLOOKUP($L676,PDC!$B$10:$G$95,5,FALSE)))</f>
        <v>0</v>
      </c>
    </row>
    <row r="677" spans="1:36" x14ac:dyDescent="0.2">
      <c r="A677" s="36" t="str">
        <f>IF(OR(LEN('Local Access'!A677)=0,'Local Access'!$L676="Ja"),"",'Local Access'!A677)</f>
        <v/>
      </c>
      <c r="B677" s="36" t="str">
        <f>IF(OR(LEN('Local Access'!B677)=0,'Local Access'!$L676="Ja"),"",'Local Access'!B677)</f>
        <v/>
      </c>
      <c r="C677" s="36" t="str">
        <f>IF(OR(LEN('Local Access'!C677)=0,'Local Access'!$L676="Ja"),"",'Local Access'!C677)</f>
        <v/>
      </c>
      <c r="D677" s="36" t="str">
        <f>IF(OR(LEN('Local Access'!D677)=0,'Local Access'!$L676="Ja"),"",'Local Access'!D677)</f>
        <v/>
      </c>
      <c r="E677" s="36" t="str">
        <f>IF(OR(LEN('Local Access'!E677)=0,'Local Access'!$L676="Ja"),"",'Local Access'!E677)</f>
        <v/>
      </c>
      <c r="F677" s="36" t="str">
        <f>IF(OR(LEN('Local Access'!F677)=0,'Local Access'!$L676="Ja"),"",'Local Access'!F677)</f>
        <v/>
      </c>
      <c r="G677" s="36" t="str">
        <f>IF(N676="Ja","",IF(LEN('Local Access'!H677)=0,"",'Local Access'!H677))</f>
        <v/>
      </c>
      <c r="H677" s="174" t="str">
        <f t="shared" si="50"/>
        <v/>
      </c>
      <c r="I677" s="36" t="str">
        <f>IF(N676="Ja","",IF(LEN('Local Access'!G677)=0,"",'Local Access'!G677))</f>
        <v/>
      </c>
      <c r="J677" s="36" t="str">
        <f>IF(N676="Ja","",IF(LEN('Local Access'!I677)=0,"",'Local Access'!I677))</f>
        <v/>
      </c>
      <c r="K677" s="36" t="str">
        <f>IF(LEN('Local Access'!J677)=0,"",'Local Access'!J677)</f>
        <v/>
      </c>
      <c r="L677" s="36" t="str">
        <f>IF(LEN('Local Access'!K677)=0,"",'Local Access'!K677)</f>
        <v/>
      </c>
      <c r="M677" s="174" t="str">
        <f t="shared" si="51"/>
        <v/>
      </c>
      <c r="N677" s="36" t="str">
        <f>IF(LEN('Local Access'!L677)=0,"",'Local Access'!L677)</f>
        <v/>
      </c>
      <c r="O677" s="36" t="str">
        <f>IF(LEN('Local Access'!M677)=0,"",'Local Access'!M677)</f>
        <v/>
      </c>
      <c r="P677" s="35"/>
      <c r="Q677" s="35"/>
      <c r="R677" s="34"/>
      <c r="S677" s="33"/>
      <c r="T677" s="33"/>
      <c r="U677" s="32"/>
      <c r="V677" s="31"/>
      <c r="W677" s="31"/>
      <c r="X677" s="31"/>
      <c r="Y677" s="31"/>
      <c r="Z677" s="31"/>
      <c r="AA677" s="31"/>
      <c r="AB677" s="292">
        <f t="shared" si="52"/>
        <v>0</v>
      </c>
      <c r="AC677" s="292">
        <f t="shared" si="53"/>
        <v>0</v>
      </c>
      <c r="AD677" s="292">
        <f t="shared" si="54"/>
        <v>0</v>
      </c>
      <c r="AE677" s="30">
        <f>IF(G677="",0,IF(P677="On-Net maken (glasvezel)",$S677*PDC!$F$33+$T677*PDC!$F$34+PDC!$F$32+$U677,IF(P677="On-Net maken (radio)",PDC!$F$35+$U677,0)))</f>
        <v>0</v>
      </c>
      <c r="AF677" s="293">
        <f>IF(G677="",0,IF(P677="Inkoop bij 3e partij",0,IF(H677="Ja",Y677,VLOOKUP($G677,PDC!$B$10:$G$95,6,FALSE))))</f>
        <v>0</v>
      </c>
      <c r="AG677" s="30">
        <f>IF(G677="",0,IF(P677="Inkoop bij 3e partij",0,IF(H677="Ja", Z677,VLOOKUP($G677,PDC!$B$10:$G$95,5,FALSE))))</f>
        <v>0</v>
      </c>
      <c r="AH677" s="293">
        <f>IF(G677="",0,IF(P677="Inkoop bij 3e partij",V677*(1+PDC!$F$37)+IF(G677=0,0,IF(LEN(G677)=0,0,VLOOKUP($G677,PDC!$B$10:$J$77,7,FALSE))),0))</f>
        <v>0</v>
      </c>
      <c r="AI677" s="293">
        <f>IF(G677="",0,IF(P677="Inkoop bij 3e partij",W677*(1+PDC!$F$38),0))</f>
        <v>0</v>
      </c>
      <c r="AJ677" s="30">
        <f>IF(L677="",0,IF(M677="Ja",AA677,VLOOKUP($L677,PDC!$B$10:$G$95,5,FALSE)))</f>
        <v>0</v>
      </c>
    </row>
    <row r="678" spans="1:36" x14ac:dyDescent="0.2">
      <c r="A678" s="36" t="str">
        <f>IF(OR(LEN('Local Access'!A678)=0,'Local Access'!$L677="Ja"),"",'Local Access'!A678)</f>
        <v/>
      </c>
      <c r="B678" s="36" t="str">
        <f>IF(OR(LEN('Local Access'!B678)=0,'Local Access'!$L677="Ja"),"",'Local Access'!B678)</f>
        <v/>
      </c>
      <c r="C678" s="36" t="str">
        <f>IF(OR(LEN('Local Access'!C678)=0,'Local Access'!$L677="Ja"),"",'Local Access'!C678)</f>
        <v/>
      </c>
      <c r="D678" s="36" t="str">
        <f>IF(OR(LEN('Local Access'!D678)=0,'Local Access'!$L677="Ja"),"",'Local Access'!D678)</f>
        <v/>
      </c>
      <c r="E678" s="36" t="str">
        <f>IF(OR(LEN('Local Access'!E678)=0,'Local Access'!$L677="Ja"),"",'Local Access'!E678)</f>
        <v/>
      </c>
      <c r="F678" s="36" t="str">
        <f>IF(OR(LEN('Local Access'!F678)=0,'Local Access'!$L677="Ja"),"",'Local Access'!F678)</f>
        <v/>
      </c>
      <c r="G678" s="36" t="str">
        <f>IF(N677="Ja","",IF(LEN('Local Access'!H678)=0,"",'Local Access'!H678))</f>
        <v/>
      </c>
      <c r="H678" s="174" t="str">
        <f t="shared" si="50"/>
        <v/>
      </c>
      <c r="I678" s="36" t="str">
        <f>IF(N677="Ja","",IF(LEN('Local Access'!G678)=0,"",'Local Access'!G678))</f>
        <v/>
      </c>
      <c r="J678" s="36" t="str">
        <f>IF(N677="Ja","",IF(LEN('Local Access'!I678)=0,"",'Local Access'!I678))</f>
        <v/>
      </c>
      <c r="K678" s="36" t="str">
        <f>IF(LEN('Local Access'!J678)=0,"",'Local Access'!J678)</f>
        <v/>
      </c>
      <c r="L678" s="36" t="str">
        <f>IF(LEN('Local Access'!K678)=0,"",'Local Access'!K678)</f>
        <v/>
      </c>
      <c r="M678" s="174" t="str">
        <f t="shared" si="51"/>
        <v/>
      </c>
      <c r="N678" s="36" t="str">
        <f>IF(LEN('Local Access'!L678)=0,"",'Local Access'!L678)</f>
        <v/>
      </c>
      <c r="O678" s="36" t="str">
        <f>IF(LEN('Local Access'!M678)=0,"",'Local Access'!M678)</f>
        <v/>
      </c>
      <c r="P678" s="35"/>
      <c r="Q678" s="35"/>
      <c r="R678" s="34"/>
      <c r="S678" s="33"/>
      <c r="T678" s="33"/>
      <c r="U678" s="32"/>
      <c r="V678" s="31"/>
      <c r="W678" s="31"/>
      <c r="X678" s="31"/>
      <c r="Y678" s="31"/>
      <c r="Z678" s="31"/>
      <c r="AA678" s="31"/>
      <c r="AB678" s="292">
        <f t="shared" si="52"/>
        <v>0</v>
      </c>
      <c r="AC678" s="292">
        <f t="shared" si="53"/>
        <v>0</v>
      </c>
      <c r="AD678" s="292">
        <f t="shared" si="54"/>
        <v>0</v>
      </c>
      <c r="AE678" s="30">
        <f>IF(G678="",0,IF(P678="On-Net maken (glasvezel)",$S678*PDC!$F$33+$T678*PDC!$F$34+PDC!$F$32+$U678,IF(P678="On-Net maken (radio)",PDC!$F$35+$U678,0)))</f>
        <v>0</v>
      </c>
      <c r="AF678" s="293">
        <f>IF(G678="",0,IF(P678="Inkoop bij 3e partij",0,IF(H678="Ja",Y678,VLOOKUP($G678,PDC!$B$10:$G$95,6,FALSE))))</f>
        <v>0</v>
      </c>
      <c r="AG678" s="30">
        <f>IF(G678="",0,IF(P678="Inkoop bij 3e partij",0,IF(H678="Ja", Z678,VLOOKUP($G678,PDC!$B$10:$G$95,5,FALSE))))</f>
        <v>0</v>
      </c>
      <c r="AH678" s="293">
        <f>IF(G678="",0,IF(P678="Inkoop bij 3e partij",V678*(1+PDC!$F$37)+IF(G678=0,0,IF(LEN(G678)=0,0,VLOOKUP($G678,PDC!$B$10:$J$77,7,FALSE))),0))</f>
        <v>0</v>
      </c>
      <c r="AI678" s="293">
        <f>IF(G678="",0,IF(P678="Inkoop bij 3e partij",W678*(1+PDC!$F$38),0))</f>
        <v>0</v>
      </c>
      <c r="AJ678" s="30">
        <f>IF(L678="",0,IF(M678="Ja",AA678,VLOOKUP($L678,PDC!$B$10:$G$95,5,FALSE)))</f>
        <v>0</v>
      </c>
    </row>
    <row r="679" spans="1:36" x14ac:dyDescent="0.2">
      <c r="A679" s="36" t="str">
        <f>IF(OR(LEN('Local Access'!A679)=0,'Local Access'!$L678="Ja"),"",'Local Access'!A679)</f>
        <v/>
      </c>
      <c r="B679" s="36" t="str">
        <f>IF(OR(LEN('Local Access'!B679)=0,'Local Access'!$L678="Ja"),"",'Local Access'!B679)</f>
        <v/>
      </c>
      <c r="C679" s="36" t="str">
        <f>IF(OR(LEN('Local Access'!C679)=0,'Local Access'!$L678="Ja"),"",'Local Access'!C679)</f>
        <v/>
      </c>
      <c r="D679" s="36" t="str">
        <f>IF(OR(LEN('Local Access'!D679)=0,'Local Access'!$L678="Ja"),"",'Local Access'!D679)</f>
        <v/>
      </c>
      <c r="E679" s="36" t="str">
        <f>IF(OR(LEN('Local Access'!E679)=0,'Local Access'!$L678="Ja"),"",'Local Access'!E679)</f>
        <v/>
      </c>
      <c r="F679" s="36" t="str">
        <f>IF(OR(LEN('Local Access'!F679)=0,'Local Access'!$L678="Ja"),"",'Local Access'!F679)</f>
        <v/>
      </c>
      <c r="G679" s="36" t="str">
        <f>IF(N678="Ja","",IF(LEN('Local Access'!H679)=0,"",'Local Access'!H679))</f>
        <v/>
      </c>
      <c r="H679" s="174" t="str">
        <f t="shared" si="50"/>
        <v/>
      </c>
      <c r="I679" s="36" t="str">
        <f>IF(N678="Ja","",IF(LEN('Local Access'!G679)=0,"",'Local Access'!G679))</f>
        <v/>
      </c>
      <c r="J679" s="36" t="str">
        <f>IF(N678="Ja","",IF(LEN('Local Access'!I679)=0,"",'Local Access'!I679))</f>
        <v/>
      </c>
      <c r="K679" s="36" t="str">
        <f>IF(LEN('Local Access'!J679)=0,"",'Local Access'!J679)</f>
        <v/>
      </c>
      <c r="L679" s="36" t="str">
        <f>IF(LEN('Local Access'!K679)=0,"",'Local Access'!K679)</f>
        <v/>
      </c>
      <c r="M679" s="174" t="str">
        <f t="shared" si="51"/>
        <v/>
      </c>
      <c r="N679" s="36" t="str">
        <f>IF(LEN('Local Access'!L679)=0,"",'Local Access'!L679)</f>
        <v/>
      </c>
      <c r="O679" s="36" t="str">
        <f>IF(LEN('Local Access'!M679)=0,"",'Local Access'!M679)</f>
        <v/>
      </c>
      <c r="P679" s="35"/>
      <c r="Q679" s="35"/>
      <c r="R679" s="34"/>
      <c r="S679" s="33"/>
      <c r="T679" s="33"/>
      <c r="U679" s="32"/>
      <c r="V679" s="31"/>
      <c r="W679" s="31"/>
      <c r="X679" s="31"/>
      <c r="Y679" s="31"/>
      <c r="Z679" s="31"/>
      <c r="AA679" s="31"/>
      <c r="AB679" s="292">
        <f t="shared" si="52"/>
        <v>0</v>
      </c>
      <c r="AC679" s="292">
        <f t="shared" si="53"/>
        <v>0</v>
      </c>
      <c r="AD679" s="292">
        <f t="shared" si="54"/>
        <v>0</v>
      </c>
      <c r="AE679" s="30">
        <f>IF(G679="",0,IF(P679="On-Net maken (glasvezel)",$S679*PDC!$F$33+$T679*PDC!$F$34+PDC!$F$32+$U679,IF(P679="On-Net maken (radio)",PDC!$F$35+$U679,0)))</f>
        <v>0</v>
      </c>
      <c r="AF679" s="293">
        <f>IF(G679="",0,IF(P679="Inkoop bij 3e partij",0,IF(H679="Ja",Y679,VLOOKUP($G679,PDC!$B$10:$G$95,6,FALSE))))</f>
        <v>0</v>
      </c>
      <c r="AG679" s="30">
        <f>IF(G679="",0,IF(P679="Inkoop bij 3e partij",0,IF(H679="Ja", Z679,VLOOKUP($G679,PDC!$B$10:$G$95,5,FALSE))))</f>
        <v>0</v>
      </c>
      <c r="AH679" s="293">
        <f>IF(G679="",0,IF(P679="Inkoop bij 3e partij",V679*(1+PDC!$F$37)+IF(G679=0,0,IF(LEN(G679)=0,0,VLOOKUP($G679,PDC!$B$10:$J$77,7,FALSE))),0))</f>
        <v>0</v>
      </c>
      <c r="AI679" s="293">
        <f>IF(G679="",0,IF(P679="Inkoop bij 3e partij",W679*(1+PDC!$F$38),0))</f>
        <v>0</v>
      </c>
      <c r="AJ679" s="30">
        <f>IF(L679="",0,IF(M679="Ja",AA679,VLOOKUP($L679,PDC!$B$10:$G$95,5,FALSE)))</f>
        <v>0</v>
      </c>
    </row>
    <row r="680" spans="1:36" x14ac:dyDescent="0.2">
      <c r="A680" s="36" t="str">
        <f>IF(OR(LEN('Local Access'!A680)=0,'Local Access'!$L679="Ja"),"",'Local Access'!A680)</f>
        <v/>
      </c>
      <c r="B680" s="36" t="str">
        <f>IF(OR(LEN('Local Access'!B680)=0,'Local Access'!$L679="Ja"),"",'Local Access'!B680)</f>
        <v/>
      </c>
      <c r="C680" s="36" t="str">
        <f>IF(OR(LEN('Local Access'!C680)=0,'Local Access'!$L679="Ja"),"",'Local Access'!C680)</f>
        <v/>
      </c>
      <c r="D680" s="36" t="str">
        <f>IF(OR(LEN('Local Access'!D680)=0,'Local Access'!$L679="Ja"),"",'Local Access'!D680)</f>
        <v/>
      </c>
      <c r="E680" s="36" t="str">
        <f>IF(OR(LEN('Local Access'!E680)=0,'Local Access'!$L679="Ja"),"",'Local Access'!E680)</f>
        <v/>
      </c>
      <c r="F680" s="36" t="str">
        <f>IF(OR(LEN('Local Access'!F680)=0,'Local Access'!$L679="Ja"),"",'Local Access'!F680)</f>
        <v/>
      </c>
      <c r="G680" s="36" t="str">
        <f>IF(N679="Ja","",IF(LEN('Local Access'!H680)=0,"",'Local Access'!H680))</f>
        <v/>
      </c>
      <c r="H680" s="174" t="str">
        <f t="shared" si="50"/>
        <v/>
      </c>
      <c r="I680" s="36" t="str">
        <f>IF(N679="Ja","",IF(LEN('Local Access'!G680)=0,"",'Local Access'!G680))</f>
        <v/>
      </c>
      <c r="J680" s="36" t="str">
        <f>IF(N679="Ja","",IF(LEN('Local Access'!I680)=0,"",'Local Access'!I680))</f>
        <v/>
      </c>
      <c r="K680" s="36" t="str">
        <f>IF(LEN('Local Access'!J680)=0,"",'Local Access'!J680)</f>
        <v/>
      </c>
      <c r="L680" s="36" t="str">
        <f>IF(LEN('Local Access'!K680)=0,"",'Local Access'!K680)</f>
        <v/>
      </c>
      <c r="M680" s="174" t="str">
        <f t="shared" si="51"/>
        <v/>
      </c>
      <c r="N680" s="36" t="str">
        <f>IF(LEN('Local Access'!L680)=0,"",'Local Access'!L680)</f>
        <v/>
      </c>
      <c r="O680" s="36" t="str">
        <f>IF(LEN('Local Access'!M680)=0,"",'Local Access'!M680)</f>
        <v/>
      </c>
      <c r="P680" s="35"/>
      <c r="Q680" s="35"/>
      <c r="R680" s="34"/>
      <c r="S680" s="33"/>
      <c r="T680" s="33"/>
      <c r="U680" s="32"/>
      <c r="V680" s="31"/>
      <c r="W680" s="31"/>
      <c r="X680" s="31"/>
      <c r="Y680" s="31"/>
      <c r="Z680" s="31"/>
      <c r="AA680" s="31"/>
      <c r="AB680" s="292">
        <f t="shared" si="52"/>
        <v>0</v>
      </c>
      <c r="AC680" s="292">
        <f t="shared" si="53"/>
        <v>0</v>
      </c>
      <c r="AD680" s="292">
        <f t="shared" si="54"/>
        <v>0</v>
      </c>
      <c r="AE680" s="30">
        <f>IF(G680="",0,IF(P680="On-Net maken (glasvezel)",$S680*PDC!$F$33+$T680*PDC!$F$34+PDC!$F$32+$U680,IF(P680="On-Net maken (radio)",PDC!$F$35+$U680,0)))</f>
        <v>0</v>
      </c>
      <c r="AF680" s="293">
        <f>IF(G680="",0,IF(P680="Inkoop bij 3e partij",0,IF(H680="Ja",Y680,VLOOKUP($G680,PDC!$B$10:$G$95,6,FALSE))))</f>
        <v>0</v>
      </c>
      <c r="AG680" s="30">
        <f>IF(G680="",0,IF(P680="Inkoop bij 3e partij",0,IF(H680="Ja", Z680,VLOOKUP($G680,PDC!$B$10:$G$95,5,FALSE))))</f>
        <v>0</v>
      </c>
      <c r="AH680" s="293">
        <f>IF(G680="",0,IF(P680="Inkoop bij 3e partij",V680*(1+PDC!$F$37)+IF(G680=0,0,IF(LEN(G680)=0,0,VLOOKUP($G680,PDC!$B$10:$J$77,7,FALSE))),0))</f>
        <v>0</v>
      </c>
      <c r="AI680" s="293">
        <f>IF(G680="",0,IF(P680="Inkoop bij 3e partij",W680*(1+PDC!$F$38),0))</f>
        <v>0</v>
      </c>
      <c r="AJ680" s="30">
        <f>IF(L680="",0,IF(M680="Ja",AA680,VLOOKUP($L680,PDC!$B$10:$G$95,5,FALSE)))</f>
        <v>0</v>
      </c>
    </row>
    <row r="681" spans="1:36" x14ac:dyDescent="0.2">
      <c r="A681" s="36" t="str">
        <f>IF(OR(LEN('Local Access'!A681)=0,'Local Access'!$L680="Ja"),"",'Local Access'!A681)</f>
        <v/>
      </c>
      <c r="B681" s="36" t="str">
        <f>IF(OR(LEN('Local Access'!B681)=0,'Local Access'!$L680="Ja"),"",'Local Access'!B681)</f>
        <v/>
      </c>
      <c r="C681" s="36" t="str">
        <f>IF(OR(LEN('Local Access'!C681)=0,'Local Access'!$L680="Ja"),"",'Local Access'!C681)</f>
        <v/>
      </c>
      <c r="D681" s="36" t="str">
        <f>IF(OR(LEN('Local Access'!D681)=0,'Local Access'!$L680="Ja"),"",'Local Access'!D681)</f>
        <v/>
      </c>
      <c r="E681" s="36" t="str">
        <f>IF(OR(LEN('Local Access'!E681)=0,'Local Access'!$L680="Ja"),"",'Local Access'!E681)</f>
        <v/>
      </c>
      <c r="F681" s="36" t="str">
        <f>IF(OR(LEN('Local Access'!F681)=0,'Local Access'!$L680="Ja"),"",'Local Access'!F681)</f>
        <v/>
      </c>
      <c r="G681" s="36" t="str">
        <f>IF(N680="Ja","",IF(LEN('Local Access'!H681)=0,"",'Local Access'!H681))</f>
        <v/>
      </c>
      <c r="H681" s="174" t="str">
        <f t="shared" si="50"/>
        <v/>
      </c>
      <c r="I681" s="36" t="str">
        <f>IF(N680="Ja","",IF(LEN('Local Access'!G681)=0,"",'Local Access'!G681))</f>
        <v/>
      </c>
      <c r="J681" s="36" t="str">
        <f>IF(N680="Ja","",IF(LEN('Local Access'!I681)=0,"",'Local Access'!I681))</f>
        <v/>
      </c>
      <c r="K681" s="36" t="str">
        <f>IF(LEN('Local Access'!J681)=0,"",'Local Access'!J681)</f>
        <v/>
      </c>
      <c r="L681" s="36" t="str">
        <f>IF(LEN('Local Access'!K681)=0,"",'Local Access'!K681)</f>
        <v/>
      </c>
      <c r="M681" s="174" t="str">
        <f t="shared" si="51"/>
        <v/>
      </c>
      <c r="N681" s="36" t="str">
        <f>IF(LEN('Local Access'!L681)=0,"",'Local Access'!L681)</f>
        <v/>
      </c>
      <c r="O681" s="36" t="str">
        <f>IF(LEN('Local Access'!M681)=0,"",'Local Access'!M681)</f>
        <v/>
      </c>
      <c r="P681" s="35"/>
      <c r="Q681" s="35"/>
      <c r="R681" s="34"/>
      <c r="S681" s="33"/>
      <c r="T681" s="33"/>
      <c r="U681" s="32"/>
      <c r="V681" s="31"/>
      <c r="W681" s="31"/>
      <c r="X681" s="31"/>
      <c r="Y681" s="31"/>
      <c r="Z681" s="31"/>
      <c r="AA681" s="31"/>
      <c r="AB681" s="292">
        <f t="shared" si="52"/>
        <v>0</v>
      </c>
      <c r="AC681" s="292">
        <f t="shared" si="53"/>
        <v>0</v>
      </c>
      <c r="AD681" s="292">
        <f t="shared" si="54"/>
        <v>0</v>
      </c>
      <c r="AE681" s="30">
        <f>IF(G681="",0,IF(P681="On-Net maken (glasvezel)",$S681*PDC!$F$33+$T681*PDC!$F$34+PDC!$F$32+$U681,IF(P681="On-Net maken (radio)",PDC!$F$35+$U681,0)))</f>
        <v>0</v>
      </c>
      <c r="AF681" s="293">
        <f>IF(G681="",0,IF(P681="Inkoop bij 3e partij",0,IF(H681="Ja",Y681,VLOOKUP($G681,PDC!$B$10:$G$95,6,FALSE))))</f>
        <v>0</v>
      </c>
      <c r="AG681" s="30">
        <f>IF(G681="",0,IF(P681="Inkoop bij 3e partij",0,IF(H681="Ja", Z681,VLOOKUP($G681,PDC!$B$10:$G$95,5,FALSE))))</f>
        <v>0</v>
      </c>
      <c r="AH681" s="293">
        <f>IF(G681="",0,IF(P681="Inkoop bij 3e partij",V681*(1+PDC!$F$37)+IF(G681=0,0,IF(LEN(G681)=0,0,VLOOKUP($G681,PDC!$B$10:$J$77,7,FALSE))),0))</f>
        <v>0</v>
      </c>
      <c r="AI681" s="293">
        <f>IF(G681="",0,IF(P681="Inkoop bij 3e partij",W681*(1+PDC!$F$38),0))</f>
        <v>0</v>
      </c>
      <c r="AJ681" s="30">
        <f>IF(L681="",0,IF(M681="Ja",AA681,VLOOKUP($L681,PDC!$B$10:$G$95,5,FALSE)))</f>
        <v>0</v>
      </c>
    </row>
    <row r="682" spans="1:36" x14ac:dyDescent="0.2">
      <c r="A682" s="36" t="str">
        <f>IF(OR(LEN('Local Access'!A682)=0,'Local Access'!$L681="Ja"),"",'Local Access'!A682)</f>
        <v/>
      </c>
      <c r="B682" s="36" t="str">
        <f>IF(OR(LEN('Local Access'!B682)=0,'Local Access'!$L681="Ja"),"",'Local Access'!B682)</f>
        <v/>
      </c>
      <c r="C682" s="36" t="str">
        <f>IF(OR(LEN('Local Access'!C682)=0,'Local Access'!$L681="Ja"),"",'Local Access'!C682)</f>
        <v/>
      </c>
      <c r="D682" s="36" t="str">
        <f>IF(OR(LEN('Local Access'!D682)=0,'Local Access'!$L681="Ja"),"",'Local Access'!D682)</f>
        <v/>
      </c>
      <c r="E682" s="36" t="str">
        <f>IF(OR(LEN('Local Access'!E682)=0,'Local Access'!$L681="Ja"),"",'Local Access'!E682)</f>
        <v/>
      </c>
      <c r="F682" s="36" t="str">
        <f>IF(OR(LEN('Local Access'!F682)=0,'Local Access'!$L681="Ja"),"",'Local Access'!F682)</f>
        <v/>
      </c>
      <c r="G682" s="36" t="str">
        <f>IF(N681="Ja","",IF(LEN('Local Access'!H682)=0,"",'Local Access'!H682))</f>
        <v/>
      </c>
      <c r="H682" s="174" t="str">
        <f t="shared" si="50"/>
        <v/>
      </c>
      <c r="I682" s="36" t="str">
        <f>IF(N681="Ja","",IF(LEN('Local Access'!G682)=0,"",'Local Access'!G682))</f>
        <v/>
      </c>
      <c r="J682" s="36" t="str">
        <f>IF(N681="Ja","",IF(LEN('Local Access'!I682)=0,"",'Local Access'!I682))</f>
        <v/>
      </c>
      <c r="K682" s="36" t="str">
        <f>IF(LEN('Local Access'!J682)=0,"",'Local Access'!J682)</f>
        <v/>
      </c>
      <c r="L682" s="36" t="str">
        <f>IF(LEN('Local Access'!K682)=0,"",'Local Access'!K682)</f>
        <v/>
      </c>
      <c r="M682" s="174" t="str">
        <f t="shared" si="51"/>
        <v/>
      </c>
      <c r="N682" s="36" t="str">
        <f>IF(LEN('Local Access'!L682)=0,"",'Local Access'!L682)</f>
        <v/>
      </c>
      <c r="O682" s="36" t="str">
        <f>IF(LEN('Local Access'!M682)=0,"",'Local Access'!M682)</f>
        <v/>
      </c>
      <c r="P682" s="35"/>
      <c r="Q682" s="35"/>
      <c r="R682" s="34"/>
      <c r="S682" s="33"/>
      <c r="T682" s="33"/>
      <c r="U682" s="32"/>
      <c r="V682" s="31"/>
      <c r="W682" s="31"/>
      <c r="X682" s="31"/>
      <c r="Y682" s="31"/>
      <c r="Z682" s="31"/>
      <c r="AA682" s="31"/>
      <c r="AB682" s="292">
        <f t="shared" si="52"/>
        <v>0</v>
      </c>
      <c r="AC682" s="292">
        <f t="shared" si="53"/>
        <v>0</v>
      </c>
      <c r="AD682" s="292">
        <f t="shared" si="54"/>
        <v>0</v>
      </c>
      <c r="AE682" s="30">
        <f>IF(G682="",0,IF(P682="On-Net maken (glasvezel)",$S682*PDC!$F$33+$T682*PDC!$F$34+PDC!$F$32+$U682,IF(P682="On-Net maken (radio)",PDC!$F$35+$U682,0)))</f>
        <v>0</v>
      </c>
      <c r="AF682" s="293">
        <f>IF(G682="",0,IF(P682="Inkoop bij 3e partij",0,IF(H682="Ja",Y682,VLOOKUP($G682,PDC!$B$10:$G$95,6,FALSE))))</f>
        <v>0</v>
      </c>
      <c r="AG682" s="30">
        <f>IF(G682="",0,IF(P682="Inkoop bij 3e partij",0,IF(H682="Ja", Z682,VLOOKUP($G682,PDC!$B$10:$G$95,5,FALSE))))</f>
        <v>0</v>
      </c>
      <c r="AH682" s="293">
        <f>IF(G682="",0,IF(P682="Inkoop bij 3e partij",V682*(1+PDC!$F$37)+IF(G682=0,0,IF(LEN(G682)=0,0,VLOOKUP($G682,PDC!$B$10:$J$77,7,FALSE))),0))</f>
        <v>0</v>
      </c>
      <c r="AI682" s="293">
        <f>IF(G682="",0,IF(P682="Inkoop bij 3e partij",W682*(1+PDC!$F$38),0))</f>
        <v>0</v>
      </c>
      <c r="AJ682" s="30">
        <f>IF(L682="",0,IF(M682="Ja",AA682,VLOOKUP($L682,PDC!$B$10:$G$95,5,FALSE)))</f>
        <v>0</v>
      </c>
    </row>
    <row r="683" spans="1:36" x14ac:dyDescent="0.2">
      <c r="A683" s="36" t="str">
        <f>IF(OR(LEN('Local Access'!A683)=0,'Local Access'!$L682="Ja"),"",'Local Access'!A683)</f>
        <v/>
      </c>
      <c r="B683" s="36" t="str">
        <f>IF(OR(LEN('Local Access'!B683)=0,'Local Access'!$L682="Ja"),"",'Local Access'!B683)</f>
        <v/>
      </c>
      <c r="C683" s="36" t="str">
        <f>IF(OR(LEN('Local Access'!C683)=0,'Local Access'!$L682="Ja"),"",'Local Access'!C683)</f>
        <v/>
      </c>
      <c r="D683" s="36" t="str">
        <f>IF(OR(LEN('Local Access'!D683)=0,'Local Access'!$L682="Ja"),"",'Local Access'!D683)</f>
        <v/>
      </c>
      <c r="E683" s="36" t="str">
        <f>IF(OR(LEN('Local Access'!E683)=0,'Local Access'!$L682="Ja"),"",'Local Access'!E683)</f>
        <v/>
      </c>
      <c r="F683" s="36" t="str">
        <f>IF(OR(LEN('Local Access'!F683)=0,'Local Access'!$L682="Ja"),"",'Local Access'!F683)</f>
        <v/>
      </c>
      <c r="G683" s="36" t="str">
        <f>IF(N682="Ja","",IF(LEN('Local Access'!H683)=0,"",'Local Access'!H683))</f>
        <v/>
      </c>
      <c r="H683" s="174" t="str">
        <f t="shared" si="50"/>
        <v/>
      </c>
      <c r="I683" s="36" t="str">
        <f>IF(N682="Ja","",IF(LEN('Local Access'!G683)=0,"",'Local Access'!G683))</f>
        <v/>
      </c>
      <c r="J683" s="36" t="str">
        <f>IF(N682="Ja","",IF(LEN('Local Access'!I683)=0,"",'Local Access'!I683))</f>
        <v/>
      </c>
      <c r="K683" s="36" t="str">
        <f>IF(LEN('Local Access'!J683)=0,"",'Local Access'!J683)</f>
        <v/>
      </c>
      <c r="L683" s="36" t="str">
        <f>IF(LEN('Local Access'!K683)=0,"",'Local Access'!K683)</f>
        <v/>
      </c>
      <c r="M683" s="174" t="str">
        <f t="shared" si="51"/>
        <v/>
      </c>
      <c r="N683" s="36" t="str">
        <f>IF(LEN('Local Access'!L683)=0,"",'Local Access'!L683)</f>
        <v/>
      </c>
      <c r="O683" s="36" t="str">
        <f>IF(LEN('Local Access'!M683)=0,"",'Local Access'!M683)</f>
        <v/>
      </c>
      <c r="P683" s="35"/>
      <c r="Q683" s="35"/>
      <c r="R683" s="34"/>
      <c r="S683" s="33"/>
      <c r="T683" s="33"/>
      <c r="U683" s="32"/>
      <c r="V683" s="31"/>
      <c r="W683" s="31"/>
      <c r="X683" s="31"/>
      <c r="Y683" s="31"/>
      <c r="Z683" s="31"/>
      <c r="AA683" s="31"/>
      <c r="AB683" s="292">
        <f t="shared" si="52"/>
        <v>0</v>
      </c>
      <c r="AC683" s="292">
        <f t="shared" si="53"/>
        <v>0</v>
      </c>
      <c r="AD683" s="292">
        <f t="shared" si="54"/>
        <v>0</v>
      </c>
      <c r="AE683" s="30">
        <f>IF(G683="",0,IF(P683="On-Net maken (glasvezel)",$S683*PDC!$F$33+$T683*PDC!$F$34+PDC!$F$32+$U683,IF(P683="On-Net maken (radio)",PDC!$F$35+$U683,0)))</f>
        <v>0</v>
      </c>
      <c r="AF683" s="293">
        <f>IF(G683="",0,IF(P683="Inkoop bij 3e partij",0,IF(H683="Ja",Y683,VLOOKUP($G683,PDC!$B$10:$G$95,6,FALSE))))</f>
        <v>0</v>
      </c>
      <c r="AG683" s="30">
        <f>IF(G683="",0,IF(P683="Inkoop bij 3e partij",0,IF(H683="Ja", Z683,VLOOKUP($G683,PDC!$B$10:$G$95,5,FALSE))))</f>
        <v>0</v>
      </c>
      <c r="AH683" s="293">
        <f>IF(G683="",0,IF(P683="Inkoop bij 3e partij",V683*(1+PDC!$F$37)+IF(G683=0,0,IF(LEN(G683)=0,0,VLOOKUP($G683,PDC!$B$10:$J$77,7,FALSE))),0))</f>
        <v>0</v>
      </c>
      <c r="AI683" s="293">
        <f>IF(G683="",0,IF(P683="Inkoop bij 3e partij",W683*(1+PDC!$F$38),0))</f>
        <v>0</v>
      </c>
      <c r="AJ683" s="30">
        <f>IF(L683="",0,IF(M683="Ja",AA683,VLOOKUP($L683,PDC!$B$10:$G$95,5,FALSE)))</f>
        <v>0</v>
      </c>
    </row>
    <row r="684" spans="1:36" x14ac:dyDescent="0.2">
      <c r="A684" s="36" t="str">
        <f>IF(OR(LEN('Local Access'!A684)=0,'Local Access'!$L683="Ja"),"",'Local Access'!A684)</f>
        <v/>
      </c>
      <c r="B684" s="36" t="str">
        <f>IF(OR(LEN('Local Access'!B684)=0,'Local Access'!$L683="Ja"),"",'Local Access'!B684)</f>
        <v/>
      </c>
      <c r="C684" s="36" t="str">
        <f>IF(OR(LEN('Local Access'!C684)=0,'Local Access'!$L683="Ja"),"",'Local Access'!C684)</f>
        <v/>
      </c>
      <c r="D684" s="36" t="str">
        <f>IF(OR(LEN('Local Access'!D684)=0,'Local Access'!$L683="Ja"),"",'Local Access'!D684)</f>
        <v/>
      </c>
      <c r="E684" s="36" t="str">
        <f>IF(OR(LEN('Local Access'!E684)=0,'Local Access'!$L683="Ja"),"",'Local Access'!E684)</f>
        <v/>
      </c>
      <c r="F684" s="36" t="str">
        <f>IF(OR(LEN('Local Access'!F684)=0,'Local Access'!$L683="Ja"),"",'Local Access'!F684)</f>
        <v/>
      </c>
      <c r="G684" s="36" t="str">
        <f>IF(N683="Ja","",IF(LEN('Local Access'!H684)=0,"",'Local Access'!H684))</f>
        <v/>
      </c>
      <c r="H684" s="174" t="str">
        <f t="shared" si="50"/>
        <v/>
      </c>
      <c r="I684" s="36" t="str">
        <f>IF(N683="Ja","",IF(LEN('Local Access'!G684)=0,"",'Local Access'!G684))</f>
        <v/>
      </c>
      <c r="J684" s="36" t="str">
        <f>IF(N683="Ja","",IF(LEN('Local Access'!I684)=0,"",'Local Access'!I684))</f>
        <v/>
      </c>
      <c r="K684" s="36" t="str">
        <f>IF(LEN('Local Access'!J684)=0,"",'Local Access'!J684)</f>
        <v/>
      </c>
      <c r="L684" s="36" t="str">
        <f>IF(LEN('Local Access'!K684)=0,"",'Local Access'!K684)</f>
        <v/>
      </c>
      <c r="M684" s="174" t="str">
        <f t="shared" si="51"/>
        <v/>
      </c>
      <c r="N684" s="36" t="str">
        <f>IF(LEN('Local Access'!L684)=0,"",'Local Access'!L684)</f>
        <v/>
      </c>
      <c r="O684" s="36" t="str">
        <f>IF(LEN('Local Access'!M684)=0,"",'Local Access'!M684)</f>
        <v/>
      </c>
      <c r="P684" s="35"/>
      <c r="Q684" s="35"/>
      <c r="R684" s="34"/>
      <c r="S684" s="33"/>
      <c r="T684" s="33"/>
      <c r="U684" s="32"/>
      <c r="V684" s="31"/>
      <c r="W684" s="31"/>
      <c r="X684" s="31"/>
      <c r="Y684" s="31"/>
      <c r="Z684" s="31"/>
      <c r="AA684" s="31"/>
      <c r="AB684" s="292">
        <f t="shared" si="52"/>
        <v>0</v>
      </c>
      <c r="AC684" s="292">
        <f t="shared" si="53"/>
        <v>0</v>
      </c>
      <c r="AD684" s="292">
        <f t="shared" si="54"/>
        <v>0</v>
      </c>
      <c r="AE684" s="30">
        <f>IF(G684="",0,IF(P684="On-Net maken (glasvezel)",$S684*PDC!$F$33+$T684*PDC!$F$34+PDC!$F$32+$U684,IF(P684="On-Net maken (radio)",PDC!$F$35+$U684,0)))</f>
        <v>0</v>
      </c>
      <c r="AF684" s="293">
        <f>IF(G684="",0,IF(P684="Inkoop bij 3e partij",0,IF(H684="Ja",Y684,VLOOKUP($G684,PDC!$B$10:$G$95,6,FALSE))))</f>
        <v>0</v>
      </c>
      <c r="AG684" s="30">
        <f>IF(G684="",0,IF(P684="Inkoop bij 3e partij",0,IF(H684="Ja", Z684,VLOOKUP($G684,PDC!$B$10:$G$95,5,FALSE))))</f>
        <v>0</v>
      </c>
      <c r="AH684" s="293">
        <f>IF(G684="",0,IF(P684="Inkoop bij 3e partij",V684*(1+PDC!$F$37)+IF(G684=0,0,IF(LEN(G684)=0,0,VLOOKUP($G684,PDC!$B$10:$J$77,7,FALSE))),0))</f>
        <v>0</v>
      </c>
      <c r="AI684" s="293">
        <f>IF(G684="",0,IF(P684="Inkoop bij 3e partij",W684*(1+PDC!$F$38),0))</f>
        <v>0</v>
      </c>
      <c r="AJ684" s="30">
        <f>IF(L684="",0,IF(M684="Ja",AA684,VLOOKUP($L684,PDC!$B$10:$G$95,5,FALSE)))</f>
        <v>0</v>
      </c>
    </row>
    <row r="685" spans="1:36" x14ac:dyDescent="0.2">
      <c r="A685" s="36" t="str">
        <f>IF(OR(LEN('Local Access'!A685)=0,'Local Access'!$L684="Ja"),"",'Local Access'!A685)</f>
        <v/>
      </c>
      <c r="B685" s="36" t="str">
        <f>IF(OR(LEN('Local Access'!B685)=0,'Local Access'!$L684="Ja"),"",'Local Access'!B685)</f>
        <v/>
      </c>
      <c r="C685" s="36" t="str">
        <f>IF(OR(LEN('Local Access'!C685)=0,'Local Access'!$L684="Ja"),"",'Local Access'!C685)</f>
        <v/>
      </c>
      <c r="D685" s="36" t="str">
        <f>IF(OR(LEN('Local Access'!D685)=0,'Local Access'!$L684="Ja"),"",'Local Access'!D685)</f>
        <v/>
      </c>
      <c r="E685" s="36" t="str">
        <f>IF(OR(LEN('Local Access'!E685)=0,'Local Access'!$L684="Ja"),"",'Local Access'!E685)</f>
        <v/>
      </c>
      <c r="F685" s="36" t="str">
        <f>IF(OR(LEN('Local Access'!F685)=0,'Local Access'!$L684="Ja"),"",'Local Access'!F685)</f>
        <v/>
      </c>
      <c r="G685" s="36" t="str">
        <f>IF(N684="Ja","",IF(LEN('Local Access'!H685)=0,"",'Local Access'!H685))</f>
        <v/>
      </c>
      <c r="H685" s="174" t="str">
        <f t="shared" si="50"/>
        <v/>
      </c>
      <c r="I685" s="36" t="str">
        <f>IF(N684="Ja","",IF(LEN('Local Access'!G685)=0,"",'Local Access'!G685))</f>
        <v/>
      </c>
      <c r="J685" s="36" t="str">
        <f>IF(N684="Ja","",IF(LEN('Local Access'!I685)=0,"",'Local Access'!I685))</f>
        <v/>
      </c>
      <c r="K685" s="36" t="str">
        <f>IF(LEN('Local Access'!J685)=0,"",'Local Access'!J685)</f>
        <v/>
      </c>
      <c r="L685" s="36" t="str">
        <f>IF(LEN('Local Access'!K685)=0,"",'Local Access'!K685)</f>
        <v/>
      </c>
      <c r="M685" s="174" t="str">
        <f t="shared" si="51"/>
        <v/>
      </c>
      <c r="N685" s="36" t="str">
        <f>IF(LEN('Local Access'!L685)=0,"",'Local Access'!L685)</f>
        <v/>
      </c>
      <c r="O685" s="36" t="str">
        <f>IF(LEN('Local Access'!M685)=0,"",'Local Access'!M685)</f>
        <v/>
      </c>
      <c r="P685" s="35"/>
      <c r="Q685" s="35"/>
      <c r="R685" s="34"/>
      <c r="S685" s="33"/>
      <c r="T685" s="33"/>
      <c r="U685" s="32"/>
      <c r="V685" s="31"/>
      <c r="W685" s="31"/>
      <c r="X685" s="31"/>
      <c r="Y685" s="31"/>
      <c r="Z685" s="31"/>
      <c r="AA685" s="31"/>
      <c r="AB685" s="292">
        <f t="shared" si="52"/>
        <v>0</v>
      </c>
      <c r="AC685" s="292">
        <f t="shared" si="53"/>
        <v>0</v>
      </c>
      <c r="AD685" s="292">
        <f t="shared" si="54"/>
        <v>0</v>
      </c>
      <c r="AE685" s="30">
        <f>IF(G685="",0,IF(P685="On-Net maken (glasvezel)",$S685*PDC!$F$33+$T685*PDC!$F$34+PDC!$F$32+$U685,IF(P685="On-Net maken (radio)",PDC!$F$35+$U685,0)))</f>
        <v>0</v>
      </c>
      <c r="AF685" s="293">
        <f>IF(G685="",0,IF(P685="Inkoop bij 3e partij",0,IF(H685="Ja",Y685,VLOOKUP($G685,PDC!$B$10:$G$95,6,FALSE))))</f>
        <v>0</v>
      </c>
      <c r="AG685" s="30">
        <f>IF(G685="",0,IF(P685="Inkoop bij 3e partij",0,IF(H685="Ja", Z685,VLOOKUP($G685,PDC!$B$10:$G$95,5,FALSE))))</f>
        <v>0</v>
      </c>
      <c r="AH685" s="293">
        <f>IF(G685="",0,IF(P685="Inkoop bij 3e partij",V685*(1+PDC!$F$37)+IF(G685=0,0,IF(LEN(G685)=0,0,VLOOKUP($G685,PDC!$B$10:$J$77,7,FALSE))),0))</f>
        <v>0</v>
      </c>
      <c r="AI685" s="293">
        <f>IF(G685="",0,IF(P685="Inkoop bij 3e partij",W685*(1+PDC!$F$38),0))</f>
        <v>0</v>
      </c>
      <c r="AJ685" s="30">
        <f>IF(L685="",0,IF(M685="Ja",AA685,VLOOKUP($L685,PDC!$B$10:$G$95,5,FALSE)))</f>
        <v>0</v>
      </c>
    </row>
    <row r="686" spans="1:36" x14ac:dyDescent="0.2">
      <c r="A686" s="36" t="str">
        <f>IF(OR(LEN('Local Access'!A686)=0,'Local Access'!$L685="Ja"),"",'Local Access'!A686)</f>
        <v/>
      </c>
      <c r="B686" s="36" t="str">
        <f>IF(OR(LEN('Local Access'!B686)=0,'Local Access'!$L685="Ja"),"",'Local Access'!B686)</f>
        <v/>
      </c>
      <c r="C686" s="36" t="str">
        <f>IF(OR(LEN('Local Access'!C686)=0,'Local Access'!$L685="Ja"),"",'Local Access'!C686)</f>
        <v/>
      </c>
      <c r="D686" s="36" t="str">
        <f>IF(OR(LEN('Local Access'!D686)=0,'Local Access'!$L685="Ja"),"",'Local Access'!D686)</f>
        <v/>
      </c>
      <c r="E686" s="36" t="str">
        <f>IF(OR(LEN('Local Access'!E686)=0,'Local Access'!$L685="Ja"),"",'Local Access'!E686)</f>
        <v/>
      </c>
      <c r="F686" s="36" t="str">
        <f>IF(OR(LEN('Local Access'!F686)=0,'Local Access'!$L685="Ja"),"",'Local Access'!F686)</f>
        <v/>
      </c>
      <c r="G686" s="36" t="str">
        <f>IF(N685="Ja","",IF(LEN('Local Access'!H686)=0,"",'Local Access'!H686))</f>
        <v/>
      </c>
      <c r="H686" s="174" t="str">
        <f t="shared" si="50"/>
        <v/>
      </c>
      <c r="I686" s="36" t="str">
        <f>IF(N685="Ja","",IF(LEN('Local Access'!G686)=0,"",'Local Access'!G686))</f>
        <v/>
      </c>
      <c r="J686" s="36" t="str">
        <f>IF(N685="Ja","",IF(LEN('Local Access'!I686)=0,"",'Local Access'!I686))</f>
        <v/>
      </c>
      <c r="K686" s="36" t="str">
        <f>IF(LEN('Local Access'!J686)=0,"",'Local Access'!J686)</f>
        <v/>
      </c>
      <c r="L686" s="36" t="str">
        <f>IF(LEN('Local Access'!K686)=0,"",'Local Access'!K686)</f>
        <v/>
      </c>
      <c r="M686" s="174" t="str">
        <f t="shared" si="51"/>
        <v/>
      </c>
      <c r="N686" s="36" t="str">
        <f>IF(LEN('Local Access'!L686)=0,"",'Local Access'!L686)</f>
        <v/>
      </c>
      <c r="O686" s="36" t="str">
        <f>IF(LEN('Local Access'!M686)=0,"",'Local Access'!M686)</f>
        <v/>
      </c>
      <c r="P686" s="35"/>
      <c r="Q686" s="35"/>
      <c r="R686" s="34"/>
      <c r="S686" s="33"/>
      <c r="T686" s="33"/>
      <c r="U686" s="32"/>
      <c r="V686" s="31"/>
      <c r="W686" s="31"/>
      <c r="X686" s="31"/>
      <c r="Y686" s="31"/>
      <c r="Z686" s="31"/>
      <c r="AA686" s="31"/>
      <c r="AB686" s="292">
        <f t="shared" si="52"/>
        <v>0</v>
      </c>
      <c r="AC686" s="292">
        <f t="shared" si="53"/>
        <v>0</v>
      </c>
      <c r="AD686" s="292">
        <f t="shared" si="54"/>
        <v>0</v>
      </c>
      <c r="AE686" s="30">
        <f>IF(G686="",0,IF(P686="On-Net maken (glasvezel)",$S686*PDC!$F$33+$T686*PDC!$F$34+PDC!$F$32+$U686,IF(P686="On-Net maken (radio)",PDC!$F$35+$U686,0)))</f>
        <v>0</v>
      </c>
      <c r="AF686" s="293">
        <f>IF(G686="",0,IF(P686="Inkoop bij 3e partij",0,IF(H686="Ja",Y686,VLOOKUP($G686,PDC!$B$10:$G$95,6,FALSE))))</f>
        <v>0</v>
      </c>
      <c r="AG686" s="30">
        <f>IF(G686="",0,IF(P686="Inkoop bij 3e partij",0,IF(H686="Ja", Z686,VLOOKUP($G686,PDC!$B$10:$G$95,5,FALSE))))</f>
        <v>0</v>
      </c>
      <c r="AH686" s="293">
        <f>IF(G686="",0,IF(P686="Inkoop bij 3e partij",V686*(1+PDC!$F$37)+IF(G686=0,0,IF(LEN(G686)=0,0,VLOOKUP($G686,PDC!$B$10:$J$77,7,FALSE))),0))</f>
        <v>0</v>
      </c>
      <c r="AI686" s="293">
        <f>IF(G686="",0,IF(P686="Inkoop bij 3e partij",W686*(1+PDC!$F$38),0))</f>
        <v>0</v>
      </c>
      <c r="AJ686" s="30">
        <f>IF(L686="",0,IF(M686="Ja",AA686,VLOOKUP($L686,PDC!$B$10:$G$95,5,FALSE)))</f>
        <v>0</v>
      </c>
    </row>
    <row r="687" spans="1:36" x14ac:dyDescent="0.2">
      <c r="A687" s="36" t="str">
        <f>IF(OR(LEN('Local Access'!A687)=0,'Local Access'!$L686="Ja"),"",'Local Access'!A687)</f>
        <v/>
      </c>
      <c r="B687" s="36" t="str">
        <f>IF(OR(LEN('Local Access'!B687)=0,'Local Access'!$L686="Ja"),"",'Local Access'!B687)</f>
        <v/>
      </c>
      <c r="C687" s="36" t="str">
        <f>IF(OR(LEN('Local Access'!C687)=0,'Local Access'!$L686="Ja"),"",'Local Access'!C687)</f>
        <v/>
      </c>
      <c r="D687" s="36" t="str">
        <f>IF(OR(LEN('Local Access'!D687)=0,'Local Access'!$L686="Ja"),"",'Local Access'!D687)</f>
        <v/>
      </c>
      <c r="E687" s="36" t="str">
        <f>IF(OR(LEN('Local Access'!E687)=0,'Local Access'!$L686="Ja"),"",'Local Access'!E687)</f>
        <v/>
      </c>
      <c r="F687" s="36" t="str">
        <f>IF(OR(LEN('Local Access'!F687)=0,'Local Access'!$L686="Ja"),"",'Local Access'!F687)</f>
        <v/>
      </c>
      <c r="G687" s="36" t="str">
        <f>IF(N686="Ja","",IF(LEN('Local Access'!H687)=0,"",'Local Access'!H687))</f>
        <v/>
      </c>
      <c r="H687" s="174" t="str">
        <f t="shared" si="50"/>
        <v/>
      </c>
      <c r="I687" s="36" t="str">
        <f>IF(N686="Ja","",IF(LEN('Local Access'!G687)=0,"",'Local Access'!G687))</f>
        <v/>
      </c>
      <c r="J687" s="36" t="str">
        <f>IF(N686="Ja","",IF(LEN('Local Access'!I687)=0,"",'Local Access'!I687))</f>
        <v/>
      </c>
      <c r="K687" s="36" t="str">
        <f>IF(LEN('Local Access'!J687)=0,"",'Local Access'!J687)</f>
        <v/>
      </c>
      <c r="L687" s="36" t="str">
        <f>IF(LEN('Local Access'!K687)=0,"",'Local Access'!K687)</f>
        <v/>
      </c>
      <c r="M687" s="174" t="str">
        <f t="shared" si="51"/>
        <v/>
      </c>
      <c r="N687" s="36" t="str">
        <f>IF(LEN('Local Access'!L687)=0,"",'Local Access'!L687)</f>
        <v/>
      </c>
      <c r="O687" s="36" t="str">
        <f>IF(LEN('Local Access'!M687)=0,"",'Local Access'!M687)</f>
        <v/>
      </c>
      <c r="P687" s="35"/>
      <c r="Q687" s="35"/>
      <c r="R687" s="34"/>
      <c r="S687" s="33"/>
      <c r="T687" s="33"/>
      <c r="U687" s="32"/>
      <c r="V687" s="31"/>
      <c r="W687" s="31"/>
      <c r="X687" s="31"/>
      <c r="Y687" s="31"/>
      <c r="Z687" s="31"/>
      <c r="AA687" s="31"/>
      <c r="AB687" s="292">
        <f t="shared" si="52"/>
        <v>0</v>
      </c>
      <c r="AC687" s="292">
        <f t="shared" si="53"/>
        <v>0</v>
      </c>
      <c r="AD687" s="292">
        <f t="shared" si="54"/>
        <v>0</v>
      </c>
      <c r="AE687" s="30">
        <f>IF(G687="",0,IF(P687="On-Net maken (glasvezel)",$S687*PDC!$F$33+$T687*PDC!$F$34+PDC!$F$32+$U687,IF(P687="On-Net maken (radio)",PDC!$F$35+$U687,0)))</f>
        <v>0</v>
      </c>
      <c r="AF687" s="293">
        <f>IF(G687="",0,IF(P687="Inkoop bij 3e partij",0,IF(H687="Ja",Y687,VLOOKUP($G687,PDC!$B$10:$G$95,6,FALSE))))</f>
        <v>0</v>
      </c>
      <c r="AG687" s="30">
        <f>IF(G687="",0,IF(P687="Inkoop bij 3e partij",0,IF(H687="Ja", Z687,VLOOKUP($G687,PDC!$B$10:$G$95,5,FALSE))))</f>
        <v>0</v>
      </c>
      <c r="AH687" s="293">
        <f>IF(G687="",0,IF(P687="Inkoop bij 3e partij",V687*(1+PDC!$F$37)+IF(G687=0,0,IF(LEN(G687)=0,0,VLOOKUP($G687,PDC!$B$10:$J$77,7,FALSE))),0))</f>
        <v>0</v>
      </c>
      <c r="AI687" s="293">
        <f>IF(G687="",0,IF(P687="Inkoop bij 3e partij",W687*(1+PDC!$F$38),0))</f>
        <v>0</v>
      </c>
      <c r="AJ687" s="30">
        <f>IF(L687="",0,IF(M687="Ja",AA687,VLOOKUP($L687,PDC!$B$10:$G$95,5,FALSE)))</f>
        <v>0</v>
      </c>
    </row>
    <row r="688" spans="1:36" x14ac:dyDescent="0.2">
      <c r="A688" s="36" t="str">
        <f>IF(OR(LEN('Local Access'!A688)=0,'Local Access'!$L687="Ja"),"",'Local Access'!A688)</f>
        <v/>
      </c>
      <c r="B688" s="36" t="str">
        <f>IF(OR(LEN('Local Access'!B688)=0,'Local Access'!$L687="Ja"),"",'Local Access'!B688)</f>
        <v/>
      </c>
      <c r="C688" s="36" t="str">
        <f>IF(OR(LEN('Local Access'!C688)=0,'Local Access'!$L687="Ja"),"",'Local Access'!C688)</f>
        <v/>
      </c>
      <c r="D688" s="36" t="str">
        <f>IF(OR(LEN('Local Access'!D688)=0,'Local Access'!$L687="Ja"),"",'Local Access'!D688)</f>
        <v/>
      </c>
      <c r="E688" s="36" t="str">
        <f>IF(OR(LEN('Local Access'!E688)=0,'Local Access'!$L687="Ja"),"",'Local Access'!E688)</f>
        <v/>
      </c>
      <c r="F688" s="36" t="str">
        <f>IF(OR(LEN('Local Access'!F688)=0,'Local Access'!$L687="Ja"),"",'Local Access'!F688)</f>
        <v/>
      </c>
      <c r="G688" s="36" t="str">
        <f>IF(N687="Ja","",IF(LEN('Local Access'!H688)=0,"",'Local Access'!H688))</f>
        <v/>
      </c>
      <c r="H688" s="174" t="str">
        <f t="shared" si="50"/>
        <v/>
      </c>
      <c r="I688" s="36" t="str">
        <f>IF(N687="Ja","",IF(LEN('Local Access'!G688)=0,"",'Local Access'!G688))</f>
        <v/>
      </c>
      <c r="J688" s="36" t="str">
        <f>IF(N687="Ja","",IF(LEN('Local Access'!I688)=0,"",'Local Access'!I688))</f>
        <v/>
      </c>
      <c r="K688" s="36" t="str">
        <f>IF(LEN('Local Access'!J688)=0,"",'Local Access'!J688)</f>
        <v/>
      </c>
      <c r="L688" s="36" t="str">
        <f>IF(LEN('Local Access'!K688)=0,"",'Local Access'!K688)</f>
        <v/>
      </c>
      <c r="M688" s="174" t="str">
        <f t="shared" si="51"/>
        <v/>
      </c>
      <c r="N688" s="36" t="str">
        <f>IF(LEN('Local Access'!L688)=0,"",'Local Access'!L688)</f>
        <v/>
      </c>
      <c r="O688" s="36" t="str">
        <f>IF(LEN('Local Access'!M688)=0,"",'Local Access'!M688)</f>
        <v/>
      </c>
      <c r="P688" s="35"/>
      <c r="Q688" s="35"/>
      <c r="R688" s="34"/>
      <c r="S688" s="33"/>
      <c r="T688" s="33"/>
      <c r="U688" s="32"/>
      <c r="V688" s="31"/>
      <c r="W688" s="31"/>
      <c r="X688" s="31"/>
      <c r="Y688" s="31"/>
      <c r="Z688" s="31"/>
      <c r="AA688" s="31"/>
      <c r="AB688" s="292">
        <f t="shared" si="52"/>
        <v>0</v>
      </c>
      <c r="AC688" s="292">
        <f t="shared" si="53"/>
        <v>0</v>
      </c>
      <c r="AD688" s="292">
        <f t="shared" si="54"/>
        <v>0</v>
      </c>
      <c r="AE688" s="30">
        <f>IF(G688="",0,IF(P688="On-Net maken (glasvezel)",$S688*PDC!$F$33+$T688*PDC!$F$34+PDC!$F$32+$U688,IF(P688="On-Net maken (radio)",PDC!$F$35+$U688,0)))</f>
        <v>0</v>
      </c>
      <c r="AF688" s="293">
        <f>IF(G688="",0,IF(P688="Inkoop bij 3e partij",0,IF(H688="Ja",Y688,VLOOKUP($G688,PDC!$B$10:$G$95,6,FALSE))))</f>
        <v>0</v>
      </c>
      <c r="AG688" s="30">
        <f>IF(G688="",0,IF(P688="Inkoop bij 3e partij",0,IF(H688="Ja", Z688,VLOOKUP($G688,PDC!$B$10:$G$95,5,FALSE))))</f>
        <v>0</v>
      </c>
      <c r="AH688" s="293">
        <f>IF(G688="",0,IF(P688="Inkoop bij 3e partij",V688*(1+PDC!$F$37)+IF(G688=0,0,IF(LEN(G688)=0,0,VLOOKUP($G688,PDC!$B$10:$J$77,7,FALSE))),0))</f>
        <v>0</v>
      </c>
      <c r="AI688" s="293">
        <f>IF(G688="",0,IF(P688="Inkoop bij 3e partij",W688*(1+PDC!$F$38),0))</f>
        <v>0</v>
      </c>
      <c r="AJ688" s="30">
        <f>IF(L688="",0,IF(M688="Ja",AA688,VLOOKUP($L688,PDC!$B$10:$G$95,5,FALSE)))</f>
        <v>0</v>
      </c>
    </row>
    <row r="689" spans="1:36" x14ac:dyDescent="0.2">
      <c r="A689" s="36" t="str">
        <f>IF(OR(LEN('Local Access'!A689)=0,'Local Access'!$L688="Ja"),"",'Local Access'!A689)</f>
        <v/>
      </c>
      <c r="B689" s="36" t="str">
        <f>IF(OR(LEN('Local Access'!B689)=0,'Local Access'!$L688="Ja"),"",'Local Access'!B689)</f>
        <v/>
      </c>
      <c r="C689" s="36" t="str">
        <f>IF(OR(LEN('Local Access'!C689)=0,'Local Access'!$L688="Ja"),"",'Local Access'!C689)</f>
        <v/>
      </c>
      <c r="D689" s="36" t="str">
        <f>IF(OR(LEN('Local Access'!D689)=0,'Local Access'!$L688="Ja"),"",'Local Access'!D689)</f>
        <v/>
      </c>
      <c r="E689" s="36" t="str">
        <f>IF(OR(LEN('Local Access'!E689)=0,'Local Access'!$L688="Ja"),"",'Local Access'!E689)</f>
        <v/>
      </c>
      <c r="F689" s="36" t="str">
        <f>IF(OR(LEN('Local Access'!F689)=0,'Local Access'!$L688="Ja"),"",'Local Access'!F689)</f>
        <v/>
      </c>
      <c r="G689" s="36" t="str">
        <f>IF(N688="Ja","",IF(LEN('Local Access'!H689)=0,"",'Local Access'!H689))</f>
        <v/>
      </c>
      <c r="H689" s="174" t="str">
        <f t="shared" si="50"/>
        <v/>
      </c>
      <c r="I689" s="36" t="str">
        <f>IF(N688="Ja","",IF(LEN('Local Access'!G689)=0,"",'Local Access'!G689))</f>
        <v/>
      </c>
      <c r="J689" s="36" t="str">
        <f>IF(N688="Ja","",IF(LEN('Local Access'!I689)=0,"",'Local Access'!I689))</f>
        <v/>
      </c>
      <c r="K689" s="36" t="str">
        <f>IF(LEN('Local Access'!J689)=0,"",'Local Access'!J689)</f>
        <v/>
      </c>
      <c r="L689" s="36" t="str">
        <f>IF(LEN('Local Access'!K689)=0,"",'Local Access'!K689)</f>
        <v/>
      </c>
      <c r="M689" s="174" t="str">
        <f t="shared" si="51"/>
        <v/>
      </c>
      <c r="N689" s="36" t="str">
        <f>IF(LEN('Local Access'!L689)=0,"",'Local Access'!L689)</f>
        <v/>
      </c>
      <c r="O689" s="36" t="str">
        <f>IF(LEN('Local Access'!M689)=0,"",'Local Access'!M689)</f>
        <v/>
      </c>
      <c r="P689" s="35"/>
      <c r="Q689" s="35"/>
      <c r="R689" s="34"/>
      <c r="S689" s="33"/>
      <c r="T689" s="33"/>
      <c r="U689" s="32"/>
      <c r="V689" s="31"/>
      <c r="W689" s="31"/>
      <c r="X689" s="31"/>
      <c r="Y689" s="31"/>
      <c r="Z689" s="31"/>
      <c r="AA689" s="31"/>
      <c r="AB689" s="292">
        <f t="shared" si="52"/>
        <v>0</v>
      </c>
      <c r="AC689" s="292">
        <f t="shared" si="53"/>
        <v>0</v>
      </c>
      <c r="AD689" s="292">
        <f t="shared" si="54"/>
        <v>0</v>
      </c>
      <c r="AE689" s="30">
        <f>IF(G689="",0,IF(P689="On-Net maken (glasvezel)",$S689*PDC!$F$33+$T689*PDC!$F$34+PDC!$F$32+$U689,IF(P689="On-Net maken (radio)",PDC!$F$35+$U689,0)))</f>
        <v>0</v>
      </c>
      <c r="AF689" s="293">
        <f>IF(G689="",0,IF(P689="Inkoop bij 3e partij",0,IF(H689="Ja",Y689,VLOOKUP($G689,PDC!$B$10:$G$95,6,FALSE))))</f>
        <v>0</v>
      </c>
      <c r="AG689" s="30">
        <f>IF(G689="",0,IF(P689="Inkoop bij 3e partij",0,IF(H689="Ja", Z689,VLOOKUP($G689,PDC!$B$10:$G$95,5,FALSE))))</f>
        <v>0</v>
      </c>
      <c r="AH689" s="293">
        <f>IF(G689="",0,IF(P689="Inkoop bij 3e partij",V689*(1+PDC!$F$37)+IF(G689=0,0,IF(LEN(G689)=0,0,VLOOKUP($G689,PDC!$B$10:$J$77,7,FALSE))),0))</f>
        <v>0</v>
      </c>
      <c r="AI689" s="293">
        <f>IF(G689="",0,IF(P689="Inkoop bij 3e partij",W689*(1+PDC!$F$38),0))</f>
        <v>0</v>
      </c>
      <c r="AJ689" s="30">
        <f>IF(L689="",0,IF(M689="Ja",AA689,VLOOKUP($L689,PDC!$B$10:$G$95,5,FALSE)))</f>
        <v>0</v>
      </c>
    </row>
    <row r="690" spans="1:36" x14ac:dyDescent="0.2">
      <c r="A690" s="36" t="str">
        <f>IF(OR(LEN('Local Access'!A690)=0,'Local Access'!$L689="Ja"),"",'Local Access'!A690)</f>
        <v/>
      </c>
      <c r="B690" s="36" t="str">
        <f>IF(OR(LEN('Local Access'!B690)=0,'Local Access'!$L689="Ja"),"",'Local Access'!B690)</f>
        <v/>
      </c>
      <c r="C690" s="36" t="str">
        <f>IF(OR(LEN('Local Access'!C690)=0,'Local Access'!$L689="Ja"),"",'Local Access'!C690)</f>
        <v/>
      </c>
      <c r="D690" s="36" t="str">
        <f>IF(OR(LEN('Local Access'!D690)=0,'Local Access'!$L689="Ja"),"",'Local Access'!D690)</f>
        <v/>
      </c>
      <c r="E690" s="36" t="str">
        <f>IF(OR(LEN('Local Access'!E690)=0,'Local Access'!$L689="Ja"),"",'Local Access'!E690)</f>
        <v/>
      </c>
      <c r="F690" s="36" t="str">
        <f>IF(OR(LEN('Local Access'!F690)=0,'Local Access'!$L689="Ja"),"",'Local Access'!F690)</f>
        <v/>
      </c>
      <c r="G690" s="36" t="str">
        <f>IF(N689="Ja","",IF(LEN('Local Access'!H690)=0,"",'Local Access'!H690))</f>
        <v/>
      </c>
      <c r="H690" s="174" t="str">
        <f t="shared" si="50"/>
        <v/>
      </c>
      <c r="I690" s="36" t="str">
        <f>IF(N689="Ja","",IF(LEN('Local Access'!G690)=0,"",'Local Access'!G690))</f>
        <v/>
      </c>
      <c r="J690" s="36" t="str">
        <f>IF(N689="Ja","",IF(LEN('Local Access'!I690)=0,"",'Local Access'!I690))</f>
        <v/>
      </c>
      <c r="K690" s="36" t="str">
        <f>IF(LEN('Local Access'!J690)=0,"",'Local Access'!J690)</f>
        <v/>
      </c>
      <c r="L690" s="36" t="str">
        <f>IF(LEN('Local Access'!K690)=0,"",'Local Access'!K690)</f>
        <v/>
      </c>
      <c r="M690" s="174" t="str">
        <f t="shared" si="51"/>
        <v/>
      </c>
      <c r="N690" s="36" t="str">
        <f>IF(LEN('Local Access'!L690)=0,"",'Local Access'!L690)</f>
        <v/>
      </c>
      <c r="O690" s="36" t="str">
        <f>IF(LEN('Local Access'!M690)=0,"",'Local Access'!M690)</f>
        <v/>
      </c>
      <c r="P690" s="35"/>
      <c r="Q690" s="35"/>
      <c r="R690" s="34"/>
      <c r="S690" s="33"/>
      <c r="T690" s="33"/>
      <c r="U690" s="32"/>
      <c r="V690" s="31"/>
      <c r="W690" s="31"/>
      <c r="X690" s="31"/>
      <c r="Y690" s="31"/>
      <c r="Z690" s="31"/>
      <c r="AA690" s="31"/>
      <c r="AB690" s="292">
        <f t="shared" si="52"/>
        <v>0</v>
      </c>
      <c r="AC690" s="292">
        <f t="shared" si="53"/>
        <v>0</v>
      </c>
      <c r="AD690" s="292">
        <f t="shared" si="54"/>
        <v>0</v>
      </c>
      <c r="AE690" s="30">
        <f>IF(G690="",0,IF(P690="On-Net maken (glasvezel)",$S690*PDC!$F$33+$T690*PDC!$F$34+PDC!$F$32+$U690,IF(P690="On-Net maken (radio)",PDC!$F$35+$U690,0)))</f>
        <v>0</v>
      </c>
      <c r="AF690" s="293">
        <f>IF(G690="",0,IF(P690="Inkoop bij 3e partij",0,IF(H690="Ja",Y690,VLOOKUP($G690,PDC!$B$10:$G$95,6,FALSE))))</f>
        <v>0</v>
      </c>
      <c r="AG690" s="30">
        <f>IF(G690="",0,IF(P690="Inkoop bij 3e partij",0,IF(H690="Ja", Z690,VLOOKUP($G690,PDC!$B$10:$G$95,5,FALSE))))</f>
        <v>0</v>
      </c>
      <c r="AH690" s="293">
        <f>IF(G690="",0,IF(P690="Inkoop bij 3e partij",V690*(1+PDC!$F$37)+IF(G690=0,0,IF(LEN(G690)=0,0,VLOOKUP($G690,PDC!$B$10:$J$77,7,FALSE))),0))</f>
        <v>0</v>
      </c>
      <c r="AI690" s="293">
        <f>IF(G690="",0,IF(P690="Inkoop bij 3e partij",W690*(1+PDC!$F$38),0))</f>
        <v>0</v>
      </c>
      <c r="AJ690" s="30">
        <f>IF(L690="",0,IF(M690="Ja",AA690,VLOOKUP($L690,PDC!$B$10:$G$95,5,FALSE)))</f>
        <v>0</v>
      </c>
    </row>
    <row r="691" spans="1:36" x14ac:dyDescent="0.2">
      <c r="A691" s="36" t="str">
        <f>IF(OR(LEN('Local Access'!A691)=0,'Local Access'!$L690="Ja"),"",'Local Access'!A691)</f>
        <v/>
      </c>
      <c r="B691" s="36" t="str">
        <f>IF(OR(LEN('Local Access'!B691)=0,'Local Access'!$L690="Ja"),"",'Local Access'!B691)</f>
        <v/>
      </c>
      <c r="C691" s="36" t="str">
        <f>IF(OR(LEN('Local Access'!C691)=0,'Local Access'!$L690="Ja"),"",'Local Access'!C691)</f>
        <v/>
      </c>
      <c r="D691" s="36" t="str">
        <f>IF(OR(LEN('Local Access'!D691)=0,'Local Access'!$L690="Ja"),"",'Local Access'!D691)</f>
        <v/>
      </c>
      <c r="E691" s="36" t="str">
        <f>IF(OR(LEN('Local Access'!E691)=0,'Local Access'!$L690="Ja"),"",'Local Access'!E691)</f>
        <v/>
      </c>
      <c r="F691" s="36" t="str">
        <f>IF(OR(LEN('Local Access'!F691)=0,'Local Access'!$L690="Ja"),"",'Local Access'!F691)</f>
        <v/>
      </c>
      <c r="G691" s="36" t="str">
        <f>IF(N690="Ja","",IF(LEN('Local Access'!H691)=0,"",'Local Access'!H691))</f>
        <v/>
      </c>
      <c r="H691" s="174" t="str">
        <f t="shared" si="50"/>
        <v/>
      </c>
      <c r="I691" s="36" t="str">
        <f>IF(N690="Ja","",IF(LEN('Local Access'!G691)=0,"",'Local Access'!G691))</f>
        <v/>
      </c>
      <c r="J691" s="36" t="str">
        <f>IF(N690="Ja","",IF(LEN('Local Access'!I691)=0,"",'Local Access'!I691))</f>
        <v/>
      </c>
      <c r="K691" s="36" t="str">
        <f>IF(LEN('Local Access'!J691)=0,"",'Local Access'!J691)</f>
        <v/>
      </c>
      <c r="L691" s="36" t="str">
        <f>IF(LEN('Local Access'!K691)=0,"",'Local Access'!K691)</f>
        <v/>
      </c>
      <c r="M691" s="174" t="str">
        <f t="shared" si="51"/>
        <v/>
      </c>
      <c r="N691" s="36" t="str">
        <f>IF(LEN('Local Access'!L691)=0,"",'Local Access'!L691)</f>
        <v/>
      </c>
      <c r="O691" s="36" t="str">
        <f>IF(LEN('Local Access'!M691)=0,"",'Local Access'!M691)</f>
        <v/>
      </c>
      <c r="P691" s="35"/>
      <c r="Q691" s="35"/>
      <c r="R691" s="34"/>
      <c r="S691" s="33"/>
      <c r="T691" s="33"/>
      <c r="U691" s="32"/>
      <c r="V691" s="31"/>
      <c r="W691" s="31"/>
      <c r="X691" s="31"/>
      <c r="Y691" s="31"/>
      <c r="Z691" s="31"/>
      <c r="AA691" s="31"/>
      <c r="AB691" s="292">
        <f t="shared" si="52"/>
        <v>0</v>
      </c>
      <c r="AC691" s="292">
        <f t="shared" si="53"/>
        <v>0</v>
      </c>
      <c r="AD691" s="292">
        <f t="shared" si="54"/>
        <v>0</v>
      </c>
      <c r="AE691" s="30">
        <f>IF(G691="",0,IF(P691="On-Net maken (glasvezel)",$S691*PDC!$F$33+$T691*PDC!$F$34+PDC!$F$32+$U691,IF(P691="On-Net maken (radio)",PDC!$F$35+$U691,0)))</f>
        <v>0</v>
      </c>
      <c r="AF691" s="293">
        <f>IF(G691="",0,IF(P691="Inkoop bij 3e partij",0,IF(H691="Ja",Y691,VLOOKUP($G691,PDC!$B$10:$G$95,6,FALSE))))</f>
        <v>0</v>
      </c>
      <c r="AG691" s="30">
        <f>IF(G691="",0,IF(P691="Inkoop bij 3e partij",0,IF(H691="Ja", Z691,VLOOKUP($G691,PDC!$B$10:$G$95,5,FALSE))))</f>
        <v>0</v>
      </c>
      <c r="AH691" s="293">
        <f>IF(G691="",0,IF(P691="Inkoop bij 3e partij",V691*(1+PDC!$F$37)+IF(G691=0,0,IF(LEN(G691)=0,0,VLOOKUP($G691,PDC!$B$10:$J$77,7,FALSE))),0))</f>
        <v>0</v>
      </c>
      <c r="AI691" s="293">
        <f>IF(G691="",0,IF(P691="Inkoop bij 3e partij",W691*(1+PDC!$F$38),0))</f>
        <v>0</v>
      </c>
      <c r="AJ691" s="30">
        <f>IF(L691="",0,IF(M691="Ja",AA691,VLOOKUP($L691,PDC!$B$10:$G$95,5,FALSE)))</f>
        <v>0</v>
      </c>
    </row>
    <row r="692" spans="1:36" x14ac:dyDescent="0.2">
      <c r="A692" s="36" t="str">
        <f>IF(OR(LEN('Local Access'!A692)=0,'Local Access'!$L691="Ja"),"",'Local Access'!A692)</f>
        <v/>
      </c>
      <c r="B692" s="36" t="str">
        <f>IF(OR(LEN('Local Access'!B692)=0,'Local Access'!$L691="Ja"),"",'Local Access'!B692)</f>
        <v/>
      </c>
      <c r="C692" s="36" t="str">
        <f>IF(OR(LEN('Local Access'!C692)=0,'Local Access'!$L691="Ja"),"",'Local Access'!C692)</f>
        <v/>
      </c>
      <c r="D692" s="36" t="str">
        <f>IF(OR(LEN('Local Access'!D692)=0,'Local Access'!$L691="Ja"),"",'Local Access'!D692)</f>
        <v/>
      </c>
      <c r="E692" s="36" t="str">
        <f>IF(OR(LEN('Local Access'!E692)=0,'Local Access'!$L691="Ja"),"",'Local Access'!E692)</f>
        <v/>
      </c>
      <c r="F692" s="36" t="str">
        <f>IF(OR(LEN('Local Access'!F692)=0,'Local Access'!$L691="Ja"),"",'Local Access'!F692)</f>
        <v/>
      </c>
      <c r="G692" s="36" t="str">
        <f>IF(N691="Ja","",IF(LEN('Local Access'!H692)=0,"",'Local Access'!H692))</f>
        <v/>
      </c>
      <c r="H692" s="174" t="str">
        <f t="shared" si="50"/>
        <v/>
      </c>
      <c r="I692" s="36" t="str">
        <f>IF(N691="Ja","",IF(LEN('Local Access'!G692)=0,"",'Local Access'!G692))</f>
        <v/>
      </c>
      <c r="J692" s="36" t="str">
        <f>IF(N691="Ja","",IF(LEN('Local Access'!I692)=0,"",'Local Access'!I692))</f>
        <v/>
      </c>
      <c r="K692" s="36" t="str">
        <f>IF(LEN('Local Access'!J692)=0,"",'Local Access'!J692)</f>
        <v/>
      </c>
      <c r="L692" s="36" t="str">
        <f>IF(LEN('Local Access'!K692)=0,"",'Local Access'!K692)</f>
        <v/>
      </c>
      <c r="M692" s="174" t="str">
        <f t="shared" si="51"/>
        <v/>
      </c>
      <c r="N692" s="36" t="str">
        <f>IF(LEN('Local Access'!L692)=0,"",'Local Access'!L692)</f>
        <v/>
      </c>
      <c r="O692" s="36" t="str">
        <f>IF(LEN('Local Access'!M692)=0,"",'Local Access'!M692)</f>
        <v/>
      </c>
      <c r="P692" s="35"/>
      <c r="Q692" s="35"/>
      <c r="R692" s="34"/>
      <c r="S692" s="33"/>
      <c r="T692" s="33"/>
      <c r="U692" s="32"/>
      <c r="V692" s="31"/>
      <c r="W692" s="31"/>
      <c r="X692" s="31"/>
      <c r="Y692" s="31"/>
      <c r="Z692" s="31"/>
      <c r="AA692" s="31"/>
      <c r="AB692" s="292">
        <f t="shared" si="52"/>
        <v>0</v>
      </c>
      <c r="AC692" s="292">
        <f t="shared" si="53"/>
        <v>0</v>
      </c>
      <c r="AD692" s="292">
        <f t="shared" si="54"/>
        <v>0</v>
      </c>
      <c r="AE692" s="30">
        <f>IF(G692="",0,IF(P692="On-Net maken (glasvezel)",$S692*PDC!$F$33+$T692*PDC!$F$34+PDC!$F$32+$U692,IF(P692="On-Net maken (radio)",PDC!$F$35+$U692,0)))</f>
        <v>0</v>
      </c>
      <c r="AF692" s="293">
        <f>IF(G692="",0,IF(P692="Inkoop bij 3e partij",0,IF(H692="Ja",Y692,VLOOKUP($G692,PDC!$B$10:$G$95,6,FALSE))))</f>
        <v>0</v>
      </c>
      <c r="AG692" s="30">
        <f>IF(G692="",0,IF(P692="Inkoop bij 3e partij",0,IF(H692="Ja", Z692,VLOOKUP($G692,PDC!$B$10:$G$95,5,FALSE))))</f>
        <v>0</v>
      </c>
      <c r="AH692" s="293">
        <f>IF(G692="",0,IF(P692="Inkoop bij 3e partij",V692*(1+PDC!$F$37)+IF(G692=0,0,IF(LEN(G692)=0,0,VLOOKUP($G692,PDC!$B$10:$J$77,7,FALSE))),0))</f>
        <v>0</v>
      </c>
      <c r="AI692" s="293">
        <f>IF(G692="",0,IF(P692="Inkoop bij 3e partij",W692*(1+PDC!$F$38),0))</f>
        <v>0</v>
      </c>
      <c r="AJ692" s="30">
        <f>IF(L692="",0,IF(M692="Ja",AA692,VLOOKUP($L692,PDC!$B$10:$G$95,5,FALSE)))</f>
        <v>0</v>
      </c>
    </row>
    <row r="693" spans="1:36" x14ac:dyDescent="0.2">
      <c r="A693" s="36" t="str">
        <f>IF(OR(LEN('Local Access'!A693)=0,'Local Access'!$L692="Ja"),"",'Local Access'!A693)</f>
        <v/>
      </c>
      <c r="B693" s="36" t="str">
        <f>IF(OR(LEN('Local Access'!B693)=0,'Local Access'!$L692="Ja"),"",'Local Access'!B693)</f>
        <v/>
      </c>
      <c r="C693" s="36" t="str">
        <f>IF(OR(LEN('Local Access'!C693)=0,'Local Access'!$L692="Ja"),"",'Local Access'!C693)</f>
        <v/>
      </c>
      <c r="D693" s="36" t="str">
        <f>IF(OR(LEN('Local Access'!D693)=0,'Local Access'!$L692="Ja"),"",'Local Access'!D693)</f>
        <v/>
      </c>
      <c r="E693" s="36" t="str">
        <f>IF(OR(LEN('Local Access'!E693)=0,'Local Access'!$L692="Ja"),"",'Local Access'!E693)</f>
        <v/>
      </c>
      <c r="F693" s="36" t="str">
        <f>IF(OR(LEN('Local Access'!F693)=0,'Local Access'!$L692="Ja"),"",'Local Access'!F693)</f>
        <v/>
      </c>
      <c r="G693" s="36" t="str">
        <f>IF(N692="Ja","",IF(LEN('Local Access'!H693)=0,"",'Local Access'!H693))</f>
        <v/>
      </c>
      <c r="H693" s="174" t="str">
        <f t="shared" si="50"/>
        <v/>
      </c>
      <c r="I693" s="36" t="str">
        <f>IF(N692="Ja","",IF(LEN('Local Access'!G693)=0,"",'Local Access'!G693))</f>
        <v/>
      </c>
      <c r="J693" s="36" t="str">
        <f>IF(N692="Ja","",IF(LEN('Local Access'!I693)=0,"",'Local Access'!I693))</f>
        <v/>
      </c>
      <c r="K693" s="36" t="str">
        <f>IF(LEN('Local Access'!J693)=0,"",'Local Access'!J693)</f>
        <v/>
      </c>
      <c r="L693" s="36" t="str">
        <f>IF(LEN('Local Access'!K693)=0,"",'Local Access'!K693)</f>
        <v/>
      </c>
      <c r="M693" s="174" t="str">
        <f t="shared" si="51"/>
        <v/>
      </c>
      <c r="N693" s="36" t="str">
        <f>IF(LEN('Local Access'!L693)=0,"",'Local Access'!L693)</f>
        <v/>
      </c>
      <c r="O693" s="36" t="str">
        <f>IF(LEN('Local Access'!M693)=0,"",'Local Access'!M693)</f>
        <v/>
      </c>
      <c r="P693" s="35"/>
      <c r="Q693" s="35"/>
      <c r="R693" s="34"/>
      <c r="S693" s="33"/>
      <c r="T693" s="33"/>
      <c r="U693" s="32"/>
      <c r="V693" s="31"/>
      <c r="W693" s="31"/>
      <c r="X693" s="31"/>
      <c r="Y693" s="31"/>
      <c r="Z693" s="31"/>
      <c r="AA693" s="31"/>
      <c r="AB693" s="292">
        <f t="shared" si="52"/>
        <v>0</v>
      </c>
      <c r="AC693" s="292">
        <f t="shared" si="53"/>
        <v>0</v>
      </c>
      <c r="AD693" s="292">
        <f t="shared" si="54"/>
        <v>0</v>
      </c>
      <c r="AE693" s="30">
        <f>IF(G693="",0,IF(P693="On-Net maken (glasvezel)",$S693*PDC!$F$33+$T693*PDC!$F$34+PDC!$F$32+$U693,IF(P693="On-Net maken (radio)",PDC!$F$35+$U693,0)))</f>
        <v>0</v>
      </c>
      <c r="AF693" s="293">
        <f>IF(G693="",0,IF(P693="Inkoop bij 3e partij",0,IF(H693="Ja",Y693,VLOOKUP($G693,PDC!$B$10:$G$95,6,FALSE))))</f>
        <v>0</v>
      </c>
      <c r="AG693" s="30">
        <f>IF(G693="",0,IF(P693="Inkoop bij 3e partij",0,IF(H693="Ja", Z693,VLOOKUP($G693,PDC!$B$10:$G$95,5,FALSE))))</f>
        <v>0</v>
      </c>
      <c r="AH693" s="293">
        <f>IF(G693="",0,IF(P693="Inkoop bij 3e partij",V693*(1+PDC!$F$37)+IF(G693=0,0,IF(LEN(G693)=0,0,VLOOKUP($G693,PDC!$B$10:$J$77,7,FALSE))),0))</f>
        <v>0</v>
      </c>
      <c r="AI693" s="293">
        <f>IF(G693="",0,IF(P693="Inkoop bij 3e partij",W693*(1+PDC!$F$38),0))</f>
        <v>0</v>
      </c>
      <c r="AJ693" s="30">
        <f>IF(L693="",0,IF(M693="Ja",AA693,VLOOKUP($L693,PDC!$B$10:$G$95,5,FALSE)))</f>
        <v>0</v>
      </c>
    </row>
    <row r="694" spans="1:36" x14ac:dyDescent="0.2">
      <c r="A694" s="36" t="str">
        <f>IF(OR(LEN('Local Access'!A694)=0,'Local Access'!$L693="Ja"),"",'Local Access'!A694)</f>
        <v/>
      </c>
      <c r="B694" s="36" t="str">
        <f>IF(OR(LEN('Local Access'!B694)=0,'Local Access'!$L693="Ja"),"",'Local Access'!B694)</f>
        <v/>
      </c>
      <c r="C694" s="36" t="str">
        <f>IF(OR(LEN('Local Access'!C694)=0,'Local Access'!$L693="Ja"),"",'Local Access'!C694)</f>
        <v/>
      </c>
      <c r="D694" s="36" t="str">
        <f>IF(OR(LEN('Local Access'!D694)=0,'Local Access'!$L693="Ja"),"",'Local Access'!D694)</f>
        <v/>
      </c>
      <c r="E694" s="36" t="str">
        <f>IF(OR(LEN('Local Access'!E694)=0,'Local Access'!$L693="Ja"),"",'Local Access'!E694)</f>
        <v/>
      </c>
      <c r="F694" s="36" t="str">
        <f>IF(OR(LEN('Local Access'!F694)=0,'Local Access'!$L693="Ja"),"",'Local Access'!F694)</f>
        <v/>
      </c>
      <c r="G694" s="36" t="str">
        <f>IF(N693="Ja","",IF(LEN('Local Access'!H694)=0,"",'Local Access'!H694))</f>
        <v/>
      </c>
      <c r="H694" s="174" t="str">
        <f t="shared" si="50"/>
        <v/>
      </c>
      <c r="I694" s="36" t="str">
        <f>IF(N693="Ja","",IF(LEN('Local Access'!G694)=0,"",'Local Access'!G694))</f>
        <v/>
      </c>
      <c r="J694" s="36" t="str">
        <f>IF(N693="Ja","",IF(LEN('Local Access'!I694)=0,"",'Local Access'!I694))</f>
        <v/>
      </c>
      <c r="K694" s="36" t="str">
        <f>IF(LEN('Local Access'!J694)=0,"",'Local Access'!J694)</f>
        <v/>
      </c>
      <c r="L694" s="36" t="str">
        <f>IF(LEN('Local Access'!K694)=0,"",'Local Access'!K694)</f>
        <v/>
      </c>
      <c r="M694" s="174" t="str">
        <f t="shared" si="51"/>
        <v/>
      </c>
      <c r="N694" s="36" t="str">
        <f>IF(LEN('Local Access'!L694)=0,"",'Local Access'!L694)</f>
        <v/>
      </c>
      <c r="O694" s="36" t="str">
        <f>IF(LEN('Local Access'!M694)=0,"",'Local Access'!M694)</f>
        <v/>
      </c>
      <c r="P694" s="35"/>
      <c r="Q694" s="35"/>
      <c r="R694" s="34"/>
      <c r="S694" s="33"/>
      <c r="T694" s="33"/>
      <c r="U694" s="32"/>
      <c r="V694" s="31"/>
      <c r="W694" s="31"/>
      <c r="X694" s="31"/>
      <c r="Y694" s="31"/>
      <c r="Z694" s="31"/>
      <c r="AA694" s="31"/>
      <c r="AB694" s="292">
        <f t="shared" si="52"/>
        <v>0</v>
      </c>
      <c r="AC694" s="292">
        <f t="shared" si="53"/>
        <v>0</v>
      </c>
      <c r="AD694" s="292">
        <f t="shared" si="54"/>
        <v>0</v>
      </c>
      <c r="AE694" s="30">
        <f>IF(G694="",0,IF(P694="On-Net maken (glasvezel)",$S694*PDC!$F$33+$T694*PDC!$F$34+PDC!$F$32+$U694,IF(P694="On-Net maken (radio)",PDC!$F$35+$U694,0)))</f>
        <v>0</v>
      </c>
      <c r="AF694" s="293">
        <f>IF(G694="",0,IF(P694="Inkoop bij 3e partij",0,IF(H694="Ja",Y694,VLOOKUP($G694,PDC!$B$10:$G$95,6,FALSE))))</f>
        <v>0</v>
      </c>
      <c r="AG694" s="30">
        <f>IF(G694="",0,IF(P694="Inkoop bij 3e partij",0,IF(H694="Ja", Z694,VLOOKUP($G694,PDC!$B$10:$G$95,5,FALSE))))</f>
        <v>0</v>
      </c>
      <c r="AH694" s="293">
        <f>IF(G694="",0,IF(P694="Inkoop bij 3e partij",V694*(1+PDC!$F$37)+IF(G694=0,0,IF(LEN(G694)=0,0,VLOOKUP($G694,PDC!$B$10:$J$77,7,FALSE))),0))</f>
        <v>0</v>
      </c>
      <c r="AI694" s="293">
        <f>IF(G694="",0,IF(P694="Inkoop bij 3e partij",W694*(1+PDC!$F$38),0))</f>
        <v>0</v>
      </c>
      <c r="AJ694" s="30">
        <f>IF(L694="",0,IF(M694="Ja",AA694,VLOOKUP($L694,PDC!$B$10:$G$95,5,FALSE)))</f>
        <v>0</v>
      </c>
    </row>
    <row r="695" spans="1:36" x14ac:dyDescent="0.2">
      <c r="A695" s="36" t="str">
        <f>IF(OR(LEN('Local Access'!A695)=0,'Local Access'!$L694="Ja"),"",'Local Access'!A695)</f>
        <v/>
      </c>
      <c r="B695" s="36" t="str">
        <f>IF(OR(LEN('Local Access'!B695)=0,'Local Access'!$L694="Ja"),"",'Local Access'!B695)</f>
        <v/>
      </c>
      <c r="C695" s="36" t="str">
        <f>IF(OR(LEN('Local Access'!C695)=0,'Local Access'!$L694="Ja"),"",'Local Access'!C695)</f>
        <v/>
      </c>
      <c r="D695" s="36" t="str">
        <f>IF(OR(LEN('Local Access'!D695)=0,'Local Access'!$L694="Ja"),"",'Local Access'!D695)</f>
        <v/>
      </c>
      <c r="E695" s="36" t="str">
        <f>IF(OR(LEN('Local Access'!E695)=0,'Local Access'!$L694="Ja"),"",'Local Access'!E695)</f>
        <v/>
      </c>
      <c r="F695" s="36" t="str">
        <f>IF(OR(LEN('Local Access'!F695)=0,'Local Access'!$L694="Ja"),"",'Local Access'!F695)</f>
        <v/>
      </c>
      <c r="G695" s="36" t="str">
        <f>IF(N694="Ja","",IF(LEN('Local Access'!H695)=0,"",'Local Access'!H695))</f>
        <v/>
      </c>
      <c r="H695" s="174" t="str">
        <f t="shared" si="50"/>
        <v/>
      </c>
      <c r="I695" s="36" t="str">
        <f>IF(N694="Ja","",IF(LEN('Local Access'!G695)=0,"",'Local Access'!G695))</f>
        <v/>
      </c>
      <c r="J695" s="36" t="str">
        <f>IF(N694="Ja","",IF(LEN('Local Access'!I695)=0,"",'Local Access'!I695))</f>
        <v/>
      </c>
      <c r="K695" s="36" t="str">
        <f>IF(LEN('Local Access'!J695)=0,"",'Local Access'!J695)</f>
        <v/>
      </c>
      <c r="L695" s="36" t="str">
        <f>IF(LEN('Local Access'!K695)=0,"",'Local Access'!K695)</f>
        <v/>
      </c>
      <c r="M695" s="174" t="str">
        <f t="shared" si="51"/>
        <v/>
      </c>
      <c r="N695" s="36" t="str">
        <f>IF(LEN('Local Access'!L695)=0,"",'Local Access'!L695)</f>
        <v/>
      </c>
      <c r="O695" s="36" t="str">
        <f>IF(LEN('Local Access'!M695)=0,"",'Local Access'!M695)</f>
        <v/>
      </c>
      <c r="P695" s="35"/>
      <c r="Q695" s="35"/>
      <c r="R695" s="34"/>
      <c r="S695" s="33"/>
      <c r="T695" s="33"/>
      <c r="U695" s="32"/>
      <c r="V695" s="31"/>
      <c r="W695" s="31"/>
      <c r="X695" s="31"/>
      <c r="Y695" s="31"/>
      <c r="Z695" s="31"/>
      <c r="AA695" s="31"/>
      <c r="AB695" s="292">
        <f t="shared" si="52"/>
        <v>0</v>
      </c>
      <c r="AC695" s="292">
        <f t="shared" si="53"/>
        <v>0</v>
      </c>
      <c r="AD695" s="292">
        <f t="shared" si="54"/>
        <v>0</v>
      </c>
      <c r="AE695" s="30">
        <f>IF(G695="",0,IF(P695="On-Net maken (glasvezel)",$S695*PDC!$F$33+$T695*PDC!$F$34+PDC!$F$32+$U695,IF(P695="On-Net maken (radio)",PDC!$F$35+$U695,0)))</f>
        <v>0</v>
      </c>
      <c r="AF695" s="293">
        <f>IF(G695="",0,IF(P695="Inkoop bij 3e partij",0,IF(H695="Ja",Y695,VLOOKUP($G695,PDC!$B$10:$G$95,6,FALSE))))</f>
        <v>0</v>
      </c>
      <c r="AG695" s="30">
        <f>IF(G695="",0,IF(P695="Inkoop bij 3e partij",0,IF(H695="Ja", Z695,VLOOKUP($G695,PDC!$B$10:$G$95,5,FALSE))))</f>
        <v>0</v>
      </c>
      <c r="AH695" s="293">
        <f>IF(G695="",0,IF(P695="Inkoop bij 3e partij",V695*(1+PDC!$F$37)+IF(G695=0,0,IF(LEN(G695)=0,0,VLOOKUP($G695,PDC!$B$10:$J$77,7,FALSE))),0))</f>
        <v>0</v>
      </c>
      <c r="AI695" s="293">
        <f>IF(G695="",0,IF(P695="Inkoop bij 3e partij",W695*(1+PDC!$F$38),0))</f>
        <v>0</v>
      </c>
      <c r="AJ695" s="30">
        <f>IF(L695="",0,IF(M695="Ja",AA695,VLOOKUP($L695,PDC!$B$10:$G$95,5,FALSE)))</f>
        <v>0</v>
      </c>
    </row>
    <row r="696" spans="1:36" x14ac:dyDescent="0.2">
      <c r="A696" s="36" t="str">
        <f>IF(OR(LEN('Local Access'!A696)=0,'Local Access'!$L695="Ja"),"",'Local Access'!A696)</f>
        <v/>
      </c>
      <c r="B696" s="36" t="str">
        <f>IF(OR(LEN('Local Access'!B696)=0,'Local Access'!$L695="Ja"),"",'Local Access'!B696)</f>
        <v/>
      </c>
      <c r="C696" s="36" t="str">
        <f>IF(OR(LEN('Local Access'!C696)=0,'Local Access'!$L695="Ja"),"",'Local Access'!C696)</f>
        <v/>
      </c>
      <c r="D696" s="36" t="str">
        <f>IF(OR(LEN('Local Access'!D696)=0,'Local Access'!$L695="Ja"),"",'Local Access'!D696)</f>
        <v/>
      </c>
      <c r="E696" s="36" t="str">
        <f>IF(OR(LEN('Local Access'!E696)=0,'Local Access'!$L695="Ja"),"",'Local Access'!E696)</f>
        <v/>
      </c>
      <c r="F696" s="36" t="str">
        <f>IF(OR(LEN('Local Access'!F696)=0,'Local Access'!$L695="Ja"),"",'Local Access'!F696)</f>
        <v/>
      </c>
      <c r="G696" s="36" t="str">
        <f>IF(N695="Ja","",IF(LEN('Local Access'!H696)=0,"",'Local Access'!H696))</f>
        <v/>
      </c>
      <c r="H696" s="174" t="str">
        <f t="shared" si="50"/>
        <v/>
      </c>
      <c r="I696" s="36" t="str">
        <f>IF(N695="Ja","",IF(LEN('Local Access'!G696)=0,"",'Local Access'!G696))</f>
        <v/>
      </c>
      <c r="J696" s="36" t="str">
        <f>IF(N695="Ja","",IF(LEN('Local Access'!I696)=0,"",'Local Access'!I696))</f>
        <v/>
      </c>
      <c r="K696" s="36" t="str">
        <f>IF(LEN('Local Access'!J696)=0,"",'Local Access'!J696)</f>
        <v/>
      </c>
      <c r="L696" s="36" t="str">
        <f>IF(LEN('Local Access'!K696)=0,"",'Local Access'!K696)</f>
        <v/>
      </c>
      <c r="M696" s="174" t="str">
        <f t="shared" si="51"/>
        <v/>
      </c>
      <c r="N696" s="36" t="str">
        <f>IF(LEN('Local Access'!L696)=0,"",'Local Access'!L696)</f>
        <v/>
      </c>
      <c r="O696" s="36" t="str">
        <f>IF(LEN('Local Access'!M696)=0,"",'Local Access'!M696)</f>
        <v/>
      </c>
      <c r="P696" s="35"/>
      <c r="Q696" s="35"/>
      <c r="R696" s="34"/>
      <c r="S696" s="33"/>
      <c r="T696" s="33"/>
      <c r="U696" s="32"/>
      <c r="V696" s="31"/>
      <c r="W696" s="31"/>
      <c r="X696" s="31"/>
      <c r="Y696" s="31"/>
      <c r="Z696" s="31"/>
      <c r="AA696" s="31"/>
      <c r="AB696" s="292">
        <f t="shared" si="52"/>
        <v>0</v>
      </c>
      <c r="AC696" s="292">
        <f t="shared" si="53"/>
        <v>0</v>
      </c>
      <c r="AD696" s="292">
        <f t="shared" si="54"/>
        <v>0</v>
      </c>
      <c r="AE696" s="30">
        <f>IF(G696="",0,IF(P696="On-Net maken (glasvezel)",$S696*PDC!$F$33+$T696*PDC!$F$34+PDC!$F$32+$U696,IF(P696="On-Net maken (radio)",PDC!$F$35+$U696,0)))</f>
        <v>0</v>
      </c>
      <c r="AF696" s="293">
        <f>IF(G696="",0,IF(P696="Inkoop bij 3e partij",0,IF(H696="Ja",Y696,VLOOKUP($G696,PDC!$B$10:$G$95,6,FALSE))))</f>
        <v>0</v>
      </c>
      <c r="AG696" s="30">
        <f>IF(G696="",0,IF(P696="Inkoop bij 3e partij",0,IF(H696="Ja", Z696,VLOOKUP($G696,PDC!$B$10:$G$95,5,FALSE))))</f>
        <v>0</v>
      </c>
      <c r="AH696" s="293">
        <f>IF(G696="",0,IF(P696="Inkoop bij 3e partij",V696*(1+PDC!$F$37)+IF(G696=0,0,IF(LEN(G696)=0,0,VLOOKUP($G696,PDC!$B$10:$J$77,7,FALSE))),0))</f>
        <v>0</v>
      </c>
      <c r="AI696" s="293">
        <f>IF(G696="",0,IF(P696="Inkoop bij 3e partij",W696*(1+PDC!$F$38),0))</f>
        <v>0</v>
      </c>
      <c r="AJ696" s="30">
        <f>IF(L696="",0,IF(M696="Ja",AA696,VLOOKUP($L696,PDC!$B$10:$G$95,5,FALSE)))</f>
        <v>0</v>
      </c>
    </row>
    <row r="697" spans="1:36" x14ac:dyDescent="0.2">
      <c r="A697" s="36" t="str">
        <f>IF(OR(LEN('Local Access'!A697)=0,'Local Access'!$L696="Ja"),"",'Local Access'!A697)</f>
        <v/>
      </c>
      <c r="B697" s="36" t="str">
        <f>IF(OR(LEN('Local Access'!B697)=0,'Local Access'!$L696="Ja"),"",'Local Access'!B697)</f>
        <v/>
      </c>
      <c r="C697" s="36" t="str">
        <f>IF(OR(LEN('Local Access'!C697)=0,'Local Access'!$L696="Ja"),"",'Local Access'!C697)</f>
        <v/>
      </c>
      <c r="D697" s="36" t="str">
        <f>IF(OR(LEN('Local Access'!D697)=0,'Local Access'!$L696="Ja"),"",'Local Access'!D697)</f>
        <v/>
      </c>
      <c r="E697" s="36" t="str">
        <f>IF(OR(LEN('Local Access'!E697)=0,'Local Access'!$L696="Ja"),"",'Local Access'!E697)</f>
        <v/>
      </c>
      <c r="F697" s="36" t="str">
        <f>IF(OR(LEN('Local Access'!F697)=0,'Local Access'!$L696="Ja"),"",'Local Access'!F697)</f>
        <v/>
      </c>
      <c r="G697" s="36" t="str">
        <f>IF(N696="Ja","",IF(LEN('Local Access'!H697)=0,"",'Local Access'!H697))</f>
        <v/>
      </c>
      <c r="H697" s="174" t="str">
        <f t="shared" si="50"/>
        <v/>
      </c>
      <c r="I697" s="36" t="str">
        <f>IF(N696="Ja","",IF(LEN('Local Access'!G697)=0,"",'Local Access'!G697))</f>
        <v/>
      </c>
      <c r="J697" s="36" t="str">
        <f>IF(N696="Ja","",IF(LEN('Local Access'!I697)=0,"",'Local Access'!I697))</f>
        <v/>
      </c>
      <c r="K697" s="36" t="str">
        <f>IF(LEN('Local Access'!J697)=0,"",'Local Access'!J697)</f>
        <v/>
      </c>
      <c r="L697" s="36" t="str">
        <f>IF(LEN('Local Access'!K697)=0,"",'Local Access'!K697)</f>
        <v/>
      </c>
      <c r="M697" s="174" t="str">
        <f t="shared" si="51"/>
        <v/>
      </c>
      <c r="N697" s="36" t="str">
        <f>IF(LEN('Local Access'!L697)=0,"",'Local Access'!L697)</f>
        <v/>
      </c>
      <c r="O697" s="36" t="str">
        <f>IF(LEN('Local Access'!M697)=0,"",'Local Access'!M697)</f>
        <v/>
      </c>
      <c r="P697" s="35"/>
      <c r="Q697" s="35"/>
      <c r="R697" s="34"/>
      <c r="S697" s="33"/>
      <c r="T697" s="33"/>
      <c r="U697" s="32"/>
      <c r="V697" s="31"/>
      <c r="W697" s="31"/>
      <c r="X697" s="31"/>
      <c r="Y697" s="31"/>
      <c r="Z697" s="31"/>
      <c r="AA697" s="31"/>
      <c r="AB697" s="292">
        <f t="shared" si="52"/>
        <v>0</v>
      </c>
      <c r="AC697" s="292">
        <f t="shared" si="53"/>
        <v>0</v>
      </c>
      <c r="AD697" s="292">
        <f t="shared" si="54"/>
        <v>0</v>
      </c>
      <c r="AE697" s="30">
        <f>IF(G697="",0,IF(P697="On-Net maken (glasvezel)",$S697*PDC!$F$33+$T697*PDC!$F$34+PDC!$F$32+$U697,IF(P697="On-Net maken (radio)",PDC!$F$35+$U697,0)))</f>
        <v>0</v>
      </c>
      <c r="AF697" s="293">
        <f>IF(G697="",0,IF(P697="Inkoop bij 3e partij",0,IF(H697="Ja",Y697,VLOOKUP($G697,PDC!$B$10:$G$95,6,FALSE))))</f>
        <v>0</v>
      </c>
      <c r="AG697" s="30">
        <f>IF(G697="",0,IF(P697="Inkoop bij 3e partij",0,IF(H697="Ja", Z697,VLOOKUP($G697,PDC!$B$10:$G$95,5,FALSE))))</f>
        <v>0</v>
      </c>
      <c r="AH697" s="293">
        <f>IF(G697="",0,IF(P697="Inkoop bij 3e partij",V697*(1+PDC!$F$37)+IF(G697=0,0,IF(LEN(G697)=0,0,VLOOKUP($G697,PDC!$B$10:$J$77,7,FALSE))),0))</f>
        <v>0</v>
      </c>
      <c r="AI697" s="293">
        <f>IF(G697="",0,IF(P697="Inkoop bij 3e partij",W697*(1+PDC!$F$38),0))</f>
        <v>0</v>
      </c>
      <c r="AJ697" s="30">
        <f>IF(L697="",0,IF(M697="Ja",AA697,VLOOKUP($L697,PDC!$B$10:$G$95,5,FALSE)))</f>
        <v>0</v>
      </c>
    </row>
    <row r="698" spans="1:36" x14ac:dyDescent="0.2">
      <c r="A698" s="36" t="str">
        <f>IF(OR(LEN('Local Access'!A698)=0,'Local Access'!$L697="Ja"),"",'Local Access'!A698)</f>
        <v/>
      </c>
      <c r="B698" s="36" t="str">
        <f>IF(OR(LEN('Local Access'!B698)=0,'Local Access'!$L697="Ja"),"",'Local Access'!B698)</f>
        <v/>
      </c>
      <c r="C698" s="36" t="str">
        <f>IF(OR(LEN('Local Access'!C698)=0,'Local Access'!$L697="Ja"),"",'Local Access'!C698)</f>
        <v/>
      </c>
      <c r="D698" s="36" t="str">
        <f>IF(OR(LEN('Local Access'!D698)=0,'Local Access'!$L697="Ja"),"",'Local Access'!D698)</f>
        <v/>
      </c>
      <c r="E698" s="36" t="str">
        <f>IF(OR(LEN('Local Access'!E698)=0,'Local Access'!$L697="Ja"),"",'Local Access'!E698)</f>
        <v/>
      </c>
      <c r="F698" s="36" t="str">
        <f>IF(OR(LEN('Local Access'!F698)=0,'Local Access'!$L697="Ja"),"",'Local Access'!F698)</f>
        <v/>
      </c>
      <c r="G698" s="36" t="str">
        <f>IF(N697="Ja","",IF(LEN('Local Access'!H698)=0,"",'Local Access'!H698))</f>
        <v/>
      </c>
      <c r="H698" s="174" t="str">
        <f t="shared" si="50"/>
        <v/>
      </c>
      <c r="I698" s="36" t="str">
        <f>IF(N697="Ja","",IF(LEN('Local Access'!G698)=0,"",'Local Access'!G698))</f>
        <v/>
      </c>
      <c r="J698" s="36" t="str">
        <f>IF(N697="Ja","",IF(LEN('Local Access'!I698)=0,"",'Local Access'!I698))</f>
        <v/>
      </c>
      <c r="K698" s="36" t="str">
        <f>IF(LEN('Local Access'!J698)=0,"",'Local Access'!J698)</f>
        <v/>
      </c>
      <c r="L698" s="36" t="str">
        <f>IF(LEN('Local Access'!K698)=0,"",'Local Access'!K698)</f>
        <v/>
      </c>
      <c r="M698" s="174" t="str">
        <f t="shared" si="51"/>
        <v/>
      </c>
      <c r="N698" s="36" t="str">
        <f>IF(LEN('Local Access'!L698)=0,"",'Local Access'!L698)</f>
        <v/>
      </c>
      <c r="O698" s="36" t="str">
        <f>IF(LEN('Local Access'!M698)=0,"",'Local Access'!M698)</f>
        <v/>
      </c>
      <c r="P698" s="35"/>
      <c r="Q698" s="35"/>
      <c r="R698" s="34"/>
      <c r="S698" s="33"/>
      <c r="T698" s="33"/>
      <c r="U698" s="32"/>
      <c r="V698" s="31"/>
      <c r="W698" s="31"/>
      <c r="X698" s="31"/>
      <c r="Y698" s="31"/>
      <c r="Z698" s="31"/>
      <c r="AA698" s="31"/>
      <c r="AB698" s="292">
        <f t="shared" si="52"/>
        <v>0</v>
      </c>
      <c r="AC698" s="292">
        <f t="shared" si="53"/>
        <v>0</v>
      </c>
      <c r="AD698" s="292">
        <f t="shared" si="54"/>
        <v>0</v>
      </c>
      <c r="AE698" s="30">
        <f>IF(G698="",0,IF(P698="On-Net maken (glasvezel)",$S698*PDC!$F$33+$T698*PDC!$F$34+PDC!$F$32+$U698,IF(P698="On-Net maken (radio)",PDC!$F$35+$U698,0)))</f>
        <v>0</v>
      </c>
      <c r="AF698" s="293">
        <f>IF(G698="",0,IF(P698="Inkoop bij 3e partij",0,IF(H698="Ja",Y698,VLOOKUP($G698,PDC!$B$10:$G$95,6,FALSE))))</f>
        <v>0</v>
      </c>
      <c r="AG698" s="30">
        <f>IF(G698="",0,IF(P698="Inkoop bij 3e partij",0,IF(H698="Ja", Z698,VLOOKUP($G698,PDC!$B$10:$G$95,5,FALSE))))</f>
        <v>0</v>
      </c>
      <c r="AH698" s="293">
        <f>IF(G698="",0,IF(P698="Inkoop bij 3e partij",V698*(1+PDC!$F$37)+IF(G698=0,0,IF(LEN(G698)=0,0,VLOOKUP($G698,PDC!$B$10:$J$77,7,FALSE))),0))</f>
        <v>0</v>
      </c>
      <c r="AI698" s="293">
        <f>IF(G698="",0,IF(P698="Inkoop bij 3e partij",W698*(1+PDC!$F$38),0))</f>
        <v>0</v>
      </c>
      <c r="AJ698" s="30">
        <f>IF(L698="",0,IF(M698="Ja",AA698,VLOOKUP($L698,PDC!$B$10:$G$95,5,FALSE)))</f>
        <v>0</v>
      </c>
    </row>
    <row r="699" spans="1:36" x14ac:dyDescent="0.2">
      <c r="A699" s="36" t="str">
        <f>IF(OR(LEN('Local Access'!A699)=0,'Local Access'!$L698="Ja"),"",'Local Access'!A699)</f>
        <v/>
      </c>
      <c r="B699" s="36" t="str">
        <f>IF(OR(LEN('Local Access'!B699)=0,'Local Access'!$L698="Ja"),"",'Local Access'!B699)</f>
        <v/>
      </c>
      <c r="C699" s="36" t="str">
        <f>IF(OR(LEN('Local Access'!C699)=0,'Local Access'!$L698="Ja"),"",'Local Access'!C699)</f>
        <v/>
      </c>
      <c r="D699" s="36" t="str">
        <f>IF(OR(LEN('Local Access'!D699)=0,'Local Access'!$L698="Ja"),"",'Local Access'!D699)</f>
        <v/>
      </c>
      <c r="E699" s="36" t="str">
        <f>IF(OR(LEN('Local Access'!E699)=0,'Local Access'!$L698="Ja"),"",'Local Access'!E699)</f>
        <v/>
      </c>
      <c r="F699" s="36" t="str">
        <f>IF(OR(LEN('Local Access'!F699)=0,'Local Access'!$L698="Ja"),"",'Local Access'!F699)</f>
        <v/>
      </c>
      <c r="G699" s="36" t="str">
        <f>IF(N698="Ja","",IF(LEN('Local Access'!H699)=0,"",'Local Access'!H699))</f>
        <v/>
      </c>
      <c r="H699" s="174" t="str">
        <f t="shared" si="50"/>
        <v/>
      </c>
      <c r="I699" s="36" t="str">
        <f>IF(N698="Ja","",IF(LEN('Local Access'!G699)=0,"",'Local Access'!G699))</f>
        <v/>
      </c>
      <c r="J699" s="36" t="str">
        <f>IF(N698="Ja","",IF(LEN('Local Access'!I699)=0,"",'Local Access'!I699))</f>
        <v/>
      </c>
      <c r="K699" s="36" t="str">
        <f>IF(LEN('Local Access'!J699)=0,"",'Local Access'!J699)</f>
        <v/>
      </c>
      <c r="L699" s="36" t="str">
        <f>IF(LEN('Local Access'!K699)=0,"",'Local Access'!K699)</f>
        <v/>
      </c>
      <c r="M699" s="174" t="str">
        <f t="shared" si="51"/>
        <v/>
      </c>
      <c r="N699" s="36" t="str">
        <f>IF(LEN('Local Access'!L699)=0,"",'Local Access'!L699)</f>
        <v/>
      </c>
      <c r="O699" s="36" t="str">
        <f>IF(LEN('Local Access'!M699)=0,"",'Local Access'!M699)</f>
        <v/>
      </c>
      <c r="P699" s="35"/>
      <c r="Q699" s="35"/>
      <c r="R699" s="34"/>
      <c r="S699" s="33"/>
      <c r="T699" s="33"/>
      <c r="U699" s="32"/>
      <c r="V699" s="31"/>
      <c r="W699" s="31"/>
      <c r="X699" s="31"/>
      <c r="Y699" s="31"/>
      <c r="Z699" s="31"/>
      <c r="AA699" s="31"/>
      <c r="AB699" s="292">
        <f t="shared" si="52"/>
        <v>0</v>
      </c>
      <c r="AC699" s="292">
        <f t="shared" si="53"/>
        <v>0</v>
      </c>
      <c r="AD699" s="292">
        <f t="shared" si="54"/>
        <v>0</v>
      </c>
      <c r="AE699" s="30">
        <f>IF(G699="",0,IF(P699="On-Net maken (glasvezel)",$S699*PDC!$F$33+$T699*PDC!$F$34+PDC!$F$32+$U699,IF(P699="On-Net maken (radio)",PDC!$F$35+$U699,0)))</f>
        <v>0</v>
      </c>
      <c r="AF699" s="293">
        <f>IF(G699="",0,IF(P699="Inkoop bij 3e partij",0,IF(H699="Ja",Y699,VLOOKUP($G699,PDC!$B$10:$G$95,6,FALSE))))</f>
        <v>0</v>
      </c>
      <c r="AG699" s="30">
        <f>IF(G699="",0,IF(P699="Inkoop bij 3e partij",0,IF(H699="Ja", Z699,VLOOKUP($G699,PDC!$B$10:$G$95,5,FALSE))))</f>
        <v>0</v>
      </c>
      <c r="AH699" s="293">
        <f>IF(G699="",0,IF(P699="Inkoop bij 3e partij",V699*(1+PDC!$F$37)+IF(G699=0,0,IF(LEN(G699)=0,0,VLOOKUP($G699,PDC!$B$10:$J$77,7,FALSE))),0))</f>
        <v>0</v>
      </c>
      <c r="AI699" s="293">
        <f>IF(G699="",0,IF(P699="Inkoop bij 3e partij",W699*(1+PDC!$F$38),0))</f>
        <v>0</v>
      </c>
      <c r="AJ699" s="30">
        <f>IF(L699="",0,IF(M699="Ja",AA699,VLOOKUP($L699,PDC!$B$10:$G$95,5,FALSE)))</f>
        <v>0</v>
      </c>
    </row>
    <row r="700" spans="1:36" x14ac:dyDescent="0.2">
      <c r="A700" s="36" t="str">
        <f>IF(OR(LEN('Local Access'!A700)=0,'Local Access'!$L699="Ja"),"",'Local Access'!A700)</f>
        <v/>
      </c>
      <c r="B700" s="36" t="str">
        <f>IF(OR(LEN('Local Access'!B700)=0,'Local Access'!$L699="Ja"),"",'Local Access'!B700)</f>
        <v/>
      </c>
      <c r="C700" s="36" t="str">
        <f>IF(OR(LEN('Local Access'!C700)=0,'Local Access'!$L699="Ja"),"",'Local Access'!C700)</f>
        <v/>
      </c>
      <c r="D700" s="36" t="str">
        <f>IF(OR(LEN('Local Access'!D700)=0,'Local Access'!$L699="Ja"),"",'Local Access'!D700)</f>
        <v/>
      </c>
      <c r="E700" s="36" t="str">
        <f>IF(OR(LEN('Local Access'!E700)=0,'Local Access'!$L699="Ja"),"",'Local Access'!E700)</f>
        <v/>
      </c>
      <c r="F700" s="36" t="str">
        <f>IF(OR(LEN('Local Access'!F700)=0,'Local Access'!$L699="Ja"),"",'Local Access'!F700)</f>
        <v/>
      </c>
      <c r="G700" s="36" t="str">
        <f>IF(N699="Ja","",IF(LEN('Local Access'!H700)=0,"",'Local Access'!H700))</f>
        <v/>
      </c>
      <c r="H700" s="174" t="str">
        <f t="shared" si="50"/>
        <v/>
      </c>
      <c r="I700" s="36" t="str">
        <f>IF(N699="Ja","",IF(LEN('Local Access'!G700)=0,"",'Local Access'!G700))</f>
        <v/>
      </c>
      <c r="J700" s="36" t="str">
        <f>IF(N699="Ja","",IF(LEN('Local Access'!I700)=0,"",'Local Access'!I700))</f>
        <v/>
      </c>
      <c r="K700" s="36" t="str">
        <f>IF(LEN('Local Access'!J700)=0,"",'Local Access'!J700)</f>
        <v/>
      </c>
      <c r="L700" s="36" t="str">
        <f>IF(LEN('Local Access'!K700)=0,"",'Local Access'!K700)</f>
        <v/>
      </c>
      <c r="M700" s="174" t="str">
        <f t="shared" si="51"/>
        <v/>
      </c>
      <c r="N700" s="36" t="str">
        <f>IF(LEN('Local Access'!L700)=0,"",'Local Access'!L700)</f>
        <v/>
      </c>
      <c r="O700" s="36" t="str">
        <f>IF(LEN('Local Access'!M700)=0,"",'Local Access'!M700)</f>
        <v/>
      </c>
      <c r="P700" s="35"/>
      <c r="Q700" s="35"/>
      <c r="R700" s="34"/>
      <c r="S700" s="33"/>
      <c r="T700" s="33"/>
      <c r="U700" s="32"/>
      <c r="V700" s="31"/>
      <c r="W700" s="31"/>
      <c r="X700" s="31"/>
      <c r="Y700" s="31"/>
      <c r="Z700" s="31"/>
      <c r="AA700" s="31"/>
      <c r="AB700" s="292">
        <f t="shared" si="52"/>
        <v>0</v>
      </c>
      <c r="AC700" s="292">
        <f t="shared" si="53"/>
        <v>0</v>
      </c>
      <c r="AD700" s="292">
        <f t="shared" si="54"/>
        <v>0</v>
      </c>
      <c r="AE700" s="30">
        <f>IF(G700="",0,IF(P700="On-Net maken (glasvezel)",$S700*PDC!$F$33+$T700*PDC!$F$34+PDC!$F$32+$U700,IF(P700="On-Net maken (radio)",PDC!$F$35+$U700,0)))</f>
        <v>0</v>
      </c>
      <c r="AF700" s="293">
        <f>IF(G700="",0,IF(P700="Inkoop bij 3e partij",0,IF(H700="Ja",Y700,VLOOKUP($G700,PDC!$B$10:$G$95,6,FALSE))))</f>
        <v>0</v>
      </c>
      <c r="AG700" s="30">
        <f>IF(G700="",0,IF(P700="Inkoop bij 3e partij",0,IF(H700="Ja", Z700,VLOOKUP($G700,PDC!$B$10:$G$95,5,FALSE))))</f>
        <v>0</v>
      </c>
      <c r="AH700" s="293">
        <f>IF(G700="",0,IF(P700="Inkoop bij 3e partij",V700*(1+PDC!$F$37)+IF(G700=0,0,IF(LEN(G700)=0,0,VLOOKUP($G700,PDC!$B$10:$J$77,7,FALSE))),0))</f>
        <v>0</v>
      </c>
      <c r="AI700" s="293">
        <f>IF(G700="",0,IF(P700="Inkoop bij 3e partij",W700*(1+PDC!$F$38),0))</f>
        <v>0</v>
      </c>
      <c r="AJ700" s="30">
        <f>IF(L700="",0,IF(M700="Ja",AA700,VLOOKUP($L700,PDC!$B$10:$G$95,5,FALSE)))</f>
        <v>0</v>
      </c>
    </row>
    <row r="701" spans="1:36" x14ac:dyDescent="0.2">
      <c r="A701" s="36" t="str">
        <f>IF(OR(LEN('Local Access'!A701)=0,'Local Access'!$L700="Ja"),"",'Local Access'!A701)</f>
        <v/>
      </c>
      <c r="B701" s="36" t="str">
        <f>IF(OR(LEN('Local Access'!B701)=0,'Local Access'!$L700="Ja"),"",'Local Access'!B701)</f>
        <v/>
      </c>
      <c r="C701" s="36" t="str">
        <f>IF(OR(LEN('Local Access'!C701)=0,'Local Access'!$L700="Ja"),"",'Local Access'!C701)</f>
        <v/>
      </c>
      <c r="D701" s="36" t="str">
        <f>IF(OR(LEN('Local Access'!D701)=0,'Local Access'!$L700="Ja"),"",'Local Access'!D701)</f>
        <v/>
      </c>
      <c r="E701" s="36" t="str">
        <f>IF(OR(LEN('Local Access'!E701)=0,'Local Access'!$L700="Ja"),"",'Local Access'!E701)</f>
        <v/>
      </c>
      <c r="F701" s="36" t="str">
        <f>IF(OR(LEN('Local Access'!F701)=0,'Local Access'!$L700="Ja"),"",'Local Access'!F701)</f>
        <v/>
      </c>
      <c r="G701" s="36" t="str">
        <f>IF(N700="Ja","",IF(LEN('Local Access'!H701)=0,"",'Local Access'!H701))</f>
        <v/>
      </c>
      <c r="H701" s="174" t="str">
        <f t="shared" si="50"/>
        <v/>
      </c>
      <c r="I701" s="36" t="str">
        <f>IF(N700="Ja","",IF(LEN('Local Access'!G701)=0,"",'Local Access'!G701))</f>
        <v/>
      </c>
      <c r="J701" s="36" t="str">
        <f>IF(N700="Ja","",IF(LEN('Local Access'!I701)=0,"",'Local Access'!I701))</f>
        <v/>
      </c>
      <c r="K701" s="36" t="str">
        <f>IF(LEN('Local Access'!J701)=0,"",'Local Access'!J701)</f>
        <v/>
      </c>
      <c r="L701" s="36" t="str">
        <f>IF(LEN('Local Access'!K701)=0,"",'Local Access'!K701)</f>
        <v/>
      </c>
      <c r="M701" s="174" t="str">
        <f t="shared" si="51"/>
        <v/>
      </c>
      <c r="N701" s="36" t="str">
        <f>IF(LEN('Local Access'!L701)=0,"",'Local Access'!L701)</f>
        <v/>
      </c>
      <c r="O701" s="36" t="str">
        <f>IF(LEN('Local Access'!M701)=0,"",'Local Access'!M701)</f>
        <v/>
      </c>
      <c r="P701" s="35"/>
      <c r="Q701" s="35"/>
      <c r="R701" s="34"/>
      <c r="S701" s="33"/>
      <c r="T701" s="33"/>
      <c r="U701" s="32"/>
      <c r="V701" s="31"/>
      <c r="W701" s="31"/>
      <c r="X701" s="31"/>
      <c r="Y701" s="31"/>
      <c r="Z701" s="31"/>
      <c r="AA701" s="31"/>
      <c r="AB701" s="292">
        <f t="shared" si="52"/>
        <v>0</v>
      </c>
      <c r="AC701" s="292">
        <f t="shared" si="53"/>
        <v>0</v>
      </c>
      <c r="AD701" s="292">
        <f t="shared" si="54"/>
        <v>0</v>
      </c>
      <c r="AE701" s="30">
        <f>IF(G701="",0,IF(P701="On-Net maken (glasvezel)",$S701*PDC!$F$33+$T701*PDC!$F$34+PDC!$F$32+$U701,IF(P701="On-Net maken (radio)",PDC!$F$35+$U701,0)))</f>
        <v>0</v>
      </c>
      <c r="AF701" s="293">
        <f>IF(G701="",0,IF(P701="Inkoop bij 3e partij",0,IF(H701="Ja",Y701,VLOOKUP($G701,PDC!$B$10:$G$95,6,FALSE))))</f>
        <v>0</v>
      </c>
      <c r="AG701" s="30">
        <f>IF(G701="",0,IF(P701="Inkoop bij 3e partij",0,IF(H701="Ja", Z701,VLOOKUP($G701,PDC!$B$10:$G$95,5,FALSE))))</f>
        <v>0</v>
      </c>
      <c r="AH701" s="293">
        <f>IF(G701="",0,IF(P701="Inkoop bij 3e partij",V701*(1+PDC!$F$37)+IF(G701=0,0,IF(LEN(G701)=0,0,VLOOKUP($G701,PDC!$B$10:$J$77,7,FALSE))),0))</f>
        <v>0</v>
      </c>
      <c r="AI701" s="293">
        <f>IF(G701="",0,IF(P701="Inkoop bij 3e partij",W701*(1+PDC!$F$38),0))</f>
        <v>0</v>
      </c>
      <c r="AJ701" s="30">
        <f>IF(L701="",0,IF(M701="Ja",AA701,VLOOKUP($L701,PDC!$B$10:$G$95,5,FALSE)))</f>
        <v>0</v>
      </c>
    </row>
    <row r="702" spans="1:36" x14ac:dyDescent="0.2">
      <c r="A702" s="36" t="str">
        <f>IF(OR(LEN('Local Access'!A702)=0,'Local Access'!$L701="Ja"),"",'Local Access'!A702)</f>
        <v/>
      </c>
      <c r="B702" s="36" t="str">
        <f>IF(OR(LEN('Local Access'!B702)=0,'Local Access'!$L701="Ja"),"",'Local Access'!B702)</f>
        <v/>
      </c>
      <c r="C702" s="36" t="str">
        <f>IF(OR(LEN('Local Access'!C702)=0,'Local Access'!$L701="Ja"),"",'Local Access'!C702)</f>
        <v/>
      </c>
      <c r="D702" s="36" t="str">
        <f>IF(OR(LEN('Local Access'!D702)=0,'Local Access'!$L701="Ja"),"",'Local Access'!D702)</f>
        <v/>
      </c>
      <c r="E702" s="36" t="str">
        <f>IF(OR(LEN('Local Access'!E702)=0,'Local Access'!$L701="Ja"),"",'Local Access'!E702)</f>
        <v/>
      </c>
      <c r="F702" s="36" t="str">
        <f>IF(OR(LEN('Local Access'!F702)=0,'Local Access'!$L701="Ja"),"",'Local Access'!F702)</f>
        <v/>
      </c>
      <c r="G702" s="36" t="str">
        <f>IF(N701="Ja","",IF(LEN('Local Access'!H702)=0,"",'Local Access'!H702))</f>
        <v/>
      </c>
      <c r="H702" s="174" t="str">
        <f t="shared" si="50"/>
        <v/>
      </c>
      <c r="I702" s="36" t="str">
        <f>IF(N701="Ja","",IF(LEN('Local Access'!G702)=0,"",'Local Access'!G702))</f>
        <v/>
      </c>
      <c r="J702" s="36" t="str">
        <f>IF(N701="Ja","",IF(LEN('Local Access'!I702)=0,"",'Local Access'!I702))</f>
        <v/>
      </c>
      <c r="K702" s="36" t="str">
        <f>IF(LEN('Local Access'!J702)=0,"",'Local Access'!J702)</f>
        <v/>
      </c>
      <c r="L702" s="36" t="str">
        <f>IF(LEN('Local Access'!K702)=0,"",'Local Access'!K702)</f>
        <v/>
      </c>
      <c r="M702" s="174" t="str">
        <f t="shared" si="51"/>
        <v/>
      </c>
      <c r="N702" s="36" t="str">
        <f>IF(LEN('Local Access'!L702)=0,"",'Local Access'!L702)</f>
        <v/>
      </c>
      <c r="O702" s="36" t="str">
        <f>IF(LEN('Local Access'!M702)=0,"",'Local Access'!M702)</f>
        <v/>
      </c>
      <c r="P702" s="35"/>
      <c r="Q702" s="35"/>
      <c r="R702" s="34"/>
      <c r="S702" s="33"/>
      <c r="T702" s="33"/>
      <c r="U702" s="32"/>
      <c r="V702" s="31"/>
      <c r="W702" s="31"/>
      <c r="X702" s="31"/>
      <c r="Y702" s="31"/>
      <c r="Z702" s="31"/>
      <c r="AA702" s="31"/>
      <c r="AB702" s="292">
        <f t="shared" si="52"/>
        <v>0</v>
      </c>
      <c r="AC702" s="292">
        <f t="shared" si="53"/>
        <v>0</v>
      </c>
      <c r="AD702" s="292">
        <f t="shared" si="54"/>
        <v>0</v>
      </c>
      <c r="AE702" s="30">
        <f>IF(G702="",0,IF(P702="On-Net maken (glasvezel)",$S702*PDC!$F$33+$T702*PDC!$F$34+PDC!$F$32+$U702,IF(P702="On-Net maken (radio)",PDC!$F$35+$U702,0)))</f>
        <v>0</v>
      </c>
      <c r="AF702" s="293">
        <f>IF(G702="",0,IF(P702="Inkoop bij 3e partij",0,IF(H702="Ja",Y702,VLOOKUP($G702,PDC!$B$10:$G$95,6,FALSE))))</f>
        <v>0</v>
      </c>
      <c r="AG702" s="30">
        <f>IF(G702="",0,IF(P702="Inkoop bij 3e partij",0,IF(H702="Ja", Z702,VLOOKUP($G702,PDC!$B$10:$G$95,5,FALSE))))</f>
        <v>0</v>
      </c>
      <c r="AH702" s="293">
        <f>IF(G702="",0,IF(P702="Inkoop bij 3e partij",V702*(1+PDC!$F$37)+IF(G702=0,0,IF(LEN(G702)=0,0,VLOOKUP($G702,PDC!$B$10:$J$77,7,FALSE))),0))</f>
        <v>0</v>
      </c>
      <c r="AI702" s="293">
        <f>IF(G702="",0,IF(P702="Inkoop bij 3e partij",W702*(1+PDC!$F$38),0))</f>
        <v>0</v>
      </c>
      <c r="AJ702" s="30">
        <f>IF(L702="",0,IF(M702="Ja",AA702,VLOOKUP($L702,PDC!$B$10:$G$95,5,FALSE)))</f>
        <v>0</v>
      </c>
    </row>
    <row r="703" spans="1:36" x14ac:dyDescent="0.2">
      <c r="A703" s="36" t="str">
        <f>IF(OR(LEN('Local Access'!A703)=0,'Local Access'!$L702="Ja"),"",'Local Access'!A703)</f>
        <v/>
      </c>
      <c r="B703" s="36" t="str">
        <f>IF(OR(LEN('Local Access'!B703)=0,'Local Access'!$L702="Ja"),"",'Local Access'!B703)</f>
        <v/>
      </c>
      <c r="C703" s="36" t="str">
        <f>IF(OR(LEN('Local Access'!C703)=0,'Local Access'!$L702="Ja"),"",'Local Access'!C703)</f>
        <v/>
      </c>
      <c r="D703" s="36" t="str">
        <f>IF(OR(LEN('Local Access'!D703)=0,'Local Access'!$L702="Ja"),"",'Local Access'!D703)</f>
        <v/>
      </c>
      <c r="E703" s="36" t="str">
        <f>IF(OR(LEN('Local Access'!E703)=0,'Local Access'!$L702="Ja"),"",'Local Access'!E703)</f>
        <v/>
      </c>
      <c r="F703" s="36" t="str">
        <f>IF(OR(LEN('Local Access'!F703)=0,'Local Access'!$L702="Ja"),"",'Local Access'!F703)</f>
        <v/>
      </c>
      <c r="G703" s="36" t="str">
        <f>IF(N702="Ja","",IF(LEN('Local Access'!H703)=0,"",'Local Access'!H703))</f>
        <v/>
      </c>
      <c r="H703" s="174" t="str">
        <f t="shared" si="50"/>
        <v/>
      </c>
      <c r="I703" s="36" t="str">
        <f>IF(N702="Ja","",IF(LEN('Local Access'!G703)=0,"",'Local Access'!G703))</f>
        <v/>
      </c>
      <c r="J703" s="36" t="str">
        <f>IF(N702="Ja","",IF(LEN('Local Access'!I703)=0,"",'Local Access'!I703))</f>
        <v/>
      </c>
      <c r="K703" s="36" t="str">
        <f>IF(LEN('Local Access'!J703)=0,"",'Local Access'!J703)</f>
        <v/>
      </c>
      <c r="L703" s="36" t="str">
        <f>IF(LEN('Local Access'!K703)=0,"",'Local Access'!K703)</f>
        <v/>
      </c>
      <c r="M703" s="174" t="str">
        <f t="shared" si="51"/>
        <v/>
      </c>
      <c r="N703" s="36" t="str">
        <f>IF(LEN('Local Access'!L703)=0,"",'Local Access'!L703)</f>
        <v/>
      </c>
      <c r="O703" s="36" t="str">
        <f>IF(LEN('Local Access'!M703)=0,"",'Local Access'!M703)</f>
        <v/>
      </c>
      <c r="P703" s="35"/>
      <c r="Q703" s="35"/>
      <c r="R703" s="34"/>
      <c r="S703" s="33"/>
      <c r="T703" s="33"/>
      <c r="U703" s="32"/>
      <c r="V703" s="31"/>
      <c r="W703" s="31"/>
      <c r="X703" s="31"/>
      <c r="Y703" s="31"/>
      <c r="Z703" s="31"/>
      <c r="AA703" s="31"/>
      <c r="AB703" s="292">
        <f t="shared" si="52"/>
        <v>0</v>
      </c>
      <c r="AC703" s="292">
        <f t="shared" si="53"/>
        <v>0</v>
      </c>
      <c r="AD703" s="292">
        <f t="shared" si="54"/>
        <v>0</v>
      </c>
      <c r="AE703" s="30">
        <f>IF(G703="",0,IF(P703="On-Net maken (glasvezel)",$S703*PDC!$F$33+$T703*PDC!$F$34+PDC!$F$32+$U703,IF(P703="On-Net maken (radio)",PDC!$F$35+$U703,0)))</f>
        <v>0</v>
      </c>
      <c r="AF703" s="293">
        <f>IF(G703="",0,IF(P703="Inkoop bij 3e partij",0,IF(H703="Ja",Y703,VLOOKUP($G703,PDC!$B$10:$G$95,6,FALSE))))</f>
        <v>0</v>
      </c>
      <c r="AG703" s="30">
        <f>IF(G703="",0,IF(P703="Inkoop bij 3e partij",0,IF(H703="Ja", Z703,VLOOKUP($G703,PDC!$B$10:$G$95,5,FALSE))))</f>
        <v>0</v>
      </c>
      <c r="AH703" s="293">
        <f>IF(G703="",0,IF(P703="Inkoop bij 3e partij",V703*(1+PDC!$F$37)+IF(G703=0,0,IF(LEN(G703)=0,0,VLOOKUP($G703,PDC!$B$10:$J$77,7,FALSE))),0))</f>
        <v>0</v>
      </c>
      <c r="AI703" s="293">
        <f>IF(G703="",0,IF(P703="Inkoop bij 3e partij",W703*(1+PDC!$F$38),0))</f>
        <v>0</v>
      </c>
      <c r="AJ703" s="30">
        <f>IF(L703="",0,IF(M703="Ja",AA703,VLOOKUP($L703,PDC!$B$10:$G$95,5,FALSE)))</f>
        <v>0</v>
      </c>
    </row>
    <row r="704" spans="1:36" x14ac:dyDescent="0.2">
      <c r="A704" s="36" t="str">
        <f>IF(OR(LEN('Local Access'!A704)=0,'Local Access'!$L703="Ja"),"",'Local Access'!A704)</f>
        <v/>
      </c>
      <c r="B704" s="36" t="str">
        <f>IF(OR(LEN('Local Access'!B704)=0,'Local Access'!$L703="Ja"),"",'Local Access'!B704)</f>
        <v/>
      </c>
      <c r="C704" s="36" t="str">
        <f>IF(OR(LEN('Local Access'!C704)=0,'Local Access'!$L703="Ja"),"",'Local Access'!C704)</f>
        <v/>
      </c>
      <c r="D704" s="36" t="str">
        <f>IF(OR(LEN('Local Access'!D704)=0,'Local Access'!$L703="Ja"),"",'Local Access'!D704)</f>
        <v/>
      </c>
      <c r="E704" s="36" t="str">
        <f>IF(OR(LEN('Local Access'!E704)=0,'Local Access'!$L703="Ja"),"",'Local Access'!E704)</f>
        <v/>
      </c>
      <c r="F704" s="36" t="str">
        <f>IF(OR(LEN('Local Access'!F704)=0,'Local Access'!$L703="Ja"),"",'Local Access'!F704)</f>
        <v/>
      </c>
      <c r="G704" s="36" t="str">
        <f>IF(N703="Ja","",IF(LEN('Local Access'!H704)=0,"",'Local Access'!H704))</f>
        <v/>
      </c>
      <c r="H704" s="174" t="str">
        <f t="shared" si="50"/>
        <v/>
      </c>
      <c r="I704" s="36" t="str">
        <f>IF(N703="Ja","",IF(LEN('Local Access'!G704)=0,"",'Local Access'!G704))</f>
        <v/>
      </c>
      <c r="J704" s="36" t="str">
        <f>IF(N703="Ja","",IF(LEN('Local Access'!I704)=0,"",'Local Access'!I704))</f>
        <v/>
      </c>
      <c r="K704" s="36" t="str">
        <f>IF(LEN('Local Access'!J704)=0,"",'Local Access'!J704)</f>
        <v/>
      </c>
      <c r="L704" s="36" t="str">
        <f>IF(LEN('Local Access'!K704)=0,"",'Local Access'!K704)</f>
        <v/>
      </c>
      <c r="M704" s="174" t="str">
        <f t="shared" si="51"/>
        <v/>
      </c>
      <c r="N704" s="36" t="str">
        <f>IF(LEN('Local Access'!L704)=0,"",'Local Access'!L704)</f>
        <v/>
      </c>
      <c r="O704" s="36" t="str">
        <f>IF(LEN('Local Access'!M704)=0,"",'Local Access'!M704)</f>
        <v/>
      </c>
      <c r="P704" s="35"/>
      <c r="Q704" s="35"/>
      <c r="R704" s="34"/>
      <c r="S704" s="33"/>
      <c r="T704" s="33"/>
      <c r="U704" s="32"/>
      <c r="V704" s="31"/>
      <c r="W704" s="31"/>
      <c r="X704" s="31"/>
      <c r="Y704" s="31"/>
      <c r="Z704" s="31"/>
      <c r="AA704" s="31"/>
      <c r="AB704" s="292">
        <f t="shared" si="52"/>
        <v>0</v>
      </c>
      <c r="AC704" s="292">
        <f t="shared" si="53"/>
        <v>0</v>
      </c>
      <c r="AD704" s="292">
        <f t="shared" si="54"/>
        <v>0</v>
      </c>
      <c r="AE704" s="30">
        <f>IF(G704="",0,IF(P704="On-Net maken (glasvezel)",$S704*PDC!$F$33+$T704*PDC!$F$34+PDC!$F$32+$U704,IF(P704="On-Net maken (radio)",PDC!$F$35+$U704,0)))</f>
        <v>0</v>
      </c>
      <c r="AF704" s="293">
        <f>IF(G704="",0,IF(P704="Inkoop bij 3e partij",0,IF(H704="Ja",Y704,VLOOKUP($G704,PDC!$B$10:$G$95,6,FALSE))))</f>
        <v>0</v>
      </c>
      <c r="AG704" s="30">
        <f>IF(G704="",0,IF(P704="Inkoop bij 3e partij",0,IF(H704="Ja", Z704,VLOOKUP($G704,PDC!$B$10:$G$95,5,FALSE))))</f>
        <v>0</v>
      </c>
      <c r="AH704" s="293">
        <f>IF(G704="",0,IF(P704="Inkoop bij 3e partij",V704*(1+PDC!$F$37)+IF(G704=0,0,IF(LEN(G704)=0,0,VLOOKUP($G704,PDC!$B$10:$J$77,7,FALSE))),0))</f>
        <v>0</v>
      </c>
      <c r="AI704" s="293">
        <f>IF(G704="",0,IF(P704="Inkoop bij 3e partij",W704*(1+PDC!$F$38),0))</f>
        <v>0</v>
      </c>
      <c r="AJ704" s="30">
        <f>IF(L704="",0,IF(M704="Ja",AA704,VLOOKUP($L704,PDC!$B$10:$G$95,5,FALSE)))</f>
        <v>0</v>
      </c>
    </row>
    <row r="705" spans="1:36" x14ac:dyDescent="0.2">
      <c r="A705" s="36" t="str">
        <f>IF(OR(LEN('Local Access'!A705)=0,'Local Access'!$L704="Ja"),"",'Local Access'!A705)</f>
        <v/>
      </c>
      <c r="B705" s="36" t="str">
        <f>IF(OR(LEN('Local Access'!B705)=0,'Local Access'!$L704="Ja"),"",'Local Access'!B705)</f>
        <v/>
      </c>
      <c r="C705" s="36" t="str">
        <f>IF(OR(LEN('Local Access'!C705)=0,'Local Access'!$L704="Ja"),"",'Local Access'!C705)</f>
        <v/>
      </c>
      <c r="D705" s="36" t="str">
        <f>IF(OR(LEN('Local Access'!D705)=0,'Local Access'!$L704="Ja"),"",'Local Access'!D705)</f>
        <v/>
      </c>
      <c r="E705" s="36" t="str">
        <f>IF(OR(LEN('Local Access'!E705)=0,'Local Access'!$L704="Ja"),"",'Local Access'!E705)</f>
        <v/>
      </c>
      <c r="F705" s="36" t="str">
        <f>IF(OR(LEN('Local Access'!F705)=0,'Local Access'!$L704="Ja"),"",'Local Access'!F705)</f>
        <v/>
      </c>
      <c r="G705" s="36" t="str">
        <f>IF(N704="Ja","",IF(LEN('Local Access'!H705)=0,"",'Local Access'!H705))</f>
        <v/>
      </c>
      <c r="H705" s="174" t="str">
        <f t="shared" si="50"/>
        <v/>
      </c>
      <c r="I705" s="36" t="str">
        <f>IF(N704="Ja","",IF(LEN('Local Access'!G705)=0,"",'Local Access'!G705))</f>
        <v/>
      </c>
      <c r="J705" s="36" t="str">
        <f>IF(N704="Ja","",IF(LEN('Local Access'!I705)=0,"",'Local Access'!I705))</f>
        <v/>
      </c>
      <c r="K705" s="36" t="str">
        <f>IF(LEN('Local Access'!J705)=0,"",'Local Access'!J705)</f>
        <v/>
      </c>
      <c r="L705" s="36" t="str">
        <f>IF(LEN('Local Access'!K705)=0,"",'Local Access'!K705)</f>
        <v/>
      </c>
      <c r="M705" s="174" t="str">
        <f t="shared" si="51"/>
        <v/>
      </c>
      <c r="N705" s="36" t="str">
        <f>IF(LEN('Local Access'!L705)=0,"",'Local Access'!L705)</f>
        <v/>
      </c>
      <c r="O705" s="36" t="str">
        <f>IF(LEN('Local Access'!M705)=0,"",'Local Access'!M705)</f>
        <v/>
      </c>
      <c r="P705" s="35"/>
      <c r="Q705" s="35"/>
      <c r="R705" s="34"/>
      <c r="S705" s="33"/>
      <c r="T705" s="33"/>
      <c r="U705" s="32"/>
      <c r="V705" s="31"/>
      <c r="W705" s="31"/>
      <c r="X705" s="31"/>
      <c r="Y705" s="31"/>
      <c r="Z705" s="31"/>
      <c r="AA705" s="31"/>
      <c r="AB705" s="292">
        <f t="shared" si="52"/>
        <v>0</v>
      </c>
      <c r="AC705" s="292">
        <f t="shared" si="53"/>
        <v>0</v>
      </c>
      <c r="AD705" s="292">
        <f t="shared" si="54"/>
        <v>0</v>
      </c>
      <c r="AE705" s="30">
        <f>IF(G705="",0,IF(P705="On-Net maken (glasvezel)",$S705*PDC!$F$33+$T705*PDC!$F$34+PDC!$F$32+$U705,IF(P705="On-Net maken (radio)",PDC!$F$35+$U705,0)))</f>
        <v>0</v>
      </c>
      <c r="AF705" s="293">
        <f>IF(G705="",0,IF(P705="Inkoop bij 3e partij",0,IF(H705="Ja",Y705,VLOOKUP($G705,PDC!$B$10:$G$95,6,FALSE))))</f>
        <v>0</v>
      </c>
      <c r="AG705" s="30">
        <f>IF(G705="",0,IF(P705="Inkoop bij 3e partij",0,IF(H705="Ja", Z705,VLOOKUP($G705,PDC!$B$10:$G$95,5,FALSE))))</f>
        <v>0</v>
      </c>
      <c r="AH705" s="293">
        <f>IF(G705="",0,IF(P705="Inkoop bij 3e partij",V705*(1+PDC!$F$37)+IF(G705=0,0,IF(LEN(G705)=0,0,VLOOKUP($G705,PDC!$B$10:$J$77,7,FALSE))),0))</f>
        <v>0</v>
      </c>
      <c r="AI705" s="293">
        <f>IF(G705="",0,IF(P705="Inkoop bij 3e partij",W705*(1+PDC!$F$38),0))</f>
        <v>0</v>
      </c>
      <c r="AJ705" s="30">
        <f>IF(L705="",0,IF(M705="Ja",AA705,VLOOKUP($L705,PDC!$B$10:$G$95,5,FALSE)))</f>
        <v>0</v>
      </c>
    </row>
    <row r="706" spans="1:36" x14ac:dyDescent="0.2">
      <c r="A706" s="36" t="str">
        <f>IF(OR(LEN('Local Access'!A706)=0,'Local Access'!$L705="Ja"),"",'Local Access'!A706)</f>
        <v/>
      </c>
      <c r="B706" s="36" t="str">
        <f>IF(OR(LEN('Local Access'!B706)=0,'Local Access'!$L705="Ja"),"",'Local Access'!B706)</f>
        <v/>
      </c>
      <c r="C706" s="36" t="str">
        <f>IF(OR(LEN('Local Access'!C706)=0,'Local Access'!$L705="Ja"),"",'Local Access'!C706)</f>
        <v/>
      </c>
      <c r="D706" s="36" t="str">
        <f>IF(OR(LEN('Local Access'!D706)=0,'Local Access'!$L705="Ja"),"",'Local Access'!D706)</f>
        <v/>
      </c>
      <c r="E706" s="36" t="str">
        <f>IF(OR(LEN('Local Access'!E706)=0,'Local Access'!$L705="Ja"),"",'Local Access'!E706)</f>
        <v/>
      </c>
      <c r="F706" s="36" t="str">
        <f>IF(OR(LEN('Local Access'!F706)=0,'Local Access'!$L705="Ja"),"",'Local Access'!F706)</f>
        <v/>
      </c>
      <c r="G706" s="36" t="str">
        <f>IF(N705="Ja","",IF(LEN('Local Access'!H706)=0,"",'Local Access'!H706))</f>
        <v/>
      </c>
      <c r="H706" s="174" t="str">
        <f t="shared" si="50"/>
        <v/>
      </c>
      <c r="I706" s="36" t="str">
        <f>IF(N705="Ja","",IF(LEN('Local Access'!G706)=0,"",'Local Access'!G706))</f>
        <v/>
      </c>
      <c r="J706" s="36" t="str">
        <f>IF(N705="Ja","",IF(LEN('Local Access'!I706)=0,"",'Local Access'!I706))</f>
        <v/>
      </c>
      <c r="K706" s="36" t="str">
        <f>IF(LEN('Local Access'!J706)=0,"",'Local Access'!J706)</f>
        <v/>
      </c>
      <c r="L706" s="36" t="str">
        <f>IF(LEN('Local Access'!K706)=0,"",'Local Access'!K706)</f>
        <v/>
      </c>
      <c r="M706" s="174" t="str">
        <f t="shared" si="51"/>
        <v/>
      </c>
      <c r="N706" s="36" t="str">
        <f>IF(LEN('Local Access'!L706)=0,"",'Local Access'!L706)</f>
        <v/>
      </c>
      <c r="O706" s="36" t="str">
        <f>IF(LEN('Local Access'!M706)=0,"",'Local Access'!M706)</f>
        <v/>
      </c>
      <c r="P706" s="35"/>
      <c r="Q706" s="35"/>
      <c r="R706" s="34"/>
      <c r="S706" s="33"/>
      <c r="T706" s="33"/>
      <c r="U706" s="32"/>
      <c r="V706" s="31"/>
      <c r="W706" s="31"/>
      <c r="X706" s="31"/>
      <c r="Y706" s="31"/>
      <c r="Z706" s="31"/>
      <c r="AA706" s="31"/>
      <c r="AB706" s="292">
        <f t="shared" si="52"/>
        <v>0</v>
      </c>
      <c r="AC706" s="292">
        <f t="shared" si="53"/>
        <v>0</v>
      </c>
      <c r="AD706" s="292">
        <f t="shared" si="54"/>
        <v>0</v>
      </c>
      <c r="AE706" s="30">
        <f>IF(G706="",0,IF(P706="On-Net maken (glasvezel)",$S706*PDC!$F$33+$T706*PDC!$F$34+PDC!$F$32+$U706,IF(P706="On-Net maken (radio)",PDC!$F$35+$U706,0)))</f>
        <v>0</v>
      </c>
      <c r="AF706" s="293">
        <f>IF(G706="",0,IF(P706="Inkoop bij 3e partij",0,IF(H706="Ja",Y706,VLOOKUP($G706,PDC!$B$10:$G$95,6,FALSE))))</f>
        <v>0</v>
      </c>
      <c r="AG706" s="30">
        <f>IF(G706="",0,IF(P706="Inkoop bij 3e partij",0,IF(H706="Ja", Z706,VLOOKUP($G706,PDC!$B$10:$G$95,5,FALSE))))</f>
        <v>0</v>
      </c>
      <c r="AH706" s="293">
        <f>IF(G706="",0,IF(P706="Inkoop bij 3e partij",V706*(1+PDC!$F$37)+IF(G706=0,0,IF(LEN(G706)=0,0,VLOOKUP($G706,PDC!$B$10:$J$77,7,FALSE))),0))</f>
        <v>0</v>
      </c>
      <c r="AI706" s="293">
        <f>IF(G706="",0,IF(P706="Inkoop bij 3e partij",W706*(1+PDC!$F$38),0))</f>
        <v>0</v>
      </c>
      <c r="AJ706" s="30">
        <f>IF(L706="",0,IF(M706="Ja",AA706,VLOOKUP($L706,PDC!$B$10:$G$95,5,FALSE)))</f>
        <v>0</v>
      </c>
    </row>
    <row r="707" spans="1:36" x14ac:dyDescent="0.2">
      <c r="A707" s="36" t="str">
        <f>IF(OR(LEN('Local Access'!A707)=0,'Local Access'!$L706="Ja"),"",'Local Access'!A707)</f>
        <v/>
      </c>
      <c r="B707" s="36" t="str">
        <f>IF(OR(LEN('Local Access'!B707)=0,'Local Access'!$L706="Ja"),"",'Local Access'!B707)</f>
        <v/>
      </c>
      <c r="C707" s="36" t="str">
        <f>IF(OR(LEN('Local Access'!C707)=0,'Local Access'!$L706="Ja"),"",'Local Access'!C707)</f>
        <v/>
      </c>
      <c r="D707" s="36" t="str">
        <f>IF(OR(LEN('Local Access'!D707)=0,'Local Access'!$L706="Ja"),"",'Local Access'!D707)</f>
        <v/>
      </c>
      <c r="E707" s="36" t="str">
        <f>IF(OR(LEN('Local Access'!E707)=0,'Local Access'!$L706="Ja"),"",'Local Access'!E707)</f>
        <v/>
      </c>
      <c r="F707" s="36" t="str">
        <f>IF(OR(LEN('Local Access'!F707)=0,'Local Access'!$L706="Ja"),"",'Local Access'!F707)</f>
        <v/>
      </c>
      <c r="G707" s="36" t="str">
        <f>IF(N706="Ja","",IF(LEN('Local Access'!H707)=0,"",'Local Access'!H707))</f>
        <v/>
      </c>
      <c r="H707" s="174" t="str">
        <f t="shared" si="50"/>
        <v/>
      </c>
      <c r="I707" s="36" t="str">
        <f>IF(N706="Ja","",IF(LEN('Local Access'!G707)=0,"",'Local Access'!G707))</f>
        <v/>
      </c>
      <c r="J707" s="36" t="str">
        <f>IF(N706="Ja","",IF(LEN('Local Access'!I707)=0,"",'Local Access'!I707))</f>
        <v/>
      </c>
      <c r="K707" s="36" t="str">
        <f>IF(LEN('Local Access'!J707)=0,"",'Local Access'!J707)</f>
        <v/>
      </c>
      <c r="L707" s="36" t="str">
        <f>IF(LEN('Local Access'!K707)=0,"",'Local Access'!K707)</f>
        <v/>
      </c>
      <c r="M707" s="174" t="str">
        <f t="shared" si="51"/>
        <v/>
      </c>
      <c r="N707" s="36" t="str">
        <f>IF(LEN('Local Access'!L707)=0,"",'Local Access'!L707)</f>
        <v/>
      </c>
      <c r="O707" s="36" t="str">
        <f>IF(LEN('Local Access'!M707)=0,"",'Local Access'!M707)</f>
        <v/>
      </c>
      <c r="P707" s="35"/>
      <c r="Q707" s="35"/>
      <c r="R707" s="34"/>
      <c r="S707" s="33"/>
      <c r="T707" s="33"/>
      <c r="U707" s="32"/>
      <c r="V707" s="31"/>
      <c r="W707" s="31"/>
      <c r="X707" s="31"/>
      <c r="Y707" s="31"/>
      <c r="Z707" s="31"/>
      <c r="AA707" s="31"/>
      <c r="AB707" s="292">
        <f t="shared" si="52"/>
        <v>0</v>
      </c>
      <c r="AC707" s="292">
        <f t="shared" si="53"/>
        <v>0</v>
      </c>
      <c r="AD707" s="292">
        <f t="shared" si="54"/>
        <v>0</v>
      </c>
      <c r="AE707" s="30">
        <f>IF(G707="",0,IF(P707="On-Net maken (glasvezel)",$S707*PDC!$F$33+$T707*PDC!$F$34+PDC!$F$32+$U707,IF(P707="On-Net maken (radio)",PDC!$F$35+$U707,0)))</f>
        <v>0</v>
      </c>
      <c r="AF707" s="293">
        <f>IF(G707="",0,IF(P707="Inkoop bij 3e partij",0,IF(H707="Ja",Y707,VLOOKUP($G707,PDC!$B$10:$G$95,6,FALSE))))</f>
        <v>0</v>
      </c>
      <c r="AG707" s="30">
        <f>IF(G707="",0,IF(P707="Inkoop bij 3e partij",0,IF(H707="Ja", Z707,VLOOKUP($G707,PDC!$B$10:$G$95,5,FALSE))))</f>
        <v>0</v>
      </c>
      <c r="AH707" s="293">
        <f>IF(G707="",0,IF(P707="Inkoop bij 3e partij",V707*(1+PDC!$F$37)+IF(G707=0,0,IF(LEN(G707)=0,0,VLOOKUP($G707,PDC!$B$10:$J$77,7,FALSE))),0))</f>
        <v>0</v>
      </c>
      <c r="AI707" s="293">
        <f>IF(G707="",0,IF(P707="Inkoop bij 3e partij",W707*(1+PDC!$F$38),0))</f>
        <v>0</v>
      </c>
      <c r="AJ707" s="30">
        <f>IF(L707="",0,IF(M707="Ja",AA707,VLOOKUP($L707,PDC!$B$10:$G$95,5,FALSE)))</f>
        <v>0</v>
      </c>
    </row>
    <row r="708" spans="1:36" x14ac:dyDescent="0.2">
      <c r="A708" s="36" t="str">
        <f>IF(OR(LEN('Local Access'!A708)=0,'Local Access'!$L707="Ja"),"",'Local Access'!A708)</f>
        <v/>
      </c>
      <c r="B708" s="36" t="str">
        <f>IF(OR(LEN('Local Access'!B708)=0,'Local Access'!$L707="Ja"),"",'Local Access'!B708)</f>
        <v/>
      </c>
      <c r="C708" s="36" t="str">
        <f>IF(OR(LEN('Local Access'!C708)=0,'Local Access'!$L707="Ja"),"",'Local Access'!C708)</f>
        <v/>
      </c>
      <c r="D708" s="36" t="str">
        <f>IF(OR(LEN('Local Access'!D708)=0,'Local Access'!$L707="Ja"),"",'Local Access'!D708)</f>
        <v/>
      </c>
      <c r="E708" s="36" t="str">
        <f>IF(OR(LEN('Local Access'!E708)=0,'Local Access'!$L707="Ja"),"",'Local Access'!E708)</f>
        <v/>
      </c>
      <c r="F708" s="36" t="str">
        <f>IF(OR(LEN('Local Access'!F708)=0,'Local Access'!$L707="Ja"),"",'Local Access'!F708)</f>
        <v/>
      </c>
      <c r="G708" s="36" t="str">
        <f>IF(N707="Ja","",IF(LEN('Local Access'!H708)=0,"",'Local Access'!H708))</f>
        <v/>
      </c>
      <c r="H708" s="174" t="str">
        <f t="shared" si="50"/>
        <v/>
      </c>
      <c r="I708" s="36" t="str">
        <f>IF(N707="Ja","",IF(LEN('Local Access'!G708)=0,"",'Local Access'!G708))</f>
        <v/>
      </c>
      <c r="J708" s="36" t="str">
        <f>IF(N707="Ja","",IF(LEN('Local Access'!I708)=0,"",'Local Access'!I708))</f>
        <v/>
      </c>
      <c r="K708" s="36" t="str">
        <f>IF(LEN('Local Access'!J708)=0,"",'Local Access'!J708)</f>
        <v/>
      </c>
      <c r="L708" s="36" t="str">
        <f>IF(LEN('Local Access'!K708)=0,"",'Local Access'!K708)</f>
        <v/>
      </c>
      <c r="M708" s="174" t="str">
        <f t="shared" si="51"/>
        <v/>
      </c>
      <c r="N708" s="36" t="str">
        <f>IF(LEN('Local Access'!L708)=0,"",'Local Access'!L708)</f>
        <v/>
      </c>
      <c r="O708" s="36" t="str">
        <f>IF(LEN('Local Access'!M708)=0,"",'Local Access'!M708)</f>
        <v/>
      </c>
      <c r="P708" s="35"/>
      <c r="Q708" s="35"/>
      <c r="R708" s="34"/>
      <c r="S708" s="33"/>
      <c r="T708" s="33"/>
      <c r="U708" s="32"/>
      <c r="V708" s="31"/>
      <c r="W708" s="31"/>
      <c r="X708" s="31"/>
      <c r="Y708" s="31"/>
      <c r="Z708" s="31"/>
      <c r="AA708" s="31"/>
      <c r="AB708" s="292">
        <f t="shared" si="52"/>
        <v>0</v>
      </c>
      <c r="AC708" s="292">
        <f t="shared" si="53"/>
        <v>0</v>
      </c>
      <c r="AD708" s="292">
        <f t="shared" si="54"/>
        <v>0</v>
      </c>
      <c r="AE708" s="30">
        <f>IF(G708="",0,IF(P708="On-Net maken (glasvezel)",$S708*PDC!$F$33+$T708*PDC!$F$34+PDC!$F$32+$U708,IF(P708="On-Net maken (radio)",PDC!$F$35+$U708,0)))</f>
        <v>0</v>
      </c>
      <c r="AF708" s="293">
        <f>IF(G708="",0,IF(P708="Inkoop bij 3e partij",0,IF(H708="Ja",Y708,VLOOKUP($G708,PDC!$B$10:$G$95,6,FALSE))))</f>
        <v>0</v>
      </c>
      <c r="AG708" s="30">
        <f>IF(G708="",0,IF(P708="Inkoop bij 3e partij",0,IF(H708="Ja", Z708,VLOOKUP($G708,PDC!$B$10:$G$95,5,FALSE))))</f>
        <v>0</v>
      </c>
      <c r="AH708" s="293">
        <f>IF(G708="",0,IF(P708="Inkoop bij 3e partij",V708*(1+PDC!$F$37)+IF(G708=0,0,IF(LEN(G708)=0,0,VLOOKUP($G708,PDC!$B$10:$J$77,7,FALSE))),0))</f>
        <v>0</v>
      </c>
      <c r="AI708" s="293">
        <f>IF(G708="",0,IF(P708="Inkoop bij 3e partij",W708*(1+PDC!$F$38),0))</f>
        <v>0</v>
      </c>
      <c r="AJ708" s="30">
        <f>IF(L708="",0,IF(M708="Ja",AA708,VLOOKUP($L708,PDC!$B$10:$G$95,5,FALSE)))</f>
        <v>0</v>
      </c>
    </row>
    <row r="709" spans="1:36" x14ac:dyDescent="0.2">
      <c r="A709" s="36" t="str">
        <f>IF(OR(LEN('Local Access'!A709)=0,'Local Access'!$L708="Ja"),"",'Local Access'!A709)</f>
        <v/>
      </c>
      <c r="B709" s="36" t="str">
        <f>IF(OR(LEN('Local Access'!B709)=0,'Local Access'!$L708="Ja"),"",'Local Access'!B709)</f>
        <v/>
      </c>
      <c r="C709" s="36" t="str">
        <f>IF(OR(LEN('Local Access'!C709)=0,'Local Access'!$L708="Ja"),"",'Local Access'!C709)</f>
        <v/>
      </c>
      <c r="D709" s="36" t="str">
        <f>IF(OR(LEN('Local Access'!D709)=0,'Local Access'!$L708="Ja"),"",'Local Access'!D709)</f>
        <v/>
      </c>
      <c r="E709" s="36" t="str">
        <f>IF(OR(LEN('Local Access'!E709)=0,'Local Access'!$L708="Ja"),"",'Local Access'!E709)</f>
        <v/>
      </c>
      <c r="F709" s="36" t="str">
        <f>IF(OR(LEN('Local Access'!F709)=0,'Local Access'!$L708="Ja"),"",'Local Access'!F709)</f>
        <v/>
      </c>
      <c r="G709" s="36" t="str">
        <f>IF(N708="Ja","",IF(LEN('Local Access'!H709)=0,"",'Local Access'!H709))</f>
        <v/>
      </c>
      <c r="H709" s="174" t="str">
        <f t="shared" si="50"/>
        <v/>
      </c>
      <c r="I709" s="36" t="str">
        <f>IF(N708="Ja","",IF(LEN('Local Access'!G709)=0,"",'Local Access'!G709))</f>
        <v/>
      </c>
      <c r="J709" s="36" t="str">
        <f>IF(N708="Ja","",IF(LEN('Local Access'!I709)=0,"",'Local Access'!I709))</f>
        <v/>
      </c>
      <c r="K709" s="36" t="str">
        <f>IF(LEN('Local Access'!J709)=0,"",'Local Access'!J709)</f>
        <v/>
      </c>
      <c r="L709" s="36" t="str">
        <f>IF(LEN('Local Access'!K709)=0,"",'Local Access'!K709)</f>
        <v/>
      </c>
      <c r="M709" s="174" t="str">
        <f t="shared" si="51"/>
        <v/>
      </c>
      <c r="N709" s="36" t="str">
        <f>IF(LEN('Local Access'!L709)=0,"",'Local Access'!L709)</f>
        <v/>
      </c>
      <c r="O709" s="36" t="str">
        <f>IF(LEN('Local Access'!M709)=0,"",'Local Access'!M709)</f>
        <v/>
      </c>
      <c r="P709" s="35"/>
      <c r="Q709" s="35"/>
      <c r="R709" s="34"/>
      <c r="S709" s="33"/>
      <c r="T709" s="33"/>
      <c r="U709" s="32"/>
      <c r="V709" s="31"/>
      <c r="W709" s="31"/>
      <c r="X709" s="31"/>
      <c r="Y709" s="31"/>
      <c r="Z709" s="31"/>
      <c r="AA709" s="31"/>
      <c r="AB709" s="292">
        <f t="shared" si="52"/>
        <v>0</v>
      </c>
      <c r="AC709" s="292">
        <f t="shared" si="53"/>
        <v>0</v>
      </c>
      <c r="AD709" s="292">
        <f t="shared" si="54"/>
        <v>0</v>
      </c>
      <c r="AE709" s="30">
        <f>IF(G709="",0,IF(P709="On-Net maken (glasvezel)",$S709*PDC!$F$33+$T709*PDC!$F$34+PDC!$F$32+$U709,IF(P709="On-Net maken (radio)",PDC!$F$35+$U709,0)))</f>
        <v>0</v>
      </c>
      <c r="AF709" s="293">
        <f>IF(G709="",0,IF(P709="Inkoop bij 3e partij",0,IF(H709="Ja",Y709,VLOOKUP($G709,PDC!$B$10:$G$95,6,FALSE))))</f>
        <v>0</v>
      </c>
      <c r="AG709" s="30">
        <f>IF(G709="",0,IF(P709="Inkoop bij 3e partij",0,IF(H709="Ja", Z709,VLOOKUP($G709,PDC!$B$10:$G$95,5,FALSE))))</f>
        <v>0</v>
      </c>
      <c r="AH709" s="293">
        <f>IF(G709="",0,IF(P709="Inkoop bij 3e partij",V709*(1+PDC!$F$37)+IF(G709=0,0,IF(LEN(G709)=0,0,VLOOKUP($G709,PDC!$B$10:$J$77,7,FALSE))),0))</f>
        <v>0</v>
      </c>
      <c r="AI709" s="293">
        <f>IF(G709="",0,IF(P709="Inkoop bij 3e partij",W709*(1+PDC!$F$38),0))</f>
        <v>0</v>
      </c>
      <c r="AJ709" s="30">
        <f>IF(L709="",0,IF(M709="Ja",AA709,VLOOKUP($L709,PDC!$B$10:$G$95,5,FALSE)))</f>
        <v>0</v>
      </c>
    </row>
    <row r="710" spans="1:36" x14ac:dyDescent="0.2">
      <c r="A710" s="36" t="str">
        <f>IF(OR(LEN('Local Access'!A710)=0,'Local Access'!$L709="Ja"),"",'Local Access'!A710)</f>
        <v/>
      </c>
      <c r="B710" s="36" t="str">
        <f>IF(OR(LEN('Local Access'!B710)=0,'Local Access'!$L709="Ja"),"",'Local Access'!B710)</f>
        <v/>
      </c>
      <c r="C710" s="36" t="str">
        <f>IF(OR(LEN('Local Access'!C710)=0,'Local Access'!$L709="Ja"),"",'Local Access'!C710)</f>
        <v/>
      </c>
      <c r="D710" s="36" t="str">
        <f>IF(OR(LEN('Local Access'!D710)=0,'Local Access'!$L709="Ja"),"",'Local Access'!D710)</f>
        <v/>
      </c>
      <c r="E710" s="36" t="str">
        <f>IF(OR(LEN('Local Access'!E710)=0,'Local Access'!$L709="Ja"),"",'Local Access'!E710)</f>
        <v/>
      </c>
      <c r="F710" s="36" t="str">
        <f>IF(OR(LEN('Local Access'!F710)=0,'Local Access'!$L709="Ja"),"",'Local Access'!F710)</f>
        <v/>
      </c>
      <c r="G710" s="36" t="str">
        <f>IF(N709="Ja","",IF(LEN('Local Access'!H710)=0,"",'Local Access'!H710))</f>
        <v/>
      </c>
      <c r="H710" s="174" t="str">
        <f t="shared" si="50"/>
        <v/>
      </c>
      <c r="I710" s="36" t="str">
        <f>IF(N709="Ja","",IF(LEN('Local Access'!G710)=0,"",'Local Access'!G710))</f>
        <v/>
      </c>
      <c r="J710" s="36" t="str">
        <f>IF(N709="Ja","",IF(LEN('Local Access'!I710)=0,"",'Local Access'!I710))</f>
        <v/>
      </c>
      <c r="K710" s="36" t="str">
        <f>IF(LEN('Local Access'!J710)=0,"",'Local Access'!J710)</f>
        <v/>
      </c>
      <c r="L710" s="36" t="str">
        <f>IF(LEN('Local Access'!K710)=0,"",'Local Access'!K710)</f>
        <v/>
      </c>
      <c r="M710" s="174" t="str">
        <f t="shared" si="51"/>
        <v/>
      </c>
      <c r="N710" s="36" t="str">
        <f>IF(LEN('Local Access'!L710)=0,"",'Local Access'!L710)</f>
        <v/>
      </c>
      <c r="O710" s="36" t="str">
        <f>IF(LEN('Local Access'!M710)=0,"",'Local Access'!M710)</f>
        <v/>
      </c>
      <c r="P710" s="35"/>
      <c r="Q710" s="35"/>
      <c r="R710" s="34"/>
      <c r="S710" s="33"/>
      <c r="T710" s="33"/>
      <c r="U710" s="32"/>
      <c r="V710" s="31"/>
      <c r="W710" s="31"/>
      <c r="X710" s="31"/>
      <c r="Y710" s="31"/>
      <c r="Z710" s="31"/>
      <c r="AA710" s="31"/>
      <c r="AB710" s="292">
        <f t="shared" si="52"/>
        <v>0</v>
      </c>
      <c r="AC710" s="292">
        <f t="shared" si="53"/>
        <v>0</v>
      </c>
      <c r="AD710" s="292">
        <f t="shared" si="54"/>
        <v>0</v>
      </c>
      <c r="AE710" s="30">
        <f>IF(G710="",0,IF(P710="On-Net maken (glasvezel)",$S710*PDC!$F$33+$T710*PDC!$F$34+PDC!$F$32+$U710,IF(P710="On-Net maken (radio)",PDC!$F$35+$U710,0)))</f>
        <v>0</v>
      </c>
      <c r="AF710" s="293">
        <f>IF(G710="",0,IF(P710="Inkoop bij 3e partij",0,IF(H710="Ja",Y710,VLOOKUP($G710,PDC!$B$10:$G$95,6,FALSE))))</f>
        <v>0</v>
      </c>
      <c r="AG710" s="30">
        <f>IF(G710="",0,IF(P710="Inkoop bij 3e partij",0,IF(H710="Ja", Z710,VLOOKUP($G710,PDC!$B$10:$G$95,5,FALSE))))</f>
        <v>0</v>
      </c>
      <c r="AH710" s="293">
        <f>IF(G710="",0,IF(P710="Inkoop bij 3e partij",V710*(1+PDC!$F$37)+IF(G710=0,0,IF(LEN(G710)=0,0,VLOOKUP($G710,PDC!$B$10:$J$77,7,FALSE))),0))</f>
        <v>0</v>
      </c>
      <c r="AI710" s="293">
        <f>IF(G710="",0,IF(P710="Inkoop bij 3e partij",W710*(1+PDC!$F$38),0))</f>
        <v>0</v>
      </c>
      <c r="AJ710" s="30">
        <f>IF(L710="",0,IF(M710="Ja",AA710,VLOOKUP($L710,PDC!$B$10:$G$95,5,FALSE)))</f>
        <v>0</v>
      </c>
    </row>
    <row r="711" spans="1:36" x14ac:dyDescent="0.2">
      <c r="A711" s="36" t="str">
        <f>IF(OR(LEN('Local Access'!A711)=0,'Local Access'!$L710="Ja"),"",'Local Access'!A711)</f>
        <v/>
      </c>
      <c r="B711" s="36" t="str">
        <f>IF(OR(LEN('Local Access'!B711)=0,'Local Access'!$L710="Ja"),"",'Local Access'!B711)</f>
        <v/>
      </c>
      <c r="C711" s="36" t="str">
        <f>IF(OR(LEN('Local Access'!C711)=0,'Local Access'!$L710="Ja"),"",'Local Access'!C711)</f>
        <v/>
      </c>
      <c r="D711" s="36" t="str">
        <f>IF(OR(LEN('Local Access'!D711)=0,'Local Access'!$L710="Ja"),"",'Local Access'!D711)</f>
        <v/>
      </c>
      <c r="E711" s="36" t="str">
        <f>IF(OR(LEN('Local Access'!E711)=0,'Local Access'!$L710="Ja"),"",'Local Access'!E711)</f>
        <v/>
      </c>
      <c r="F711" s="36" t="str">
        <f>IF(OR(LEN('Local Access'!F711)=0,'Local Access'!$L710="Ja"),"",'Local Access'!F711)</f>
        <v/>
      </c>
      <c r="G711" s="36" t="str">
        <f>IF(N710="Ja","",IF(LEN('Local Access'!H711)=0,"",'Local Access'!H711))</f>
        <v/>
      </c>
      <c r="H711" s="174" t="str">
        <f t="shared" si="50"/>
        <v/>
      </c>
      <c r="I711" s="36" t="str">
        <f>IF(N710="Ja","",IF(LEN('Local Access'!G711)=0,"",'Local Access'!G711))</f>
        <v/>
      </c>
      <c r="J711" s="36" t="str">
        <f>IF(N710="Ja","",IF(LEN('Local Access'!I711)=0,"",'Local Access'!I711))</f>
        <v/>
      </c>
      <c r="K711" s="36" t="str">
        <f>IF(LEN('Local Access'!J711)=0,"",'Local Access'!J711)</f>
        <v/>
      </c>
      <c r="L711" s="36" t="str">
        <f>IF(LEN('Local Access'!K711)=0,"",'Local Access'!K711)</f>
        <v/>
      </c>
      <c r="M711" s="174" t="str">
        <f t="shared" si="51"/>
        <v/>
      </c>
      <c r="N711" s="36" t="str">
        <f>IF(LEN('Local Access'!L711)=0,"",'Local Access'!L711)</f>
        <v/>
      </c>
      <c r="O711" s="36" t="str">
        <f>IF(LEN('Local Access'!M711)=0,"",'Local Access'!M711)</f>
        <v/>
      </c>
      <c r="P711" s="35"/>
      <c r="Q711" s="35"/>
      <c r="R711" s="34"/>
      <c r="S711" s="33"/>
      <c r="T711" s="33"/>
      <c r="U711" s="32"/>
      <c r="V711" s="31"/>
      <c r="W711" s="31"/>
      <c r="X711" s="31"/>
      <c r="Y711" s="31"/>
      <c r="Z711" s="31"/>
      <c r="AA711" s="31"/>
      <c r="AB711" s="292">
        <f t="shared" si="52"/>
        <v>0</v>
      </c>
      <c r="AC711" s="292">
        <f t="shared" si="53"/>
        <v>0</v>
      </c>
      <c r="AD711" s="292">
        <f t="shared" si="54"/>
        <v>0</v>
      </c>
      <c r="AE711" s="30">
        <f>IF(G711="",0,IF(P711="On-Net maken (glasvezel)",$S711*PDC!$F$33+$T711*PDC!$F$34+PDC!$F$32+$U711,IF(P711="On-Net maken (radio)",PDC!$F$35+$U711,0)))</f>
        <v>0</v>
      </c>
      <c r="AF711" s="293">
        <f>IF(G711="",0,IF(P711="Inkoop bij 3e partij",0,IF(H711="Ja",Y711,VLOOKUP($G711,PDC!$B$10:$G$95,6,FALSE))))</f>
        <v>0</v>
      </c>
      <c r="AG711" s="30">
        <f>IF(G711="",0,IF(P711="Inkoop bij 3e partij",0,IF(H711="Ja", Z711,VLOOKUP($G711,PDC!$B$10:$G$95,5,FALSE))))</f>
        <v>0</v>
      </c>
      <c r="AH711" s="293">
        <f>IF(G711="",0,IF(P711="Inkoop bij 3e partij",V711*(1+PDC!$F$37)+IF(G711=0,0,IF(LEN(G711)=0,0,VLOOKUP($G711,PDC!$B$10:$J$77,7,FALSE))),0))</f>
        <v>0</v>
      </c>
      <c r="AI711" s="293">
        <f>IF(G711="",0,IF(P711="Inkoop bij 3e partij",W711*(1+PDC!$F$38),0))</f>
        <v>0</v>
      </c>
      <c r="AJ711" s="30">
        <f>IF(L711="",0,IF(M711="Ja",AA711,VLOOKUP($L711,PDC!$B$10:$G$95,5,FALSE)))</f>
        <v>0</v>
      </c>
    </row>
    <row r="712" spans="1:36" x14ac:dyDescent="0.2">
      <c r="A712" s="36" t="str">
        <f>IF(OR(LEN('Local Access'!A712)=0,'Local Access'!$L711="Ja"),"",'Local Access'!A712)</f>
        <v/>
      </c>
      <c r="B712" s="36" t="str">
        <f>IF(OR(LEN('Local Access'!B712)=0,'Local Access'!$L711="Ja"),"",'Local Access'!B712)</f>
        <v/>
      </c>
      <c r="C712" s="36" t="str">
        <f>IF(OR(LEN('Local Access'!C712)=0,'Local Access'!$L711="Ja"),"",'Local Access'!C712)</f>
        <v/>
      </c>
      <c r="D712" s="36" t="str">
        <f>IF(OR(LEN('Local Access'!D712)=0,'Local Access'!$L711="Ja"),"",'Local Access'!D712)</f>
        <v/>
      </c>
      <c r="E712" s="36" t="str">
        <f>IF(OR(LEN('Local Access'!E712)=0,'Local Access'!$L711="Ja"),"",'Local Access'!E712)</f>
        <v/>
      </c>
      <c r="F712" s="36" t="str">
        <f>IF(OR(LEN('Local Access'!F712)=0,'Local Access'!$L711="Ja"),"",'Local Access'!F712)</f>
        <v/>
      </c>
      <c r="G712" s="36" t="str">
        <f>IF(N711="Ja","",IF(LEN('Local Access'!H712)=0,"",'Local Access'!H712))</f>
        <v/>
      </c>
      <c r="H712" s="174" t="str">
        <f t="shared" si="50"/>
        <v/>
      </c>
      <c r="I712" s="36" t="str">
        <f>IF(N711="Ja","",IF(LEN('Local Access'!G712)=0,"",'Local Access'!G712))</f>
        <v/>
      </c>
      <c r="J712" s="36" t="str">
        <f>IF(N711="Ja","",IF(LEN('Local Access'!I712)=0,"",'Local Access'!I712))</f>
        <v/>
      </c>
      <c r="K712" s="36" t="str">
        <f>IF(LEN('Local Access'!J712)=0,"",'Local Access'!J712)</f>
        <v/>
      </c>
      <c r="L712" s="36" t="str">
        <f>IF(LEN('Local Access'!K712)=0,"",'Local Access'!K712)</f>
        <v/>
      </c>
      <c r="M712" s="174" t="str">
        <f t="shared" si="51"/>
        <v/>
      </c>
      <c r="N712" s="36" t="str">
        <f>IF(LEN('Local Access'!L712)=0,"",'Local Access'!L712)</f>
        <v/>
      </c>
      <c r="O712" s="36" t="str">
        <f>IF(LEN('Local Access'!M712)=0,"",'Local Access'!M712)</f>
        <v/>
      </c>
      <c r="P712" s="35"/>
      <c r="Q712" s="35"/>
      <c r="R712" s="34"/>
      <c r="S712" s="33"/>
      <c r="T712" s="33"/>
      <c r="U712" s="32"/>
      <c r="V712" s="31"/>
      <c r="W712" s="31"/>
      <c r="X712" s="31"/>
      <c r="Y712" s="31"/>
      <c r="Z712" s="31"/>
      <c r="AA712" s="31"/>
      <c r="AB712" s="292">
        <f t="shared" si="52"/>
        <v>0</v>
      </c>
      <c r="AC712" s="292">
        <f t="shared" si="53"/>
        <v>0</v>
      </c>
      <c r="AD712" s="292">
        <f t="shared" si="54"/>
        <v>0</v>
      </c>
      <c r="AE712" s="30">
        <f>IF(G712="",0,IF(P712="On-Net maken (glasvezel)",$S712*PDC!$F$33+$T712*PDC!$F$34+PDC!$F$32+$U712,IF(P712="On-Net maken (radio)",PDC!$F$35+$U712,0)))</f>
        <v>0</v>
      </c>
      <c r="AF712" s="293">
        <f>IF(G712="",0,IF(P712="Inkoop bij 3e partij",0,IF(H712="Ja",Y712,VLOOKUP($G712,PDC!$B$10:$G$95,6,FALSE))))</f>
        <v>0</v>
      </c>
      <c r="AG712" s="30">
        <f>IF(G712="",0,IF(P712="Inkoop bij 3e partij",0,IF(H712="Ja", Z712,VLOOKUP($G712,PDC!$B$10:$G$95,5,FALSE))))</f>
        <v>0</v>
      </c>
      <c r="AH712" s="293">
        <f>IF(G712="",0,IF(P712="Inkoop bij 3e partij",V712*(1+PDC!$F$37)+IF(G712=0,0,IF(LEN(G712)=0,0,VLOOKUP($G712,PDC!$B$10:$J$77,7,FALSE))),0))</f>
        <v>0</v>
      </c>
      <c r="AI712" s="293">
        <f>IF(G712="",0,IF(P712="Inkoop bij 3e partij",W712*(1+PDC!$F$38),0))</f>
        <v>0</v>
      </c>
      <c r="AJ712" s="30">
        <f>IF(L712="",0,IF(M712="Ja",AA712,VLOOKUP($L712,PDC!$B$10:$G$95,5,FALSE)))</f>
        <v>0</v>
      </c>
    </row>
    <row r="713" spans="1:36" x14ac:dyDescent="0.2">
      <c r="A713" s="36" t="str">
        <f>IF(OR(LEN('Local Access'!A713)=0,'Local Access'!$L712="Ja"),"",'Local Access'!A713)</f>
        <v/>
      </c>
      <c r="B713" s="36" t="str">
        <f>IF(OR(LEN('Local Access'!B713)=0,'Local Access'!$L712="Ja"),"",'Local Access'!B713)</f>
        <v/>
      </c>
      <c r="C713" s="36" t="str">
        <f>IF(OR(LEN('Local Access'!C713)=0,'Local Access'!$L712="Ja"),"",'Local Access'!C713)</f>
        <v/>
      </c>
      <c r="D713" s="36" t="str">
        <f>IF(OR(LEN('Local Access'!D713)=0,'Local Access'!$L712="Ja"),"",'Local Access'!D713)</f>
        <v/>
      </c>
      <c r="E713" s="36" t="str">
        <f>IF(OR(LEN('Local Access'!E713)=0,'Local Access'!$L712="Ja"),"",'Local Access'!E713)</f>
        <v/>
      </c>
      <c r="F713" s="36" t="str">
        <f>IF(OR(LEN('Local Access'!F713)=0,'Local Access'!$L712="Ja"),"",'Local Access'!F713)</f>
        <v/>
      </c>
      <c r="G713" s="36" t="str">
        <f>IF(N712="Ja","",IF(LEN('Local Access'!H713)=0,"",'Local Access'!H713))</f>
        <v/>
      </c>
      <c r="H713" s="174" t="str">
        <f t="shared" si="50"/>
        <v/>
      </c>
      <c r="I713" s="36" t="str">
        <f>IF(N712="Ja","",IF(LEN('Local Access'!G713)=0,"",'Local Access'!G713))</f>
        <v/>
      </c>
      <c r="J713" s="36" t="str">
        <f>IF(N712="Ja","",IF(LEN('Local Access'!I713)=0,"",'Local Access'!I713))</f>
        <v/>
      </c>
      <c r="K713" s="36" t="str">
        <f>IF(LEN('Local Access'!J713)=0,"",'Local Access'!J713)</f>
        <v/>
      </c>
      <c r="L713" s="36" t="str">
        <f>IF(LEN('Local Access'!K713)=0,"",'Local Access'!K713)</f>
        <v/>
      </c>
      <c r="M713" s="174" t="str">
        <f t="shared" si="51"/>
        <v/>
      </c>
      <c r="N713" s="36" t="str">
        <f>IF(LEN('Local Access'!L713)=0,"",'Local Access'!L713)</f>
        <v/>
      </c>
      <c r="O713" s="36" t="str">
        <f>IF(LEN('Local Access'!M713)=0,"",'Local Access'!M713)</f>
        <v/>
      </c>
      <c r="P713" s="35"/>
      <c r="Q713" s="35"/>
      <c r="R713" s="34"/>
      <c r="S713" s="33"/>
      <c r="T713" s="33"/>
      <c r="U713" s="32"/>
      <c r="V713" s="31"/>
      <c r="W713" s="31"/>
      <c r="X713" s="31"/>
      <c r="Y713" s="31"/>
      <c r="Z713" s="31"/>
      <c r="AA713" s="31"/>
      <c r="AB713" s="292">
        <f t="shared" si="52"/>
        <v>0</v>
      </c>
      <c r="AC713" s="292">
        <f t="shared" si="53"/>
        <v>0</v>
      </c>
      <c r="AD713" s="292">
        <f t="shared" si="54"/>
        <v>0</v>
      </c>
      <c r="AE713" s="30">
        <f>IF(G713="",0,IF(P713="On-Net maken (glasvezel)",$S713*PDC!$F$33+$T713*PDC!$F$34+PDC!$F$32+$U713,IF(P713="On-Net maken (radio)",PDC!$F$35+$U713,0)))</f>
        <v>0</v>
      </c>
      <c r="AF713" s="293">
        <f>IF(G713="",0,IF(P713="Inkoop bij 3e partij",0,IF(H713="Ja",Y713,VLOOKUP($G713,PDC!$B$10:$G$95,6,FALSE))))</f>
        <v>0</v>
      </c>
      <c r="AG713" s="30">
        <f>IF(G713="",0,IF(P713="Inkoop bij 3e partij",0,IF(H713="Ja", Z713,VLOOKUP($G713,PDC!$B$10:$G$95,5,FALSE))))</f>
        <v>0</v>
      </c>
      <c r="AH713" s="293">
        <f>IF(G713="",0,IF(P713="Inkoop bij 3e partij",V713*(1+PDC!$F$37)+IF(G713=0,0,IF(LEN(G713)=0,0,VLOOKUP($G713,PDC!$B$10:$J$77,7,FALSE))),0))</f>
        <v>0</v>
      </c>
      <c r="AI713" s="293">
        <f>IF(G713="",0,IF(P713="Inkoop bij 3e partij",W713*(1+PDC!$F$38),0))</f>
        <v>0</v>
      </c>
      <c r="AJ713" s="30">
        <f>IF(L713="",0,IF(M713="Ja",AA713,VLOOKUP($L713,PDC!$B$10:$G$95,5,FALSE)))</f>
        <v>0</v>
      </c>
    </row>
    <row r="714" spans="1:36" x14ac:dyDescent="0.2">
      <c r="A714" s="36" t="str">
        <f>IF(OR(LEN('Local Access'!A714)=0,'Local Access'!$L713="Ja"),"",'Local Access'!A714)</f>
        <v/>
      </c>
      <c r="B714" s="36" t="str">
        <f>IF(OR(LEN('Local Access'!B714)=0,'Local Access'!$L713="Ja"),"",'Local Access'!B714)</f>
        <v/>
      </c>
      <c r="C714" s="36" t="str">
        <f>IF(OR(LEN('Local Access'!C714)=0,'Local Access'!$L713="Ja"),"",'Local Access'!C714)</f>
        <v/>
      </c>
      <c r="D714" s="36" t="str">
        <f>IF(OR(LEN('Local Access'!D714)=0,'Local Access'!$L713="Ja"),"",'Local Access'!D714)</f>
        <v/>
      </c>
      <c r="E714" s="36" t="str">
        <f>IF(OR(LEN('Local Access'!E714)=0,'Local Access'!$L713="Ja"),"",'Local Access'!E714)</f>
        <v/>
      </c>
      <c r="F714" s="36" t="str">
        <f>IF(OR(LEN('Local Access'!F714)=0,'Local Access'!$L713="Ja"),"",'Local Access'!F714)</f>
        <v/>
      </c>
      <c r="G714" s="36" t="str">
        <f>IF(N713="Ja","",IF(LEN('Local Access'!H714)=0,"",'Local Access'!H714))</f>
        <v/>
      </c>
      <c r="H714" s="174" t="str">
        <f t="shared" si="50"/>
        <v/>
      </c>
      <c r="I714" s="36" t="str">
        <f>IF(N713="Ja","",IF(LEN('Local Access'!G714)=0,"",'Local Access'!G714))</f>
        <v/>
      </c>
      <c r="J714" s="36" t="str">
        <f>IF(N713="Ja","",IF(LEN('Local Access'!I714)=0,"",'Local Access'!I714))</f>
        <v/>
      </c>
      <c r="K714" s="36" t="str">
        <f>IF(LEN('Local Access'!J714)=0,"",'Local Access'!J714)</f>
        <v/>
      </c>
      <c r="L714" s="36" t="str">
        <f>IF(LEN('Local Access'!K714)=0,"",'Local Access'!K714)</f>
        <v/>
      </c>
      <c r="M714" s="174" t="str">
        <f t="shared" si="51"/>
        <v/>
      </c>
      <c r="N714" s="36" t="str">
        <f>IF(LEN('Local Access'!L714)=0,"",'Local Access'!L714)</f>
        <v/>
      </c>
      <c r="O714" s="36" t="str">
        <f>IF(LEN('Local Access'!M714)=0,"",'Local Access'!M714)</f>
        <v/>
      </c>
      <c r="P714" s="35"/>
      <c r="Q714" s="35"/>
      <c r="R714" s="34"/>
      <c r="S714" s="33"/>
      <c r="T714" s="33"/>
      <c r="U714" s="32"/>
      <c r="V714" s="31"/>
      <c r="W714" s="31"/>
      <c r="X714" s="31"/>
      <c r="Y714" s="31"/>
      <c r="Z714" s="31"/>
      <c r="AA714" s="31"/>
      <c r="AB714" s="292">
        <f t="shared" si="52"/>
        <v>0</v>
      </c>
      <c r="AC714" s="292">
        <f t="shared" si="53"/>
        <v>0</v>
      </c>
      <c r="AD714" s="292">
        <f t="shared" si="54"/>
        <v>0</v>
      </c>
      <c r="AE714" s="30">
        <f>IF(G714="",0,IF(P714="On-Net maken (glasvezel)",$S714*PDC!$F$33+$T714*PDC!$F$34+PDC!$F$32+$U714,IF(P714="On-Net maken (radio)",PDC!$F$35+$U714,0)))</f>
        <v>0</v>
      </c>
      <c r="AF714" s="293">
        <f>IF(G714="",0,IF(P714="Inkoop bij 3e partij",0,IF(H714="Ja",Y714,VLOOKUP($G714,PDC!$B$10:$G$95,6,FALSE))))</f>
        <v>0</v>
      </c>
      <c r="AG714" s="30">
        <f>IF(G714="",0,IF(P714="Inkoop bij 3e partij",0,IF(H714="Ja", Z714,VLOOKUP($G714,PDC!$B$10:$G$95,5,FALSE))))</f>
        <v>0</v>
      </c>
      <c r="AH714" s="293">
        <f>IF(G714="",0,IF(P714="Inkoop bij 3e partij",V714*(1+PDC!$F$37)+IF(G714=0,0,IF(LEN(G714)=0,0,VLOOKUP($G714,PDC!$B$10:$J$77,7,FALSE))),0))</f>
        <v>0</v>
      </c>
      <c r="AI714" s="293">
        <f>IF(G714="",0,IF(P714="Inkoop bij 3e partij",W714*(1+PDC!$F$38),0))</f>
        <v>0</v>
      </c>
      <c r="AJ714" s="30">
        <f>IF(L714="",0,IF(M714="Ja",AA714,VLOOKUP($L714,PDC!$B$10:$G$95,5,FALSE)))</f>
        <v>0</v>
      </c>
    </row>
    <row r="715" spans="1:36" x14ac:dyDescent="0.2">
      <c r="A715" s="36" t="str">
        <f>IF(OR(LEN('Local Access'!A715)=0,'Local Access'!$L714="Ja"),"",'Local Access'!A715)</f>
        <v/>
      </c>
      <c r="B715" s="36" t="str">
        <f>IF(OR(LEN('Local Access'!B715)=0,'Local Access'!$L714="Ja"),"",'Local Access'!B715)</f>
        <v/>
      </c>
      <c r="C715" s="36" t="str">
        <f>IF(OR(LEN('Local Access'!C715)=0,'Local Access'!$L714="Ja"),"",'Local Access'!C715)</f>
        <v/>
      </c>
      <c r="D715" s="36" t="str">
        <f>IF(OR(LEN('Local Access'!D715)=0,'Local Access'!$L714="Ja"),"",'Local Access'!D715)</f>
        <v/>
      </c>
      <c r="E715" s="36" t="str">
        <f>IF(OR(LEN('Local Access'!E715)=0,'Local Access'!$L714="Ja"),"",'Local Access'!E715)</f>
        <v/>
      </c>
      <c r="F715" s="36" t="str">
        <f>IF(OR(LEN('Local Access'!F715)=0,'Local Access'!$L714="Ja"),"",'Local Access'!F715)</f>
        <v/>
      </c>
      <c r="G715" s="36" t="str">
        <f>IF(N714="Ja","",IF(LEN('Local Access'!H715)=0,"",'Local Access'!H715))</f>
        <v/>
      </c>
      <c r="H715" s="174" t="str">
        <f t="shared" si="50"/>
        <v/>
      </c>
      <c r="I715" s="36" t="str">
        <f>IF(N714="Ja","",IF(LEN('Local Access'!G715)=0,"",'Local Access'!G715))</f>
        <v/>
      </c>
      <c r="J715" s="36" t="str">
        <f>IF(N714="Ja","",IF(LEN('Local Access'!I715)=0,"",'Local Access'!I715))</f>
        <v/>
      </c>
      <c r="K715" s="36" t="str">
        <f>IF(LEN('Local Access'!J715)=0,"",'Local Access'!J715)</f>
        <v/>
      </c>
      <c r="L715" s="36" t="str">
        <f>IF(LEN('Local Access'!K715)=0,"",'Local Access'!K715)</f>
        <v/>
      </c>
      <c r="M715" s="174" t="str">
        <f t="shared" si="51"/>
        <v/>
      </c>
      <c r="N715" s="36" t="str">
        <f>IF(LEN('Local Access'!L715)=0,"",'Local Access'!L715)</f>
        <v/>
      </c>
      <c r="O715" s="36" t="str">
        <f>IF(LEN('Local Access'!M715)=0,"",'Local Access'!M715)</f>
        <v/>
      </c>
      <c r="P715" s="35"/>
      <c r="Q715" s="35"/>
      <c r="R715" s="34"/>
      <c r="S715" s="33"/>
      <c r="T715" s="33"/>
      <c r="U715" s="32"/>
      <c r="V715" s="31"/>
      <c r="W715" s="31"/>
      <c r="X715" s="31"/>
      <c r="Y715" s="31"/>
      <c r="Z715" s="31"/>
      <c r="AA715" s="31"/>
      <c r="AB715" s="292">
        <f t="shared" si="52"/>
        <v>0</v>
      </c>
      <c r="AC715" s="292">
        <f t="shared" si="53"/>
        <v>0</v>
      </c>
      <c r="AD715" s="292">
        <f t="shared" si="54"/>
        <v>0</v>
      </c>
      <c r="AE715" s="30">
        <f>IF(G715="",0,IF(P715="On-Net maken (glasvezel)",$S715*PDC!$F$33+$T715*PDC!$F$34+PDC!$F$32+$U715,IF(P715="On-Net maken (radio)",PDC!$F$35+$U715,0)))</f>
        <v>0</v>
      </c>
      <c r="AF715" s="293">
        <f>IF(G715="",0,IF(P715="Inkoop bij 3e partij",0,IF(H715="Ja",Y715,VLOOKUP($G715,PDC!$B$10:$G$95,6,FALSE))))</f>
        <v>0</v>
      </c>
      <c r="AG715" s="30">
        <f>IF(G715="",0,IF(P715="Inkoop bij 3e partij",0,IF(H715="Ja", Z715,VLOOKUP($G715,PDC!$B$10:$G$95,5,FALSE))))</f>
        <v>0</v>
      </c>
      <c r="AH715" s="293">
        <f>IF(G715="",0,IF(P715="Inkoop bij 3e partij",V715*(1+PDC!$F$37)+IF(G715=0,0,IF(LEN(G715)=0,0,VLOOKUP($G715,PDC!$B$10:$J$77,7,FALSE))),0))</f>
        <v>0</v>
      </c>
      <c r="AI715" s="293">
        <f>IF(G715="",0,IF(P715="Inkoop bij 3e partij",W715*(1+PDC!$F$38),0))</f>
        <v>0</v>
      </c>
      <c r="AJ715" s="30">
        <f>IF(L715="",0,IF(M715="Ja",AA715,VLOOKUP($L715,PDC!$B$10:$G$95,5,FALSE)))</f>
        <v>0</v>
      </c>
    </row>
    <row r="716" spans="1:36" x14ac:dyDescent="0.2">
      <c r="A716" s="36" t="str">
        <f>IF(OR(LEN('Local Access'!A716)=0,'Local Access'!$L715="Ja"),"",'Local Access'!A716)</f>
        <v/>
      </c>
      <c r="B716" s="36" t="str">
        <f>IF(OR(LEN('Local Access'!B716)=0,'Local Access'!$L715="Ja"),"",'Local Access'!B716)</f>
        <v/>
      </c>
      <c r="C716" s="36" t="str">
        <f>IF(OR(LEN('Local Access'!C716)=0,'Local Access'!$L715="Ja"),"",'Local Access'!C716)</f>
        <v/>
      </c>
      <c r="D716" s="36" t="str">
        <f>IF(OR(LEN('Local Access'!D716)=0,'Local Access'!$L715="Ja"),"",'Local Access'!D716)</f>
        <v/>
      </c>
      <c r="E716" s="36" t="str">
        <f>IF(OR(LEN('Local Access'!E716)=0,'Local Access'!$L715="Ja"),"",'Local Access'!E716)</f>
        <v/>
      </c>
      <c r="F716" s="36" t="str">
        <f>IF(OR(LEN('Local Access'!F716)=0,'Local Access'!$L715="Ja"),"",'Local Access'!F716)</f>
        <v/>
      </c>
      <c r="G716" s="36" t="str">
        <f>IF(N715="Ja","",IF(LEN('Local Access'!H716)=0,"",'Local Access'!H716))</f>
        <v/>
      </c>
      <c r="H716" s="174" t="str">
        <f t="shared" si="50"/>
        <v/>
      </c>
      <c r="I716" s="36" t="str">
        <f>IF(N715="Ja","",IF(LEN('Local Access'!G716)=0,"",'Local Access'!G716))</f>
        <v/>
      </c>
      <c r="J716" s="36" t="str">
        <f>IF(N715="Ja","",IF(LEN('Local Access'!I716)=0,"",'Local Access'!I716))</f>
        <v/>
      </c>
      <c r="K716" s="36" t="str">
        <f>IF(LEN('Local Access'!J716)=0,"",'Local Access'!J716)</f>
        <v/>
      </c>
      <c r="L716" s="36" t="str">
        <f>IF(LEN('Local Access'!K716)=0,"",'Local Access'!K716)</f>
        <v/>
      </c>
      <c r="M716" s="174" t="str">
        <f t="shared" si="51"/>
        <v/>
      </c>
      <c r="N716" s="36" t="str">
        <f>IF(LEN('Local Access'!L716)=0,"",'Local Access'!L716)</f>
        <v/>
      </c>
      <c r="O716" s="36" t="str">
        <f>IF(LEN('Local Access'!M716)=0,"",'Local Access'!M716)</f>
        <v/>
      </c>
      <c r="P716" s="35"/>
      <c r="Q716" s="35"/>
      <c r="R716" s="34"/>
      <c r="S716" s="33"/>
      <c r="T716" s="33"/>
      <c r="U716" s="32"/>
      <c r="V716" s="31"/>
      <c r="W716" s="31"/>
      <c r="X716" s="31"/>
      <c r="Y716" s="31"/>
      <c r="Z716" s="31"/>
      <c r="AA716" s="31"/>
      <c r="AB716" s="292">
        <f t="shared" si="52"/>
        <v>0</v>
      </c>
      <c r="AC716" s="292">
        <f t="shared" si="53"/>
        <v>0</v>
      </c>
      <c r="AD716" s="292">
        <f t="shared" si="54"/>
        <v>0</v>
      </c>
      <c r="AE716" s="30">
        <f>IF(G716="",0,IF(P716="On-Net maken (glasvezel)",$S716*PDC!$F$33+$T716*PDC!$F$34+PDC!$F$32+$U716,IF(P716="On-Net maken (radio)",PDC!$F$35+$U716,0)))</f>
        <v>0</v>
      </c>
      <c r="AF716" s="293">
        <f>IF(G716="",0,IF(P716="Inkoop bij 3e partij",0,IF(H716="Ja",Y716,VLOOKUP($G716,PDC!$B$10:$G$95,6,FALSE))))</f>
        <v>0</v>
      </c>
      <c r="AG716" s="30">
        <f>IF(G716="",0,IF(P716="Inkoop bij 3e partij",0,IF(H716="Ja", Z716,VLOOKUP($G716,PDC!$B$10:$G$95,5,FALSE))))</f>
        <v>0</v>
      </c>
      <c r="AH716" s="293">
        <f>IF(G716="",0,IF(P716="Inkoop bij 3e partij",V716*(1+PDC!$F$37)+IF(G716=0,0,IF(LEN(G716)=0,0,VLOOKUP($G716,PDC!$B$10:$J$77,7,FALSE))),0))</f>
        <v>0</v>
      </c>
      <c r="AI716" s="293">
        <f>IF(G716="",0,IF(P716="Inkoop bij 3e partij",W716*(1+PDC!$F$38),0))</f>
        <v>0</v>
      </c>
      <c r="AJ716" s="30">
        <f>IF(L716="",0,IF(M716="Ja",AA716,VLOOKUP($L716,PDC!$B$10:$G$95,5,FALSE)))</f>
        <v>0</v>
      </c>
    </row>
    <row r="717" spans="1:36" x14ac:dyDescent="0.2">
      <c r="A717" s="36" t="str">
        <f>IF(OR(LEN('Local Access'!A717)=0,'Local Access'!$L716="Ja"),"",'Local Access'!A717)</f>
        <v/>
      </c>
      <c r="B717" s="36" t="str">
        <f>IF(OR(LEN('Local Access'!B717)=0,'Local Access'!$L716="Ja"),"",'Local Access'!B717)</f>
        <v/>
      </c>
      <c r="C717" s="36" t="str">
        <f>IF(OR(LEN('Local Access'!C717)=0,'Local Access'!$L716="Ja"),"",'Local Access'!C717)</f>
        <v/>
      </c>
      <c r="D717" s="36" t="str">
        <f>IF(OR(LEN('Local Access'!D717)=0,'Local Access'!$L716="Ja"),"",'Local Access'!D717)</f>
        <v/>
      </c>
      <c r="E717" s="36" t="str">
        <f>IF(OR(LEN('Local Access'!E717)=0,'Local Access'!$L716="Ja"),"",'Local Access'!E717)</f>
        <v/>
      </c>
      <c r="F717" s="36" t="str">
        <f>IF(OR(LEN('Local Access'!F717)=0,'Local Access'!$L716="Ja"),"",'Local Access'!F717)</f>
        <v/>
      </c>
      <c r="G717" s="36" t="str">
        <f>IF(N716="Ja","",IF(LEN('Local Access'!H717)=0,"",'Local Access'!H717))</f>
        <v/>
      </c>
      <c r="H717" s="174" t="str">
        <f t="shared" ref="H717:H780" si="55">IF(N716="Ja","",IF(LEFT(G717,3)="SD-","Ja",""))</f>
        <v/>
      </c>
      <c r="I717" s="36" t="str">
        <f>IF(N716="Ja","",IF(LEN('Local Access'!G717)=0,"",'Local Access'!G717))</f>
        <v/>
      </c>
      <c r="J717" s="36" t="str">
        <f>IF(N716="Ja","",IF(LEN('Local Access'!I717)=0,"",'Local Access'!I717))</f>
        <v/>
      </c>
      <c r="K717" s="36" t="str">
        <f>IF(LEN('Local Access'!J717)=0,"",'Local Access'!J717)</f>
        <v/>
      </c>
      <c r="L717" s="36" t="str">
        <f>IF(LEN('Local Access'!K717)=0,"",'Local Access'!K717)</f>
        <v/>
      </c>
      <c r="M717" s="174" t="str">
        <f t="shared" ref="M717:M780" si="56">IF(LEFT(L717,3)="SD-","Ja","")</f>
        <v/>
      </c>
      <c r="N717" s="36" t="str">
        <f>IF(LEN('Local Access'!L717)=0,"",'Local Access'!L717)</f>
        <v/>
      </c>
      <c r="O717" s="36" t="str">
        <f>IF(LEN('Local Access'!M717)=0,"",'Local Access'!M717)</f>
        <v/>
      </c>
      <c r="P717" s="35"/>
      <c r="Q717" s="35"/>
      <c r="R717" s="34"/>
      <c r="S717" s="33"/>
      <c r="T717" s="33"/>
      <c r="U717" s="32"/>
      <c r="V717" s="31"/>
      <c r="W717" s="31"/>
      <c r="X717" s="31"/>
      <c r="Y717" s="31"/>
      <c r="Z717" s="31"/>
      <c r="AA717" s="31"/>
      <c r="AB717" s="292">
        <f t="shared" ref="AB717:AB780" si="57">AE717+AH717</f>
        <v>0</v>
      </c>
      <c r="AC717" s="292">
        <f t="shared" ref="AC717:AC780" si="58">AF717</f>
        <v>0</v>
      </c>
      <c r="AD717" s="292">
        <f t="shared" ref="AD717:AD780" si="59">AI717+AG717+AJ717</f>
        <v>0</v>
      </c>
      <c r="AE717" s="30">
        <f>IF(G717="",0,IF(P717="On-Net maken (glasvezel)",$S717*PDC!$F$33+$T717*PDC!$F$34+PDC!$F$32+$U717,IF(P717="On-Net maken (radio)",PDC!$F$35+$U717,0)))</f>
        <v>0</v>
      </c>
      <c r="AF717" s="293">
        <f>IF(G717="",0,IF(P717="Inkoop bij 3e partij",0,IF(H717="Ja",Y717,VLOOKUP($G717,PDC!$B$10:$G$95,6,FALSE))))</f>
        <v>0</v>
      </c>
      <c r="AG717" s="30">
        <f>IF(G717="",0,IF(P717="Inkoop bij 3e partij",0,IF(H717="Ja", Z717,VLOOKUP($G717,PDC!$B$10:$G$95,5,FALSE))))</f>
        <v>0</v>
      </c>
      <c r="AH717" s="293">
        <f>IF(G717="",0,IF(P717="Inkoop bij 3e partij",V717*(1+PDC!$F$37)+IF(G717=0,0,IF(LEN(G717)=0,0,VLOOKUP($G717,PDC!$B$10:$J$77,7,FALSE))),0))</f>
        <v>0</v>
      </c>
      <c r="AI717" s="293">
        <f>IF(G717="",0,IF(P717="Inkoop bij 3e partij",W717*(1+PDC!$F$38),0))</f>
        <v>0</v>
      </c>
      <c r="AJ717" s="30">
        <f>IF(L717="",0,IF(M717="Ja",AA717,VLOOKUP($L717,PDC!$B$10:$G$95,5,FALSE)))</f>
        <v>0</v>
      </c>
    </row>
    <row r="718" spans="1:36" x14ac:dyDescent="0.2">
      <c r="A718" s="36" t="str">
        <f>IF(OR(LEN('Local Access'!A718)=0,'Local Access'!$L717="Ja"),"",'Local Access'!A718)</f>
        <v/>
      </c>
      <c r="B718" s="36" t="str">
        <f>IF(OR(LEN('Local Access'!B718)=0,'Local Access'!$L717="Ja"),"",'Local Access'!B718)</f>
        <v/>
      </c>
      <c r="C718" s="36" t="str">
        <f>IF(OR(LEN('Local Access'!C718)=0,'Local Access'!$L717="Ja"),"",'Local Access'!C718)</f>
        <v/>
      </c>
      <c r="D718" s="36" t="str">
        <f>IF(OR(LEN('Local Access'!D718)=0,'Local Access'!$L717="Ja"),"",'Local Access'!D718)</f>
        <v/>
      </c>
      <c r="E718" s="36" t="str">
        <f>IF(OR(LEN('Local Access'!E718)=0,'Local Access'!$L717="Ja"),"",'Local Access'!E718)</f>
        <v/>
      </c>
      <c r="F718" s="36" t="str">
        <f>IF(OR(LEN('Local Access'!F718)=0,'Local Access'!$L717="Ja"),"",'Local Access'!F718)</f>
        <v/>
      </c>
      <c r="G718" s="36" t="str">
        <f>IF(N717="Ja","",IF(LEN('Local Access'!H718)=0,"",'Local Access'!H718))</f>
        <v/>
      </c>
      <c r="H718" s="174" t="str">
        <f t="shared" si="55"/>
        <v/>
      </c>
      <c r="I718" s="36" t="str">
        <f>IF(N717="Ja","",IF(LEN('Local Access'!G718)=0,"",'Local Access'!G718))</f>
        <v/>
      </c>
      <c r="J718" s="36" t="str">
        <f>IF(N717="Ja","",IF(LEN('Local Access'!I718)=0,"",'Local Access'!I718))</f>
        <v/>
      </c>
      <c r="K718" s="36" t="str">
        <f>IF(LEN('Local Access'!J718)=0,"",'Local Access'!J718)</f>
        <v/>
      </c>
      <c r="L718" s="36" t="str">
        <f>IF(LEN('Local Access'!K718)=0,"",'Local Access'!K718)</f>
        <v/>
      </c>
      <c r="M718" s="174" t="str">
        <f t="shared" si="56"/>
        <v/>
      </c>
      <c r="N718" s="36" t="str">
        <f>IF(LEN('Local Access'!L718)=0,"",'Local Access'!L718)</f>
        <v/>
      </c>
      <c r="O718" s="36" t="str">
        <f>IF(LEN('Local Access'!M718)=0,"",'Local Access'!M718)</f>
        <v/>
      </c>
      <c r="P718" s="35"/>
      <c r="Q718" s="35"/>
      <c r="R718" s="34"/>
      <c r="S718" s="33"/>
      <c r="T718" s="33"/>
      <c r="U718" s="32"/>
      <c r="V718" s="31"/>
      <c r="W718" s="31"/>
      <c r="X718" s="31"/>
      <c r="Y718" s="31"/>
      <c r="Z718" s="31"/>
      <c r="AA718" s="31"/>
      <c r="AB718" s="292">
        <f t="shared" si="57"/>
        <v>0</v>
      </c>
      <c r="AC718" s="292">
        <f t="shared" si="58"/>
        <v>0</v>
      </c>
      <c r="AD718" s="292">
        <f t="shared" si="59"/>
        <v>0</v>
      </c>
      <c r="AE718" s="30">
        <f>IF(G718="",0,IF(P718="On-Net maken (glasvezel)",$S718*PDC!$F$33+$T718*PDC!$F$34+PDC!$F$32+$U718,IF(P718="On-Net maken (radio)",PDC!$F$35+$U718,0)))</f>
        <v>0</v>
      </c>
      <c r="AF718" s="293">
        <f>IF(G718="",0,IF(P718="Inkoop bij 3e partij",0,IF(H718="Ja",Y718,VLOOKUP($G718,PDC!$B$10:$G$95,6,FALSE))))</f>
        <v>0</v>
      </c>
      <c r="AG718" s="30">
        <f>IF(G718="",0,IF(P718="Inkoop bij 3e partij",0,IF(H718="Ja", Z718,VLOOKUP($G718,PDC!$B$10:$G$95,5,FALSE))))</f>
        <v>0</v>
      </c>
      <c r="AH718" s="293">
        <f>IF(G718="",0,IF(P718="Inkoop bij 3e partij",V718*(1+PDC!$F$37)+IF(G718=0,0,IF(LEN(G718)=0,0,VLOOKUP($G718,PDC!$B$10:$J$77,7,FALSE))),0))</f>
        <v>0</v>
      </c>
      <c r="AI718" s="293">
        <f>IF(G718="",0,IF(P718="Inkoop bij 3e partij",W718*(1+PDC!$F$38),0))</f>
        <v>0</v>
      </c>
      <c r="AJ718" s="30">
        <f>IF(L718="",0,IF(M718="Ja",AA718,VLOOKUP($L718,PDC!$B$10:$G$95,5,FALSE)))</f>
        <v>0</v>
      </c>
    </row>
    <row r="719" spans="1:36" x14ac:dyDescent="0.2">
      <c r="A719" s="36" t="str">
        <f>IF(OR(LEN('Local Access'!A719)=0,'Local Access'!$L718="Ja"),"",'Local Access'!A719)</f>
        <v/>
      </c>
      <c r="B719" s="36" t="str">
        <f>IF(OR(LEN('Local Access'!B719)=0,'Local Access'!$L718="Ja"),"",'Local Access'!B719)</f>
        <v/>
      </c>
      <c r="C719" s="36" t="str">
        <f>IF(OR(LEN('Local Access'!C719)=0,'Local Access'!$L718="Ja"),"",'Local Access'!C719)</f>
        <v/>
      </c>
      <c r="D719" s="36" t="str">
        <f>IF(OR(LEN('Local Access'!D719)=0,'Local Access'!$L718="Ja"),"",'Local Access'!D719)</f>
        <v/>
      </c>
      <c r="E719" s="36" t="str">
        <f>IF(OR(LEN('Local Access'!E719)=0,'Local Access'!$L718="Ja"),"",'Local Access'!E719)</f>
        <v/>
      </c>
      <c r="F719" s="36" t="str">
        <f>IF(OR(LEN('Local Access'!F719)=0,'Local Access'!$L718="Ja"),"",'Local Access'!F719)</f>
        <v/>
      </c>
      <c r="G719" s="36" t="str">
        <f>IF(N718="Ja","",IF(LEN('Local Access'!H719)=0,"",'Local Access'!H719))</f>
        <v/>
      </c>
      <c r="H719" s="174" t="str">
        <f t="shared" si="55"/>
        <v/>
      </c>
      <c r="I719" s="36" t="str">
        <f>IF(N718="Ja","",IF(LEN('Local Access'!G719)=0,"",'Local Access'!G719))</f>
        <v/>
      </c>
      <c r="J719" s="36" t="str">
        <f>IF(N718="Ja","",IF(LEN('Local Access'!I719)=0,"",'Local Access'!I719))</f>
        <v/>
      </c>
      <c r="K719" s="36" t="str">
        <f>IF(LEN('Local Access'!J719)=0,"",'Local Access'!J719)</f>
        <v/>
      </c>
      <c r="L719" s="36" t="str">
        <f>IF(LEN('Local Access'!K719)=0,"",'Local Access'!K719)</f>
        <v/>
      </c>
      <c r="M719" s="174" t="str">
        <f t="shared" si="56"/>
        <v/>
      </c>
      <c r="N719" s="36" t="str">
        <f>IF(LEN('Local Access'!L719)=0,"",'Local Access'!L719)</f>
        <v/>
      </c>
      <c r="O719" s="36" t="str">
        <f>IF(LEN('Local Access'!M719)=0,"",'Local Access'!M719)</f>
        <v/>
      </c>
      <c r="P719" s="35"/>
      <c r="Q719" s="35"/>
      <c r="R719" s="34"/>
      <c r="S719" s="33"/>
      <c r="T719" s="33"/>
      <c r="U719" s="32"/>
      <c r="V719" s="31"/>
      <c r="W719" s="31"/>
      <c r="X719" s="31"/>
      <c r="Y719" s="31"/>
      <c r="Z719" s="31"/>
      <c r="AA719" s="31"/>
      <c r="AB719" s="292">
        <f t="shared" si="57"/>
        <v>0</v>
      </c>
      <c r="AC719" s="292">
        <f t="shared" si="58"/>
        <v>0</v>
      </c>
      <c r="AD719" s="292">
        <f t="shared" si="59"/>
        <v>0</v>
      </c>
      <c r="AE719" s="30">
        <f>IF(G719="",0,IF(P719="On-Net maken (glasvezel)",$S719*PDC!$F$33+$T719*PDC!$F$34+PDC!$F$32+$U719,IF(P719="On-Net maken (radio)",PDC!$F$35+$U719,0)))</f>
        <v>0</v>
      </c>
      <c r="AF719" s="293">
        <f>IF(G719="",0,IF(P719="Inkoop bij 3e partij",0,IF(H719="Ja",Y719,VLOOKUP($G719,PDC!$B$10:$G$95,6,FALSE))))</f>
        <v>0</v>
      </c>
      <c r="AG719" s="30">
        <f>IF(G719="",0,IF(P719="Inkoop bij 3e partij",0,IF(H719="Ja", Z719,VLOOKUP($G719,PDC!$B$10:$G$95,5,FALSE))))</f>
        <v>0</v>
      </c>
      <c r="AH719" s="293">
        <f>IF(G719="",0,IF(P719="Inkoop bij 3e partij",V719*(1+PDC!$F$37)+IF(G719=0,0,IF(LEN(G719)=0,0,VLOOKUP($G719,PDC!$B$10:$J$77,7,FALSE))),0))</f>
        <v>0</v>
      </c>
      <c r="AI719" s="293">
        <f>IF(G719="",0,IF(P719="Inkoop bij 3e partij",W719*(1+PDC!$F$38),0))</f>
        <v>0</v>
      </c>
      <c r="AJ719" s="30">
        <f>IF(L719="",0,IF(M719="Ja",AA719,VLOOKUP($L719,PDC!$B$10:$G$95,5,FALSE)))</f>
        <v>0</v>
      </c>
    </row>
    <row r="720" spans="1:36" x14ac:dyDescent="0.2">
      <c r="A720" s="36" t="str">
        <f>IF(OR(LEN('Local Access'!A720)=0,'Local Access'!$L719="Ja"),"",'Local Access'!A720)</f>
        <v/>
      </c>
      <c r="B720" s="36" t="str">
        <f>IF(OR(LEN('Local Access'!B720)=0,'Local Access'!$L719="Ja"),"",'Local Access'!B720)</f>
        <v/>
      </c>
      <c r="C720" s="36" t="str">
        <f>IF(OR(LEN('Local Access'!C720)=0,'Local Access'!$L719="Ja"),"",'Local Access'!C720)</f>
        <v/>
      </c>
      <c r="D720" s="36" t="str">
        <f>IF(OR(LEN('Local Access'!D720)=0,'Local Access'!$L719="Ja"),"",'Local Access'!D720)</f>
        <v/>
      </c>
      <c r="E720" s="36" t="str">
        <f>IF(OR(LEN('Local Access'!E720)=0,'Local Access'!$L719="Ja"),"",'Local Access'!E720)</f>
        <v/>
      </c>
      <c r="F720" s="36" t="str">
        <f>IF(OR(LEN('Local Access'!F720)=0,'Local Access'!$L719="Ja"),"",'Local Access'!F720)</f>
        <v/>
      </c>
      <c r="G720" s="36" t="str">
        <f>IF(N719="Ja","",IF(LEN('Local Access'!H720)=0,"",'Local Access'!H720))</f>
        <v/>
      </c>
      <c r="H720" s="174" t="str">
        <f t="shared" si="55"/>
        <v/>
      </c>
      <c r="I720" s="36" t="str">
        <f>IF(N719="Ja","",IF(LEN('Local Access'!G720)=0,"",'Local Access'!G720))</f>
        <v/>
      </c>
      <c r="J720" s="36" t="str">
        <f>IF(N719="Ja","",IF(LEN('Local Access'!I720)=0,"",'Local Access'!I720))</f>
        <v/>
      </c>
      <c r="K720" s="36" t="str">
        <f>IF(LEN('Local Access'!J720)=0,"",'Local Access'!J720)</f>
        <v/>
      </c>
      <c r="L720" s="36" t="str">
        <f>IF(LEN('Local Access'!K720)=0,"",'Local Access'!K720)</f>
        <v/>
      </c>
      <c r="M720" s="174" t="str">
        <f t="shared" si="56"/>
        <v/>
      </c>
      <c r="N720" s="36" t="str">
        <f>IF(LEN('Local Access'!L720)=0,"",'Local Access'!L720)</f>
        <v/>
      </c>
      <c r="O720" s="36" t="str">
        <f>IF(LEN('Local Access'!M720)=0,"",'Local Access'!M720)</f>
        <v/>
      </c>
      <c r="P720" s="35"/>
      <c r="Q720" s="35"/>
      <c r="R720" s="34"/>
      <c r="S720" s="33"/>
      <c r="T720" s="33"/>
      <c r="U720" s="32"/>
      <c r="V720" s="31"/>
      <c r="W720" s="31"/>
      <c r="X720" s="31"/>
      <c r="Y720" s="31"/>
      <c r="Z720" s="31"/>
      <c r="AA720" s="31"/>
      <c r="AB720" s="292">
        <f t="shared" si="57"/>
        <v>0</v>
      </c>
      <c r="AC720" s="292">
        <f t="shared" si="58"/>
        <v>0</v>
      </c>
      <c r="AD720" s="292">
        <f t="shared" si="59"/>
        <v>0</v>
      </c>
      <c r="AE720" s="30">
        <f>IF(G720="",0,IF(P720="On-Net maken (glasvezel)",$S720*PDC!$F$33+$T720*PDC!$F$34+PDC!$F$32+$U720,IF(P720="On-Net maken (radio)",PDC!$F$35+$U720,0)))</f>
        <v>0</v>
      </c>
      <c r="AF720" s="293">
        <f>IF(G720="",0,IF(P720="Inkoop bij 3e partij",0,IF(H720="Ja",Y720,VLOOKUP($G720,PDC!$B$10:$G$95,6,FALSE))))</f>
        <v>0</v>
      </c>
      <c r="AG720" s="30">
        <f>IF(G720="",0,IF(P720="Inkoop bij 3e partij",0,IF(H720="Ja", Z720,VLOOKUP($G720,PDC!$B$10:$G$95,5,FALSE))))</f>
        <v>0</v>
      </c>
      <c r="AH720" s="293">
        <f>IF(G720="",0,IF(P720="Inkoop bij 3e partij",V720*(1+PDC!$F$37)+IF(G720=0,0,IF(LEN(G720)=0,0,VLOOKUP($G720,PDC!$B$10:$J$77,7,FALSE))),0))</f>
        <v>0</v>
      </c>
      <c r="AI720" s="293">
        <f>IF(G720="",0,IF(P720="Inkoop bij 3e partij",W720*(1+PDC!$F$38),0))</f>
        <v>0</v>
      </c>
      <c r="AJ720" s="30">
        <f>IF(L720="",0,IF(M720="Ja",AA720,VLOOKUP($L720,PDC!$B$10:$G$95,5,FALSE)))</f>
        <v>0</v>
      </c>
    </row>
    <row r="721" spans="1:36" x14ac:dyDescent="0.2">
      <c r="A721" s="36" t="str">
        <f>IF(OR(LEN('Local Access'!A721)=0,'Local Access'!$L720="Ja"),"",'Local Access'!A721)</f>
        <v/>
      </c>
      <c r="B721" s="36" t="str">
        <f>IF(OR(LEN('Local Access'!B721)=0,'Local Access'!$L720="Ja"),"",'Local Access'!B721)</f>
        <v/>
      </c>
      <c r="C721" s="36" t="str">
        <f>IF(OR(LEN('Local Access'!C721)=0,'Local Access'!$L720="Ja"),"",'Local Access'!C721)</f>
        <v/>
      </c>
      <c r="D721" s="36" t="str">
        <f>IF(OR(LEN('Local Access'!D721)=0,'Local Access'!$L720="Ja"),"",'Local Access'!D721)</f>
        <v/>
      </c>
      <c r="E721" s="36" t="str">
        <f>IF(OR(LEN('Local Access'!E721)=0,'Local Access'!$L720="Ja"),"",'Local Access'!E721)</f>
        <v/>
      </c>
      <c r="F721" s="36" t="str">
        <f>IF(OR(LEN('Local Access'!F721)=0,'Local Access'!$L720="Ja"),"",'Local Access'!F721)</f>
        <v/>
      </c>
      <c r="G721" s="36" t="str">
        <f>IF(N720="Ja","",IF(LEN('Local Access'!H721)=0,"",'Local Access'!H721))</f>
        <v/>
      </c>
      <c r="H721" s="174" t="str">
        <f t="shared" si="55"/>
        <v/>
      </c>
      <c r="I721" s="36" t="str">
        <f>IF(N720="Ja","",IF(LEN('Local Access'!G721)=0,"",'Local Access'!G721))</f>
        <v/>
      </c>
      <c r="J721" s="36" t="str">
        <f>IF(N720="Ja","",IF(LEN('Local Access'!I721)=0,"",'Local Access'!I721))</f>
        <v/>
      </c>
      <c r="K721" s="36" t="str">
        <f>IF(LEN('Local Access'!J721)=0,"",'Local Access'!J721)</f>
        <v/>
      </c>
      <c r="L721" s="36" t="str">
        <f>IF(LEN('Local Access'!K721)=0,"",'Local Access'!K721)</f>
        <v/>
      </c>
      <c r="M721" s="174" t="str">
        <f t="shared" si="56"/>
        <v/>
      </c>
      <c r="N721" s="36" t="str">
        <f>IF(LEN('Local Access'!L721)=0,"",'Local Access'!L721)</f>
        <v/>
      </c>
      <c r="O721" s="36" t="str">
        <f>IF(LEN('Local Access'!M721)=0,"",'Local Access'!M721)</f>
        <v/>
      </c>
      <c r="P721" s="35"/>
      <c r="Q721" s="35"/>
      <c r="R721" s="34"/>
      <c r="S721" s="33"/>
      <c r="T721" s="33"/>
      <c r="U721" s="32"/>
      <c r="V721" s="31"/>
      <c r="W721" s="31"/>
      <c r="X721" s="31"/>
      <c r="Y721" s="31"/>
      <c r="Z721" s="31"/>
      <c r="AA721" s="31"/>
      <c r="AB721" s="292">
        <f t="shared" si="57"/>
        <v>0</v>
      </c>
      <c r="AC721" s="292">
        <f t="shared" si="58"/>
        <v>0</v>
      </c>
      <c r="AD721" s="292">
        <f t="shared" si="59"/>
        <v>0</v>
      </c>
      <c r="AE721" s="30">
        <f>IF(G721="",0,IF(P721="On-Net maken (glasvezel)",$S721*PDC!$F$33+$T721*PDC!$F$34+PDC!$F$32+$U721,IF(P721="On-Net maken (radio)",PDC!$F$35+$U721,0)))</f>
        <v>0</v>
      </c>
      <c r="AF721" s="293">
        <f>IF(G721="",0,IF(P721="Inkoop bij 3e partij",0,IF(H721="Ja",Y721,VLOOKUP($G721,PDC!$B$10:$G$95,6,FALSE))))</f>
        <v>0</v>
      </c>
      <c r="AG721" s="30">
        <f>IF(G721="",0,IF(P721="Inkoop bij 3e partij",0,IF(H721="Ja", Z721,VLOOKUP($G721,PDC!$B$10:$G$95,5,FALSE))))</f>
        <v>0</v>
      </c>
      <c r="AH721" s="293">
        <f>IF(G721="",0,IF(P721="Inkoop bij 3e partij",V721*(1+PDC!$F$37)+IF(G721=0,0,IF(LEN(G721)=0,0,VLOOKUP($G721,PDC!$B$10:$J$77,7,FALSE))),0))</f>
        <v>0</v>
      </c>
      <c r="AI721" s="293">
        <f>IF(G721="",0,IF(P721="Inkoop bij 3e partij",W721*(1+PDC!$F$38),0))</f>
        <v>0</v>
      </c>
      <c r="AJ721" s="30">
        <f>IF(L721="",0,IF(M721="Ja",AA721,VLOOKUP($L721,PDC!$B$10:$G$95,5,FALSE)))</f>
        <v>0</v>
      </c>
    </row>
    <row r="722" spans="1:36" x14ac:dyDescent="0.2">
      <c r="A722" s="36" t="str">
        <f>IF(OR(LEN('Local Access'!A722)=0,'Local Access'!$L721="Ja"),"",'Local Access'!A722)</f>
        <v/>
      </c>
      <c r="B722" s="36" t="str">
        <f>IF(OR(LEN('Local Access'!B722)=0,'Local Access'!$L721="Ja"),"",'Local Access'!B722)</f>
        <v/>
      </c>
      <c r="C722" s="36" t="str">
        <f>IF(OR(LEN('Local Access'!C722)=0,'Local Access'!$L721="Ja"),"",'Local Access'!C722)</f>
        <v/>
      </c>
      <c r="D722" s="36" t="str">
        <f>IF(OR(LEN('Local Access'!D722)=0,'Local Access'!$L721="Ja"),"",'Local Access'!D722)</f>
        <v/>
      </c>
      <c r="E722" s="36" t="str">
        <f>IF(OR(LEN('Local Access'!E722)=0,'Local Access'!$L721="Ja"),"",'Local Access'!E722)</f>
        <v/>
      </c>
      <c r="F722" s="36" t="str">
        <f>IF(OR(LEN('Local Access'!F722)=0,'Local Access'!$L721="Ja"),"",'Local Access'!F722)</f>
        <v/>
      </c>
      <c r="G722" s="36" t="str">
        <f>IF(N721="Ja","",IF(LEN('Local Access'!H722)=0,"",'Local Access'!H722))</f>
        <v/>
      </c>
      <c r="H722" s="174" t="str">
        <f t="shared" si="55"/>
        <v/>
      </c>
      <c r="I722" s="36" t="str">
        <f>IF(N721="Ja","",IF(LEN('Local Access'!G722)=0,"",'Local Access'!G722))</f>
        <v/>
      </c>
      <c r="J722" s="36" t="str">
        <f>IF(N721="Ja","",IF(LEN('Local Access'!I722)=0,"",'Local Access'!I722))</f>
        <v/>
      </c>
      <c r="K722" s="36" t="str">
        <f>IF(LEN('Local Access'!J722)=0,"",'Local Access'!J722)</f>
        <v/>
      </c>
      <c r="L722" s="36" t="str">
        <f>IF(LEN('Local Access'!K722)=0,"",'Local Access'!K722)</f>
        <v/>
      </c>
      <c r="M722" s="174" t="str">
        <f t="shared" si="56"/>
        <v/>
      </c>
      <c r="N722" s="36" t="str">
        <f>IF(LEN('Local Access'!L722)=0,"",'Local Access'!L722)</f>
        <v/>
      </c>
      <c r="O722" s="36" t="str">
        <f>IF(LEN('Local Access'!M722)=0,"",'Local Access'!M722)</f>
        <v/>
      </c>
      <c r="P722" s="35"/>
      <c r="Q722" s="35"/>
      <c r="R722" s="34"/>
      <c r="S722" s="33"/>
      <c r="T722" s="33"/>
      <c r="U722" s="32"/>
      <c r="V722" s="31"/>
      <c r="W722" s="31"/>
      <c r="X722" s="31"/>
      <c r="Y722" s="31"/>
      <c r="Z722" s="31"/>
      <c r="AA722" s="31"/>
      <c r="AB722" s="292">
        <f t="shared" si="57"/>
        <v>0</v>
      </c>
      <c r="AC722" s="292">
        <f t="shared" si="58"/>
        <v>0</v>
      </c>
      <c r="AD722" s="292">
        <f t="shared" si="59"/>
        <v>0</v>
      </c>
      <c r="AE722" s="30">
        <f>IF(G722="",0,IF(P722="On-Net maken (glasvezel)",$S722*PDC!$F$33+$T722*PDC!$F$34+PDC!$F$32+$U722,IF(P722="On-Net maken (radio)",PDC!$F$35+$U722,0)))</f>
        <v>0</v>
      </c>
      <c r="AF722" s="293">
        <f>IF(G722="",0,IF(P722="Inkoop bij 3e partij",0,IF(H722="Ja",Y722,VLOOKUP($G722,PDC!$B$10:$G$95,6,FALSE))))</f>
        <v>0</v>
      </c>
      <c r="AG722" s="30">
        <f>IF(G722="",0,IF(P722="Inkoop bij 3e partij",0,IF(H722="Ja", Z722,VLOOKUP($G722,PDC!$B$10:$G$95,5,FALSE))))</f>
        <v>0</v>
      </c>
      <c r="AH722" s="293">
        <f>IF(G722="",0,IF(P722="Inkoop bij 3e partij",V722*(1+PDC!$F$37)+IF(G722=0,0,IF(LEN(G722)=0,0,VLOOKUP($G722,PDC!$B$10:$J$77,7,FALSE))),0))</f>
        <v>0</v>
      </c>
      <c r="AI722" s="293">
        <f>IF(G722="",0,IF(P722="Inkoop bij 3e partij",W722*(1+PDC!$F$38),0))</f>
        <v>0</v>
      </c>
      <c r="AJ722" s="30">
        <f>IF(L722="",0,IF(M722="Ja",AA722,VLOOKUP($L722,PDC!$B$10:$G$95,5,FALSE)))</f>
        <v>0</v>
      </c>
    </row>
    <row r="723" spans="1:36" x14ac:dyDescent="0.2">
      <c r="A723" s="36" t="str">
        <f>IF(OR(LEN('Local Access'!A723)=0,'Local Access'!$L722="Ja"),"",'Local Access'!A723)</f>
        <v/>
      </c>
      <c r="B723" s="36" t="str">
        <f>IF(OR(LEN('Local Access'!B723)=0,'Local Access'!$L722="Ja"),"",'Local Access'!B723)</f>
        <v/>
      </c>
      <c r="C723" s="36" t="str">
        <f>IF(OR(LEN('Local Access'!C723)=0,'Local Access'!$L722="Ja"),"",'Local Access'!C723)</f>
        <v/>
      </c>
      <c r="D723" s="36" t="str">
        <f>IF(OR(LEN('Local Access'!D723)=0,'Local Access'!$L722="Ja"),"",'Local Access'!D723)</f>
        <v/>
      </c>
      <c r="E723" s="36" t="str">
        <f>IF(OR(LEN('Local Access'!E723)=0,'Local Access'!$L722="Ja"),"",'Local Access'!E723)</f>
        <v/>
      </c>
      <c r="F723" s="36" t="str">
        <f>IF(OR(LEN('Local Access'!F723)=0,'Local Access'!$L722="Ja"),"",'Local Access'!F723)</f>
        <v/>
      </c>
      <c r="G723" s="36" t="str">
        <f>IF(N722="Ja","",IF(LEN('Local Access'!H723)=0,"",'Local Access'!H723))</f>
        <v/>
      </c>
      <c r="H723" s="174" t="str">
        <f t="shared" si="55"/>
        <v/>
      </c>
      <c r="I723" s="36" t="str">
        <f>IF(N722="Ja","",IF(LEN('Local Access'!G723)=0,"",'Local Access'!G723))</f>
        <v/>
      </c>
      <c r="J723" s="36" t="str">
        <f>IF(N722="Ja","",IF(LEN('Local Access'!I723)=0,"",'Local Access'!I723))</f>
        <v/>
      </c>
      <c r="K723" s="36" t="str">
        <f>IF(LEN('Local Access'!J723)=0,"",'Local Access'!J723)</f>
        <v/>
      </c>
      <c r="L723" s="36" t="str">
        <f>IF(LEN('Local Access'!K723)=0,"",'Local Access'!K723)</f>
        <v/>
      </c>
      <c r="M723" s="174" t="str">
        <f t="shared" si="56"/>
        <v/>
      </c>
      <c r="N723" s="36" t="str">
        <f>IF(LEN('Local Access'!L723)=0,"",'Local Access'!L723)</f>
        <v/>
      </c>
      <c r="O723" s="36" t="str">
        <f>IF(LEN('Local Access'!M723)=0,"",'Local Access'!M723)</f>
        <v/>
      </c>
      <c r="P723" s="35"/>
      <c r="Q723" s="35"/>
      <c r="R723" s="34"/>
      <c r="S723" s="33"/>
      <c r="T723" s="33"/>
      <c r="U723" s="32"/>
      <c r="V723" s="31"/>
      <c r="W723" s="31"/>
      <c r="X723" s="31"/>
      <c r="Y723" s="31"/>
      <c r="Z723" s="31"/>
      <c r="AA723" s="31"/>
      <c r="AB723" s="292">
        <f t="shared" si="57"/>
        <v>0</v>
      </c>
      <c r="AC723" s="292">
        <f t="shared" si="58"/>
        <v>0</v>
      </c>
      <c r="AD723" s="292">
        <f t="shared" si="59"/>
        <v>0</v>
      </c>
      <c r="AE723" s="30">
        <f>IF(G723="",0,IF(P723="On-Net maken (glasvezel)",$S723*PDC!$F$33+$T723*PDC!$F$34+PDC!$F$32+$U723,IF(P723="On-Net maken (radio)",PDC!$F$35+$U723,0)))</f>
        <v>0</v>
      </c>
      <c r="AF723" s="293">
        <f>IF(G723="",0,IF(P723="Inkoop bij 3e partij",0,IF(H723="Ja",Y723,VLOOKUP($G723,PDC!$B$10:$G$95,6,FALSE))))</f>
        <v>0</v>
      </c>
      <c r="AG723" s="30">
        <f>IF(G723="",0,IF(P723="Inkoop bij 3e partij",0,IF(H723="Ja", Z723,VLOOKUP($G723,PDC!$B$10:$G$95,5,FALSE))))</f>
        <v>0</v>
      </c>
      <c r="AH723" s="293">
        <f>IF(G723="",0,IF(P723="Inkoop bij 3e partij",V723*(1+PDC!$F$37)+IF(G723=0,0,IF(LEN(G723)=0,0,VLOOKUP($G723,PDC!$B$10:$J$77,7,FALSE))),0))</f>
        <v>0</v>
      </c>
      <c r="AI723" s="293">
        <f>IF(G723="",0,IF(P723="Inkoop bij 3e partij",W723*(1+PDC!$F$38),0))</f>
        <v>0</v>
      </c>
      <c r="AJ723" s="30">
        <f>IF(L723="",0,IF(M723="Ja",AA723,VLOOKUP($L723,PDC!$B$10:$G$95,5,FALSE)))</f>
        <v>0</v>
      </c>
    </row>
    <row r="724" spans="1:36" x14ac:dyDescent="0.2">
      <c r="A724" s="36" t="str">
        <f>IF(OR(LEN('Local Access'!A724)=0,'Local Access'!$L723="Ja"),"",'Local Access'!A724)</f>
        <v/>
      </c>
      <c r="B724" s="36" t="str">
        <f>IF(OR(LEN('Local Access'!B724)=0,'Local Access'!$L723="Ja"),"",'Local Access'!B724)</f>
        <v/>
      </c>
      <c r="C724" s="36" t="str">
        <f>IF(OR(LEN('Local Access'!C724)=0,'Local Access'!$L723="Ja"),"",'Local Access'!C724)</f>
        <v/>
      </c>
      <c r="D724" s="36" t="str">
        <f>IF(OR(LEN('Local Access'!D724)=0,'Local Access'!$L723="Ja"),"",'Local Access'!D724)</f>
        <v/>
      </c>
      <c r="E724" s="36" t="str">
        <f>IF(OR(LEN('Local Access'!E724)=0,'Local Access'!$L723="Ja"),"",'Local Access'!E724)</f>
        <v/>
      </c>
      <c r="F724" s="36" t="str">
        <f>IF(OR(LEN('Local Access'!F724)=0,'Local Access'!$L723="Ja"),"",'Local Access'!F724)</f>
        <v/>
      </c>
      <c r="G724" s="36" t="str">
        <f>IF(N723="Ja","",IF(LEN('Local Access'!H724)=0,"",'Local Access'!H724))</f>
        <v/>
      </c>
      <c r="H724" s="174" t="str">
        <f t="shared" si="55"/>
        <v/>
      </c>
      <c r="I724" s="36" t="str">
        <f>IF(N723="Ja","",IF(LEN('Local Access'!G724)=0,"",'Local Access'!G724))</f>
        <v/>
      </c>
      <c r="J724" s="36" t="str">
        <f>IF(N723="Ja","",IF(LEN('Local Access'!I724)=0,"",'Local Access'!I724))</f>
        <v/>
      </c>
      <c r="K724" s="36" t="str">
        <f>IF(LEN('Local Access'!J724)=0,"",'Local Access'!J724)</f>
        <v/>
      </c>
      <c r="L724" s="36" t="str">
        <f>IF(LEN('Local Access'!K724)=0,"",'Local Access'!K724)</f>
        <v/>
      </c>
      <c r="M724" s="174" t="str">
        <f t="shared" si="56"/>
        <v/>
      </c>
      <c r="N724" s="36" t="str">
        <f>IF(LEN('Local Access'!L724)=0,"",'Local Access'!L724)</f>
        <v/>
      </c>
      <c r="O724" s="36" t="str">
        <f>IF(LEN('Local Access'!M724)=0,"",'Local Access'!M724)</f>
        <v/>
      </c>
      <c r="P724" s="35"/>
      <c r="Q724" s="35"/>
      <c r="R724" s="34"/>
      <c r="S724" s="33"/>
      <c r="T724" s="33"/>
      <c r="U724" s="32"/>
      <c r="V724" s="31"/>
      <c r="W724" s="31"/>
      <c r="X724" s="31"/>
      <c r="Y724" s="31"/>
      <c r="Z724" s="31"/>
      <c r="AA724" s="31"/>
      <c r="AB724" s="292">
        <f t="shared" si="57"/>
        <v>0</v>
      </c>
      <c r="AC724" s="292">
        <f t="shared" si="58"/>
        <v>0</v>
      </c>
      <c r="AD724" s="292">
        <f t="shared" si="59"/>
        <v>0</v>
      </c>
      <c r="AE724" s="30">
        <f>IF(G724="",0,IF(P724="On-Net maken (glasvezel)",$S724*PDC!$F$33+$T724*PDC!$F$34+PDC!$F$32+$U724,IF(P724="On-Net maken (radio)",PDC!$F$35+$U724,0)))</f>
        <v>0</v>
      </c>
      <c r="AF724" s="293">
        <f>IF(G724="",0,IF(P724="Inkoop bij 3e partij",0,IF(H724="Ja",Y724,VLOOKUP($G724,PDC!$B$10:$G$95,6,FALSE))))</f>
        <v>0</v>
      </c>
      <c r="AG724" s="30">
        <f>IF(G724="",0,IF(P724="Inkoop bij 3e partij",0,IF(H724="Ja", Z724,VLOOKUP($G724,PDC!$B$10:$G$95,5,FALSE))))</f>
        <v>0</v>
      </c>
      <c r="AH724" s="293">
        <f>IF(G724="",0,IF(P724="Inkoop bij 3e partij",V724*(1+PDC!$F$37)+IF(G724=0,0,IF(LEN(G724)=0,0,VLOOKUP($G724,PDC!$B$10:$J$77,7,FALSE))),0))</f>
        <v>0</v>
      </c>
      <c r="AI724" s="293">
        <f>IF(G724="",0,IF(P724="Inkoop bij 3e partij",W724*(1+PDC!$F$38),0))</f>
        <v>0</v>
      </c>
      <c r="AJ724" s="30">
        <f>IF(L724="",0,IF(M724="Ja",AA724,VLOOKUP($L724,PDC!$B$10:$G$95,5,FALSE)))</f>
        <v>0</v>
      </c>
    </row>
    <row r="725" spans="1:36" x14ac:dyDescent="0.2">
      <c r="A725" s="36" t="str">
        <f>IF(OR(LEN('Local Access'!A725)=0,'Local Access'!$L724="Ja"),"",'Local Access'!A725)</f>
        <v/>
      </c>
      <c r="B725" s="36" t="str">
        <f>IF(OR(LEN('Local Access'!B725)=0,'Local Access'!$L724="Ja"),"",'Local Access'!B725)</f>
        <v/>
      </c>
      <c r="C725" s="36" t="str">
        <f>IF(OR(LEN('Local Access'!C725)=0,'Local Access'!$L724="Ja"),"",'Local Access'!C725)</f>
        <v/>
      </c>
      <c r="D725" s="36" t="str">
        <f>IF(OR(LEN('Local Access'!D725)=0,'Local Access'!$L724="Ja"),"",'Local Access'!D725)</f>
        <v/>
      </c>
      <c r="E725" s="36" t="str">
        <f>IF(OR(LEN('Local Access'!E725)=0,'Local Access'!$L724="Ja"),"",'Local Access'!E725)</f>
        <v/>
      </c>
      <c r="F725" s="36" t="str">
        <f>IF(OR(LEN('Local Access'!F725)=0,'Local Access'!$L724="Ja"),"",'Local Access'!F725)</f>
        <v/>
      </c>
      <c r="G725" s="36" t="str">
        <f>IF(N724="Ja","",IF(LEN('Local Access'!H725)=0,"",'Local Access'!H725))</f>
        <v/>
      </c>
      <c r="H725" s="174" t="str">
        <f t="shared" si="55"/>
        <v/>
      </c>
      <c r="I725" s="36" t="str">
        <f>IF(N724="Ja","",IF(LEN('Local Access'!G725)=0,"",'Local Access'!G725))</f>
        <v/>
      </c>
      <c r="J725" s="36" t="str">
        <f>IF(N724="Ja","",IF(LEN('Local Access'!I725)=0,"",'Local Access'!I725))</f>
        <v/>
      </c>
      <c r="K725" s="36" t="str">
        <f>IF(LEN('Local Access'!J725)=0,"",'Local Access'!J725)</f>
        <v/>
      </c>
      <c r="L725" s="36" t="str">
        <f>IF(LEN('Local Access'!K725)=0,"",'Local Access'!K725)</f>
        <v/>
      </c>
      <c r="M725" s="174" t="str">
        <f t="shared" si="56"/>
        <v/>
      </c>
      <c r="N725" s="36" t="str">
        <f>IF(LEN('Local Access'!L725)=0,"",'Local Access'!L725)</f>
        <v/>
      </c>
      <c r="O725" s="36" t="str">
        <f>IF(LEN('Local Access'!M725)=0,"",'Local Access'!M725)</f>
        <v/>
      </c>
      <c r="P725" s="35"/>
      <c r="Q725" s="35"/>
      <c r="R725" s="34"/>
      <c r="S725" s="33"/>
      <c r="T725" s="33"/>
      <c r="U725" s="32"/>
      <c r="V725" s="31"/>
      <c r="W725" s="31"/>
      <c r="X725" s="31"/>
      <c r="Y725" s="31"/>
      <c r="Z725" s="31"/>
      <c r="AA725" s="31"/>
      <c r="AB725" s="292">
        <f t="shared" si="57"/>
        <v>0</v>
      </c>
      <c r="AC725" s="292">
        <f t="shared" si="58"/>
        <v>0</v>
      </c>
      <c r="AD725" s="292">
        <f t="shared" si="59"/>
        <v>0</v>
      </c>
      <c r="AE725" s="30">
        <f>IF(G725="",0,IF(P725="On-Net maken (glasvezel)",$S725*PDC!$F$33+$T725*PDC!$F$34+PDC!$F$32+$U725,IF(P725="On-Net maken (radio)",PDC!$F$35+$U725,0)))</f>
        <v>0</v>
      </c>
      <c r="AF725" s="293">
        <f>IF(G725="",0,IF(P725="Inkoop bij 3e partij",0,IF(H725="Ja",Y725,VLOOKUP($G725,PDC!$B$10:$G$95,6,FALSE))))</f>
        <v>0</v>
      </c>
      <c r="AG725" s="30">
        <f>IF(G725="",0,IF(P725="Inkoop bij 3e partij",0,IF(H725="Ja", Z725,VLOOKUP($G725,PDC!$B$10:$G$95,5,FALSE))))</f>
        <v>0</v>
      </c>
      <c r="AH725" s="293">
        <f>IF(G725="",0,IF(P725="Inkoop bij 3e partij",V725*(1+PDC!$F$37)+IF(G725=0,0,IF(LEN(G725)=0,0,VLOOKUP($G725,PDC!$B$10:$J$77,7,FALSE))),0))</f>
        <v>0</v>
      </c>
      <c r="AI725" s="293">
        <f>IF(G725="",0,IF(P725="Inkoop bij 3e partij",W725*(1+PDC!$F$38),0))</f>
        <v>0</v>
      </c>
      <c r="AJ725" s="30">
        <f>IF(L725="",0,IF(M725="Ja",AA725,VLOOKUP($L725,PDC!$B$10:$G$95,5,FALSE)))</f>
        <v>0</v>
      </c>
    </row>
    <row r="726" spans="1:36" x14ac:dyDescent="0.2">
      <c r="A726" s="36" t="str">
        <f>IF(OR(LEN('Local Access'!A726)=0,'Local Access'!$L725="Ja"),"",'Local Access'!A726)</f>
        <v/>
      </c>
      <c r="B726" s="36" t="str">
        <f>IF(OR(LEN('Local Access'!B726)=0,'Local Access'!$L725="Ja"),"",'Local Access'!B726)</f>
        <v/>
      </c>
      <c r="C726" s="36" t="str">
        <f>IF(OR(LEN('Local Access'!C726)=0,'Local Access'!$L725="Ja"),"",'Local Access'!C726)</f>
        <v/>
      </c>
      <c r="D726" s="36" t="str">
        <f>IF(OR(LEN('Local Access'!D726)=0,'Local Access'!$L725="Ja"),"",'Local Access'!D726)</f>
        <v/>
      </c>
      <c r="E726" s="36" t="str">
        <f>IF(OR(LEN('Local Access'!E726)=0,'Local Access'!$L725="Ja"),"",'Local Access'!E726)</f>
        <v/>
      </c>
      <c r="F726" s="36" t="str">
        <f>IF(OR(LEN('Local Access'!F726)=0,'Local Access'!$L725="Ja"),"",'Local Access'!F726)</f>
        <v/>
      </c>
      <c r="G726" s="36" t="str">
        <f>IF(N725="Ja","",IF(LEN('Local Access'!H726)=0,"",'Local Access'!H726))</f>
        <v/>
      </c>
      <c r="H726" s="174" t="str">
        <f t="shared" si="55"/>
        <v/>
      </c>
      <c r="I726" s="36" t="str">
        <f>IF(N725="Ja","",IF(LEN('Local Access'!G726)=0,"",'Local Access'!G726))</f>
        <v/>
      </c>
      <c r="J726" s="36" t="str">
        <f>IF(N725="Ja","",IF(LEN('Local Access'!I726)=0,"",'Local Access'!I726))</f>
        <v/>
      </c>
      <c r="K726" s="36" t="str">
        <f>IF(LEN('Local Access'!J726)=0,"",'Local Access'!J726)</f>
        <v/>
      </c>
      <c r="L726" s="36" t="str">
        <f>IF(LEN('Local Access'!K726)=0,"",'Local Access'!K726)</f>
        <v/>
      </c>
      <c r="M726" s="174" t="str">
        <f t="shared" si="56"/>
        <v/>
      </c>
      <c r="N726" s="36" t="str">
        <f>IF(LEN('Local Access'!L726)=0,"",'Local Access'!L726)</f>
        <v/>
      </c>
      <c r="O726" s="36" t="str">
        <f>IF(LEN('Local Access'!M726)=0,"",'Local Access'!M726)</f>
        <v/>
      </c>
      <c r="P726" s="35"/>
      <c r="Q726" s="35"/>
      <c r="R726" s="34"/>
      <c r="S726" s="33"/>
      <c r="T726" s="33"/>
      <c r="U726" s="32"/>
      <c r="V726" s="31"/>
      <c r="W726" s="31"/>
      <c r="X726" s="31"/>
      <c r="Y726" s="31"/>
      <c r="Z726" s="31"/>
      <c r="AA726" s="31"/>
      <c r="AB726" s="292">
        <f t="shared" si="57"/>
        <v>0</v>
      </c>
      <c r="AC726" s="292">
        <f t="shared" si="58"/>
        <v>0</v>
      </c>
      <c r="AD726" s="292">
        <f t="shared" si="59"/>
        <v>0</v>
      </c>
      <c r="AE726" s="30">
        <f>IF(G726="",0,IF(P726="On-Net maken (glasvezel)",$S726*PDC!$F$33+$T726*PDC!$F$34+PDC!$F$32+$U726,IF(P726="On-Net maken (radio)",PDC!$F$35+$U726,0)))</f>
        <v>0</v>
      </c>
      <c r="AF726" s="293">
        <f>IF(G726="",0,IF(P726="Inkoop bij 3e partij",0,IF(H726="Ja",Y726,VLOOKUP($G726,PDC!$B$10:$G$95,6,FALSE))))</f>
        <v>0</v>
      </c>
      <c r="AG726" s="30">
        <f>IF(G726="",0,IF(P726="Inkoop bij 3e partij",0,IF(H726="Ja", Z726,VLOOKUP($G726,PDC!$B$10:$G$95,5,FALSE))))</f>
        <v>0</v>
      </c>
      <c r="AH726" s="293">
        <f>IF(G726="",0,IF(P726="Inkoop bij 3e partij",V726*(1+PDC!$F$37)+IF(G726=0,0,IF(LEN(G726)=0,0,VLOOKUP($G726,PDC!$B$10:$J$77,7,FALSE))),0))</f>
        <v>0</v>
      </c>
      <c r="AI726" s="293">
        <f>IF(G726="",0,IF(P726="Inkoop bij 3e partij",W726*(1+PDC!$F$38),0))</f>
        <v>0</v>
      </c>
      <c r="AJ726" s="30">
        <f>IF(L726="",0,IF(M726="Ja",AA726,VLOOKUP($L726,PDC!$B$10:$G$95,5,FALSE)))</f>
        <v>0</v>
      </c>
    </row>
    <row r="727" spans="1:36" x14ac:dyDescent="0.2">
      <c r="A727" s="36" t="str">
        <f>IF(OR(LEN('Local Access'!A727)=0,'Local Access'!$L726="Ja"),"",'Local Access'!A727)</f>
        <v/>
      </c>
      <c r="B727" s="36" t="str">
        <f>IF(OR(LEN('Local Access'!B727)=0,'Local Access'!$L726="Ja"),"",'Local Access'!B727)</f>
        <v/>
      </c>
      <c r="C727" s="36" t="str">
        <f>IF(OR(LEN('Local Access'!C727)=0,'Local Access'!$L726="Ja"),"",'Local Access'!C727)</f>
        <v/>
      </c>
      <c r="D727" s="36" t="str">
        <f>IF(OR(LEN('Local Access'!D727)=0,'Local Access'!$L726="Ja"),"",'Local Access'!D727)</f>
        <v/>
      </c>
      <c r="E727" s="36" t="str">
        <f>IF(OR(LEN('Local Access'!E727)=0,'Local Access'!$L726="Ja"),"",'Local Access'!E727)</f>
        <v/>
      </c>
      <c r="F727" s="36" t="str">
        <f>IF(OR(LEN('Local Access'!F727)=0,'Local Access'!$L726="Ja"),"",'Local Access'!F727)</f>
        <v/>
      </c>
      <c r="G727" s="36" t="str">
        <f>IF(N726="Ja","",IF(LEN('Local Access'!H727)=0,"",'Local Access'!H727))</f>
        <v/>
      </c>
      <c r="H727" s="174" t="str">
        <f t="shared" si="55"/>
        <v/>
      </c>
      <c r="I727" s="36" t="str">
        <f>IF(N726="Ja","",IF(LEN('Local Access'!G727)=0,"",'Local Access'!G727))</f>
        <v/>
      </c>
      <c r="J727" s="36" t="str">
        <f>IF(N726="Ja","",IF(LEN('Local Access'!I727)=0,"",'Local Access'!I727))</f>
        <v/>
      </c>
      <c r="K727" s="36" t="str">
        <f>IF(LEN('Local Access'!J727)=0,"",'Local Access'!J727)</f>
        <v/>
      </c>
      <c r="L727" s="36" t="str">
        <f>IF(LEN('Local Access'!K727)=0,"",'Local Access'!K727)</f>
        <v/>
      </c>
      <c r="M727" s="174" t="str">
        <f t="shared" si="56"/>
        <v/>
      </c>
      <c r="N727" s="36" t="str">
        <f>IF(LEN('Local Access'!L727)=0,"",'Local Access'!L727)</f>
        <v/>
      </c>
      <c r="O727" s="36" t="str">
        <f>IF(LEN('Local Access'!M727)=0,"",'Local Access'!M727)</f>
        <v/>
      </c>
      <c r="P727" s="35"/>
      <c r="Q727" s="35"/>
      <c r="R727" s="34"/>
      <c r="S727" s="33"/>
      <c r="T727" s="33"/>
      <c r="U727" s="32"/>
      <c r="V727" s="31"/>
      <c r="W727" s="31"/>
      <c r="X727" s="31"/>
      <c r="Y727" s="31"/>
      <c r="Z727" s="31"/>
      <c r="AA727" s="31"/>
      <c r="AB727" s="292">
        <f t="shared" si="57"/>
        <v>0</v>
      </c>
      <c r="AC727" s="292">
        <f t="shared" si="58"/>
        <v>0</v>
      </c>
      <c r="AD727" s="292">
        <f t="shared" si="59"/>
        <v>0</v>
      </c>
      <c r="AE727" s="30">
        <f>IF(G727="",0,IF(P727="On-Net maken (glasvezel)",$S727*PDC!$F$33+$T727*PDC!$F$34+PDC!$F$32+$U727,IF(P727="On-Net maken (radio)",PDC!$F$35+$U727,0)))</f>
        <v>0</v>
      </c>
      <c r="AF727" s="293">
        <f>IF(G727="",0,IF(P727="Inkoop bij 3e partij",0,IF(H727="Ja",Y727,VLOOKUP($G727,PDC!$B$10:$G$95,6,FALSE))))</f>
        <v>0</v>
      </c>
      <c r="AG727" s="30">
        <f>IF(G727="",0,IF(P727="Inkoop bij 3e partij",0,IF(H727="Ja", Z727,VLOOKUP($G727,PDC!$B$10:$G$95,5,FALSE))))</f>
        <v>0</v>
      </c>
      <c r="AH727" s="293">
        <f>IF(G727="",0,IF(P727="Inkoop bij 3e partij",V727*(1+PDC!$F$37)+IF(G727=0,0,IF(LEN(G727)=0,0,VLOOKUP($G727,PDC!$B$10:$J$77,7,FALSE))),0))</f>
        <v>0</v>
      </c>
      <c r="AI727" s="293">
        <f>IF(G727="",0,IF(P727="Inkoop bij 3e partij",W727*(1+PDC!$F$38),0))</f>
        <v>0</v>
      </c>
      <c r="AJ727" s="30">
        <f>IF(L727="",0,IF(M727="Ja",AA727,VLOOKUP($L727,PDC!$B$10:$G$95,5,FALSE)))</f>
        <v>0</v>
      </c>
    </row>
    <row r="728" spans="1:36" x14ac:dyDescent="0.2">
      <c r="A728" s="36" t="str">
        <f>IF(OR(LEN('Local Access'!A728)=0,'Local Access'!$L727="Ja"),"",'Local Access'!A728)</f>
        <v/>
      </c>
      <c r="B728" s="36" t="str">
        <f>IF(OR(LEN('Local Access'!B728)=0,'Local Access'!$L727="Ja"),"",'Local Access'!B728)</f>
        <v/>
      </c>
      <c r="C728" s="36" t="str">
        <f>IF(OR(LEN('Local Access'!C728)=0,'Local Access'!$L727="Ja"),"",'Local Access'!C728)</f>
        <v/>
      </c>
      <c r="D728" s="36" t="str">
        <f>IF(OR(LEN('Local Access'!D728)=0,'Local Access'!$L727="Ja"),"",'Local Access'!D728)</f>
        <v/>
      </c>
      <c r="E728" s="36" t="str">
        <f>IF(OR(LEN('Local Access'!E728)=0,'Local Access'!$L727="Ja"),"",'Local Access'!E728)</f>
        <v/>
      </c>
      <c r="F728" s="36" t="str">
        <f>IF(OR(LEN('Local Access'!F728)=0,'Local Access'!$L727="Ja"),"",'Local Access'!F728)</f>
        <v/>
      </c>
      <c r="G728" s="36" t="str">
        <f>IF(N727="Ja","",IF(LEN('Local Access'!H728)=0,"",'Local Access'!H728))</f>
        <v/>
      </c>
      <c r="H728" s="174" t="str">
        <f t="shared" si="55"/>
        <v/>
      </c>
      <c r="I728" s="36" t="str">
        <f>IF(N727="Ja","",IF(LEN('Local Access'!G728)=0,"",'Local Access'!G728))</f>
        <v/>
      </c>
      <c r="J728" s="36" t="str">
        <f>IF(N727="Ja","",IF(LEN('Local Access'!I728)=0,"",'Local Access'!I728))</f>
        <v/>
      </c>
      <c r="K728" s="36" t="str">
        <f>IF(LEN('Local Access'!J728)=0,"",'Local Access'!J728)</f>
        <v/>
      </c>
      <c r="L728" s="36" t="str">
        <f>IF(LEN('Local Access'!K728)=0,"",'Local Access'!K728)</f>
        <v/>
      </c>
      <c r="M728" s="174" t="str">
        <f t="shared" si="56"/>
        <v/>
      </c>
      <c r="N728" s="36" t="str">
        <f>IF(LEN('Local Access'!L728)=0,"",'Local Access'!L728)</f>
        <v/>
      </c>
      <c r="O728" s="36" t="str">
        <f>IF(LEN('Local Access'!M728)=0,"",'Local Access'!M728)</f>
        <v/>
      </c>
      <c r="P728" s="35"/>
      <c r="Q728" s="35"/>
      <c r="R728" s="34"/>
      <c r="S728" s="33"/>
      <c r="T728" s="33"/>
      <c r="U728" s="32"/>
      <c r="V728" s="31"/>
      <c r="W728" s="31"/>
      <c r="X728" s="31"/>
      <c r="Y728" s="31"/>
      <c r="Z728" s="31"/>
      <c r="AA728" s="31"/>
      <c r="AB728" s="292">
        <f t="shared" si="57"/>
        <v>0</v>
      </c>
      <c r="AC728" s="292">
        <f t="shared" si="58"/>
        <v>0</v>
      </c>
      <c r="AD728" s="292">
        <f t="shared" si="59"/>
        <v>0</v>
      </c>
      <c r="AE728" s="30">
        <f>IF(G728="",0,IF(P728="On-Net maken (glasvezel)",$S728*PDC!$F$33+$T728*PDC!$F$34+PDC!$F$32+$U728,IF(P728="On-Net maken (radio)",PDC!$F$35+$U728,0)))</f>
        <v>0</v>
      </c>
      <c r="AF728" s="293">
        <f>IF(G728="",0,IF(P728="Inkoop bij 3e partij",0,IF(H728="Ja",Y728,VLOOKUP($G728,PDC!$B$10:$G$95,6,FALSE))))</f>
        <v>0</v>
      </c>
      <c r="AG728" s="30">
        <f>IF(G728="",0,IF(P728="Inkoop bij 3e partij",0,IF(H728="Ja", Z728,VLOOKUP($G728,PDC!$B$10:$G$95,5,FALSE))))</f>
        <v>0</v>
      </c>
      <c r="AH728" s="293">
        <f>IF(G728="",0,IF(P728="Inkoop bij 3e partij",V728*(1+PDC!$F$37)+IF(G728=0,0,IF(LEN(G728)=0,0,VLOOKUP($G728,PDC!$B$10:$J$77,7,FALSE))),0))</f>
        <v>0</v>
      </c>
      <c r="AI728" s="293">
        <f>IF(G728="",0,IF(P728="Inkoop bij 3e partij",W728*(1+PDC!$F$38),0))</f>
        <v>0</v>
      </c>
      <c r="AJ728" s="30">
        <f>IF(L728="",0,IF(M728="Ja",AA728,VLOOKUP($L728,PDC!$B$10:$G$95,5,FALSE)))</f>
        <v>0</v>
      </c>
    </row>
    <row r="729" spans="1:36" x14ac:dyDescent="0.2">
      <c r="A729" s="36" t="str">
        <f>IF(OR(LEN('Local Access'!A729)=0,'Local Access'!$L728="Ja"),"",'Local Access'!A729)</f>
        <v/>
      </c>
      <c r="B729" s="36" t="str">
        <f>IF(OR(LEN('Local Access'!B729)=0,'Local Access'!$L728="Ja"),"",'Local Access'!B729)</f>
        <v/>
      </c>
      <c r="C729" s="36" t="str">
        <f>IF(OR(LEN('Local Access'!C729)=0,'Local Access'!$L728="Ja"),"",'Local Access'!C729)</f>
        <v/>
      </c>
      <c r="D729" s="36" t="str">
        <f>IF(OR(LEN('Local Access'!D729)=0,'Local Access'!$L728="Ja"),"",'Local Access'!D729)</f>
        <v/>
      </c>
      <c r="E729" s="36" t="str">
        <f>IF(OR(LEN('Local Access'!E729)=0,'Local Access'!$L728="Ja"),"",'Local Access'!E729)</f>
        <v/>
      </c>
      <c r="F729" s="36" t="str">
        <f>IF(OR(LEN('Local Access'!F729)=0,'Local Access'!$L728="Ja"),"",'Local Access'!F729)</f>
        <v/>
      </c>
      <c r="G729" s="36" t="str">
        <f>IF(N728="Ja","",IF(LEN('Local Access'!H729)=0,"",'Local Access'!H729))</f>
        <v/>
      </c>
      <c r="H729" s="174" t="str">
        <f t="shared" si="55"/>
        <v/>
      </c>
      <c r="I729" s="36" t="str">
        <f>IF(N728="Ja","",IF(LEN('Local Access'!G729)=0,"",'Local Access'!G729))</f>
        <v/>
      </c>
      <c r="J729" s="36" t="str">
        <f>IF(N728="Ja","",IF(LEN('Local Access'!I729)=0,"",'Local Access'!I729))</f>
        <v/>
      </c>
      <c r="K729" s="36" t="str">
        <f>IF(LEN('Local Access'!J729)=0,"",'Local Access'!J729)</f>
        <v/>
      </c>
      <c r="L729" s="36" t="str">
        <f>IF(LEN('Local Access'!K729)=0,"",'Local Access'!K729)</f>
        <v/>
      </c>
      <c r="M729" s="174" t="str">
        <f t="shared" si="56"/>
        <v/>
      </c>
      <c r="N729" s="36" t="str">
        <f>IF(LEN('Local Access'!L729)=0,"",'Local Access'!L729)</f>
        <v/>
      </c>
      <c r="O729" s="36" t="str">
        <f>IF(LEN('Local Access'!M729)=0,"",'Local Access'!M729)</f>
        <v/>
      </c>
      <c r="P729" s="35"/>
      <c r="Q729" s="35"/>
      <c r="R729" s="34"/>
      <c r="S729" s="33"/>
      <c r="T729" s="33"/>
      <c r="U729" s="32"/>
      <c r="V729" s="31"/>
      <c r="W729" s="31"/>
      <c r="X729" s="31"/>
      <c r="Y729" s="31"/>
      <c r="Z729" s="31"/>
      <c r="AA729" s="31"/>
      <c r="AB729" s="292">
        <f t="shared" si="57"/>
        <v>0</v>
      </c>
      <c r="AC729" s="292">
        <f t="shared" si="58"/>
        <v>0</v>
      </c>
      <c r="AD729" s="292">
        <f t="shared" si="59"/>
        <v>0</v>
      </c>
      <c r="AE729" s="30">
        <f>IF(G729="",0,IF(P729="On-Net maken (glasvezel)",$S729*PDC!$F$33+$T729*PDC!$F$34+PDC!$F$32+$U729,IF(P729="On-Net maken (radio)",PDC!$F$35+$U729,0)))</f>
        <v>0</v>
      </c>
      <c r="AF729" s="293">
        <f>IF(G729="",0,IF(P729="Inkoop bij 3e partij",0,IF(H729="Ja",Y729,VLOOKUP($G729,PDC!$B$10:$G$95,6,FALSE))))</f>
        <v>0</v>
      </c>
      <c r="AG729" s="30">
        <f>IF(G729="",0,IF(P729="Inkoop bij 3e partij",0,IF(H729="Ja", Z729,VLOOKUP($G729,PDC!$B$10:$G$95,5,FALSE))))</f>
        <v>0</v>
      </c>
      <c r="AH729" s="293">
        <f>IF(G729="",0,IF(P729="Inkoop bij 3e partij",V729*(1+PDC!$F$37)+IF(G729=0,0,IF(LEN(G729)=0,0,VLOOKUP($G729,PDC!$B$10:$J$77,7,FALSE))),0))</f>
        <v>0</v>
      </c>
      <c r="AI729" s="293">
        <f>IF(G729="",0,IF(P729="Inkoop bij 3e partij",W729*(1+PDC!$F$38),0))</f>
        <v>0</v>
      </c>
      <c r="AJ729" s="30">
        <f>IF(L729="",0,IF(M729="Ja",AA729,VLOOKUP($L729,PDC!$B$10:$G$95,5,FALSE)))</f>
        <v>0</v>
      </c>
    </row>
    <row r="730" spans="1:36" x14ac:dyDescent="0.2">
      <c r="A730" s="36" t="str">
        <f>IF(OR(LEN('Local Access'!A730)=0,'Local Access'!$L729="Ja"),"",'Local Access'!A730)</f>
        <v/>
      </c>
      <c r="B730" s="36" t="str">
        <f>IF(OR(LEN('Local Access'!B730)=0,'Local Access'!$L729="Ja"),"",'Local Access'!B730)</f>
        <v/>
      </c>
      <c r="C730" s="36" t="str">
        <f>IF(OR(LEN('Local Access'!C730)=0,'Local Access'!$L729="Ja"),"",'Local Access'!C730)</f>
        <v/>
      </c>
      <c r="D730" s="36" t="str">
        <f>IF(OR(LEN('Local Access'!D730)=0,'Local Access'!$L729="Ja"),"",'Local Access'!D730)</f>
        <v/>
      </c>
      <c r="E730" s="36" t="str">
        <f>IF(OR(LEN('Local Access'!E730)=0,'Local Access'!$L729="Ja"),"",'Local Access'!E730)</f>
        <v/>
      </c>
      <c r="F730" s="36" t="str">
        <f>IF(OR(LEN('Local Access'!F730)=0,'Local Access'!$L729="Ja"),"",'Local Access'!F730)</f>
        <v/>
      </c>
      <c r="G730" s="36" t="str">
        <f>IF(N729="Ja","",IF(LEN('Local Access'!H730)=0,"",'Local Access'!H730))</f>
        <v/>
      </c>
      <c r="H730" s="174" t="str">
        <f t="shared" si="55"/>
        <v/>
      </c>
      <c r="I730" s="36" t="str">
        <f>IF(N729="Ja","",IF(LEN('Local Access'!G730)=0,"",'Local Access'!G730))</f>
        <v/>
      </c>
      <c r="J730" s="36" t="str">
        <f>IF(N729="Ja","",IF(LEN('Local Access'!I730)=0,"",'Local Access'!I730))</f>
        <v/>
      </c>
      <c r="K730" s="36" t="str">
        <f>IF(LEN('Local Access'!J730)=0,"",'Local Access'!J730)</f>
        <v/>
      </c>
      <c r="L730" s="36" t="str">
        <f>IF(LEN('Local Access'!K730)=0,"",'Local Access'!K730)</f>
        <v/>
      </c>
      <c r="M730" s="174" t="str">
        <f t="shared" si="56"/>
        <v/>
      </c>
      <c r="N730" s="36" t="str">
        <f>IF(LEN('Local Access'!L730)=0,"",'Local Access'!L730)</f>
        <v/>
      </c>
      <c r="O730" s="36" t="str">
        <f>IF(LEN('Local Access'!M730)=0,"",'Local Access'!M730)</f>
        <v/>
      </c>
      <c r="P730" s="35"/>
      <c r="Q730" s="35"/>
      <c r="R730" s="34"/>
      <c r="S730" s="33"/>
      <c r="T730" s="33"/>
      <c r="U730" s="32"/>
      <c r="V730" s="31"/>
      <c r="W730" s="31"/>
      <c r="X730" s="31"/>
      <c r="Y730" s="31"/>
      <c r="Z730" s="31"/>
      <c r="AA730" s="31"/>
      <c r="AB730" s="292">
        <f t="shared" si="57"/>
        <v>0</v>
      </c>
      <c r="AC730" s="292">
        <f t="shared" si="58"/>
        <v>0</v>
      </c>
      <c r="AD730" s="292">
        <f t="shared" si="59"/>
        <v>0</v>
      </c>
      <c r="AE730" s="30">
        <f>IF(G730="",0,IF(P730="On-Net maken (glasvezel)",$S730*PDC!$F$33+$T730*PDC!$F$34+PDC!$F$32+$U730,IF(P730="On-Net maken (radio)",PDC!$F$35+$U730,0)))</f>
        <v>0</v>
      </c>
      <c r="AF730" s="293">
        <f>IF(G730="",0,IF(P730="Inkoop bij 3e partij",0,IF(H730="Ja",Y730,VLOOKUP($G730,PDC!$B$10:$G$95,6,FALSE))))</f>
        <v>0</v>
      </c>
      <c r="AG730" s="30">
        <f>IF(G730="",0,IF(P730="Inkoop bij 3e partij",0,IF(H730="Ja", Z730,VLOOKUP($G730,PDC!$B$10:$G$95,5,FALSE))))</f>
        <v>0</v>
      </c>
      <c r="AH730" s="293">
        <f>IF(G730="",0,IF(P730="Inkoop bij 3e partij",V730*(1+PDC!$F$37)+IF(G730=0,0,IF(LEN(G730)=0,0,VLOOKUP($G730,PDC!$B$10:$J$77,7,FALSE))),0))</f>
        <v>0</v>
      </c>
      <c r="AI730" s="293">
        <f>IF(G730="",0,IF(P730="Inkoop bij 3e partij",W730*(1+PDC!$F$38),0))</f>
        <v>0</v>
      </c>
      <c r="AJ730" s="30">
        <f>IF(L730="",0,IF(M730="Ja",AA730,VLOOKUP($L730,PDC!$B$10:$G$95,5,FALSE)))</f>
        <v>0</v>
      </c>
    </row>
    <row r="731" spans="1:36" x14ac:dyDescent="0.2">
      <c r="A731" s="36" t="str">
        <f>IF(OR(LEN('Local Access'!A731)=0,'Local Access'!$L730="Ja"),"",'Local Access'!A731)</f>
        <v/>
      </c>
      <c r="B731" s="36" t="str">
        <f>IF(OR(LEN('Local Access'!B731)=0,'Local Access'!$L730="Ja"),"",'Local Access'!B731)</f>
        <v/>
      </c>
      <c r="C731" s="36" t="str">
        <f>IF(OR(LEN('Local Access'!C731)=0,'Local Access'!$L730="Ja"),"",'Local Access'!C731)</f>
        <v/>
      </c>
      <c r="D731" s="36" t="str">
        <f>IF(OR(LEN('Local Access'!D731)=0,'Local Access'!$L730="Ja"),"",'Local Access'!D731)</f>
        <v/>
      </c>
      <c r="E731" s="36" t="str">
        <f>IF(OR(LEN('Local Access'!E731)=0,'Local Access'!$L730="Ja"),"",'Local Access'!E731)</f>
        <v/>
      </c>
      <c r="F731" s="36" t="str">
        <f>IF(OR(LEN('Local Access'!F731)=0,'Local Access'!$L730="Ja"),"",'Local Access'!F731)</f>
        <v/>
      </c>
      <c r="G731" s="36" t="str">
        <f>IF(N730="Ja","",IF(LEN('Local Access'!H731)=0,"",'Local Access'!H731))</f>
        <v/>
      </c>
      <c r="H731" s="174" t="str">
        <f t="shared" si="55"/>
        <v/>
      </c>
      <c r="I731" s="36" t="str">
        <f>IF(N730="Ja","",IF(LEN('Local Access'!G731)=0,"",'Local Access'!G731))</f>
        <v/>
      </c>
      <c r="J731" s="36" t="str">
        <f>IF(N730="Ja","",IF(LEN('Local Access'!I731)=0,"",'Local Access'!I731))</f>
        <v/>
      </c>
      <c r="K731" s="36" t="str">
        <f>IF(LEN('Local Access'!J731)=0,"",'Local Access'!J731)</f>
        <v/>
      </c>
      <c r="L731" s="36" t="str">
        <f>IF(LEN('Local Access'!K731)=0,"",'Local Access'!K731)</f>
        <v/>
      </c>
      <c r="M731" s="174" t="str">
        <f t="shared" si="56"/>
        <v/>
      </c>
      <c r="N731" s="36" t="str">
        <f>IF(LEN('Local Access'!L731)=0,"",'Local Access'!L731)</f>
        <v/>
      </c>
      <c r="O731" s="36" t="str">
        <f>IF(LEN('Local Access'!M731)=0,"",'Local Access'!M731)</f>
        <v/>
      </c>
      <c r="P731" s="35"/>
      <c r="Q731" s="35"/>
      <c r="R731" s="34"/>
      <c r="S731" s="33"/>
      <c r="T731" s="33"/>
      <c r="U731" s="32"/>
      <c r="V731" s="31"/>
      <c r="W731" s="31"/>
      <c r="X731" s="31"/>
      <c r="Y731" s="31"/>
      <c r="Z731" s="31"/>
      <c r="AA731" s="31"/>
      <c r="AB731" s="292">
        <f t="shared" si="57"/>
        <v>0</v>
      </c>
      <c r="AC731" s="292">
        <f t="shared" si="58"/>
        <v>0</v>
      </c>
      <c r="AD731" s="292">
        <f t="shared" si="59"/>
        <v>0</v>
      </c>
      <c r="AE731" s="30">
        <f>IF(G731="",0,IF(P731="On-Net maken (glasvezel)",$S731*PDC!$F$33+$T731*PDC!$F$34+PDC!$F$32+$U731,IF(P731="On-Net maken (radio)",PDC!$F$35+$U731,0)))</f>
        <v>0</v>
      </c>
      <c r="AF731" s="293">
        <f>IF(G731="",0,IF(P731="Inkoop bij 3e partij",0,IF(H731="Ja",Y731,VLOOKUP($G731,PDC!$B$10:$G$95,6,FALSE))))</f>
        <v>0</v>
      </c>
      <c r="AG731" s="30">
        <f>IF(G731="",0,IF(P731="Inkoop bij 3e partij",0,IF(H731="Ja", Z731,VLOOKUP($G731,PDC!$B$10:$G$95,5,FALSE))))</f>
        <v>0</v>
      </c>
      <c r="AH731" s="293">
        <f>IF(G731="",0,IF(P731="Inkoop bij 3e partij",V731*(1+PDC!$F$37)+IF(G731=0,0,IF(LEN(G731)=0,0,VLOOKUP($G731,PDC!$B$10:$J$77,7,FALSE))),0))</f>
        <v>0</v>
      </c>
      <c r="AI731" s="293">
        <f>IF(G731="",0,IF(P731="Inkoop bij 3e partij",W731*(1+PDC!$F$38),0))</f>
        <v>0</v>
      </c>
      <c r="AJ731" s="30">
        <f>IF(L731="",0,IF(M731="Ja",AA731,VLOOKUP($L731,PDC!$B$10:$G$95,5,FALSE)))</f>
        <v>0</v>
      </c>
    </row>
    <row r="732" spans="1:36" x14ac:dyDescent="0.2">
      <c r="A732" s="36" t="str">
        <f>IF(OR(LEN('Local Access'!A732)=0,'Local Access'!$L731="Ja"),"",'Local Access'!A732)</f>
        <v/>
      </c>
      <c r="B732" s="36" t="str">
        <f>IF(OR(LEN('Local Access'!B732)=0,'Local Access'!$L731="Ja"),"",'Local Access'!B732)</f>
        <v/>
      </c>
      <c r="C732" s="36" t="str">
        <f>IF(OR(LEN('Local Access'!C732)=0,'Local Access'!$L731="Ja"),"",'Local Access'!C732)</f>
        <v/>
      </c>
      <c r="D732" s="36" t="str">
        <f>IF(OR(LEN('Local Access'!D732)=0,'Local Access'!$L731="Ja"),"",'Local Access'!D732)</f>
        <v/>
      </c>
      <c r="E732" s="36" t="str">
        <f>IF(OR(LEN('Local Access'!E732)=0,'Local Access'!$L731="Ja"),"",'Local Access'!E732)</f>
        <v/>
      </c>
      <c r="F732" s="36" t="str">
        <f>IF(OR(LEN('Local Access'!F732)=0,'Local Access'!$L731="Ja"),"",'Local Access'!F732)</f>
        <v/>
      </c>
      <c r="G732" s="36" t="str">
        <f>IF(N731="Ja","",IF(LEN('Local Access'!H732)=0,"",'Local Access'!H732))</f>
        <v/>
      </c>
      <c r="H732" s="174" t="str">
        <f t="shared" si="55"/>
        <v/>
      </c>
      <c r="I732" s="36" t="str">
        <f>IF(N731="Ja","",IF(LEN('Local Access'!G732)=0,"",'Local Access'!G732))</f>
        <v/>
      </c>
      <c r="J732" s="36" t="str">
        <f>IF(N731="Ja","",IF(LEN('Local Access'!I732)=0,"",'Local Access'!I732))</f>
        <v/>
      </c>
      <c r="K732" s="36" t="str">
        <f>IF(LEN('Local Access'!J732)=0,"",'Local Access'!J732)</f>
        <v/>
      </c>
      <c r="L732" s="36" t="str">
        <f>IF(LEN('Local Access'!K732)=0,"",'Local Access'!K732)</f>
        <v/>
      </c>
      <c r="M732" s="174" t="str">
        <f t="shared" si="56"/>
        <v/>
      </c>
      <c r="N732" s="36" t="str">
        <f>IF(LEN('Local Access'!L732)=0,"",'Local Access'!L732)</f>
        <v/>
      </c>
      <c r="O732" s="36" t="str">
        <f>IF(LEN('Local Access'!M732)=0,"",'Local Access'!M732)</f>
        <v/>
      </c>
      <c r="P732" s="35"/>
      <c r="Q732" s="35"/>
      <c r="R732" s="34"/>
      <c r="S732" s="33"/>
      <c r="T732" s="33"/>
      <c r="U732" s="32"/>
      <c r="V732" s="31"/>
      <c r="W732" s="31"/>
      <c r="X732" s="31"/>
      <c r="Y732" s="31"/>
      <c r="Z732" s="31"/>
      <c r="AA732" s="31"/>
      <c r="AB732" s="292">
        <f t="shared" si="57"/>
        <v>0</v>
      </c>
      <c r="AC732" s="292">
        <f t="shared" si="58"/>
        <v>0</v>
      </c>
      <c r="AD732" s="292">
        <f t="shared" si="59"/>
        <v>0</v>
      </c>
      <c r="AE732" s="30">
        <f>IF(G732="",0,IF(P732="On-Net maken (glasvezel)",$S732*PDC!$F$33+$T732*PDC!$F$34+PDC!$F$32+$U732,IF(P732="On-Net maken (radio)",PDC!$F$35+$U732,0)))</f>
        <v>0</v>
      </c>
      <c r="AF732" s="293">
        <f>IF(G732="",0,IF(P732="Inkoop bij 3e partij",0,IF(H732="Ja",Y732,VLOOKUP($G732,PDC!$B$10:$G$95,6,FALSE))))</f>
        <v>0</v>
      </c>
      <c r="AG732" s="30">
        <f>IF(G732="",0,IF(P732="Inkoop bij 3e partij",0,IF(H732="Ja", Z732,VLOOKUP($G732,PDC!$B$10:$G$95,5,FALSE))))</f>
        <v>0</v>
      </c>
      <c r="AH732" s="293">
        <f>IF(G732="",0,IF(P732="Inkoop bij 3e partij",V732*(1+PDC!$F$37)+IF(G732=0,0,IF(LEN(G732)=0,0,VLOOKUP($G732,PDC!$B$10:$J$77,7,FALSE))),0))</f>
        <v>0</v>
      </c>
      <c r="AI732" s="293">
        <f>IF(G732="",0,IF(P732="Inkoop bij 3e partij",W732*(1+PDC!$F$38),0))</f>
        <v>0</v>
      </c>
      <c r="AJ732" s="30">
        <f>IF(L732="",0,IF(M732="Ja",AA732,VLOOKUP($L732,PDC!$B$10:$G$95,5,FALSE)))</f>
        <v>0</v>
      </c>
    </row>
    <row r="733" spans="1:36" x14ac:dyDescent="0.2">
      <c r="A733" s="36" t="str">
        <f>IF(OR(LEN('Local Access'!A733)=0,'Local Access'!$L732="Ja"),"",'Local Access'!A733)</f>
        <v/>
      </c>
      <c r="B733" s="36" t="str">
        <f>IF(OR(LEN('Local Access'!B733)=0,'Local Access'!$L732="Ja"),"",'Local Access'!B733)</f>
        <v/>
      </c>
      <c r="C733" s="36" t="str">
        <f>IF(OR(LEN('Local Access'!C733)=0,'Local Access'!$L732="Ja"),"",'Local Access'!C733)</f>
        <v/>
      </c>
      <c r="D733" s="36" t="str">
        <f>IF(OR(LEN('Local Access'!D733)=0,'Local Access'!$L732="Ja"),"",'Local Access'!D733)</f>
        <v/>
      </c>
      <c r="E733" s="36" t="str">
        <f>IF(OR(LEN('Local Access'!E733)=0,'Local Access'!$L732="Ja"),"",'Local Access'!E733)</f>
        <v/>
      </c>
      <c r="F733" s="36" t="str">
        <f>IF(OR(LEN('Local Access'!F733)=0,'Local Access'!$L732="Ja"),"",'Local Access'!F733)</f>
        <v/>
      </c>
      <c r="G733" s="36" t="str">
        <f>IF(N732="Ja","",IF(LEN('Local Access'!H733)=0,"",'Local Access'!H733))</f>
        <v/>
      </c>
      <c r="H733" s="174" t="str">
        <f t="shared" si="55"/>
        <v/>
      </c>
      <c r="I733" s="36" t="str">
        <f>IF(N732="Ja","",IF(LEN('Local Access'!G733)=0,"",'Local Access'!G733))</f>
        <v/>
      </c>
      <c r="J733" s="36" t="str">
        <f>IF(N732="Ja","",IF(LEN('Local Access'!I733)=0,"",'Local Access'!I733))</f>
        <v/>
      </c>
      <c r="K733" s="36" t="str">
        <f>IF(LEN('Local Access'!J733)=0,"",'Local Access'!J733)</f>
        <v/>
      </c>
      <c r="L733" s="36" t="str">
        <f>IF(LEN('Local Access'!K733)=0,"",'Local Access'!K733)</f>
        <v/>
      </c>
      <c r="M733" s="174" t="str">
        <f t="shared" si="56"/>
        <v/>
      </c>
      <c r="N733" s="36" t="str">
        <f>IF(LEN('Local Access'!L733)=0,"",'Local Access'!L733)</f>
        <v/>
      </c>
      <c r="O733" s="36" t="str">
        <f>IF(LEN('Local Access'!M733)=0,"",'Local Access'!M733)</f>
        <v/>
      </c>
      <c r="P733" s="35"/>
      <c r="Q733" s="35"/>
      <c r="R733" s="34"/>
      <c r="S733" s="33"/>
      <c r="T733" s="33"/>
      <c r="U733" s="32"/>
      <c r="V733" s="31"/>
      <c r="W733" s="31"/>
      <c r="X733" s="31"/>
      <c r="Y733" s="31"/>
      <c r="Z733" s="31"/>
      <c r="AA733" s="31"/>
      <c r="AB733" s="292">
        <f t="shared" si="57"/>
        <v>0</v>
      </c>
      <c r="AC733" s="292">
        <f t="shared" si="58"/>
        <v>0</v>
      </c>
      <c r="AD733" s="292">
        <f t="shared" si="59"/>
        <v>0</v>
      </c>
      <c r="AE733" s="30">
        <f>IF(G733="",0,IF(P733="On-Net maken (glasvezel)",$S733*PDC!$F$33+$T733*PDC!$F$34+PDC!$F$32+$U733,IF(P733="On-Net maken (radio)",PDC!$F$35+$U733,0)))</f>
        <v>0</v>
      </c>
      <c r="AF733" s="293">
        <f>IF(G733="",0,IF(P733="Inkoop bij 3e partij",0,IF(H733="Ja",Y733,VLOOKUP($G733,PDC!$B$10:$G$95,6,FALSE))))</f>
        <v>0</v>
      </c>
      <c r="AG733" s="30">
        <f>IF(G733="",0,IF(P733="Inkoop bij 3e partij",0,IF(H733="Ja", Z733,VLOOKUP($G733,PDC!$B$10:$G$95,5,FALSE))))</f>
        <v>0</v>
      </c>
      <c r="AH733" s="293">
        <f>IF(G733="",0,IF(P733="Inkoop bij 3e partij",V733*(1+PDC!$F$37)+IF(G733=0,0,IF(LEN(G733)=0,0,VLOOKUP($G733,PDC!$B$10:$J$77,7,FALSE))),0))</f>
        <v>0</v>
      </c>
      <c r="AI733" s="293">
        <f>IF(G733="",0,IF(P733="Inkoop bij 3e partij",W733*(1+PDC!$F$38),0))</f>
        <v>0</v>
      </c>
      <c r="AJ733" s="30">
        <f>IF(L733="",0,IF(M733="Ja",AA733,VLOOKUP($L733,PDC!$B$10:$G$95,5,FALSE)))</f>
        <v>0</v>
      </c>
    </row>
    <row r="734" spans="1:36" x14ac:dyDescent="0.2">
      <c r="A734" s="36" t="str">
        <f>IF(OR(LEN('Local Access'!A734)=0,'Local Access'!$L733="Ja"),"",'Local Access'!A734)</f>
        <v/>
      </c>
      <c r="B734" s="36" t="str">
        <f>IF(OR(LEN('Local Access'!B734)=0,'Local Access'!$L733="Ja"),"",'Local Access'!B734)</f>
        <v/>
      </c>
      <c r="C734" s="36" t="str">
        <f>IF(OR(LEN('Local Access'!C734)=0,'Local Access'!$L733="Ja"),"",'Local Access'!C734)</f>
        <v/>
      </c>
      <c r="D734" s="36" t="str">
        <f>IF(OR(LEN('Local Access'!D734)=0,'Local Access'!$L733="Ja"),"",'Local Access'!D734)</f>
        <v/>
      </c>
      <c r="E734" s="36" t="str">
        <f>IF(OR(LEN('Local Access'!E734)=0,'Local Access'!$L733="Ja"),"",'Local Access'!E734)</f>
        <v/>
      </c>
      <c r="F734" s="36" t="str">
        <f>IF(OR(LEN('Local Access'!F734)=0,'Local Access'!$L733="Ja"),"",'Local Access'!F734)</f>
        <v/>
      </c>
      <c r="G734" s="36" t="str">
        <f>IF(N733="Ja","",IF(LEN('Local Access'!H734)=0,"",'Local Access'!H734))</f>
        <v/>
      </c>
      <c r="H734" s="174" t="str">
        <f t="shared" si="55"/>
        <v/>
      </c>
      <c r="I734" s="36" t="str">
        <f>IF(N733="Ja","",IF(LEN('Local Access'!G734)=0,"",'Local Access'!G734))</f>
        <v/>
      </c>
      <c r="J734" s="36" t="str">
        <f>IF(N733="Ja","",IF(LEN('Local Access'!I734)=0,"",'Local Access'!I734))</f>
        <v/>
      </c>
      <c r="K734" s="36" t="str">
        <f>IF(LEN('Local Access'!J734)=0,"",'Local Access'!J734)</f>
        <v/>
      </c>
      <c r="L734" s="36" t="str">
        <f>IF(LEN('Local Access'!K734)=0,"",'Local Access'!K734)</f>
        <v/>
      </c>
      <c r="M734" s="174" t="str">
        <f t="shared" si="56"/>
        <v/>
      </c>
      <c r="N734" s="36" t="str">
        <f>IF(LEN('Local Access'!L734)=0,"",'Local Access'!L734)</f>
        <v/>
      </c>
      <c r="O734" s="36" t="str">
        <f>IF(LEN('Local Access'!M734)=0,"",'Local Access'!M734)</f>
        <v/>
      </c>
      <c r="P734" s="35"/>
      <c r="Q734" s="35"/>
      <c r="R734" s="34"/>
      <c r="S734" s="33"/>
      <c r="T734" s="33"/>
      <c r="U734" s="32"/>
      <c r="V734" s="31"/>
      <c r="W734" s="31"/>
      <c r="X734" s="31"/>
      <c r="Y734" s="31"/>
      <c r="Z734" s="31"/>
      <c r="AA734" s="31"/>
      <c r="AB734" s="292">
        <f t="shared" si="57"/>
        <v>0</v>
      </c>
      <c r="AC734" s="292">
        <f t="shared" si="58"/>
        <v>0</v>
      </c>
      <c r="AD734" s="292">
        <f t="shared" si="59"/>
        <v>0</v>
      </c>
      <c r="AE734" s="30">
        <f>IF(G734="",0,IF(P734="On-Net maken (glasvezel)",$S734*PDC!$F$33+$T734*PDC!$F$34+PDC!$F$32+$U734,IF(P734="On-Net maken (radio)",PDC!$F$35+$U734,0)))</f>
        <v>0</v>
      </c>
      <c r="AF734" s="293">
        <f>IF(G734="",0,IF(P734="Inkoop bij 3e partij",0,IF(H734="Ja",Y734,VLOOKUP($G734,PDC!$B$10:$G$95,6,FALSE))))</f>
        <v>0</v>
      </c>
      <c r="AG734" s="30">
        <f>IF(G734="",0,IF(P734="Inkoop bij 3e partij",0,IF(H734="Ja", Z734,VLOOKUP($G734,PDC!$B$10:$G$95,5,FALSE))))</f>
        <v>0</v>
      </c>
      <c r="AH734" s="293">
        <f>IF(G734="",0,IF(P734="Inkoop bij 3e partij",V734*(1+PDC!$F$37)+IF(G734=0,0,IF(LEN(G734)=0,0,VLOOKUP($G734,PDC!$B$10:$J$77,7,FALSE))),0))</f>
        <v>0</v>
      </c>
      <c r="AI734" s="293">
        <f>IF(G734="",0,IF(P734="Inkoop bij 3e partij",W734*(1+PDC!$F$38),0))</f>
        <v>0</v>
      </c>
      <c r="AJ734" s="30">
        <f>IF(L734="",0,IF(M734="Ja",AA734,VLOOKUP($L734,PDC!$B$10:$G$95,5,FALSE)))</f>
        <v>0</v>
      </c>
    </row>
    <row r="735" spans="1:36" x14ac:dyDescent="0.2">
      <c r="A735" s="36" t="str">
        <f>IF(OR(LEN('Local Access'!A735)=0,'Local Access'!$L734="Ja"),"",'Local Access'!A735)</f>
        <v/>
      </c>
      <c r="B735" s="36" t="str">
        <f>IF(OR(LEN('Local Access'!B735)=0,'Local Access'!$L734="Ja"),"",'Local Access'!B735)</f>
        <v/>
      </c>
      <c r="C735" s="36" t="str">
        <f>IF(OR(LEN('Local Access'!C735)=0,'Local Access'!$L734="Ja"),"",'Local Access'!C735)</f>
        <v/>
      </c>
      <c r="D735" s="36" t="str">
        <f>IF(OR(LEN('Local Access'!D735)=0,'Local Access'!$L734="Ja"),"",'Local Access'!D735)</f>
        <v/>
      </c>
      <c r="E735" s="36" t="str">
        <f>IF(OR(LEN('Local Access'!E735)=0,'Local Access'!$L734="Ja"),"",'Local Access'!E735)</f>
        <v/>
      </c>
      <c r="F735" s="36" t="str">
        <f>IF(OR(LEN('Local Access'!F735)=0,'Local Access'!$L734="Ja"),"",'Local Access'!F735)</f>
        <v/>
      </c>
      <c r="G735" s="36" t="str">
        <f>IF(N734="Ja","",IF(LEN('Local Access'!H735)=0,"",'Local Access'!H735))</f>
        <v/>
      </c>
      <c r="H735" s="174" t="str">
        <f t="shared" si="55"/>
        <v/>
      </c>
      <c r="I735" s="36" t="str">
        <f>IF(N734="Ja","",IF(LEN('Local Access'!G735)=0,"",'Local Access'!G735))</f>
        <v/>
      </c>
      <c r="J735" s="36" t="str">
        <f>IF(N734="Ja","",IF(LEN('Local Access'!I735)=0,"",'Local Access'!I735))</f>
        <v/>
      </c>
      <c r="K735" s="36" t="str">
        <f>IF(LEN('Local Access'!J735)=0,"",'Local Access'!J735)</f>
        <v/>
      </c>
      <c r="L735" s="36" t="str">
        <f>IF(LEN('Local Access'!K735)=0,"",'Local Access'!K735)</f>
        <v/>
      </c>
      <c r="M735" s="174" t="str">
        <f t="shared" si="56"/>
        <v/>
      </c>
      <c r="N735" s="36" t="str">
        <f>IF(LEN('Local Access'!L735)=0,"",'Local Access'!L735)</f>
        <v/>
      </c>
      <c r="O735" s="36" t="str">
        <f>IF(LEN('Local Access'!M735)=0,"",'Local Access'!M735)</f>
        <v/>
      </c>
      <c r="P735" s="35"/>
      <c r="Q735" s="35"/>
      <c r="R735" s="34"/>
      <c r="S735" s="33"/>
      <c r="T735" s="33"/>
      <c r="U735" s="32"/>
      <c r="V735" s="31"/>
      <c r="W735" s="31"/>
      <c r="X735" s="31"/>
      <c r="Y735" s="31"/>
      <c r="Z735" s="31"/>
      <c r="AA735" s="31"/>
      <c r="AB735" s="292">
        <f t="shared" si="57"/>
        <v>0</v>
      </c>
      <c r="AC735" s="292">
        <f t="shared" si="58"/>
        <v>0</v>
      </c>
      <c r="AD735" s="292">
        <f t="shared" si="59"/>
        <v>0</v>
      </c>
      <c r="AE735" s="30">
        <f>IF(G735="",0,IF(P735="On-Net maken (glasvezel)",$S735*PDC!$F$33+$T735*PDC!$F$34+PDC!$F$32+$U735,IF(P735="On-Net maken (radio)",PDC!$F$35+$U735,0)))</f>
        <v>0</v>
      </c>
      <c r="AF735" s="293">
        <f>IF(G735="",0,IF(P735="Inkoop bij 3e partij",0,IF(H735="Ja",Y735,VLOOKUP($G735,PDC!$B$10:$G$95,6,FALSE))))</f>
        <v>0</v>
      </c>
      <c r="AG735" s="30">
        <f>IF(G735="",0,IF(P735="Inkoop bij 3e partij",0,IF(H735="Ja", Z735,VLOOKUP($G735,PDC!$B$10:$G$95,5,FALSE))))</f>
        <v>0</v>
      </c>
      <c r="AH735" s="293">
        <f>IF(G735="",0,IF(P735="Inkoop bij 3e partij",V735*(1+PDC!$F$37)+IF(G735=0,0,IF(LEN(G735)=0,0,VLOOKUP($G735,PDC!$B$10:$J$77,7,FALSE))),0))</f>
        <v>0</v>
      </c>
      <c r="AI735" s="293">
        <f>IF(G735="",0,IF(P735="Inkoop bij 3e partij",W735*(1+PDC!$F$38),0))</f>
        <v>0</v>
      </c>
      <c r="AJ735" s="30">
        <f>IF(L735="",0,IF(M735="Ja",AA735,VLOOKUP($L735,PDC!$B$10:$G$95,5,FALSE)))</f>
        <v>0</v>
      </c>
    </row>
    <row r="736" spans="1:36" x14ac:dyDescent="0.2">
      <c r="A736" s="36" t="str">
        <f>IF(OR(LEN('Local Access'!A736)=0,'Local Access'!$L735="Ja"),"",'Local Access'!A736)</f>
        <v/>
      </c>
      <c r="B736" s="36" t="str">
        <f>IF(OR(LEN('Local Access'!B736)=0,'Local Access'!$L735="Ja"),"",'Local Access'!B736)</f>
        <v/>
      </c>
      <c r="C736" s="36" t="str">
        <f>IF(OR(LEN('Local Access'!C736)=0,'Local Access'!$L735="Ja"),"",'Local Access'!C736)</f>
        <v/>
      </c>
      <c r="D736" s="36" t="str">
        <f>IF(OR(LEN('Local Access'!D736)=0,'Local Access'!$L735="Ja"),"",'Local Access'!D736)</f>
        <v/>
      </c>
      <c r="E736" s="36" t="str">
        <f>IF(OR(LEN('Local Access'!E736)=0,'Local Access'!$L735="Ja"),"",'Local Access'!E736)</f>
        <v/>
      </c>
      <c r="F736" s="36" t="str">
        <f>IF(OR(LEN('Local Access'!F736)=0,'Local Access'!$L735="Ja"),"",'Local Access'!F736)</f>
        <v/>
      </c>
      <c r="G736" s="36" t="str">
        <f>IF(N735="Ja","",IF(LEN('Local Access'!H736)=0,"",'Local Access'!H736))</f>
        <v/>
      </c>
      <c r="H736" s="174" t="str">
        <f t="shared" si="55"/>
        <v/>
      </c>
      <c r="I736" s="36" t="str">
        <f>IF(N735="Ja","",IF(LEN('Local Access'!G736)=0,"",'Local Access'!G736))</f>
        <v/>
      </c>
      <c r="J736" s="36" t="str">
        <f>IF(N735="Ja","",IF(LEN('Local Access'!I736)=0,"",'Local Access'!I736))</f>
        <v/>
      </c>
      <c r="K736" s="36" t="str">
        <f>IF(LEN('Local Access'!J736)=0,"",'Local Access'!J736)</f>
        <v/>
      </c>
      <c r="L736" s="36" t="str">
        <f>IF(LEN('Local Access'!K736)=0,"",'Local Access'!K736)</f>
        <v/>
      </c>
      <c r="M736" s="174" t="str">
        <f t="shared" si="56"/>
        <v/>
      </c>
      <c r="N736" s="36" t="str">
        <f>IF(LEN('Local Access'!L736)=0,"",'Local Access'!L736)</f>
        <v/>
      </c>
      <c r="O736" s="36" t="str">
        <f>IF(LEN('Local Access'!M736)=0,"",'Local Access'!M736)</f>
        <v/>
      </c>
      <c r="P736" s="35"/>
      <c r="Q736" s="35"/>
      <c r="R736" s="34"/>
      <c r="S736" s="33"/>
      <c r="T736" s="33"/>
      <c r="U736" s="32"/>
      <c r="V736" s="31"/>
      <c r="W736" s="31"/>
      <c r="X736" s="31"/>
      <c r="Y736" s="31"/>
      <c r="Z736" s="31"/>
      <c r="AA736" s="31"/>
      <c r="AB736" s="292">
        <f t="shared" si="57"/>
        <v>0</v>
      </c>
      <c r="AC736" s="292">
        <f t="shared" si="58"/>
        <v>0</v>
      </c>
      <c r="AD736" s="292">
        <f t="shared" si="59"/>
        <v>0</v>
      </c>
      <c r="AE736" s="30">
        <f>IF(G736="",0,IF(P736="On-Net maken (glasvezel)",$S736*PDC!$F$33+$T736*PDC!$F$34+PDC!$F$32+$U736,IF(P736="On-Net maken (radio)",PDC!$F$35+$U736,0)))</f>
        <v>0</v>
      </c>
      <c r="AF736" s="293">
        <f>IF(G736="",0,IF(P736="Inkoop bij 3e partij",0,IF(H736="Ja",Y736,VLOOKUP($G736,PDC!$B$10:$G$95,6,FALSE))))</f>
        <v>0</v>
      </c>
      <c r="AG736" s="30">
        <f>IF(G736="",0,IF(P736="Inkoop bij 3e partij",0,IF(H736="Ja", Z736,VLOOKUP($G736,PDC!$B$10:$G$95,5,FALSE))))</f>
        <v>0</v>
      </c>
      <c r="AH736" s="293">
        <f>IF(G736="",0,IF(P736="Inkoop bij 3e partij",V736*(1+PDC!$F$37)+IF(G736=0,0,IF(LEN(G736)=0,0,VLOOKUP($G736,PDC!$B$10:$J$77,7,FALSE))),0))</f>
        <v>0</v>
      </c>
      <c r="AI736" s="293">
        <f>IF(G736="",0,IF(P736="Inkoop bij 3e partij",W736*(1+PDC!$F$38),0))</f>
        <v>0</v>
      </c>
      <c r="AJ736" s="30">
        <f>IF(L736="",0,IF(M736="Ja",AA736,VLOOKUP($L736,PDC!$B$10:$G$95,5,FALSE)))</f>
        <v>0</v>
      </c>
    </row>
    <row r="737" spans="1:36" x14ac:dyDescent="0.2">
      <c r="A737" s="36" t="str">
        <f>IF(OR(LEN('Local Access'!A737)=0,'Local Access'!$L736="Ja"),"",'Local Access'!A737)</f>
        <v/>
      </c>
      <c r="B737" s="36" t="str">
        <f>IF(OR(LEN('Local Access'!B737)=0,'Local Access'!$L736="Ja"),"",'Local Access'!B737)</f>
        <v/>
      </c>
      <c r="C737" s="36" t="str">
        <f>IF(OR(LEN('Local Access'!C737)=0,'Local Access'!$L736="Ja"),"",'Local Access'!C737)</f>
        <v/>
      </c>
      <c r="D737" s="36" t="str">
        <f>IF(OR(LEN('Local Access'!D737)=0,'Local Access'!$L736="Ja"),"",'Local Access'!D737)</f>
        <v/>
      </c>
      <c r="E737" s="36" t="str">
        <f>IF(OR(LEN('Local Access'!E737)=0,'Local Access'!$L736="Ja"),"",'Local Access'!E737)</f>
        <v/>
      </c>
      <c r="F737" s="36" t="str">
        <f>IF(OR(LEN('Local Access'!F737)=0,'Local Access'!$L736="Ja"),"",'Local Access'!F737)</f>
        <v/>
      </c>
      <c r="G737" s="36" t="str">
        <f>IF(N736="Ja","",IF(LEN('Local Access'!H737)=0,"",'Local Access'!H737))</f>
        <v/>
      </c>
      <c r="H737" s="174" t="str">
        <f t="shared" si="55"/>
        <v/>
      </c>
      <c r="I737" s="36" t="str">
        <f>IF(N736="Ja","",IF(LEN('Local Access'!G737)=0,"",'Local Access'!G737))</f>
        <v/>
      </c>
      <c r="J737" s="36" t="str">
        <f>IF(N736="Ja","",IF(LEN('Local Access'!I737)=0,"",'Local Access'!I737))</f>
        <v/>
      </c>
      <c r="K737" s="36" t="str">
        <f>IF(LEN('Local Access'!J737)=0,"",'Local Access'!J737)</f>
        <v/>
      </c>
      <c r="L737" s="36" t="str">
        <f>IF(LEN('Local Access'!K737)=0,"",'Local Access'!K737)</f>
        <v/>
      </c>
      <c r="M737" s="174" t="str">
        <f t="shared" si="56"/>
        <v/>
      </c>
      <c r="N737" s="36" t="str">
        <f>IF(LEN('Local Access'!L737)=0,"",'Local Access'!L737)</f>
        <v/>
      </c>
      <c r="O737" s="36" t="str">
        <f>IF(LEN('Local Access'!M737)=0,"",'Local Access'!M737)</f>
        <v/>
      </c>
      <c r="P737" s="35"/>
      <c r="Q737" s="35"/>
      <c r="R737" s="34"/>
      <c r="S737" s="33"/>
      <c r="T737" s="33"/>
      <c r="U737" s="32"/>
      <c r="V737" s="31"/>
      <c r="W737" s="31"/>
      <c r="X737" s="31"/>
      <c r="Y737" s="31"/>
      <c r="Z737" s="31"/>
      <c r="AA737" s="31"/>
      <c r="AB737" s="292">
        <f t="shared" si="57"/>
        <v>0</v>
      </c>
      <c r="AC737" s="292">
        <f t="shared" si="58"/>
        <v>0</v>
      </c>
      <c r="AD737" s="292">
        <f t="shared" si="59"/>
        <v>0</v>
      </c>
      <c r="AE737" s="30">
        <f>IF(G737="",0,IF(P737="On-Net maken (glasvezel)",$S737*PDC!$F$33+$T737*PDC!$F$34+PDC!$F$32+$U737,IF(P737="On-Net maken (radio)",PDC!$F$35+$U737,0)))</f>
        <v>0</v>
      </c>
      <c r="AF737" s="293">
        <f>IF(G737="",0,IF(P737="Inkoop bij 3e partij",0,IF(H737="Ja",Y737,VLOOKUP($G737,PDC!$B$10:$G$95,6,FALSE))))</f>
        <v>0</v>
      </c>
      <c r="AG737" s="30">
        <f>IF(G737="",0,IF(P737="Inkoop bij 3e partij",0,IF(H737="Ja", Z737,VLOOKUP($G737,PDC!$B$10:$G$95,5,FALSE))))</f>
        <v>0</v>
      </c>
      <c r="AH737" s="293">
        <f>IF(G737="",0,IF(P737="Inkoop bij 3e partij",V737*(1+PDC!$F$37)+IF(G737=0,0,IF(LEN(G737)=0,0,VLOOKUP($G737,PDC!$B$10:$J$77,7,FALSE))),0))</f>
        <v>0</v>
      </c>
      <c r="AI737" s="293">
        <f>IF(G737="",0,IF(P737="Inkoop bij 3e partij",W737*(1+PDC!$F$38),0))</f>
        <v>0</v>
      </c>
      <c r="AJ737" s="30">
        <f>IF(L737="",0,IF(M737="Ja",AA737,VLOOKUP($L737,PDC!$B$10:$G$95,5,FALSE)))</f>
        <v>0</v>
      </c>
    </row>
    <row r="738" spans="1:36" x14ac:dyDescent="0.2">
      <c r="A738" s="36" t="str">
        <f>IF(OR(LEN('Local Access'!A738)=0,'Local Access'!$L737="Ja"),"",'Local Access'!A738)</f>
        <v/>
      </c>
      <c r="B738" s="36" t="str">
        <f>IF(OR(LEN('Local Access'!B738)=0,'Local Access'!$L737="Ja"),"",'Local Access'!B738)</f>
        <v/>
      </c>
      <c r="C738" s="36" t="str">
        <f>IF(OR(LEN('Local Access'!C738)=0,'Local Access'!$L737="Ja"),"",'Local Access'!C738)</f>
        <v/>
      </c>
      <c r="D738" s="36" t="str">
        <f>IF(OR(LEN('Local Access'!D738)=0,'Local Access'!$L737="Ja"),"",'Local Access'!D738)</f>
        <v/>
      </c>
      <c r="E738" s="36" t="str">
        <f>IF(OR(LEN('Local Access'!E738)=0,'Local Access'!$L737="Ja"),"",'Local Access'!E738)</f>
        <v/>
      </c>
      <c r="F738" s="36" t="str">
        <f>IF(OR(LEN('Local Access'!F738)=0,'Local Access'!$L737="Ja"),"",'Local Access'!F738)</f>
        <v/>
      </c>
      <c r="G738" s="36" t="str">
        <f>IF(N737="Ja","",IF(LEN('Local Access'!H738)=0,"",'Local Access'!H738))</f>
        <v/>
      </c>
      <c r="H738" s="174" t="str">
        <f t="shared" si="55"/>
        <v/>
      </c>
      <c r="I738" s="36" t="str">
        <f>IF(N737="Ja","",IF(LEN('Local Access'!G738)=0,"",'Local Access'!G738))</f>
        <v/>
      </c>
      <c r="J738" s="36" t="str">
        <f>IF(N737="Ja","",IF(LEN('Local Access'!I738)=0,"",'Local Access'!I738))</f>
        <v/>
      </c>
      <c r="K738" s="36" t="str">
        <f>IF(LEN('Local Access'!J738)=0,"",'Local Access'!J738)</f>
        <v/>
      </c>
      <c r="L738" s="36" t="str">
        <f>IF(LEN('Local Access'!K738)=0,"",'Local Access'!K738)</f>
        <v/>
      </c>
      <c r="M738" s="174" t="str">
        <f t="shared" si="56"/>
        <v/>
      </c>
      <c r="N738" s="36" t="str">
        <f>IF(LEN('Local Access'!L738)=0,"",'Local Access'!L738)</f>
        <v/>
      </c>
      <c r="O738" s="36" t="str">
        <f>IF(LEN('Local Access'!M738)=0,"",'Local Access'!M738)</f>
        <v/>
      </c>
      <c r="P738" s="35"/>
      <c r="Q738" s="35"/>
      <c r="R738" s="34"/>
      <c r="S738" s="33"/>
      <c r="T738" s="33"/>
      <c r="U738" s="32"/>
      <c r="V738" s="31"/>
      <c r="W738" s="31"/>
      <c r="X738" s="31"/>
      <c r="Y738" s="31"/>
      <c r="Z738" s="31"/>
      <c r="AA738" s="31"/>
      <c r="AB738" s="292">
        <f t="shared" si="57"/>
        <v>0</v>
      </c>
      <c r="AC738" s="292">
        <f t="shared" si="58"/>
        <v>0</v>
      </c>
      <c r="AD738" s="292">
        <f t="shared" si="59"/>
        <v>0</v>
      </c>
      <c r="AE738" s="30">
        <f>IF(G738="",0,IF(P738="On-Net maken (glasvezel)",$S738*PDC!$F$33+$T738*PDC!$F$34+PDC!$F$32+$U738,IF(P738="On-Net maken (radio)",PDC!$F$35+$U738,0)))</f>
        <v>0</v>
      </c>
      <c r="AF738" s="293">
        <f>IF(G738="",0,IF(P738="Inkoop bij 3e partij",0,IF(H738="Ja",Y738,VLOOKUP($G738,PDC!$B$10:$G$95,6,FALSE))))</f>
        <v>0</v>
      </c>
      <c r="AG738" s="30">
        <f>IF(G738="",0,IF(P738="Inkoop bij 3e partij",0,IF(H738="Ja", Z738,VLOOKUP($G738,PDC!$B$10:$G$95,5,FALSE))))</f>
        <v>0</v>
      </c>
      <c r="AH738" s="293">
        <f>IF(G738="",0,IF(P738="Inkoop bij 3e partij",V738*(1+PDC!$F$37)+IF(G738=0,0,IF(LEN(G738)=0,0,VLOOKUP($G738,PDC!$B$10:$J$77,7,FALSE))),0))</f>
        <v>0</v>
      </c>
      <c r="AI738" s="293">
        <f>IF(G738="",0,IF(P738="Inkoop bij 3e partij",W738*(1+PDC!$F$38),0))</f>
        <v>0</v>
      </c>
      <c r="AJ738" s="30">
        <f>IF(L738="",0,IF(M738="Ja",AA738,VLOOKUP($L738,PDC!$B$10:$G$95,5,FALSE)))</f>
        <v>0</v>
      </c>
    </row>
    <row r="739" spans="1:36" x14ac:dyDescent="0.2">
      <c r="A739" s="36" t="str">
        <f>IF(OR(LEN('Local Access'!A739)=0,'Local Access'!$L738="Ja"),"",'Local Access'!A739)</f>
        <v/>
      </c>
      <c r="B739" s="36" t="str">
        <f>IF(OR(LEN('Local Access'!B739)=0,'Local Access'!$L738="Ja"),"",'Local Access'!B739)</f>
        <v/>
      </c>
      <c r="C739" s="36" t="str">
        <f>IF(OR(LEN('Local Access'!C739)=0,'Local Access'!$L738="Ja"),"",'Local Access'!C739)</f>
        <v/>
      </c>
      <c r="D739" s="36" t="str">
        <f>IF(OR(LEN('Local Access'!D739)=0,'Local Access'!$L738="Ja"),"",'Local Access'!D739)</f>
        <v/>
      </c>
      <c r="E739" s="36" t="str">
        <f>IF(OR(LEN('Local Access'!E739)=0,'Local Access'!$L738="Ja"),"",'Local Access'!E739)</f>
        <v/>
      </c>
      <c r="F739" s="36" t="str">
        <f>IF(OR(LEN('Local Access'!F739)=0,'Local Access'!$L738="Ja"),"",'Local Access'!F739)</f>
        <v/>
      </c>
      <c r="G739" s="36" t="str">
        <f>IF(N738="Ja","",IF(LEN('Local Access'!H739)=0,"",'Local Access'!H739))</f>
        <v/>
      </c>
      <c r="H739" s="174" t="str">
        <f t="shared" si="55"/>
        <v/>
      </c>
      <c r="I739" s="36" t="str">
        <f>IF(N738="Ja","",IF(LEN('Local Access'!G739)=0,"",'Local Access'!G739))</f>
        <v/>
      </c>
      <c r="J739" s="36" t="str">
        <f>IF(N738="Ja","",IF(LEN('Local Access'!I739)=0,"",'Local Access'!I739))</f>
        <v/>
      </c>
      <c r="K739" s="36" t="str">
        <f>IF(LEN('Local Access'!J739)=0,"",'Local Access'!J739)</f>
        <v/>
      </c>
      <c r="L739" s="36" t="str">
        <f>IF(LEN('Local Access'!K739)=0,"",'Local Access'!K739)</f>
        <v/>
      </c>
      <c r="M739" s="174" t="str">
        <f t="shared" si="56"/>
        <v/>
      </c>
      <c r="N739" s="36" t="str">
        <f>IF(LEN('Local Access'!L739)=0,"",'Local Access'!L739)</f>
        <v/>
      </c>
      <c r="O739" s="36" t="str">
        <f>IF(LEN('Local Access'!M739)=0,"",'Local Access'!M739)</f>
        <v/>
      </c>
      <c r="P739" s="35"/>
      <c r="Q739" s="35"/>
      <c r="R739" s="34"/>
      <c r="S739" s="33"/>
      <c r="T739" s="33"/>
      <c r="U739" s="32"/>
      <c r="V739" s="31"/>
      <c r="W739" s="31"/>
      <c r="X739" s="31"/>
      <c r="Y739" s="31"/>
      <c r="Z739" s="31"/>
      <c r="AA739" s="31"/>
      <c r="AB739" s="292">
        <f t="shared" si="57"/>
        <v>0</v>
      </c>
      <c r="AC739" s="292">
        <f t="shared" si="58"/>
        <v>0</v>
      </c>
      <c r="AD739" s="292">
        <f t="shared" si="59"/>
        <v>0</v>
      </c>
      <c r="AE739" s="30">
        <f>IF(G739="",0,IF(P739="On-Net maken (glasvezel)",$S739*PDC!$F$33+$T739*PDC!$F$34+PDC!$F$32+$U739,IF(P739="On-Net maken (radio)",PDC!$F$35+$U739,0)))</f>
        <v>0</v>
      </c>
      <c r="AF739" s="293">
        <f>IF(G739="",0,IF(P739="Inkoop bij 3e partij",0,IF(H739="Ja",Y739,VLOOKUP($G739,PDC!$B$10:$G$95,6,FALSE))))</f>
        <v>0</v>
      </c>
      <c r="AG739" s="30">
        <f>IF(G739="",0,IF(P739="Inkoop bij 3e partij",0,IF(H739="Ja", Z739,VLOOKUP($G739,PDC!$B$10:$G$95,5,FALSE))))</f>
        <v>0</v>
      </c>
      <c r="AH739" s="293">
        <f>IF(G739="",0,IF(P739="Inkoop bij 3e partij",V739*(1+PDC!$F$37)+IF(G739=0,0,IF(LEN(G739)=0,0,VLOOKUP($G739,PDC!$B$10:$J$77,7,FALSE))),0))</f>
        <v>0</v>
      </c>
      <c r="AI739" s="293">
        <f>IF(G739="",0,IF(P739="Inkoop bij 3e partij",W739*(1+PDC!$F$38),0))</f>
        <v>0</v>
      </c>
      <c r="AJ739" s="30">
        <f>IF(L739="",0,IF(M739="Ja",AA739,VLOOKUP($L739,PDC!$B$10:$G$95,5,FALSE)))</f>
        <v>0</v>
      </c>
    </row>
    <row r="740" spans="1:36" x14ac:dyDescent="0.2">
      <c r="A740" s="36" t="str">
        <f>IF(OR(LEN('Local Access'!A740)=0,'Local Access'!$L739="Ja"),"",'Local Access'!A740)</f>
        <v/>
      </c>
      <c r="B740" s="36" t="str">
        <f>IF(OR(LEN('Local Access'!B740)=0,'Local Access'!$L739="Ja"),"",'Local Access'!B740)</f>
        <v/>
      </c>
      <c r="C740" s="36" t="str">
        <f>IF(OR(LEN('Local Access'!C740)=0,'Local Access'!$L739="Ja"),"",'Local Access'!C740)</f>
        <v/>
      </c>
      <c r="D740" s="36" t="str">
        <f>IF(OR(LEN('Local Access'!D740)=0,'Local Access'!$L739="Ja"),"",'Local Access'!D740)</f>
        <v/>
      </c>
      <c r="E740" s="36" t="str">
        <f>IF(OR(LEN('Local Access'!E740)=0,'Local Access'!$L739="Ja"),"",'Local Access'!E740)</f>
        <v/>
      </c>
      <c r="F740" s="36" t="str">
        <f>IF(OR(LEN('Local Access'!F740)=0,'Local Access'!$L739="Ja"),"",'Local Access'!F740)</f>
        <v/>
      </c>
      <c r="G740" s="36" t="str">
        <f>IF(N739="Ja","",IF(LEN('Local Access'!H740)=0,"",'Local Access'!H740))</f>
        <v/>
      </c>
      <c r="H740" s="174" t="str">
        <f t="shared" si="55"/>
        <v/>
      </c>
      <c r="I740" s="36" t="str">
        <f>IF(N739="Ja","",IF(LEN('Local Access'!G740)=0,"",'Local Access'!G740))</f>
        <v/>
      </c>
      <c r="J740" s="36" t="str">
        <f>IF(N739="Ja","",IF(LEN('Local Access'!I740)=0,"",'Local Access'!I740))</f>
        <v/>
      </c>
      <c r="K740" s="36" t="str">
        <f>IF(LEN('Local Access'!J740)=0,"",'Local Access'!J740)</f>
        <v/>
      </c>
      <c r="L740" s="36" t="str">
        <f>IF(LEN('Local Access'!K740)=0,"",'Local Access'!K740)</f>
        <v/>
      </c>
      <c r="M740" s="174" t="str">
        <f t="shared" si="56"/>
        <v/>
      </c>
      <c r="N740" s="36" t="str">
        <f>IF(LEN('Local Access'!L740)=0,"",'Local Access'!L740)</f>
        <v/>
      </c>
      <c r="O740" s="36" t="str">
        <f>IF(LEN('Local Access'!M740)=0,"",'Local Access'!M740)</f>
        <v/>
      </c>
      <c r="P740" s="35"/>
      <c r="Q740" s="35"/>
      <c r="R740" s="34"/>
      <c r="S740" s="33"/>
      <c r="T740" s="33"/>
      <c r="U740" s="32"/>
      <c r="V740" s="31"/>
      <c r="W740" s="31"/>
      <c r="X740" s="31"/>
      <c r="Y740" s="31"/>
      <c r="Z740" s="31"/>
      <c r="AA740" s="31"/>
      <c r="AB740" s="292">
        <f t="shared" si="57"/>
        <v>0</v>
      </c>
      <c r="AC740" s="292">
        <f t="shared" si="58"/>
        <v>0</v>
      </c>
      <c r="AD740" s="292">
        <f t="shared" si="59"/>
        <v>0</v>
      </c>
      <c r="AE740" s="30">
        <f>IF(G740="",0,IF(P740="On-Net maken (glasvezel)",$S740*PDC!$F$33+$T740*PDC!$F$34+PDC!$F$32+$U740,IF(P740="On-Net maken (radio)",PDC!$F$35+$U740,0)))</f>
        <v>0</v>
      </c>
      <c r="AF740" s="293">
        <f>IF(G740="",0,IF(P740="Inkoop bij 3e partij",0,IF(H740="Ja",Y740,VLOOKUP($G740,PDC!$B$10:$G$95,6,FALSE))))</f>
        <v>0</v>
      </c>
      <c r="AG740" s="30">
        <f>IF(G740="",0,IF(P740="Inkoop bij 3e partij",0,IF(H740="Ja", Z740,VLOOKUP($G740,PDC!$B$10:$G$95,5,FALSE))))</f>
        <v>0</v>
      </c>
      <c r="AH740" s="293">
        <f>IF(G740="",0,IF(P740="Inkoop bij 3e partij",V740*(1+PDC!$F$37)+IF(G740=0,0,IF(LEN(G740)=0,0,VLOOKUP($G740,PDC!$B$10:$J$77,7,FALSE))),0))</f>
        <v>0</v>
      </c>
      <c r="AI740" s="293">
        <f>IF(G740="",0,IF(P740="Inkoop bij 3e partij",W740*(1+PDC!$F$38),0))</f>
        <v>0</v>
      </c>
      <c r="AJ740" s="30">
        <f>IF(L740="",0,IF(M740="Ja",AA740,VLOOKUP($L740,PDC!$B$10:$G$95,5,FALSE)))</f>
        <v>0</v>
      </c>
    </row>
    <row r="741" spans="1:36" x14ac:dyDescent="0.2">
      <c r="A741" s="36" t="str">
        <f>IF(OR(LEN('Local Access'!A741)=0,'Local Access'!$L740="Ja"),"",'Local Access'!A741)</f>
        <v/>
      </c>
      <c r="B741" s="36" t="str">
        <f>IF(OR(LEN('Local Access'!B741)=0,'Local Access'!$L740="Ja"),"",'Local Access'!B741)</f>
        <v/>
      </c>
      <c r="C741" s="36" t="str">
        <f>IF(OR(LEN('Local Access'!C741)=0,'Local Access'!$L740="Ja"),"",'Local Access'!C741)</f>
        <v/>
      </c>
      <c r="D741" s="36" t="str">
        <f>IF(OR(LEN('Local Access'!D741)=0,'Local Access'!$L740="Ja"),"",'Local Access'!D741)</f>
        <v/>
      </c>
      <c r="E741" s="36" t="str">
        <f>IF(OR(LEN('Local Access'!E741)=0,'Local Access'!$L740="Ja"),"",'Local Access'!E741)</f>
        <v/>
      </c>
      <c r="F741" s="36" t="str">
        <f>IF(OR(LEN('Local Access'!F741)=0,'Local Access'!$L740="Ja"),"",'Local Access'!F741)</f>
        <v/>
      </c>
      <c r="G741" s="36" t="str">
        <f>IF(N740="Ja","",IF(LEN('Local Access'!H741)=0,"",'Local Access'!H741))</f>
        <v/>
      </c>
      <c r="H741" s="174" t="str">
        <f t="shared" si="55"/>
        <v/>
      </c>
      <c r="I741" s="36" t="str">
        <f>IF(N740="Ja","",IF(LEN('Local Access'!G741)=0,"",'Local Access'!G741))</f>
        <v/>
      </c>
      <c r="J741" s="36" t="str">
        <f>IF(N740="Ja","",IF(LEN('Local Access'!I741)=0,"",'Local Access'!I741))</f>
        <v/>
      </c>
      <c r="K741" s="36" t="str">
        <f>IF(LEN('Local Access'!J741)=0,"",'Local Access'!J741)</f>
        <v/>
      </c>
      <c r="L741" s="36" t="str">
        <f>IF(LEN('Local Access'!K741)=0,"",'Local Access'!K741)</f>
        <v/>
      </c>
      <c r="M741" s="174" t="str">
        <f t="shared" si="56"/>
        <v/>
      </c>
      <c r="N741" s="36" t="str">
        <f>IF(LEN('Local Access'!L741)=0,"",'Local Access'!L741)</f>
        <v/>
      </c>
      <c r="O741" s="36" t="str">
        <f>IF(LEN('Local Access'!M741)=0,"",'Local Access'!M741)</f>
        <v/>
      </c>
      <c r="P741" s="35"/>
      <c r="Q741" s="35"/>
      <c r="R741" s="34"/>
      <c r="S741" s="33"/>
      <c r="T741" s="33"/>
      <c r="U741" s="32"/>
      <c r="V741" s="31"/>
      <c r="W741" s="31"/>
      <c r="X741" s="31"/>
      <c r="Y741" s="31"/>
      <c r="Z741" s="31"/>
      <c r="AA741" s="31"/>
      <c r="AB741" s="292">
        <f t="shared" si="57"/>
        <v>0</v>
      </c>
      <c r="AC741" s="292">
        <f t="shared" si="58"/>
        <v>0</v>
      </c>
      <c r="AD741" s="292">
        <f t="shared" si="59"/>
        <v>0</v>
      </c>
      <c r="AE741" s="30">
        <f>IF(G741="",0,IF(P741="On-Net maken (glasvezel)",$S741*PDC!$F$33+$T741*PDC!$F$34+PDC!$F$32+$U741,IF(P741="On-Net maken (radio)",PDC!$F$35+$U741,0)))</f>
        <v>0</v>
      </c>
      <c r="AF741" s="293">
        <f>IF(G741="",0,IF(P741="Inkoop bij 3e partij",0,IF(H741="Ja",Y741,VLOOKUP($G741,PDC!$B$10:$G$95,6,FALSE))))</f>
        <v>0</v>
      </c>
      <c r="AG741" s="30">
        <f>IF(G741="",0,IF(P741="Inkoop bij 3e partij",0,IF(H741="Ja", Z741,VLOOKUP($G741,PDC!$B$10:$G$95,5,FALSE))))</f>
        <v>0</v>
      </c>
      <c r="AH741" s="293">
        <f>IF(G741="",0,IF(P741="Inkoop bij 3e partij",V741*(1+PDC!$F$37)+IF(G741=0,0,IF(LEN(G741)=0,0,VLOOKUP($G741,PDC!$B$10:$J$77,7,FALSE))),0))</f>
        <v>0</v>
      </c>
      <c r="AI741" s="293">
        <f>IF(G741="",0,IF(P741="Inkoop bij 3e partij",W741*(1+PDC!$F$38),0))</f>
        <v>0</v>
      </c>
      <c r="AJ741" s="30">
        <f>IF(L741="",0,IF(M741="Ja",AA741,VLOOKUP($L741,PDC!$B$10:$G$95,5,FALSE)))</f>
        <v>0</v>
      </c>
    </row>
    <row r="742" spans="1:36" x14ac:dyDescent="0.2">
      <c r="A742" s="36" t="str">
        <f>IF(OR(LEN('Local Access'!A742)=0,'Local Access'!$L741="Ja"),"",'Local Access'!A742)</f>
        <v/>
      </c>
      <c r="B742" s="36" t="str">
        <f>IF(OR(LEN('Local Access'!B742)=0,'Local Access'!$L741="Ja"),"",'Local Access'!B742)</f>
        <v/>
      </c>
      <c r="C742" s="36" t="str">
        <f>IF(OR(LEN('Local Access'!C742)=0,'Local Access'!$L741="Ja"),"",'Local Access'!C742)</f>
        <v/>
      </c>
      <c r="D742" s="36" t="str">
        <f>IF(OR(LEN('Local Access'!D742)=0,'Local Access'!$L741="Ja"),"",'Local Access'!D742)</f>
        <v/>
      </c>
      <c r="E742" s="36" t="str">
        <f>IF(OR(LEN('Local Access'!E742)=0,'Local Access'!$L741="Ja"),"",'Local Access'!E742)</f>
        <v/>
      </c>
      <c r="F742" s="36" t="str">
        <f>IF(OR(LEN('Local Access'!F742)=0,'Local Access'!$L741="Ja"),"",'Local Access'!F742)</f>
        <v/>
      </c>
      <c r="G742" s="36" t="str">
        <f>IF(N741="Ja","",IF(LEN('Local Access'!H742)=0,"",'Local Access'!H742))</f>
        <v/>
      </c>
      <c r="H742" s="174" t="str">
        <f t="shared" si="55"/>
        <v/>
      </c>
      <c r="I742" s="36" t="str">
        <f>IF(N741="Ja","",IF(LEN('Local Access'!G742)=0,"",'Local Access'!G742))</f>
        <v/>
      </c>
      <c r="J742" s="36" t="str">
        <f>IF(N741="Ja","",IF(LEN('Local Access'!I742)=0,"",'Local Access'!I742))</f>
        <v/>
      </c>
      <c r="K742" s="36" t="str">
        <f>IF(LEN('Local Access'!J742)=0,"",'Local Access'!J742)</f>
        <v/>
      </c>
      <c r="L742" s="36" t="str">
        <f>IF(LEN('Local Access'!K742)=0,"",'Local Access'!K742)</f>
        <v/>
      </c>
      <c r="M742" s="174" t="str">
        <f t="shared" si="56"/>
        <v/>
      </c>
      <c r="N742" s="36" t="str">
        <f>IF(LEN('Local Access'!L742)=0,"",'Local Access'!L742)</f>
        <v/>
      </c>
      <c r="O742" s="36" t="str">
        <f>IF(LEN('Local Access'!M742)=0,"",'Local Access'!M742)</f>
        <v/>
      </c>
      <c r="P742" s="35"/>
      <c r="Q742" s="35"/>
      <c r="R742" s="34"/>
      <c r="S742" s="33"/>
      <c r="T742" s="33"/>
      <c r="U742" s="32"/>
      <c r="V742" s="31"/>
      <c r="W742" s="31"/>
      <c r="X742" s="31"/>
      <c r="Y742" s="31"/>
      <c r="Z742" s="31"/>
      <c r="AA742" s="31"/>
      <c r="AB742" s="292">
        <f t="shared" si="57"/>
        <v>0</v>
      </c>
      <c r="AC742" s="292">
        <f t="shared" si="58"/>
        <v>0</v>
      </c>
      <c r="AD742" s="292">
        <f t="shared" si="59"/>
        <v>0</v>
      </c>
      <c r="AE742" s="30">
        <f>IF(G742="",0,IF(P742="On-Net maken (glasvezel)",$S742*PDC!$F$33+$T742*PDC!$F$34+PDC!$F$32+$U742,IF(P742="On-Net maken (radio)",PDC!$F$35+$U742,0)))</f>
        <v>0</v>
      </c>
      <c r="AF742" s="293">
        <f>IF(G742="",0,IF(P742="Inkoop bij 3e partij",0,IF(H742="Ja",Y742,VLOOKUP($G742,PDC!$B$10:$G$95,6,FALSE))))</f>
        <v>0</v>
      </c>
      <c r="AG742" s="30">
        <f>IF(G742="",0,IF(P742="Inkoop bij 3e partij",0,IF(H742="Ja", Z742,VLOOKUP($G742,PDC!$B$10:$G$95,5,FALSE))))</f>
        <v>0</v>
      </c>
      <c r="AH742" s="293">
        <f>IF(G742="",0,IF(P742="Inkoop bij 3e partij",V742*(1+PDC!$F$37)+IF(G742=0,0,IF(LEN(G742)=0,0,VLOOKUP($G742,PDC!$B$10:$J$77,7,FALSE))),0))</f>
        <v>0</v>
      </c>
      <c r="AI742" s="293">
        <f>IF(G742="",0,IF(P742="Inkoop bij 3e partij",W742*(1+PDC!$F$38),0))</f>
        <v>0</v>
      </c>
      <c r="AJ742" s="30">
        <f>IF(L742="",0,IF(M742="Ja",AA742,VLOOKUP($L742,PDC!$B$10:$G$95,5,FALSE)))</f>
        <v>0</v>
      </c>
    </row>
    <row r="743" spans="1:36" x14ac:dyDescent="0.2">
      <c r="A743" s="36" t="str">
        <f>IF(OR(LEN('Local Access'!A743)=0,'Local Access'!$L742="Ja"),"",'Local Access'!A743)</f>
        <v/>
      </c>
      <c r="B743" s="36" t="str">
        <f>IF(OR(LEN('Local Access'!B743)=0,'Local Access'!$L742="Ja"),"",'Local Access'!B743)</f>
        <v/>
      </c>
      <c r="C743" s="36" t="str">
        <f>IF(OR(LEN('Local Access'!C743)=0,'Local Access'!$L742="Ja"),"",'Local Access'!C743)</f>
        <v/>
      </c>
      <c r="D743" s="36" t="str">
        <f>IF(OR(LEN('Local Access'!D743)=0,'Local Access'!$L742="Ja"),"",'Local Access'!D743)</f>
        <v/>
      </c>
      <c r="E743" s="36" t="str">
        <f>IF(OR(LEN('Local Access'!E743)=0,'Local Access'!$L742="Ja"),"",'Local Access'!E743)</f>
        <v/>
      </c>
      <c r="F743" s="36" t="str">
        <f>IF(OR(LEN('Local Access'!F743)=0,'Local Access'!$L742="Ja"),"",'Local Access'!F743)</f>
        <v/>
      </c>
      <c r="G743" s="36" t="str">
        <f>IF(N742="Ja","",IF(LEN('Local Access'!H743)=0,"",'Local Access'!H743))</f>
        <v/>
      </c>
      <c r="H743" s="174" t="str">
        <f t="shared" si="55"/>
        <v/>
      </c>
      <c r="I743" s="36" t="str">
        <f>IF(N742="Ja","",IF(LEN('Local Access'!G743)=0,"",'Local Access'!G743))</f>
        <v/>
      </c>
      <c r="J743" s="36" t="str">
        <f>IF(N742="Ja","",IF(LEN('Local Access'!I743)=0,"",'Local Access'!I743))</f>
        <v/>
      </c>
      <c r="K743" s="36" t="str">
        <f>IF(LEN('Local Access'!J743)=0,"",'Local Access'!J743)</f>
        <v/>
      </c>
      <c r="L743" s="36" t="str">
        <f>IF(LEN('Local Access'!K743)=0,"",'Local Access'!K743)</f>
        <v/>
      </c>
      <c r="M743" s="174" t="str">
        <f t="shared" si="56"/>
        <v/>
      </c>
      <c r="N743" s="36" t="str">
        <f>IF(LEN('Local Access'!L743)=0,"",'Local Access'!L743)</f>
        <v/>
      </c>
      <c r="O743" s="36" t="str">
        <f>IF(LEN('Local Access'!M743)=0,"",'Local Access'!M743)</f>
        <v/>
      </c>
      <c r="P743" s="35"/>
      <c r="Q743" s="35"/>
      <c r="R743" s="34"/>
      <c r="S743" s="33"/>
      <c r="T743" s="33"/>
      <c r="U743" s="32"/>
      <c r="V743" s="31"/>
      <c r="W743" s="31"/>
      <c r="X743" s="31"/>
      <c r="Y743" s="31"/>
      <c r="Z743" s="31"/>
      <c r="AA743" s="31"/>
      <c r="AB743" s="292">
        <f t="shared" si="57"/>
        <v>0</v>
      </c>
      <c r="AC743" s="292">
        <f t="shared" si="58"/>
        <v>0</v>
      </c>
      <c r="AD743" s="292">
        <f t="shared" si="59"/>
        <v>0</v>
      </c>
      <c r="AE743" s="30">
        <f>IF(G743="",0,IF(P743="On-Net maken (glasvezel)",$S743*PDC!$F$33+$T743*PDC!$F$34+PDC!$F$32+$U743,IF(P743="On-Net maken (radio)",PDC!$F$35+$U743,0)))</f>
        <v>0</v>
      </c>
      <c r="AF743" s="293">
        <f>IF(G743="",0,IF(P743="Inkoop bij 3e partij",0,IF(H743="Ja",Y743,VLOOKUP($G743,PDC!$B$10:$G$95,6,FALSE))))</f>
        <v>0</v>
      </c>
      <c r="AG743" s="30">
        <f>IF(G743="",0,IF(P743="Inkoop bij 3e partij",0,IF(H743="Ja", Z743,VLOOKUP($G743,PDC!$B$10:$G$95,5,FALSE))))</f>
        <v>0</v>
      </c>
      <c r="AH743" s="293">
        <f>IF(G743="",0,IF(P743="Inkoop bij 3e partij",V743*(1+PDC!$F$37)+IF(G743=0,0,IF(LEN(G743)=0,0,VLOOKUP($G743,PDC!$B$10:$J$77,7,FALSE))),0))</f>
        <v>0</v>
      </c>
      <c r="AI743" s="293">
        <f>IF(G743="",0,IF(P743="Inkoop bij 3e partij",W743*(1+PDC!$F$38),0))</f>
        <v>0</v>
      </c>
      <c r="AJ743" s="30">
        <f>IF(L743="",0,IF(M743="Ja",AA743,VLOOKUP($L743,PDC!$B$10:$G$95,5,FALSE)))</f>
        <v>0</v>
      </c>
    </row>
    <row r="744" spans="1:36" x14ac:dyDescent="0.2">
      <c r="A744" s="36" t="str">
        <f>IF(OR(LEN('Local Access'!A744)=0,'Local Access'!$L743="Ja"),"",'Local Access'!A744)</f>
        <v/>
      </c>
      <c r="B744" s="36" t="str">
        <f>IF(OR(LEN('Local Access'!B744)=0,'Local Access'!$L743="Ja"),"",'Local Access'!B744)</f>
        <v/>
      </c>
      <c r="C744" s="36" t="str">
        <f>IF(OR(LEN('Local Access'!C744)=0,'Local Access'!$L743="Ja"),"",'Local Access'!C744)</f>
        <v/>
      </c>
      <c r="D744" s="36" t="str">
        <f>IF(OR(LEN('Local Access'!D744)=0,'Local Access'!$L743="Ja"),"",'Local Access'!D744)</f>
        <v/>
      </c>
      <c r="E744" s="36" t="str">
        <f>IF(OR(LEN('Local Access'!E744)=0,'Local Access'!$L743="Ja"),"",'Local Access'!E744)</f>
        <v/>
      </c>
      <c r="F744" s="36" t="str">
        <f>IF(OR(LEN('Local Access'!F744)=0,'Local Access'!$L743="Ja"),"",'Local Access'!F744)</f>
        <v/>
      </c>
      <c r="G744" s="36" t="str">
        <f>IF(N743="Ja","",IF(LEN('Local Access'!H744)=0,"",'Local Access'!H744))</f>
        <v/>
      </c>
      <c r="H744" s="174" t="str">
        <f t="shared" si="55"/>
        <v/>
      </c>
      <c r="I744" s="36" t="str">
        <f>IF(N743="Ja","",IF(LEN('Local Access'!G744)=0,"",'Local Access'!G744))</f>
        <v/>
      </c>
      <c r="J744" s="36" t="str">
        <f>IF(N743="Ja","",IF(LEN('Local Access'!I744)=0,"",'Local Access'!I744))</f>
        <v/>
      </c>
      <c r="K744" s="36" t="str">
        <f>IF(LEN('Local Access'!J744)=0,"",'Local Access'!J744)</f>
        <v/>
      </c>
      <c r="L744" s="36" t="str">
        <f>IF(LEN('Local Access'!K744)=0,"",'Local Access'!K744)</f>
        <v/>
      </c>
      <c r="M744" s="174" t="str">
        <f t="shared" si="56"/>
        <v/>
      </c>
      <c r="N744" s="36" t="str">
        <f>IF(LEN('Local Access'!L744)=0,"",'Local Access'!L744)</f>
        <v/>
      </c>
      <c r="O744" s="36" t="str">
        <f>IF(LEN('Local Access'!M744)=0,"",'Local Access'!M744)</f>
        <v/>
      </c>
      <c r="P744" s="35"/>
      <c r="Q744" s="35"/>
      <c r="R744" s="34"/>
      <c r="S744" s="33"/>
      <c r="T744" s="33"/>
      <c r="U744" s="32"/>
      <c r="V744" s="31"/>
      <c r="W744" s="31"/>
      <c r="X744" s="31"/>
      <c r="Y744" s="31"/>
      <c r="Z744" s="31"/>
      <c r="AA744" s="31"/>
      <c r="AB744" s="292">
        <f t="shared" si="57"/>
        <v>0</v>
      </c>
      <c r="AC744" s="292">
        <f t="shared" si="58"/>
        <v>0</v>
      </c>
      <c r="AD744" s="292">
        <f t="shared" si="59"/>
        <v>0</v>
      </c>
      <c r="AE744" s="30">
        <f>IF(G744="",0,IF(P744="On-Net maken (glasvezel)",$S744*PDC!$F$33+$T744*PDC!$F$34+PDC!$F$32+$U744,IF(P744="On-Net maken (radio)",PDC!$F$35+$U744,0)))</f>
        <v>0</v>
      </c>
      <c r="AF744" s="293">
        <f>IF(G744="",0,IF(P744="Inkoop bij 3e partij",0,IF(H744="Ja",Y744,VLOOKUP($G744,PDC!$B$10:$G$95,6,FALSE))))</f>
        <v>0</v>
      </c>
      <c r="AG744" s="30">
        <f>IF(G744="",0,IF(P744="Inkoop bij 3e partij",0,IF(H744="Ja", Z744,VLOOKUP($G744,PDC!$B$10:$G$95,5,FALSE))))</f>
        <v>0</v>
      </c>
      <c r="AH744" s="293">
        <f>IF(G744="",0,IF(P744="Inkoop bij 3e partij",V744*(1+PDC!$F$37)+IF(G744=0,0,IF(LEN(G744)=0,0,VLOOKUP($G744,PDC!$B$10:$J$77,7,FALSE))),0))</f>
        <v>0</v>
      </c>
      <c r="AI744" s="293">
        <f>IF(G744="",0,IF(P744="Inkoop bij 3e partij",W744*(1+PDC!$F$38),0))</f>
        <v>0</v>
      </c>
      <c r="AJ744" s="30">
        <f>IF(L744="",0,IF(M744="Ja",AA744,VLOOKUP($L744,PDC!$B$10:$G$95,5,FALSE)))</f>
        <v>0</v>
      </c>
    </row>
    <row r="745" spans="1:36" x14ac:dyDescent="0.2">
      <c r="A745" s="36" t="str">
        <f>IF(OR(LEN('Local Access'!A745)=0,'Local Access'!$L744="Ja"),"",'Local Access'!A745)</f>
        <v/>
      </c>
      <c r="B745" s="36" t="str">
        <f>IF(OR(LEN('Local Access'!B745)=0,'Local Access'!$L744="Ja"),"",'Local Access'!B745)</f>
        <v/>
      </c>
      <c r="C745" s="36" t="str">
        <f>IF(OR(LEN('Local Access'!C745)=0,'Local Access'!$L744="Ja"),"",'Local Access'!C745)</f>
        <v/>
      </c>
      <c r="D745" s="36" t="str">
        <f>IF(OR(LEN('Local Access'!D745)=0,'Local Access'!$L744="Ja"),"",'Local Access'!D745)</f>
        <v/>
      </c>
      <c r="E745" s="36" t="str">
        <f>IF(OR(LEN('Local Access'!E745)=0,'Local Access'!$L744="Ja"),"",'Local Access'!E745)</f>
        <v/>
      </c>
      <c r="F745" s="36" t="str">
        <f>IF(OR(LEN('Local Access'!F745)=0,'Local Access'!$L744="Ja"),"",'Local Access'!F745)</f>
        <v/>
      </c>
      <c r="G745" s="36" t="str">
        <f>IF(N744="Ja","",IF(LEN('Local Access'!H745)=0,"",'Local Access'!H745))</f>
        <v/>
      </c>
      <c r="H745" s="174" t="str">
        <f t="shared" si="55"/>
        <v/>
      </c>
      <c r="I745" s="36" t="str">
        <f>IF(N744="Ja","",IF(LEN('Local Access'!G745)=0,"",'Local Access'!G745))</f>
        <v/>
      </c>
      <c r="J745" s="36" t="str">
        <f>IF(N744="Ja","",IF(LEN('Local Access'!I745)=0,"",'Local Access'!I745))</f>
        <v/>
      </c>
      <c r="K745" s="36" t="str">
        <f>IF(LEN('Local Access'!J745)=0,"",'Local Access'!J745)</f>
        <v/>
      </c>
      <c r="L745" s="36" t="str">
        <f>IF(LEN('Local Access'!K745)=0,"",'Local Access'!K745)</f>
        <v/>
      </c>
      <c r="M745" s="174" t="str">
        <f t="shared" si="56"/>
        <v/>
      </c>
      <c r="N745" s="36" t="str">
        <f>IF(LEN('Local Access'!L745)=0,"",'Local Access'!L745)</f>
        <v/>
      </c>
      <c r="O745" s="36" t="str">
        <f>IF(LEN('Local Access'!M745)=0,"",'Local Access'!M745)</f>
        <v/>
      </c>
      <c r="P745" s="35"/>
      <c r="Q745" s="35"/>
      <c r="R745" s="34"/>
      <c r="S745" s="33"/>
      <c r="T745" s="33"/>
      <c r="U745" s="32"/>
      <c r="V745" s="31"/>
      <c r="W745" s="31"/>
      <c r="X745" s="31"/>
      <c r="Y745" s="31"/>
      <c r="Z745" s="31"/>
      <c r="AA745" s="31"/>
      <c r="AB745" s="292">
        <f t="shared" si="57"/>
        <v>0</v>
      </c>
      <c r="AC745" s="292">
        <f t="shared" si="58"/>
        <v>0</v>
      </c>
      <c r="AD745" s="292">
        <f t="shared" si="59"/>
        <v>0</v>
      </c>
      <c r="AE745" s="30">
        <f>IF(G745="",0,IF(P745="On-Net maken (glasvezel)",$S745*PDC!$F$33+$T745*PDC!$F$34+PDC!$F$32+$U745,IF(P745="On-Net maken (radio)",PDC!$F$35+$U745,0)))</f>
        <v>0</v>
      </c>
      <c r="AF745" s="293">
        <f>IF(G745="",0,IF(P745="Inkoop bij 3e partij",0,IF(H745="Ja",Y745,VLOOKUP($G745,PDC!$B$10:$G$95,6,FALSE))))</f>
        <v>0</v>
      </c>
      <c r="AG745" s="30">
        <f>IF(G745="",0,IF(P745="Inkoop bij 3e partij",0,IF(H745="Ja", Z745,VLOOKUP($G745,PDC!$B$10:$G$95,5,FALSE))))</f>
        <v>0</v>
      </c>
      <c r="AH745" s="293">
        <f>IF(G745="",0,IF(P745="Inkoop bij 3e partij",V745*(1+PDC!$F$37)+IF(G745=0,0,IF(LEN(G745)=0,0,VLOOKUP($G745,PDC!$B$10:$J$77,7,FALSE))),0))</f>
        <v>0</v>
      </c>
      <c r="AI745" s="293">
        <f>IF(G745="",0,IF(P745="Inkoop bij 3e partij",W745*(1+PDC!$F$38),0))</f>
        <v>0</v>
      </c>
      <c r="AJ745" s="30">
        <f>IF(L745="",0,IF(M745="Ja",AA745,VLOOKUP($L745,PDC!$B$10:$G$95,5,FALSE)))</f>
        <v>0</v>
      </c>
    </row>
    <row r="746" spans="1:36" x14ac:dyDescent="0.2">
      <c r="A746" s="36" t="str">
        <f>IF(OR(LEN('Local Access'!A746)=0,'Local Access'!$L745="Ja"),"",'Local Access'!A746)</f>
        <v/>
      </c>
      <c r="B746" s="36" t="str">
        <f>IF(OR(LEN('Local Access'!B746)=0,'Local Access'!$L745="Ja"),"",'Local Access'!B746)</f>
        <v/>
      </c>
      <c r="C746" s="36" t="str">
        <f>IF(OR(LEN('Local Access'!C746)=0,'Local Access'!$L745="Ja"),"",'Local Access'!C746)</f>
        <v/>
      </c>
      <c r="D746" s="36" t="str">
        <f>IF(OR(LEN('Local Access'!D746)=0,'Local Access'!$L745="Ja"),"",'Local Access'!D746)</f>
        <v/>
      </c>
      <c r="E746" s="36" t="str">
        <f>IF(OR(LEN('Local Access'!E746)=0,'Local Access'!$L745="Ja"),"",'Local Access'!E746)</f>
        <v/>
      </c>
      <c r="F746" s="36" t="str">
        <f>IF(OR(LEN('Local Access'!F746)=0,'Local Access'!$L745="Ja"),"",'Local Access'!F746)</f>
        <v/>
      </c>
      <c r="G746" s="36" t="str">
        <f>IF(N745="Ja","",IF(LEN('Local Access'!H746)=0,"",'Local Access'!H746))</f>
        <v/>
      </c>
      <c r="H746" s="174" t="str">
        <f t="shared" si="55"/>
        <v/>
      </c>
      <c r="I746" s="36" t="str">
        <f>IF(N745="Ja","",IF(LEN('Local Access'!G746)=0,"",'Local Access'!G746))</f>
        <v/>
      </c>
      <c r="J746" s="36" t="str">
        <f>IF(N745="Ja","",IF(LEN('Local Access'!I746)=0,"",'Local Access'!I746))</f>
        <v/>
      </c>
      <c r="K746" s="36" t="str">
        <f>IF(LEN('Local Access'!J746)=0,"",'Local Access'!J746)</f>
        <v/>
      </c>
      <c r="L746" s="36" t="str">
        <f>IF(LEN('Local Access'!K746)=0,"",'Local Access'!K746)</f>
        <v/>
      </c>
      <c r="M746" s="174" t="str">
        <f t="shared" si="56"/>
        <v/>
      </c>
      <c r="N746" s="36" t="str">
        <f>IF(LEN('Local Access'!L746)=0,"",'Local Access'!L746)</f>
        <v/>
      </c>
      <c r="O746" s="36" t="str">
        <f>IF(LEN('Local Access'!M746)=0,"",'Local Access'!M746)</f>
        <v/>
      </c>
      <c r="P746" s="35"/>
      <c r="Q746" s="35"/>
      <c r="R746" s="34"/>
      <c r="S746" s="33"/>
      <c r="T746" s="33"/>
      <c r="U746" s="32"/>
      <c r="V746" s="31"/>
      <c r="W746" s="31"/>
      <c r="X746" s="31"/>
      <c r="Y746" s="31"/>
      <c r="Z746" s="31"/>
      <c r="AA746" s="31"/>
      <c r="AB746" s="292">
        <f t="shared" si="57"/>
        <v>0</v>
      </c>
      <c r="AC746" s="292">
        <f t="shared" si="58"/>
        <v>0</v>
      </c>
      <c r="AD746" s="292">
        <f t="shared" si="59"/>
        <v>0</v>
      </c>
      <c r="AE746" s="30">
        <f>IF(G746="",0,IF(P746="On-Net maken (glasvezel)",$S746*PDC!$F$33+$T746*PDC!$F$34+PDC!$F$32+$U746,IF(P746="On-Net maken (radio)",PDC!$F$35+$U746,0)))</f>
        <v>0</v>
      </c>
      <c r="AF746" s="293">
        <f>IF(G746="",0,IF(P746="Inkoop bij 3e partij",0,IF(H746="Ja",Y746,VLOOKUP($G746,PDC!$B$10:$G$95,6,FALSE))))</f>
        <v>0</v>
      </c>
      <c r="AG746" s="30">
        <f>IF(G746="",0,IF(P746="Inkoop bij 3e partij",0,IF(H746="Ja", Z746,VLOOKUP($G746,PDC!$B$10:$G$95,5,FALSE))))</f>
        <v>0</v>
      </c>
      <c r="AH746" s="293">
        <f>IF(G746="",0,IF(P746="Inkoop bij 3e partij",V746*(1+PDC!$F$37)+IF(G746=0,0,IF(LEN(G746)=0,0,VLOOKUP($G746,PDC!$B$10:$J$77,7,FALSE))),0))</f>
        <v>0</v>
      </c>
      <c r="AI746" s="293">
        <f>IF(G746="",0,IF(P746="Inkoop bij 3e partij",W746*(1+PDC!$F$38),0))</f>
        <v>0</v>
      </c>
      <c r="AJ746" s="30">
        <f>IF(L746="",0,IF(M746="Ja",AA746,VLOOKUP($L746,PDC!$B$10:$G$95,5,FALSE)))</f>
        <v>0</v>
      </c>
    </row>
    <row r="747" spans="1:36" x14ac:dyDescent="0.2">
      <c r="A747" s="36" t="str">
        <f>IF(OR(LEN('Local Access'!A747)=0,'Local Access'!$L746="Ja"),"",'Local Access'!A747)</f>
        <v/>
      </c>
      <c r="B747" s="36" t="str">
        <f>IF(OR(LEN('Local Access'!B747)=0,'Local Access'!$L746="Ja"),"",'Local Access'!B747)</f>
        <v/>
      </c>
      <c r="C747" s="36" t="str">
        <f>IF(OR(LEN('Local Access'!C747)=0,'Local Access'!$L746="Ja"),"",'Local Access'!C747)</f>
        <v/>
      </c>
      <c r="D747" s="36" t="str">
        <f>IF(OR(LEN('Local Access'!D747)=0,'Local Access'!$L746="Ja"),"",'Local Access'!D747)</f>
        <v/>
      </c>
      <c r="E747" s="36" t="str">
        <f>IF(OR(LEN('Local Access'!E747)=0,'Local Access'!$L746="Ja"),"",'Local Access'!E747)</f>
        <v/>
      </c>
      <c r="F747" s="36" t="str">
        <f>IF(OR(LEN('Local Access'!F747)=0,'Local Access'!$L746="Ja"),"",'Local Access'!F747)</f>
        <v/>
      </c>
      <c r="G747" s="36" t="str">
        <f>IF(N746="Ja","",IF(LEN('Local Access'!H747)=0,"",'Local Access'!H747))</f>
        <v/>
      </c>
      <c r="H747" s="174" t="str">
        <f t="shared" si="55"/>
        <v/>
      </c>
      <c r="I747" s="36" t="str">
        <f>IF(N746="Ja","",IF(LEN('Local Access'!G747)=0,"",'Local Access'!G747))</f>
        <v/>
      </c>
      <c r="J747" s="36" t="str">
        <f>IF(N746="Ja","",IF(LEN('Local Access'!I747)=0,"",'Local Access'!I747))</f>
        <v/>
      </c>
      <c r="K747" s="36" t="str">
        <f>IF(LEN('Local Access'!J747)=0,"",'Local Access'!J747)</f>
        <v/>
      </c>
      <c r="L747" s="36" t="str">
        <f>IF(LEN('Local Access'!K747)=0,"",'Local Access'!K747)</f>
        <v/>
      </c>
      <c r="M747" s="174" t="str">
        <f t="shared" si="56"/>
        <v/>
      </c>
      <c r="N747" s="36" t="str">
        <f>IF(LEN('Local Access'!L747)=0,"",'Local Access'!L747)</f>
        <v/>
      </c>
      <c r="O747" s="36" t="str">
        <f>IF(LEN('Local Access'!M747)=0,"",'Local Access'!M747)</f>
        <v/>
      </c>
      <c r="P747" s="35"/>
      <c r="Q747" s="35"/>
      <c r="R747" s="34"/>
      <c r="S747" s="33"/>
      <c r="T747" s="33"/>
      <c r="U747" s="32"/>
      <c r="V747" s="31"/>
      <c r="W747" s="31"/>
      <c r="X747" s="31"/>
      <c r="Y747" s="31"/>
      <c r="Z747" s="31"/>
      <c r="AA747" s="31"/>
      <c r="AB747" s="292">
        <f t="shared" si="57"/>
        <v>0</v>
      </c>
      <c r="AC747" s="292">
        <f t="shared" si="58"/>
        <v>0</v>
      </c>
      <c r="AD747" s="292">
        <f t="shared" si="59"/>
        <v>0</v>
      </c>
      <c r="AE747" s="30">
        <f>IF(G747="",0,IF(P747="On-Net maken (glasvezel)",$S747*PDC!$F$33+$T747*PDC!$F$34+PDC!$F$32+$U747,IF(P747="On-Net maken (radio)",PDC!$F$35+$U747,0)))</f>
        <v>0</v>
      </c>
      <c r="AF747" s="293">
        <f>IF(G747="",0,IF(P747="Inkoop bij 3e partij",0,IF(H747="Ja",Y747,VLOOKUP($G747,PDC!$B$10:$G$95,6,FALSE))))</f>
        <v>0</v>
      </c>
      <c r="AG747" s="30">
        <f>IF(G747="",0,IF(P747="Inkoop bij 3e partij",0,IF(H747="Ja", Z747,VLOOKUP($G747,PDC!$B$10:$G$95,5,FALSE))))</f>
        <v>0</v>
      </c>
      <c r="AH747" s="293">
        <f>IF(G747="",0,IF(P747="Inkoop bij 3e partij",V747*(1+PDC!$F$37)+IF(G747=0,0,IF(LEN(G747)=0,0,VLOOKUP($G747,PDC!$B$10:$J$77,7,FALSE))),0))</f>
        <v>0</v>
      </c>
      <c r="AI747" s="293">
        <f>IF(G747="",0,IF(P747="Inkoop bij 3e partij",W747*(1+PDC!$F$38),0))</f>
        <v>0</v>
      </c>
      <c r="AJ747" s="30">
        <f>IF(L747="",0,IF(M747="Ja",AA747,VLOOKUP($L747,PDC!$B$10:$G$95,5,FALSE)))</f>
        <v>0</v>
      </c>
    </row>
    <row r="748" spans="1:36" x14ac:dyDescent="0.2">
      <c r="A748" s="36" t="str">
        <f>IF(OR(LEN('Local Access'!A748)=0,'Local Access'!$L747="Ja"),"",'Local Access'!A748)</f>
        <v/>
      </c>
      <c r="B748" s="36" t="str">
        <f>IF(OR(LEN('Local Access'!B748)=0,'Local Access'!$L747="Ja"),"",'Local Access'!B748)</f>
        <v/>
      </c>
      <c r="C748" s="36" t="str">
        <f>IF(OR(LEN('Local Access'!C748)=0,'Local Access'!$L747="Ja"),"",'Local Access'!C748)</f>
        <v/>
      </c>
      <c r="D748" s="36" t="str">
        <f>IF(OR(LEN('Local Access'!D748)=0,'Local Access'!$L747="Ja"),"",'Local Access'!D748)</f>
        <v/>
      </c>
      <c r="E748" s="36" t="str">
        <f>IF(OR(LEN('Local Access'!E748)=0,'Local Access'!$L747="Ja"),"",'Local Access'!E748)</f>
        <v/>
      </c>
      <c r="F748" s="36" t="str">
        <f>IF(OR(LEN('Local Access'!F748)=0,'Local Access'!$L747="Ja"),"",'Local Access'!F748)</f>
        <v/>
      </c>
      <c r="G748" s="36" t="str">
        <f>IF(N747="Ja","",IF(LEN('Local Access'!H748)=0,"",'Local Access'!H748))</f>
        <v/>
      </c>
      <c r="H748" s="174" t="str">
        <f t="shared" si="55"/>
        <v/>
      </c>
      <c r="I748" s="36" t="str">
        <f>IF(N747="Ja","",IF(LEN('Local Access'!G748)=0,"",'Local Access'!G748))</f>
        <v/>
      </c>
      <c r="J748" s="36" t="str">
        <f>IF(N747="Ja","",IF(LEN('Local Access'!I748)=0,"",'Local Access'!I748))</f>
        <v/>
      </c>
      <c r="K748" s="36" t="str">
        <f>IF(LEN('Local Access'!J748)=0,"",'Local Access'!J748)</f>
        <v/>
      </c>
      <c r="L748" s="36" t="str">
        <f>IF(LEN('Local Access'!K748)=0,"",'Local Access'!K748)</f>
        <v/>
      </c>
      <c r="M748" s="174" t="str">
        <f t="shared" si="56"/>
        <v/>
      </c>
      <c r="N748" s="36" t="str">
        <f>IF(LEN('Local Access'!L748)=0,"",'Local Access'!L748)</f>
        <v/>
      </c>
      <c r="O748" s="36" t="str">
        <f>IF(LEN('Local Access'!M748)=0,"",'Local Access'!M748)</f>
        <v/>
      </c>
      <c r="P748" s="35"/>
      <c r="Q748" s="35"/>
      <c r="R748" s="34"/>
      <c r="S748" s="33"/>
      <c r="T748" s="33"/>
      <c r="U748" s="32"/>
      <c r="V748" s="31"/>
      <c r="W748" s="31"/>
      <c r="X748" s="31"/>
      <c r="Y748" s="31"/>
      <c r="Z748" s="31"/>
      <c r="AA748" s="31"/>
      <c r="AB748" s="292">
        <f t="shared" si="57"/>
        <v>0</v>
      </c>
      <c r="AC748" s="292">
        <f t="shared" si="58"/>
        <v>0</v>
      </c>
      <c r="AD748" s="292">
        <f t="shared" si="59"/>
        <v>0</v>
      </c>
      <c r="AE748" s="30">
        <f>IF(G748="",0,IF(P748="On-Net maken (glasvezel)",$S748*PDC!$F$33+$T748*PDC!$F$34+PDC!$F$32+$U748,IF(P748="On-Net maken (radio)",PDC!$F$35+$U748,0)))</f>
        <v>0</v>
      </c>
      <c r="AF748" s="293">
        <f>IF(G748="",0,IF(P748="Inkoop bij 3e partij",0,IF(H748="Ja",Y748,VLOOKUP($G748,PDC!$B$10:$G$95,6,FALSE))))</f>
        <v>0</v>
      </c>
      <c r="AG748" s="30">
        <f>IF(G748="",0,IF(P748="Inkoop bij 3e partij",0,IF(H748="Ja", Z748,VLOOKUP($G748,PDC!$B$10:$G$95,5,FALSE))))</f>
        <v>0</v>
      </c>
      <c r="AH748" s="293">
        <f>IF(G748="",0,IF(P748="Inkoop bij 3e partij",V748*(1+PDC!$F$37)+IF(G748=0,0,IF(LEN(G748)=0,0,VLOOKUP($G748,PDC!$B$10:$J$77,7,FALSE))),0))</f>
        <v>0</v>
      </c>
      <c r="AI748" s="293">
        <f>IF(G748="",0,IF(P748="Inkoop bij 3e partij",W748*(1+PDC!$F$38),0))</f>
        <v>0</v>
      </c>
      <c r="AJ748" s="30">
        <f>IF(L748="",0,IF(M748="Ja",AA748,VLOOKUP($L748,PDC!$B$10:$G$95,5,FALSE)))</f>
        <v>0</v>
      </c>
    </row>
    <row r="749" spans="1:36" x14ac:dyDescent="0.2">
      <c r="A749" s="36" t="str">
        <f>IF(OR(LEN('Local Access'!A749)=0,'Local Access'!$L748="Ja"),"",'Local Access'!A749)</f>
        <v/>
      </c>
      <c r="B749" s="36" t="str">
        <f>IF(OR(LEN('Local Access'!B749)=0,'Local Access'!$L748="Ja"),"",'Local Access'!B749)</f>
        <v/>
      </c>
      <c r="C749" s="36" t="str">
        <f>IF(OR(LEN('Local Access'!C749)=0,'Local Access'!$L748="Ja"),"",'Local Access'!C749)</f>
        <v/>
      </c>
      <c r="D749" s="36" t="str">
        <f>IF(OR(LEN('Local Access'!D749)=0,'Local Access'!$L748="Ja"),"",'Local Access'!D749)</f>
        <v/>
      </c>
      <c r="E749" s="36" t="str">
        <f>IF(OR(LEN('Local Access'!E749)=0,'Local Access'!$L748="Ja"),"",'Local Access'!E749)</f>
        <v/>
      </c>
      <c r="F749" s="36" t="str">
        <f>IF(OR(LEN('Local Access'!F749)=0,'Local Access'!$L748="Ja"),"",'Local Access'!F749)</f>
        <v/>
      </c>
      <c r="G749" s="36" t="str">
        <f>IF(N748="Ja","",IF(LEN('Local Access'!H749)=0,"",'Local Access'!H749))</f>
        <v/>
      </c>
      <c r="H749" s="174" t="str">
        <f t="shared" si="55"/>
        <v/>
      </c>
      <c r="I749" s="36" t="str">
        <f>IF(N748="Ja","",IF(LEN('Local Access'!G749)=0,"",'Local Access'!G749))</f>
        <v/>
      </c>
      <c r="J749" s="36" t="str">
        <f>IF(N748="Ja","",IF(LEN('Local Access'!I749)=0,"",'Local Access'!I749))</f>
        <v/>
      </c>
      <c r="K749" s="36" t="str">
        <f>IF(LEN('Local Access'!J749)=0,"",'Local Access'!J749)</f>
        <v/>
      </c>
      <c r="L749" s="36" t="str">
        <f>IF(LEN('Local Access'!K749)=0,"",'Local Access'!K749)</f>
        <v/>
      </c>
      <c r="M749" s="174" t="str">
        <f t="shared" si="56"/>
        <v/>
      </c>
      <c r="N749" s="36" t="str">
        <f>IF(LEN('Local Access'!L749)=0,"",'Local Access'!L749)</f>
        <v/>
      </c>
      <c r="O749" s="36" t="str">
        <f>IF(LEN('Local Access'!M749)=0,"",'Local Access'!M749)</f>
        <v/>
      </c>
      <c r="P749" s="35"/>
      <c r="Q749" s="35"/>
      <c r="R749" s="34"/>
      <c r="S749" s="33"/>
      <c r="T749" s="33"/>
      <c r="U749" s="32"/>
      <c r="V749" s="31"/>
      <c r="W749" s="31"/>
      <c r="X749" s="31"/>
      <c r="Y749" s="31"/>
      <c r="Z749" s="31"/>
      <c r="AA749" s="31"/>
      <c r="AB749" s="292">
        <f t="shared" si="57"/>
        <v>0</v>
      </c>
      <c r="AC749" s="292">
        <f t="shared" si="58"/>
        <v>0</v>
      </c>
      <c r="AD749" s="292">
        <f t="shared" si="59"/>
        <v>0</v>
      </c>
      <c r="AE749" s="30">
        <f>IF(G749="",0,IF(P749="On-Net maken (glasvezel)",$S749*PDC!$F$33+$T749*PDC!$F$34+PDC!$F$32+$U749,IF(P749="On-Net maken (radio)",PDC!$F$35+$U749,0)))</f>
        <v>0</v>
      </c>
      <c r="AF749" s="293">
        <f>IF(G749="",0,IF(P749="Inkoop bij 3e partij",0,IF(H749="Ja",Y749,VLOOKUP($G749,PDC!$B$10:$G$95,6,FALSE))))</f>
        <v>0</v>
      </c>
      <c r="AG749" s="30">
        <f>IF(G749="",0,IF(P749="Inkoop bij 3e partij",0,IF(H749="Ja", Z749,VLOOKUP($G749,PDC!$B$10:$G$95,5,FALSE))))</f>
        <v>0</v>
      </c>
      <c r="AH749" s="293">
        <f>IF(G749="",0,IF(P749="Inkoop bij 3e partij",V749*(1+PDC!$F$37)+IF(G749=0,0,IF(LEN(G749)=0,0,VLOOKUP($G749,PDC!$B$10:$J$77,7,FALSE))),0))</f>
        <v>0</v>
      </c>
      <c r="AI749" s="293">
        <f>IF(G749="",0,IF(P749="Inkoop bij 3e partij",W749*(1+PDC!$F$38),0))</f>
        <v>0</v>
      </c>
      <c r="AJ749" s="30">
        <f>IF(L749="",0,IF(M749="Ja",AA749,VLOOKUP($L749,PDC!$B$10:$G$95,5,FALSE)))</f>
        <v>0</v>
      </c>
    </row>
    <row r="750" spans="1:36" x14ac:dyDescent="0.2">
      <c r="A750" s="36" t="str">
        <f>IF(OR(LEN('Local Access'!A750)=0,'Local Access'!$L749="Ja"),"",'Local Access'!A750)</f>
        <v/>
      </c>
      <c r="B750" s="36" t="str">
        <f>IF(OR(LEN('Local Access'!B750)=0,'Local Access'!$L749="Ja"),"",'Local Access'!B750)</f>
        <v/>
      </c>
      <c r="C750" s="36" t="str">
        <f>IF(OR(LEN('Local Access'!C750)=0,'Local Access'!$L749="Ja"),"",'Local Access'!C750)</f>
        <v/>
      </c>
      <c r="D750" s="36" t="str">
        <f>IF(OR(LEN('Local Access'!D750)=0,'Local Access'!$L749="Ja"),"",'Local Access'!D750)</f>
        <v/>
      </c>
      <c r="E750" s="36" t="str">
        <f>IF(OR(LEN('Local Access'!E750)=0,'Local Access'!$L749="Ja"),"",'Local Access'!E750)</f>
        <v/>
      </c>
      <c r="F750" s="36" t="str">
        <f>IF(OR(LEN('Local Access'!F750)=0,'Local Access'!$L749="Ja"),"",'Local Access'!F750)</f>
        <v/>
      </c>
      <c r="G750" s="36" t="str">
        <f>IF(N749="Ja","",IF(LEN('Local Access'!H750)=0,"",'Local Access'!H750))</f>
        <v/>
      </c>
      <c r="H750" s="174" t="str">
        <f t="shared" si="55"/>
        <v/>
      </c>
      <c r="I750" s="36" t="str">
        <f>IF(N749="Ja","",IF(LEN('Local Access'!G750)=0,"",'Local Access'!G750))</f>
        <v/>
      </c>
      <c r="J750" s="36" t="str">
        <f>IF(N749="Ja","",IF(LEN('Local Access'!I750)=0,"",'Local Access'!I750))</f>
        <v/>
      </c>
      <c r="K750" s="36" t="str">
        <f>IF(LEN('Local Access'!J750)=0,"",'Local Access'!J750)</f>
        <v/>
      </c>
      <c r="L750" s="36" t="str">
        <f>IF(LEN('Local Access'!K750)=0,"",'Local Access'!K750)</f>
        <v/>
      </c>
      <c r="M750" s="174" t="str">
        <f t="shared" si="56"/>
        <v/>
      </c>
      <c r="N750" s="36" t="str">
        <f>IF(LEN('Local Access'!L750)=0,"",'Local Access'!L750)</f>
        <v/>
      </c>
      <c r="O750" s="36" t="str">
        <f>IF(LEN('Local Access'!M750)=0,"",'Local Access'!M750)</f>
        <v/>
      </c>
      <c r="P750" s="35"/>
      <c r="Q750" s="35"/>
      <c r="R750" s="34"/>
      <c r="S750" s="33"/>
      <c r="T750" s="33"/>
      <c r="U750" s="32"/>
      <c r="V750" s="31"/>
      <c r="W750" s="31"/>
      <c r="X750" s="31"/>
      <c r="Y750" s="31"/>
      <c r="Z750" s="31"/>
      <c r="AA750" s="31"/>
      <c r="AB750" s="292">
        <f t="shared" si="57"/>
        <v>0</v>
      </c>
      <c r="AC750" s="292">
        <f t="shared" si="58"/>
        <v>0</v>
      </c>
      <c r="AD750" s="292">
        <f t="shared" si="59"/>
        <v>0</v>
      </c>
      <c r="AE750" s="30">
        <f>IF(G750="",0,IF(P750="On-Net maken (glasvezel)",$S750*PDC!$F$33+$T750*PDC!$F$34+PDC!$F$32+$U750,IF(P750="On-Net maken (radio)",PDC!$F$35+$U750,0)))</f>
        <v>0</v>
      </c>
      <c r="AF750" s="293">
        <f>IF(G750="",0,IF(P750="Inkoop bij 3e partij",0,IF(H750="Ja",Y750,VLOOKUP($G750,PDC!$B$10:$G$95,6,FALSE))))</f>
        <v>0</v>
      </c>
      <c r="AG750" s="30">
        <f>IF(G750="",0,IF(P750="Inkoop bij 3e partij",0,IF(H750="Ja", Z750,VLOOKUP($G750,PDC!$B$10:$G$95,5,FALSE))))</f>
        <v>0</v>
      </c>
      <c r="AH750" s="293">
        <f>IF(G750="",0,IF(P750="Inkoop bij 3e partij",V750*(1+PDC!$F$37)+IF(G750=0,0,IF(LEN(G750)=0,0,VLOOKUP($G750,PDC!$B$10:$J$77,7,FALSE))),0))</f>
        <v>0</v>
      </c>
      <c r="AI750" s="293">
        <f>IF(G750="",0,IF(P750="Inkoop bij 3e partij",W750*(1+PDC!$F$38),0))</f>
        <v>0</v>
      </c>
      <c r="AJ750" s="30">
        <f>IF(L750="",0,IF(M750="Ja",AA750,VLOOKUP($L750,PDC!$B$10:$G$95,5,FALSE)))</f>
        <v>0</v>
      </c>
    </row>
    <row r="751" spans="1:36" x14ac:dyDescent="0.2">
      <c r="A751" s="36" t="str">
        <f>IF(OR(LEN('Local Access'!A751)=0,'Local Access'!$L750="Ja"),"",'Local Access'!A751)</f>
        <v/>
      </c>
      <c r="B751" s="36" t="str">
        <f>IF(OR(LEN('Local Access'!B751)=0,'Local Access'!$L750="Ja"),"",'Local Access'!B751)</f>
        <v/>
      </c>
      <c r="C751" s="36" t="str">
        <f>IF(OR(LEN('Local Access'!C751)=0,'Local Access'!$L750="Ja"),"",'Local Access'!C751)</f>
        <v/>
      </c>
      <c r="D751" s="36" t="str">
        <f>IF(OR(LEN('Local Access'!D751)=0,'Local Access'!$L750="Ja"),"",'Local Access'!D751)</f>
        <v/>
      </c>
      <c r="E751" s="36" t="str">
        <f>IF(OR(LEN('Local Access'!E751)=0,'Local Access'!$L750="Ja"),"",'Local Access'!E751)</f>
        <v/>
      </c>
      <c r="F751" s="36" t="str">
        <f>IF(OR(LEN('Local Access'!F751)=0,'Local Access'!$L750="Ja"),"",'Local Access'!F751)</f>
        <v/>
      </c>
      <c r="G751" s="36" t="str">
        <f>IF(N750="Ja","",IF(LEN('Local Access'!H751)=0,"",'Local Access'!H751))</f>
        <v/>
      </c>
      <c r="H751" s="174" t="str">
        <f t="shared" si="55"/>
        <v/>
      </c>
      <c r="I751" s="36" t="str">
        <f>IF(N750="Ja","",IF(LEN('Local Access'!G751)=0,"",'Local Access'!G751))</f>
        <v/>
      </c>
      <c r="J751" s="36" t="str">
        <f>IF(N750="Ja","",IF(LEN('Local Access'!I751)=0,"",'Local Access'!I751))</f>
        <v/>
      </c>
      <c r="K751" s="36" t="str">
        <f>IF(LEN('Local Access'!J751)=0,"",'Local Access'!J751)</f>
        <v/>
      </c>
      <c r="L751" s="36" t="str">
        <f>IF(LEN('Local Access'!K751)=0,"",'Local Access'!K751)</f>
        <v/>
      </c>
      <c r="M751" s="174" t="str">
        <f t="shared" si="56"/>
        <v/>
      </c>
      <c r="N751" s="36" t="str">
        <f>IF(LEN('Local Access'!L751)=0,"",'Local Access'!L751)</f>
        <v/>
      </c>
      <c r="O751" s="36" t="str">
        <f>IF(LEN('Local Access'!M751)=0,"",'Local Access'!M751)</f>
        <v/>
      </c>
      <c r="P751" s="35"/>
      <c r="Q751" s="35"/>
      <c r="R751" s="34"/>
      <c r="S751" s="33"/>
      <c r="T751" s="33"/>
      <c r="U751" s="32"/>
      <c r="V751" s="31"/>
      <c r="W751" s="31"/>
      <c r="X751" s="31"/>
      <c r="Y751" s="31"/>
      <c r="Z751" s="31"/>
      <c r="AA751" s="31"/>
      <c r="AB751" s="292">
        <f t="shared" si="57"/>
        <v>0</v>
      </c>
      <c r="AC751" s="292">
        <f t="shared" si="58"/>
        <v>0</v>
      </c>
      <c r="AD751" s="292">
        <f t="shared" si="59"/>
        <v>0</v>
      </c>
      <c r="AE751" s="30">
        <f>IF(G751="",0,IF(P751="On-Net maken (glasvezel)",$S751*PDC!$F$33+$T751*PDC!$F$34+PDC!$F$32+$U751,IF(P751="On-Net maken (radio)",PDC!$F$35+$U751,0)))</f>
        <v>0</v>
      </c>
      <c r="AF751" s="293">
        <f>IF(G751="",0,IF(P751="Inkoop bij 3e partij",0,IF(H751="Ja",Y751,VLOOKUP($G751,PDC!$B$10:$G$95,6,FALSE))))</f>
        <v>0</v>
      </c>
      <c r="AG751" s="30">
        <f>IF(G751="",0,IF(P751="Inkoop bij 3e partij",0,IF(H751="Ja", Z751,VLOOKUP($G751,PDC!$B$10:$G$95,5,FALSE))))</f>
        <v>0</v>
      </c>
      <c r="AH751" s="293">
        <f>IF(G751="",0,IF(P751="Inkoop bij 3e partij",V751*(1+PDC!$F$37)+IF(G751=0,0,IF(LEN(G751)=0,0,VLOOKUP($G751,PDC!$B$10:$J$77,7,FALSE))),0))</f>
        <v>0</v>
      </c>
      <c r="AI751" s="293">
        <f>IF(G751="",0,IF(P751="Inkoop bij 3e partij",W751*(1+PDC!$F$38),0))</f>
        <v>0</v>
      </c>
      <c r="AJ751" s="30">
        <f>IF(L751="",0,IF(M751="Ja",AA751,VLOOKUP($L751,PDC!$B$10:$G$95,5,FALSE)))</f>
        <v>0</v>
      </c>
    </row>
    <row r="752" spans="1:36" x14ac:dyDescent="0.2">
      <c r="A752" s="36" t="str">
        <f>IF(OR(LEN('Local Access'!A752)=0,'Local Access'!$L751="Ja"),"",'Local Access'!A752)</f>
        <v/>
      </c>
      <c r="B752" s="36" t="str">
        <f>IF(OR(LEN('Local Access'!B752)=0,'Local Access'!$L751="Ja"),"",'Local Access'!B752)</f>
        <v/>
      </c>
      <c r="C752" s="36" t="str">
        <f>IF(OR(LEN('Local Access'!C752)=0,'Local Access'!$L751="Ja"),"",'Local Access'!C752)</f>
        <v/>
      </c>
      <c r="D752" s="36" t="str">
        <f>IF(OR(LEN('Local Access'!D752)=0,'Local Access'!$L751="Ja"),"",'Local Access'!D752)</f>
        <v/>
      </c>
      <c r="E752" s="36" t="str">
        <f>IF(OR(LEN('Local Access'!E752)=0,'Local Access'!$L751="Ja"),"",'Local Access'!E752)</f>
        <v/>
      </c>
      <c r="F752" s="36" t="str">
        <f>IF(OR(LEN('Local Access'!F752)=0,'Local Access'!$L751="Ja"),"",'Local Access'!F752)</f>
        <v/>
      </c>
      <c r="G752" s="36" t="str">
        <f>IF(N751="Ja","",IF(LEN('Local Access'!H752)=0,"",'Local Access'!H752))</f>
        <v/>
      </c>
      <c r="H752" s="174" t="str">
        <f t="shared" si="55"/>
        <v/>
      </c>
      <c r="I752" s="36" t="str">
        <f>IF(N751="Ja","",IF(LEN('Local Access'!G752)=0,"",'Local Access'!G752))</f>
        <v/>
      </c>
      <c r="J752" s="36" t="str">
        <f>IF(N751="Ja","",IF(LEN('Local Access'!I752)=0,"",'Local Access'!I752))</f>
        <v/>
      </c>
      <c r="K752" s="36" t="str">
        <f>IF(LEN('Local Access'!J752)=0,"",'Local Access'!J752)</f>
        <v/>
      </c>
      <c r="L752" s="36" t="str">
        <f>IF(LEN('Local Access'!K752)=0,"",'Local Access'!K752)</f>
        <v/>
      </c>
      <c r="M752" s="174" t="str">
        <f t="shared" si="56"/>
        <v/>
      </c>
      <c r="N752" s="36" t="str">
        <f>IF(LEN('Local Access'!L752)=0,"",'Local Access'!L752)</f>
        <v/>
      </c>
      <c r="O752" s="36" t="str">
        <f>IF(LEN('Local Access'!M752)=0,"",'Local Access'!M752)</f>
        <v/>
      </c>
      <c r="P752" s="35"/>
      <c r="Q752" s="35"/>
      <c r="R752" s="34"/>
      <c r="S752" s="33"/>
      <c r="T752" s="33"/>
      <c r="U752" s="32"/>
      <c r="V752" s="31"/>
      <c r="W752" s="31"/>
      <c r="X752" s="31"/>
      <c r="Y752" s="31"/>
      <c r="Z752" s="31"/>
      <c r="AA752" s="31"/>
      <c r="AB752" s="292">
        <f t="shared" si="57"/>
        <v>0</v>
      </c>
      <c r="AC752" s="292">
        <f t="shared" si="58"/>
        <v>0</v>
      </c>
      <c r="AD752" s="292">
        <f t="shared" si="59"/>
        <v>0</v>
      </c>
      <c r="AE752" s="30">
        <f>IF(G752="",0,IF(P752="On-Net maken (glasvezel)",$S752*PDC!$F$33+$T752*PDC!$F$34+PDC!$F$32+$U752,IF(P752="On-Net maken (radio)",PDC!$F$35+$U752,0)))</f>
        <v>0</v>
      </c>
      <c r="AF752" s="293">
        <f>IF(G752="",0,IF(P752="Inkoop bij 3e partij",0,IF(H752="Ja",Y752,VLOOKUP($G752,PDC!$B$10:$G$95,6,FALSE))))</f>
        <v>0</v>
      </c>
      <c r="AG752" s="30">
        <f>IF(G752="",0,IF(P752="Inkoop bij 3e partij",0,IF(H752="Ja", Z752,VLOOKUP($G752,PDC!$B$10:$G$95,5,FALSE))))</f>
        <v>0</v>
      </c>
      <c r="AH752" s="293">
        <f>IF(G752="",0,IF(P752="Inkoop bij 3e partij",V752*(1+PDC!$F$37)+IF(G752=0,0,IF(LEN(G752)=0,0,VLOOKUP($G752,PDC!$B$10:$J$77,7,FALSE))),0))</f>
        <v>0</v>
      </c>
      <c r="AI752" s="293">
        <f>IF(G752="",0,IF(P752="Inkoop bij 3e partij",W752*(1+PDC!$F$38),0))</f>
        <v>0</v>
      </c>
      <c r="AJ752" s="30">
        <f>IF(L752="",0,IF(M752="Ja",AA752,VLOOKUP($L752,PDC!$B$10:$G$95,5,FALSE)))</f>
        <v>0</v>
      </c>
    </row>
    <row r="753" spans="1:36" x14ac:dyDescent="0.2">
      <c r="A753" s="36" t="str">
        <f>IF(OR(LEN('Local Access'!A753)=0,'Local Access'!$L752="Ja"),"",'Local Access'!A753)</f>
        <v/>
      </c>
      <c r="B753" s="36" t="str">
        <f>IF(OR(LEN('Local Access'!B753)=0,'Local Access'!$L752="Ja"),"",'Local Access'!B753)</f>
        <v/>
      </c>
      <c r="C753" s="36" t="str">
        <f>IF(OR(LEN('Local Access'!C753)=0,'Local Access'!$L752="Ja"),"",'Local Access'!C753)</f>
        <v/>
      </c>
      <c r="D753" s="36" t="str">
        <f>IF(OR(LEN('Local Access'!D753)=0,'Local Access'!$L752="Ja"),"",'Local Access'!D753)</f>
        <v/>
      </c>
      <c r="E753" s="36" t="str">
        <f>IF(OR(LEN('Local Access'!E753)=0,'Local Access'!$L752="Ja"),"",'Local Access'!E753)</f>
        <v/>
      </c>
      <c r="F753" s="36" t="str">
        <f>IF(OR(LEN('Local Access'!F753)=0,'Local Access'!$L752="Ja"),"",'Local Access'!F753)</f>
        <v/>
      </c>
      <c r="G753" s="36" t="str">
        <f>IF(N752="Ja","",IF(LEN('Local Access'!H753)=0,"",'Local Access'!H753))</f>
        <v/>
      </c>
      <c r="H753" s="174" t="str">
        <f t="shared" si="55"/>
        <v/>
      </c>
      <c r="I753" s="36" t="str">
        <f>IF(N752="Ja","",IF(LEN('Local Access'!G753)=0,"",'Local Access'!G753))</f>
        <v/>
      </c>
      <c r="J753" s="36" t="str">
        <f>IF(N752="Ja","",IF(LEN('Local Access'!I753)=0,"",'Local Access'!I753))</f>
        <v/>
      </c>
      <c r="K753" s="36" t="str">
        <f>IF(LEN('Local Access'!J753)=0,"",'Local Access'!J753)</f>
        <v/>
      </c>
      <c r="L753" s="36" t="str">
        <f>IF(LEN('Local Access'!K753)=0,"",'Local Access'!K753)</f>
        <v/>
      </c>
      <c r="M753" s="174" t="str">
        <f t="shared" si="56"/>
        <v/>
      </c>
      <c r="N753" s="36" t="str">
        <f>IF(LEN('Local Access'!L753)=0,"",'Local Access'!L753)</f>
        <v/>
      </c>
      <c r="O753" s="36" t="str">
        <f>IF(LEN('Local Access'!M753)=0,"",'Local Access'!M753)</f>
        <v/>
      </c>
      <c r="P753" s="35"/>
      <c r="Q753" s="35"/>
      <c r="R753" s="34"/>
      <c r="S753" s="33"/>
      <c r="T753" s="33"/>
      <c r="U753" s="32"/>
      <c r="V753" s="31"/>
      <c r="W753" s="31"/>
      <c r="X753" s="31"/>
      <c r="Y753" s="31"/>
      <c r="Z753" s="31"/>
      <c r="AA753" s="31"/>
      <c r="AB753" s="292">
        <f t="shared" si="57"/>
        <v>0</v>
      </c>
      <c r="AC753" s="292">
        <f t="shared" si="58"/>
        <v>0</v>
      </c>
      <c r="AD753" s="292">
        <f t="shared" si="59"/>
        <v>0</v>
      </c>
      <c r="AE753" s="30">
        <f>IF(G753="",0,IF(P753="On-Net maken (glasvezel)",$S753*PDC!$F$33+$T753*PDC!$F$34+PDC!$F$32+$U753,IF(P753="On-Net maken (radio)",PDC!$F$35+$U753,0)))</f>
        <v>0</v>
      </c>
      <c r="AF753" s="293">
        <f>IF(G753="",0,IF(P753="Inkoop bij 3e partij",0,IF(H753="Ja",Y753,VLOOKUP($G753,PDC!$B$10:$G$95,6,FALSE))))</f>
        <v>0</v>
      </c>
      <c r="AG753" s="30">
        <f>IF(G753="",0,IF(P753="Inkoop bij 3e partij",0,IF(H753="Ja", Z753,VLOOKUP($G753,PDC!$B$10:$G$95,5,FALSE))))</f>
        <v>0</v>
      </c>
      <c r="AH753" s="293">
        <f>IF(G753="",0,IF(P753="Inkoop bij 3e partij",V753*(1+PDC!$F$37)+IF(G753=0,0,IF(LEN(G753)=0,0,VLOOKUP($G753,PDC!$B$10:$J$77,7,FALSE))),0))</f>
        <v>0</v>
      </c>
      <c r="AI753" s="293">
        <f>IF(G753="",0,IF(P753="Inkoop bij 3e partij",W753*(1+PDC!$F$38),0))</f>
        <v>0</v>
      </c>
      <c r="AJ753" s="30">
        <f>IF(L753="",0,IF(M753="Ja",AA753,VLOOKUP($L753,PDC!$B$10:$G$95,5,FALSE)))</f>
        <v>0</v>
      </c>
    </row>
    <row r="754" spans="1:36" x14ac:dyDescent="0.2">
      <c r="A754" s="36" t="str">
        <f>IF(OR(LEN('Local Access'!A754)=0,'Local Access'!$L753="Ja"),"",'Local Access'!A754)</f>
        <v/>
      </c>
      <c r="B754" s="36" t="str">
        <f>IF(OR(LEN('Local Access'!B754)=0,'Local Access'!$L753="Ja"),"",'Local Access'!B754)</f>
        <v/>
      </c>
      <c r="C754" s="36" t="str">
        <f>IF(OR(LEN('Local Access'!C754)=0,'Local Access'!$L753="Ja"),"",'Local Access'!C754)</f>
        <v/>
      </c>
      <c r="D754" s="36" t="str">
        <f>IF(OR(LEN('Local Access'!D754)=0,'Local Access'!$L753="Ja"),"",'Local Access'!D754)</f>
        <v/>
      </c>
      <c r="E754" s="36" t="str">
        <f>IF(OR(LEN('Local Access'!E754)=0,'Local Access'!$L753="Ja"),"",'Local Access'!E754)</f>
        <v/>
      </c>
      <c r="F754" s="36" t="str">
        <f>IF(OR(LEN('Local Access'!F754)=0,'Local Access'!$L753="Ja"),"",'Local Access'!F754)</f>
        <v/>
      </c>
      <c r="G754" s="36" t="str">
        <f>IF(N753="Ja","",IF(LEN('Local Access'!H754)=0,"",'Local Access'!H754))</f>
        <v/>
      </c>
      <c r="H754" s="174" t="str">
        <f t="shared" si="55"/>
        <v/>
      </c>
      <c r="I754" s="36" t="str">
        <f>IF(N753="Ja","",IF(LEN('Local Access'!G754)=0,"",'Local Access'!G754))</f>
        <v/>
      </c>
      <c r="J754" s="36" t="str">
        <f>IF(N753="Ja","",IF(LEN('Local Access'!I754)=0,"",'Local Access'!I754))</f>
        <v/>
      </c>
      <c r="K754" s="36" t="str">
        <f>IF(LEN('Local Access'!J754)=0,"",'Local Access'!J754)</f>
        <v/>
      </c>
      <c r="L754" s="36" t="str">
        <f>IF(LEN('Local Access'!K754)=0,"",'Local Access'!K754)</f>
        <v/>
      </c>
      <c r="M754" s="174" t="str">
        <f t="shared" si="56"/>
        <v/>
      </c>
      <c r="N754" s="36" t="str">
        <f>IF(LEN('Local Access'!L754)=0,"",'Local Access'!L754)</f>
        <v/>
      </c>
      <c r="O754" s="36" t="str">
        <f>IF(LEN('Local Access'!M754)=0,"",'Local Access'!M754)</f>
        <v/>
      </c>
      <c r="P754" s="35"/>
      <c r="Q754" s="35"/>
      <c r="R754" s="34"/>
      <c r="S754" s="33"/>
      <c r="T754" s="33"/>
      <c r="U754" s="32"/>
      <c r="V754" s="31"/>
      <c r="W754" s="31"/>
      <c r="X754" s="31"/>
      <c r="Y754" s="31"/>
      <c r="Z754" s="31"/>
      <c r="AA754" s="31"/>
      <c r="AB754" s="292">
        <f t="shared" si="57"/>
        <v>0</v>
      </c>
      <c r="AC754" s="292">
        <f t="shared" si="58"/>
        <v>0</v>
      </c>
      <c r="AD754" s="292">
        <f t="shared" si="59"/>
        <v>0</v>
      </c>
      <c r="AE754" s="30">
        <f>IF(G754="",0,IF(P754="On-Net maken (glasvezel)",$S754*PDC!$F$33+$T754*PDC!$F$34+PDC!$F$32+$U754,IF(P754="On-Net maken (radio)",PDC!$F$35+$U754,0)))</f>
        <v>0</v>
      </c>
      <c r="AF754" s="293">
        <f>IF(G754="",0,IF(P754="Inkoop bij 3e partij",0,IF(H754="Ja",Y754,VLOOKUP($G754,PDC!$B$10:$G$95,6,FALSE))))</f>
        <v>0</v>
      </c>
      <c r="AG754" s="30">
        <f>IF(G754="",0,IF(P754="Inkoop bij 3e partij",0,IF(H754="Ja", Z754,VLOOKUP($G754,PDC!$B$10:$G$95,5,FALSE))))</f>
        <v>0</v>
      </c>
      <c r="AH754" s="293">
        <f>IF(G754="",0,IF(P754="Inkoop bij 3e partij",V754*(1+PDC!$F$37)+IF(G754=0,0,IF(LEN(G754)=0,0,VLOOKUP($G754,PDC!$B$10:$J$77,7,FALSE))),0))</f>
        <v>0</v>
      </c>
      <c r="AI754" s="293">
        <f>IF(G754="",0,IF(P754="Inkoop bij 3e partij",W754*(1+PDC!$F$38),0))</f>
        <v>0</v>
      </c>
      <c r="AJ754" s="30">
        <f>IF(L754="",0,IF(M754="Ja",AA754,VLOOKUP($L754,PDC!$B$10:$G$95,5,FALSE)))</f>
        <v>0</v>
      </c>
    </row>
    <row r="755" spans="1:36" x14ac:dyDescent="0.2">
      <c r="A755" s="36" t="str">
        <f>IF(OR(LEN('Local Access'!A755)=0,'Local Access'!$L754="Ja"),"",'Local Access'!A755)</f>
        <v/>
      </c>
      <c r="B755" s="36" t="str">
        <f>IF(OR(LEN('Local Access'!B755)=0,'Local Access'!$L754="Ja"),"",'Local Access'!B755)</f>
        <v/>
      </c>
      <c r="C755" s="36" t="str">
        <f>IF(OR(LEN('Local Access'!C755)=0,'Local Access'!$L754="Ja"),"",'Local Access'!C755)</f>
        <v/>
      </c>
      <c r="D755" s="36" t="str">
        <f>IF(OR(LEN('Local Access'!D755)=0,'Local Access'!$L754="Ja"),"",'Local Access'!D755)</f>
        <v/>
      </c>
      <c r="E755" s="36" t="str">
        <f>IF(OR(LEN('Local Access'!E755)=0,'Local Access'!$L754="Ja"),"",'Local Access'!E755)</f>
        <v/>
      </c>
      <c r="F755" s="36" t="str">
        <f>IF(OR(LEN('Local Access'!F755)=0,'Local Access'!$L754="Ja"),"",'Local Access'!F755)</f>
        <v/>
      </c>
      <c r="G755" s="36" t="str">
        <f>IF(N754="Ja","",IF(LEN('Local Access'!H755)=0,"",'Local Access'!H755))</f>
        <v/>
      </c>
      <c r="H755" s="174" t="str">
        <f t="shared" si="55"/>
        <v/>
      </c>
      <c r="I755" s="36" t="str">
        <f>IF(N754="Ja","",IF(LEN('Local Access'!G755)=0,"",'Local Access'!G755))</f>
        <v/>
      </c>
      <c r="J755" s="36" t="str">
        <f>IF(N754="Ja","",IF(LEN('Local Access'!I755)=0,"",'Local Access'!I755))</f>
        <v/>
      </c>
      <c r="K755" s="36" t="str">
        <f>IF(LEN('Local Access'!J755)=0,"",'Local Access'!J755)</f>
        <v/>
      </c>
      <c r="L755" s="36" t="str">
        <f>IF(LEN('Local Access'!K755)=0,"",'Local Access'!K755)</f>
        <v/>
      </c>
      <c r="M755" s="174" t="str">
        <f t="shared" si="56"/>
        <v/>
      </c>
      <c r="N755" s="36" t="str">
        <f>IF(LEN('Local Access'!L755)=0,"",'Local Access'!L755)</f>
        <v/>
      </c>
      <c r="O755" s="36" t="str">
        <f>IF(LEN('Local Access'!M755)=0,"",'Local Access'!M755)</f>
        <v/>
      </c>
      <c r="P755" s="35"/>
      <c r="Q755" s="35"/>
      <c r="R755" s="34"/>
      <c r="S755" s="33"/>
      <c r="T755" s="33"/>
      <c r="U755" s="32"/>
      <c r="V755" s="31"/>
      <c r="W755" s="31"/>
      <c r="X755" s="31"/>
      <c r="Y755" s="31"/>
      <c r="Z755" s="31"/>
      <c r="AA755" s="31"/>
      <c r="AB755" s="292">
        <f t="shared" si="57"/>
        <v>0</v>
      </c>
      <c r="AC755" s="292">
        <f t="shared" si="58"/>
        <v>0</v>
      </c>
      <c r="AD755" s="292">
        <f t="shared" si="59"/>
        <v>0</v>
      </c>
      <c r="AE755" s="30">
        <f>IF(G755="",0,IF(P755="On-Net maken (glasvezel)",$S755*PDC!$F$33+$T755*PDC!$F$34+PDC!$F$32+$U755,IF(P755="On-Net maken (radio)",PDC!$F$35+$U755,0)))</f>
        <v>0</v>
      </c>
      <c r="AF755" s="293">
        <f>IF(G755="",0,IF(P755="Inkoop bij 3e partij",0,IF(H755="Ja",Y755,VLOOKUP($G755,PDC!$B$10:$G$95,6,FALSE))))</f>
        <v>0</v>
      </c>
      <c r="AG755" s="30">
        <f>IF(G755="",0,IF(P755="Inkoop bij 3e partij",0,IF(H755="Ja", Z755,VLOOKUP($G755,PDC!$B$10:$G$95,5,FALSE))))</f>
        <v>0</v>
      </c>
      <c r="AH755" s="293">
        <f>IF(G755="",0,IF(P755="Inkoop bij 3e partij",V755*(1+PDC!$F$37)+IF(G755=0,0,IF(LEN(G755)=0,0,VLOOKUP($G755,PDC!$B$10:$J$77,7,FALSE))),0))</f>
        <v>0</v>
      </c>
      <c r="AI755" s="293">
        <f>IF(G755="",0,IF(P755="Inkoop bij 3e partij",W755*(1+PDC!$F$38),0))</f>
        <v>0</v>
      </c>
      <c r="AJ755" s="30">
        <f>IF(L755="",0,IF(M755="Ja",AA755,VLOOKUP($L755,PDC!$B$10:$G$95,5,FALSE)))</f>
        <v>0</v>
      </c>
    </row>
    <row r="756" spans="1:36" x14ac:dyDescent="0.2">
      <c r="A756" s="36" t="str">
        <f>IF(OR(LEN('Local Access'!A756)=0,'Local Access'!$L755="Ja"),"",'Local Access'!A756)</f>
        <v/>
      </c>
      <c r="B756" s="36" t="str">
        <f>IF(OR(LEN('Local Access'!B756)=0,'Local Access'!$L755="Ja"),"",'Local Access'!B756)</f>
        <v/>
      </c>
      <c r="C756" s="36" t="str">
        <f>IF(OR(LEN('Local Access'!C756)=0,'Local Access'!$L755="Ja"),"",'Local Access'!C756)</f>
        <v/>
      </c>
      <c r="D756" s="36" t="str">
        <f>IF(OR(LEN('Local Access'!D756)=0,'Local Access'!$L755="Ja"),"",'Local Access'!D756)</f>
        <v/>
      </c>
      <c r="E756" s="36" t="str">
        <f>IF(OR(LEN('Local Access'!E756)=0,'Local Access'!$L755="Ja"),"",'Local Access'!E756)</f>
        <v/>
      </c>
      <c r="F756" s="36" t="str">
        <f>IF(OR(LEN('Local Access'!F756)=0,'Local Access'!$L755="Ja"),"",'Local Access'!F756)</f>
        <v/>
      </c>
      <c r="G756" s="36" t="str">
        <f>IF(N755="Ja","",IF(LEN('Local Access'!H756)=0,"",'Local Access'!H756))</f>
        <v/>
      </c>
      <c r="H756" s="174" t="str">
        <f t="shared" si="55"/>
        <v/>
      </c>
      <c r="I756" s="36" t="str">
        <f>IF(N755="Ja","",IF(LEN('Local Access'!G756)=0,"",'Local Access'!G756))</f>
        <v/>
      </c>
      <c r="J756" s="36" t="str">
        <f>IF(N755="Ja","",IF(LEN('Local Access'!I756)=0,"",'Local Access'!I756))</f>
        <v/>
      </c>
      <c r="K756" s="36" t="str">
        <f>IF(LEN('Local Access'!J756)=0,"",'Local Access'!J756)</f>
        <v/>
      </c>
      <c r="L756" s="36" t="str">
        <f>IF(LEN('Local Access'!K756)=0,"",'Local Access'!K756)</f>
        <v/>
      </c>
      <c r="M756" s="174" t="str">
        <f t="shared" si="56"/>
        <v/>
      </c>
      <c r="N756" s="36" t="str">
        <f>IF(LEN('Local Access'!L756)=0,"",'Local Access'!L756)</f>
        <v/>
      </c>
      <c r="O756" s="36" t="str">
        <f>IF(LEN('Local Access'!M756)=0,"",'Local Access'!M756)</f>
        <v/>
      </c>
      <c r="P756" s="35"/>
      <c r="Q756" s="35"/>
      <c r="R756" s="34"/>
      <c r="S756" s="33"/>
      <c r="T756" s="33"/>
      <c r="U756" s="32"/>
      <c r="V756" s="31"/>
      <c r="W756" s="31"/>
      <c r="X756" s="31"/>
      <c r="Y756" s="31"/>
      <c r="Z756" s="31"/>
      <c r="AA756" s="31"/>
      <c r="AB756" s="292">
        <f t="shared" si="57"/>
        <v>0</v>
      </c>
      <c r="AC756" s="292">
        <f t="shared" si="58"/>
        <v>0</v>
      </c>
      <c r="AD756" s="292">
        <f t="shared" si="59"/>
        <v>0</v>
      </c>
      <c r="AE756" s="30">
        <f>IF(G756="",0,IF(P756="On-Net maken (glasvezel)",$S756*PDC!$F$33+$T756*PDC!$F$34+PDC!$F$32+$U756,IF(P756="On-Net maken (radio)",PDC!$F$35+$U756,0)))</f>
        <v>0</v>
      </c>
      <c r="AF756" s="293">
        <f>IF(G756="",0,IF(P756="Inkoop bij 3e partij",0,IF(H756="Ja",Y756,VLOOKUP($G756,PDC!$B$10:$G$95,6,FALSE))))</f>
        <v>0</v>
      </c>
      <c r="AG756" s="30">
        <f>IF(G756="",0,IF(P756="Inkoop bij 3e partij",0,IF(H756="Ja", Z756,VLOOKUP($G756,PDC!$B$10:$G$95,5,FALSE))))</f>
        <v>0</v>
      </c>
      <c r="AH756" s="293">
        <f>IF(G756="",0,IF(P756="Inkoop bij 3e partij",V756*(1+PDC!$F$37)+IF(G756=0,0,IF(LEN(G756)=0,0,VLOOKUP($G756,PDC!$B$10:$J$77,7,FALSE))),0))</f>
        <v>0</v>
      </c>
      <c r="AI756" s="293">
        <f>IF(G756="",0,IF(P756="Inkoop bij 3e partij",W756*(1+PDC!$F$38),0))</f>
        <v>0</v>
      </c>
      <c r="AJ756" s="30">
        <f>IF(L756="",0,IF(M756="Ja",AA756,VLOOKUP($L756,PDC!$B$10:$G$95,5,FALSE)))</f>
        <v>0</v>
      </c>
    </row>
    <row r="757" spans="1:36" x14ac:dyDescent="0.2">
      <c r="A757" s="36" t="str">
        <f>IF(OR(LEN('Local Access'!A757)=0,'Local Access'!$L756="Ja"),"",'Local Access'!A757)</f>
        <v/>
      </c>
      <c r="B757" s="36" t="str">
        <f>IF(OR(LEN('Local Access'!B757)=0,'Local Access'!$L756="Ja"),"",'Local Access'!B757)</f>
        <v/>
      </c>
      <c r="C757" s="36" t="str">
        <f>IF(OR(LEN('Local Access'!C757)=0,'Local Access'!$L756="Ja"),"",'Local Access'!C757)</f>
        <v/>
      </c>
      <c r="D757" s="36" t="str">
        <f>IF(OR(LEN('Local Access'!D757)=0,'Local Access'!$L756="Ja"),"",'Local Access'!D757)</f>
        <v/>
      </c>
      <c r="E757" s="36" t="str">
        <f>IF(OR(LEN('Local Access'!E757)=0,'Local Access'!$L756="Ja"),"",'Local Access'!E757)</f>
        <v/>
      </c>
      <c r="F757" s="36" t="str">
        <f>IF(OR(LEN('Local Access'!F757)=0,'Local Access'!$L756="Ja"),"",'Local Access'!F757)</f>
        <v/>
      </c>
      <c r="G757" s="36" t="str">
        <f>IF(N756="Ja","",IF(LEN('Local Access'!H757)=0,"",'Local Access'!H757))</f>
        <v/>
      </c>
      <c r="H757" s="174" t="str">
        <f t="shared" si="55"/>
        <v/>
      </c>
      <c r="I757" s="36" t="str">
        <f>IF(N756="Ja","",IF(LEN('Local Access'!G757)=0,"",'Local Access'!G757))</f>
        <v/>
      </c>
      <c r="J757" s="36" t="str">
        <f>IF(N756="Ja","",IF(LEN('Local Access'!I757)=0,"",'Local Access'!I757))</f>
        <v/>
      </c>
      <c r="K757" s="36" t="str">
        <f>IF(LEN('Local Access'!J757)=0,"",'Local Access'!J757)</f>
        <v/>
      </c>
      <c r="L757" s="36" t="str">
        <f>IF(LEN('Local Access'!K757)=0,"",'Local Access'!K757)</f>
        <v/>
      </c>
      <c r="M757" s="174" t="str">
        <f t="shared" si="56"/>
        <v/>
      </c>
      <c r="N757" s="36" t="str">
        <f>IF(LEN('Local Access'!L757)=0,"",'Local Access'!L757)</f>
        <v/>
      </c>
      <c r="O757" s="36" t="str">
        <f>IF(LEN('Local Access'!M757)=0,"",'Local Access'!M757)</f>
        <v/>
      </c>
      <c r="P757" s="35"/>
      <c r="Q757" s="35"/>
      <c r="R757" s="34"/>
      <c r="S757" s="33"/>
      <c r="T757" s="33"/>
      <c r="U757" s="32"/>
      <c r="V757" s="31"/>
      <c r="W757" s="31"/>
      <c r="X757" s="31"/>
      <c r="Y757" s="31"/>
      <c r="Z757" s="31"/>
      <c r="AA757" s="31"/>
      <c r="AB757" s="292">
        <f t="shared" si="57"/>
        <v>0</v>
      </c>
      <c r="AC757" s="292">
        <f t="shared" si="58"/>
        <v>0</v>
      </c>
      <c r="AD757" s="292">
        <f t="shared" si="59"/>
        <v>0</v>
      </c>
      <c r="AE757" s="30">
        <f>IF(G757="",0,IF(P757="On-Net maken (glasvezel)",$S757*PDC!$F$33+$T757*PDC!$F$34+PDC!$F$32+$U757,IF(P757="On-Net maken (radio)",PDC!$F$35+$U757,0)))</f>
        <v>0</v>
      </c>
      <c r="AF757" s="293">
        <f>IF(G757="",0,IF(P757="Inkoop bij 3e partij",0,IF(H757="Ja",Y757,VLOOKUP($G757,PDC!$B$10:$G$95,6,FALSE))))</f>
        <v>0</v>
      </c>
      <c r="AG757" s="30">
        <f>IF(G757="",0,IF(P757="Inkoop bij 3e partij",0,IF(H757="Ja", Z757,VLOOKUP($G757,PDC!$B$10:$G$95,5,FALSE))))</f>
        <v>0</v>
      </c>
      <c r="AH757" s="293">
        <f>IF(G757="",0,IF(P757="Inkoop bij 3e partij",V757*(1+PDC!$F$37)+IF(G757=0,0,IF(LEN(G757)=0,0,VLOOKUP($G757,PDC!$B$10:$J$77,7,FALSE))),0))</f>
        <v>0</v>
      </c>
      <c r="AI757" s="293">
        <f>IF(G757="",0,IF(P757="Inkoop bij 3e partij",W757*(1+PDC!$F$38),0))</f>
        <v>0</v>
      </c>
      <c r="AJ757" s="30">
        <f>IF(L757="",0,IF(M757="Ja",AA757,VLOOKUP($L757,PDC!$B$10:$G$95,5,FALSE)))</f>
        <v>0</v>
      </c>
    </row>
    <row r="758" spans="1:36" x14ac:dyDescent="0.2">
      <c r="A758" s="36" t="str">
        <f>IF(OR(LEN('Local Access'!A758)=0,'Local Access'!$L757="Ja"),"",'Local Access'!A758)</f>
        <v/>
      </c>
      <c r="B758" s="36" t="str">
        <f>IF(OR(LEN('Local Access'!B758)=0,'Local Access'!$L757="Ja"),"",'Local Access'!B758)</f>
        <v/>
      </c>
      <c r="C758" s="36" t="str">
        <f>IF(OR(LEN('Local Access'!C758)=0,'Local Access'!$L757="Ja"),"",'Local Access'!C758)</f>
        <v/>
      </c>
      <c r="D758" s="36" t="str">
        <f>IF(OR(LEN('Local Access'!D758)=0,'Local Access'!$L757="Ja"),"",'Local Access'!D758)</f>
        <v/>
      </c>
      <c r="E758" s="36" t="str">
        <f>IF(OR(LEN('Local Access'!E758)=0,'Local Access'!$L757="Ja"),"",'Local Access'!E758)</f>
        <v/>
      </c>
      <c r="F758" s="36" t="str">
        <f>IF(OR(LEN('Local Access'!F758)=0,'Local Access'!$L757="Ja"),"",'Local Access'!F758)</f>
        <v/>
      </c>
      <c r="G758" s="36" t="str">
        <f>IF(N757="Ja","",IF(LEN('Local Access'!H758)=0,"",'Local Access'!H758))</f>
        <v/>
      </c>
      <c r="H758" s="174" t="str">
        <f t="shared" si="55"/>
        <v/>
      </c>
      <c r="I758" s="36" t="str">
        <f>IF(N757="Ja","",IF(LEN('Local Access'!G758)=0,"",'Local Access'!G758))</f>
        <v/>
      </c>
      <c r="J758" s="36" t="str">
        <f>IF(N757="Ja","",IF(LEN('Local Access'!I758)=0,"",'Local Access'!I758))</f>
        <v/>
      </c>
      <c r="K758" s="36" t="str">
        <f>IF(LEN('Local Access'!J758)=0,"",'Local Access'!J758)</f>
        <v/>
      </c>
      <c r="L758" s="36" t="str">
        <f>IF(LEN('Local Access'!K758)=0,"",'Local Access'!K758)</f>
        <v/>
      </c>
      <c r="M758" s="174" t="str">
        <f t="shared" si="56"/>
        <v/>
      </c>
      <c r="N758" s="36" t="str">
        <f>IF(LEN('Local Access'!L758)=0,"",'Local Access'!L758)</f>
        <v/>
      </c>
      <c r="O758" s="36" t="str">
        <f>IF(LEN('Local Access'!M758)=0,"",'Local Access'!M758)</f>
        <v/>
      </c>
      <c r="P758" s="35"/>
      <c r="Q758" s="35"/>
      <c r="R758" s="34"/>
      <c r="S758" s="33"/>
      <c r="T758" s="33"/>
      <c r="U758" s="32"/>
      <c r="V758" s="31"/>
      <c r="W758" s="31"/>
      <c r="X758" s="31"/>
      <c r="Y758" s="31"/>
      <c r="Z758" s="31"/>
      <c r="AA758" s="31"/>
      <c r="AB758" s="292">
        <f t="shared" si="57"/>
        <v>0</v>
      </c>
      <c r="AC758" s="292">
        <f t="shared" si="58"/>
        <v>0</v>
      </c>
      <c r="AD758" s="292">
        <f t="shared" si="59"/>
        <v>0</v>
      </c>
      <c r="AE758" s="30">
        <f>IF(G758="",0,IF(P758="On-Net maken (glasvezel)",$S758*PDC!$F$33+$T758*PDC!$F$34+PDC!$F$32+$U758,IF(P758="On-Net maken (radio)",PDC!$F$35+$U758,0)))</f>
        <v>0</v>
      </c>
      <c r="AF758" s="293">
        <f>IF(G758="",0,IF(P758="Inkoop bij 3e partij",0,IF(H758="Ja",Y758,VLOOKUP($G758,PDC!$B$10:$G$95,6,FALSE))))</f>
        <v>0</v>
      </c>
      <c r="AG758" s="30">
        <f>IF(G758="",0,IF(P758="Inkoop bij 3e partij",0,IF(H758="Ja", Z758,VLOOKUP($G758,PDC!$B$10:$G$95,5,FALSE))))</f>
        <v>0</v>
      </c>
      <c r="AH758" s="293">
        <f>IF(G758="",0,IF(P758="Inkoop bij 3e partij",V758*(1+PDC!$F$37)+IF(G758=0,0,IF(LEN(G758)=0,0,VLOOKUP($G758,PDC!$B$10:$J$77,7,FALSE))),0))</f>
        <v>0</v>
      </c>
      <c r="AI758" s="293">
        <f>IF(G758="",0,IF(P758="Inkoop bij 3e partij",W758*(1+PDC!$F$38),0))</f>
        <v>0</v>
      </c>
      <c r="AJ758" s="30">
        <f>IF(L758="",0,IF(M758="Ja",AA758,VLOOKUP($L758,PDC!$B$10:$G$95,5,FALSE)))</f>
        <v>0</v>
      </c>
    </row>
    <row r="759" spans="1:36" x14ac:dyDescent="0.2">
      <c r="A759" s="36" t="str">
        <f>IF(OR(LEN('Local Access'!A759)=0,'Local Access'!$L758="Ja"),"",'Local Access'!A759)</f>
        <v/>
      </c>
      <c r="B759" s="36" t="str">
        <f>IF(OR(LEN('Local Access'!B759)=0,'Local Access'!$L758="Ja"),"",'Local Access'!B759)</f>
        <v/>
      </c>
      <c r="C759" s="36" t="str">
        <f>IF(OR(LEN('Local Access'!C759)=0,'Local Access'!$L758="Ja"),"",'Local Access'!C759)</f>
        <v/>
      </c>
      <c r="D759" s="36" t="str">
        <f>IF(OR(LEN('Local Access'!D759)=0,'Local Access'!$L758="Ja"),"",'Local Access'!D759)</f>
        <v/>
      </c>
      <c r="E759" s="36" t="str">
        <f>IF(OR(LEN('Local Access'!E759)=0,'Local Access'!$L758="Ja"),"",'Local Access'!E759)</f>
        <v/>
      </c>
      <c r="F759" s="36" t="str">
        <f>IF(OR(LEN('Local Access'!F759)=0,'Local Access'!$L758="Ja"),"",'Local Access'!F759)</f>
        <v/>
      </c>
      <c r="G759" s="36" t="str">
        <f>IF(N758="Ja","",IF(LEN('Local Access'!H759)=0,"",'Local Access'!H759))</f>
        <v/>
      </c>
      <c r="H759" s="174" t="str">
        <f t="shared" si="55"/>
        <v/>
      </c>
      <c r="I759" s="36" t="str">
        <f>IF(N758="Ja","",IF(LEN('Local Access'!G759)=0,"",'Local Access'!G759))</f>
        <v/>
      </c>
      <c r="J759" s="36" t="str">
        <f>IF(N758="Ja","",IF(LEN('Local Access'!I759)=0,"",'Local Access'!I759))</f>
        <v/>
      </c>
      <c r="K759" s="36" t="str">
        <f>IF(LEN('Local Access'!J759)=0,"",'Local Access'!J759)</f>
        <v/>
      </c>
      <c r="L759" s="36" t="str">
        <f>IF(LEN('Local Access'!K759)=0,"",'Local Access'!K759)</f>
        <v/>
      </c>
      <c r="M759" s="174" t="str">
        <f t="shared" si="56"/>
        <v/>
      </c>
      <c r="N759" s="36" t="str">
        <f>IF(LEN('Local Access'!L759)=0,"",'Local Access'!L759)</f>
        <v/>
      </c>
      <c r="O759" s="36" t="str">
        <f>IF(LEN('Local Access'!M759)=0,"",'Local Access'!M759)</f>
        <v/>
      </c>
      <c r="P759" s="35"/>
      <c r="Q759" s="35"/>
      <c r="R759" s="34"/>
      <c r="S759" s="33"/>
      <c r="T759" s="33"/>
      <c r="U759" s="32"/>
      <c r="V759" s="31"/>
      <c r="W759" s="31"/>
      <c r="X759" s="31"/>
      <c r="Y759" s="31"/>
      <c r="Z759" s="31"/>
      <c r="AA759" s="31"/>
      <c r="AB759" s="292">
        <f t="shared" si="57"/>
        <v>0</v>
      </c>
      <c r="AC759" s="292">
        <f t="shared" si="58"/>
        <v>0</v>
      </c>
      <c r="AD759" s="292">
        <f t="shared" si="59"/>
        <v>0</v>
      </c>
      <c r="AE759" s="30">
        <f>IF(G759="",0,IF(P759="On-Net maken (glasvezel)",$S759*PDC!$F$33+$T759*PDC!$F$34+PDC!$F$32+$U759,IF(P759="On-Net maken (radio)",PDC!$F$35+$U759,0)))</f>
        <v>0</v>
      </c>
      <c r="AF759" s="293">
        <f>IF(G759="",0,IF(P759="Inkoop bij 3e partij",0,IF(H759="Ja",Y759,VLOOKUP($G759,PDC!$B$10:$G$95,6,FALSE))))</f>
        <v>0</v>
      </c>
      <c r="AG759" s="30">
        <f>IF(G759="",0,IF(P759="Inkoop bij 3e partij",0,IF(H759="Ja", Z759,VLOOKUP($G759,PDC!$B$10:$G$95,5,FALSE))))</f>
        <v>0</v>
      </c>
      <c r="AH759" s="293">
        <f>IF(G759="",0,IF(P759="Inkoop bij 3e partij",V759*(1+PDC!$F$37)+IF(G759=0,0,IF(LEN(G759)=0,0,VLOOKUP($G759,PDC!$B$10:$J$77,7,FALSE))),0))</f>
        <v>0</v>
      </c>
      <c r="AI759" s="293">
        <f>IF(G759="",0,IF(P759="Inkoop bij 3e partij",W759*(1+PDC!$F$38),0))</f>
        <v>0</v>
      </c>
      <c r="AJ759" s="30">
        <f>IF(L759="",0,IF(M759="Ja",AA759,VLOOKUP($L759,PDC!$B$10:$G$95,5,FALSE)))</f>
        <v>0</v>
      </c>
    </row>
    <row r="760" spans="1:36" x14ac:dyDescent="0.2">
      <c r="A760" s="36" t="str">
        <f>IF(OR(LEN('Local Access'!A760)=0,'Local Access'!$L759="Ja"),"",'Local Access'!A760)</f>
        <v/>
      </c>
      <c r="B760" s="36" t="str">
        <f>IF(OR(LEN('Local Access'!B760)=0,'Local Access'!$L759="Ja"),"",'Local Access'!B760)</f>
        <v/>
      </c>
      <c r="C760" s="36" t="str">
        <f>IF(OR(LEN('Local Access'!C760)=0,'Local Access'!$L759="Ja"),"",'Local Access'!C760)</f>
        <v/>
      </c>
      <c r="D760" s="36" t="str">
        <f>IF(OR(LEN('Local Access'!D760)=0,'Local Access'!$L759="Ja"),"",'Local Access'!D760)</f>
        <v/>
      </c>
      <c r="E760" s="36" t="str">
        <f>IF(OR(LEN('Local Access'!E760)=0,'Local Access'!$L759="Ja"),"",'Local Access'!E760)</f>
        <v/>
      </c>
      <c r="F760" s="36" t="str">
        <f>IF(OR(LEN('Local Access'!F760)=0,'Local Access'!$L759="Ja"),"",'Local Access'!F760)</f>
        <v/>
      </c>
      <c r="G760" s="36" t="str">
        <f>IF(N759="Ja","",IF(LEN('Local Access'!H760)=0,"",'Local Access'!H760))</f>
        <v/>
      </c>
      <c r="H760" s="174" t="str">
        <f t="shared" si="55"/>
        <v/>
      </c>
      <c r="I760" s="36" t="str">
        <f>IF(N759="Ja","",IF(LEN('Local Access'!G760)=0,"",'Local Access'!G760))</f>
        <v/>
      </c>
      <c r="J760" s="36" t="str">
        <f>IF(N759="Ja","",IF(LEN('Local Access'!I760)=0,"",'Local Access'!I760))</f>
        <v/>
      </c>
      <c r="K760" s="36" t="str">
        <f>IF(LEN('Local Access'!J760)=0,"",'Local Access'!J760)</f>
        <v/>
      </c>
      <c r="L760" s="36" t="str">
        <f>IF(LEN('Local Access'!K760)=0,"",'Local Access'!K760)</f>
        <v/>
      </c>
      <c r="M760" s="174" t="str">
        <f t="shared" si="56"/>
        <v/>
      </c>
      <c r="N760" s="36" t="str">
        <f>IF(LEN('Local Access'!L760)=0,"",'Local Access'!L760)</f>
        <v/>
      </c>
      <c r="O760" s="36" t="str">
        <f>IF(LEN('Local Access'!M760)=0,"",'Local Access'!M760)</f>
        <v/>
      </c>
      <c r="P760" s="35"/>
      <c r="Q760" s="35"/>
      <c r="R760" s="34"/>
      <c r="S760" s="33"/>
      <c r="T760" s="33"/>
      <c r="U760" s="32"/>
      <c r="V760" s="31"/>
      <c r="W760" s="31"/>
      <c r="X760" s="31"/>
      <c r="Y760" s="31"/>
      <c r="Z760" s="31"/>
      <c r="AA760" s="31"/>
      <c r="AB760" s="292">
        <f t="shared" si="57"/>
        <v>0</v>
      </c>
      <c r="AC760" s="292">
        <f t="shared" si="58"/>
        <v>0</v>
      </c>
      <c r="AD760" s="292">
        <f t="shared" si="59"/>
        <v>0</v>
      </c>
      <c r="AE760" s="30">
        <f>IF(G760="",0,IF(P760="On-Net maken (glasvezel)",$S760*PDC!$F$33+$T760*PDC!$F$34+PDC!$F$32+$U760,IF(P760="On-Net maken (radio)",PDC!$F$35+$U760,0)))</f>
        <v>0</v>
      </c>
      <c r="AF760" s="293">
        <f>IF(G760="",0,IF(P760="Inkoop bij 3e partij",0,IF(H760="Ja",Y760,VLOOKUP($G760,PDC!$B$10:$G$95,6,FALSE))))</f>
        <v>0</v>
      </c>
      <c r="AG760" s="30">
        <f>IF(G760="",0,IF(P760="Inkoop bij 3e partij",0,IF(H760="Ja", Z760,VLOOKUP($G760,PDC!$B$10:$G$95,5,FALSE))))</f>
        <v>0</v>
      </c>
      <c r="AH760" s="293">
        <f>IF(G760="",0,IF(P760="Inkoop bij 3e partij",V760*(1+PDC!$F$37)+IF(G760=0,0,IF(LEN(G760)=0,0,VLOOKUP($G760,PDC!$B$10:$J$77,7,FALSE))),0))</f>
        <v>0</v>
      </c>
      <c r="AI760" s="293">
        <f>IF(G760="",0,IF(P760="Inkoop bij 3e partij",W760*(1+PDC!$F$38),0))</f>
        <v>0</v>
      </c>
      <c r="AJ760" s="30">
        <f>IF(L760="",0,IF(M760="Ja",AA760,VLOOKUP($L760,PDC!$B$10:$G$95,5,FALSE)))</f>
        <v>0</v>
      </c>
    </row>
    <row r="761" spans="1:36" x14ac:dyDescent="0.2">
      <c r="A761" s="36" t="str">
        <f>IF(OR(LEN('Local Access'!A761)=0,'Local Access'!$L760="Ja"),"",'Local Access'!A761)</f>
        <v/>
      </c>
      <c r="B761" s="36" t="str">
        <f>IF(OR(LEN('Local Access'!B761)=0,'Local Access'!$L760="Ja"),"",'Local Access'!B761)</f>
        <v/>
      </c>
      <c r="C761" s="36" t="str">
        <f>IF(OR(LEN('Local Access'!C761)=0,'Local Access'!$L760="Ja"),"",'Local Access'!C761)</f>
        <v/>
      </c>
      <c r="D761" s="36" t="str">
        <f>IF(OR(LEN('Local Access'!D761)=0,'Local Access'!$L760="Ja"),"",'Local Access'!D761)</f>
        <v/>
      </c>
      <c r="E761" s="36" t="str">
        <f>IF(OR(LEN('Local Access'!E761)=0,'Local Access'!$L760="Ja"),"",'Local Access'!E761)</f>
        <v/>
      </c>
      <c r="F761" s="36" t="str">
        <f>IF(OR(LEN('Local Access'!F761)=0,'Local Access'!$L760="Ja"),"",'Local Access'!F761)</f>
        <v/>
      </c>
      <c r="G761" s="36" t="str">
        <f>IF(N760="Ja","",IF(LEN('Local Access'!H761)=0,"",'Local Access'!H761))</f>
        <v/>
      </c>
      <c r="H761" s="174" t="str">
        <f t="shared" si="55"/>
        <v/>
      </c>
      <c r="I761" s="36" t="str">
        <f>IF(N760="Ja","",IF(LEN('Local Access'!G761)=0,"",'Local Access'!G761))</f>
        <v/>
      </c>
      <c r="J761" s="36" t="str">
        <f>IF(N760="Ja","",IF(LEN('Local Access'!I761)=0,"",'Local Access'!I761))</f>
        <v/>
      </c>
      <c r="K761" s="36" t="str">
        <f>IF(LEN('Local Access'!J761)=0,"",'Local Access'!J761)</f>
        <v/>
      </c>
      <c r="L761" s="36" t="str">
        <f>IF(LEN('Local Access'!K761)=0,"",'Local Access'!K761)</f>
        <v/>
      </c>
      <c r="M761" s="174" t="str">
        <f t="shared" si="56"/>
        <v/>
      </c>
      <c r="N761" s="36" t="str">
        <f>IF(LEN('Local Access'!L761)=0,"",'Local Access'!L761)</f>
        <v/>
      </c>
      <c r="O761" s="36" t="str">
        <f>IF(LEN('Local Access'!M761)=0,"",'Local Access'!M761)</f>
        <v/>
      </c>
      <c r="P761" s="35"/>
      <c r="Q761" s="35"/>
      <c r="R761" s="34"/>
      <c r="S761" s="33"/>
      <c r="T761" s="33"/>
      <c r="U761" s="32"/>
      <c r="V761" s="31"/>
      <c r="W761" s="31"/>
      <c r="X761" s="31"/>
      <c r="Y761" s="31"/>
      <c r="Z761" s="31"/>
      <c r="AA761" s="31"/>
      <c r="AB761" s="292">
        <f t="shared" si="57"/>
        <v>0</v>
      </c>
      <c r="AC761" s="292">
        <f t="shared" si="58"/>
        <v>0</v>
      </c>
      <c r="AD761" s="292">
        <f t="shared" si="59"/>
        <v>0</v>
      </c>
      <c r="AE761" s="30">
        <f>IF(G761="",0,IF(P761="On-Net maken (glasvezel)",$S761*PDC!$F$33+$T761*PDC!$F$34+PDC!$F$32+$U761,IF(P761="On-Net maken (radio)",PDC!$F$35+$U761,0)))</f>
        <v>0</v>
      </c>
      <c r="AF761" s="293">
        <f>IF(G761="",0,IF(P761="Inkoop bij 3e partij",0,IF(H761="Ja",Y761,VLOOKUP($G761,PDC!$B$10:$G$95,6,FALSE))))</f>
        <v>0</v>
      </c>
      <c r="AG761" s="30">
        <f>IF(G761="",0,IF(P761="Inkoop bij 3e partij",0,IF(H761="Ja", Z761,VLOOKUP($G761,PDC!$B$10:$G$95,5,FALSE))))</f>
        <v>0</v>
      </c>
      <c r="AH761" s="293">
        <f>IF(G761="",0,IF(P761="Inkoop bij 3e partij",V761*(1+PDC!$F$37)+IF(G761=0,0,IF(LEN(G761)=0,0,VLOOKUP($G761,PDC!$B$10:$J$77,7,FALSE))),0))</f>
        <v>0</v>
      </c>
      <c r="AI761" s="293">
        <f>IF(G761="",0,IF(P761="Inkoop bij 3e partij",W761*(1+PDC!$F$38),0))</f>
        <v>0</v>
      </c>
      <c r="AJ761" s="30">
        <f>IF(L761="",0,IF(M761="Ja",AA761,VLOOKUP($L761,PDC!$B$10:$G$95,5,FALSE)))</f>
        <v>0</v>
      </c>
    </row>
    <row r="762" spans="1:36" x14ac:dyDescent="0.2">
      <c r="A762" s="36" t="str">
        <f>IF(OR(LEN('Local Access'!A762)=0,'Local Access'!$L761="Ja"),"",'Local Access'!A762)</f>
        <v/>
      </c>
      <c r="B762" s="36" t="str">
        <f>IF(OR(LEN('Local Access'!B762)=0,'Local Access'!$L761="Ja"),"",'Local Access'!B762)</f>
        <v/>
      </c>
      <c r="C762" s="36" t="str">
        <f>IF(OR(LEN('Local Access'!C762)=0,'Local Access'!$L761="Ja"),"",'Local Access'!C762)</f>
        <v/>
      </c>
      <c r="D762" s="36" t="str">
        <f>IF(OR(LEN('Local Access'!D762)=0,'Local Access'!$L761="Ja"),"",'Local Access'!D762)</f>
        <v/>
      </c>
      <c r="E762" s="36" t="str">
        <f>IF(OR(LEN('Local Access'!E762)=0,'Local Access'!$L761="Ja"),"",'Local Access'!E762)</f>
        <v/>
      </c>
      <c r="F762" s="36" t="str">
        <f>IF(OR(LEN('Local Access'!F762)=0,'Local Access'!$L761="Ja"),"",'Local Access'!F762)</f>
        <v/>
      </c>
      <c r="G762" s="36" t="str">
        <f>IF(N761="Ja","",IF(LEN('Local Access'!H762)=0,"",'Local Access'!H762))</f>
        <v/>
      </c>
      <c r="H762" s="174" t="str">
        <f t="shared" si="55"/>
        <v/>
      </c>
      <c r="I762" s="36" t="str">
        <f>IF(N761="Ja","",IF(LEN('Local Access'!G762)=0,"",'Local Access'!G762))</f>
        <v/>
      </c>
      <c r="J762" s="36" t="str">
        <f>IF(N761="Ja","",IF(LEN('Local Access'!I762)=0,"",'Local Access'!I762))</f>
        <v/>
      </c>
      <c r="K762" s="36" t="str">
        <f>IF(LEN('Local Access'!J762)=0,"",'Local Access'!J762)</f>
        <v/>
      </c>
      <c r="L762" s="36" t="str">
        <f>IF(LEN('Local Access'!K762)=0,"",'Local Access'!K762)</f>
        <v/>
      </c>
      <c r="M762" s="174" t="str">
        <f t="shared" si="56"/>
        <v/>
      </c>
      <c r="N762" s="36" t="str">
        <f>IF(LEN('Local Access'!L762)=0,"",'Local Access'!L762)</f>
        <v/>
      </c>
      <c r="O762" s="36" t="str">
        <f>IF(LEN('Local Access'!M762)=0,"",'Local Access'!M762)</f>
        <v/>
      </c>
      <c r="P762" s="35"/>
      <c r="Q762" s="35"/>
      <c r="R762" s="34"/>
      <c r="S762" s="33"/>
      <c r="T762" s="33"/>
      <c r="U762" s="32"/>
      <c r="V762" s="31"/>
      <c r="W762" s="31"/>
      <c r="X762" s="31"/>
      <c r="Y762" s="31"/>
      <c r="Z762" s="31"/>
      <c r="AA762" s="31"/>
      <c r="AB762" s="292">
        <f t="shared" si="57"/>
        <v>0</v>
      </c>
      <c r="AC762" s="292">
        <f t="shared" si="58"/>
        <v>0</v>
      </c>
      <c r="AD762" s="292">
        <f t="shared" si="59"/>
        <v>0</v>
      </c>
      <c r="AE762" s="30">
        <f>IF(G762="",0,IF(P762="On-Net maken (glasvezel)",$S762*PDC!$F$33+$T762*PDC!$F$34+PDC!$F$32+$U762,IF(P762="On-Net maken (radio)",PDC!$F$35+$U762,0)))</f>
        <v>0</v>
      </c>
      <c r="AF762" s="293">
        <f>IF(G762="",0,IF(P762="Inkoop bij 3e partij",0,IF(H762="Ja",Y762,VLOOKUP($G762,PDC!$B$10:$G$95,6,FALSE))))</f>
        <v>0</v>
      </c>
      <c r="AG762" s="30">
        <f>IF(G762="",0,IF(P762="Inkoop bij 3e partij",0,IF(H762="Ja", Z762,VLOOKUP($G762,PDC!$B$10:$G$95,5,FALSE))))</f>
        <v>0</v>
      </c>
      <c r="AH762" s="293">
        <f>IF(G762="",0,IF(P762="Inkoop bij 3e partij",V762*(1+PDC!$F$37)+IF(G762=0,0,IF(LEN(G762)=0,0,VLOOKUP($G762,PDC!$B$10:$J$77,7,FALSE))),0))</f>
        <v>0</v>
      </c>
      <c r="AI762" s="293">
        <f>IF(G762="",0,IF(P762="Inkoop bij 3e partij",W762*(1+PDC!$F$38),0))</f>
        <v>0</v>
      </c>
      <c r="AJ762" s="30">
        <f>IF(L762="",0,IF(M762="Ja",AA762,VLOOKUP($L762,PDC!$B$10:$G$95,5,FALSE)))</f>
        <v>0</v>
      </c>
    </row>
    <row r="763" spans="1:36" x14ac:dyDescent="0.2">
      <c r="A763" s="36" t="str">
        <f>IF(OR(LEN('Local Access'!A763)=0,'Local Access'!$L762="Ja"),"",'Local Access'!A763)</f>
        <v/>
      </c>
      <c r="B763" s="36" t="str">
        <f>IF(OR(LEN('Local Access'!B763)=0,'Local Access'!$L762="Ja"),"",'Local Access'!B763)</f>
        <v/>
      </c>
      <c r="C763" s="36" t="str">
        <f>IF(OR(LEN('Local Access'!C763)=0,'Local Access'!$L762="Ja"),"",'Local Access'!C763)</f>
        <v/>
      </c>
      <c r="D763" s="36" t="str">
        <f>IF(OR(LEN('Local Access'!D763)=0,'Local Access'!$L762="Ja"),"",'Local Access'!D763)</f>
        <v/>
      </c>
      <c r="E763" s="36" t="str">
        <f>IF(OR(LEN('Local Access'!E763)=0,'Local Access'!$L762="Ja"),"",'Local Access'!E763)</f>
        <v/>
      </c>
      <c r="F763" s="36" t="str">
        <f>IF(OR(LEN('Local Access'!F763)=0,'Local Access'!$L762="Ja"),"",'Local Access'!F763)</f>
        <v/>
      </c>
      <c r="G763" s="36" t="str">
        <f>IF(N762="Ja","",IF(LEN('Local Access'!H763)=0,"",'Local Access'!H763))</f>
        <v/>
      </c>
      <c r="H763" s="174" t="str">
        <f t="shared" si="55"/>
        <v/>
      </c>
      <c r="I763" s="36" t="str">
        <f>IF(N762="Ja","",IF(LEN('Local Access'!G763)=0,"",'Local Access'!G763))</f>
        <v/>
      </c>
      <c r="J763" s="36" t="str">
        <f>IF(N762="Ja","",IF(LEN('Local Access'!I763)=0,"",'Local Access'!I763))</f>
        <v/>
      </c>
      <c r="K763" s="36" t="str">
        <f>IF(LEN('Local Access'!J763)=0,"",'Local Access'!J763)</f>
        <v/>
      </c>
      <c r="L763" s="36" t="str">
        <f>IF(LEN('Local Access'!K763)=0,"",'Local Access'!K763)</f>
        <v/>
      </c>
      <c r="M763" s="174" t="str">
        <f t="shared" si="56"/>
        <v/>
      </c>
      <c r="N763" s="36" t="str">
        <f>IF(LEN('Local Access'!L763)=0,"",'Local Access'!L763)</f>
        <v/>
      </c>
      <c r="O763" s="36" t="str">
        <f>IF(LEN('Local Access'!M763)=0,"",'Local Access'!M763)</f>
        <v/>
      </c>
      <c r="P763" s="35"/>
      <c r="Q763" s="35"/>
      <c r="R763" s="34"/>
      <c r="S763" s="33"/>
      <c r="T763" s="33"/>
      <c r="U763" s="32"/>
      <c r="V763" s="31"/>
      <c r="W763" s="31"/>
      <c r="X763" s="31"/>
      <c r="Y763" s="31"/>
      <c r="Z763" s="31"/>
      <c r="AA763" s="31"/>
      <c r="AB763" s="292">
        <f t="shared" si="57"/>
        <v>0</v>
      </c>
      <c r="AC763" s="292">
        <f t="shared" si="58"/>
        <v>0</v>
      </c>
      <c r="AD763" s="292">
        <f t="shared" si="59"/>
        <v>0</v>
      </c>
      <c r="AE763" s="30">
        <f>IF(G763="",0,IF(P763="On-Net maken (glasvezel)",$S763*PDC!$F$33+$T763*PDC!$F$34+PDC!$F$32+$U763,IF(P763="On-Net maken (radio)",PDC!$F$35+$U763,0)))</f>
        <v>0</v>
      </c>
      <c r="AF763" s="293">
        <f>IF(G763="",0,IF(P763="Inkoop bij 3e partij",0,IF(H763="Ja",Y763,VLOOKUP($G763,PDC!$B$10:$G$95,6,FALSE))))</f>
        <v>0</v>
      </c>
      <c r="AG763" s="30">
        <f>IF(G763="",0,IF(P763="Inkoop bij 3e partij",0,IF(H763="Ja", Z763,VLOOKUP($G763,PDC!$B$10:$G$95,5,FALSE))))</f>
        <v>0</v>
      </c>
      <c r="AH763" s="293">
        <f>IF(G763="",0,IF(P763="Inkoop bij 3e partij",V763*(1+PDC!$F$37)+IF(G763=0,0,IF(LEN(G763)=0,0,VLOOKUP($G763,PDC!$B$10:$J$77,7,FALSE))),0))</f>
        <v>0</v>
      </c>
      <c r="AI763" s="293">
        <f>IF(G763="",0,IF(P763="Inkoop bij 3e partij",W763*(1+PDC!$F$38),0))</f>
        <v>0</v>
      </c>
      <c r="AJ763" s="30">
        <f>IF(L763="",0,IF(M763="Ja",AA763,VLOOKUP($L763,PDC!$B$10:$G$95,5,FALSE)))</f>
        <v>0</v>
      </c>
    </row>
    <row r="764" spans="1:36" x14ac:dyDescent="0.2">
      <c r="A764" s="36" t="str">
        <f>IF(OR(LEN('Local Access'!A764)=0,'Local Access'!$L763="Ja"),"",'Local Access'!A764)</f>
        <v/>
      </c>
      <c r="B764" s="36" t="str">
        <f>IF(OR(LEN('Local Access'!B764)=0,'Local Access'!$L763="Ja"),"",'Local Access'!B764)</f>
        <v/>
      </c>
      <c r="C764" s="36" t="str">
        <f>IF(OR(LEN('Local Access'!C764)=0,'Local Access'!$L763="Ja"),"",'Local Access'!C764)</f>
        <v/>
      </c>
      <c r="D764" s="36" t="str">
        <f>IF(OR(LEN('Local Access'!D764)=0,'Local Access'!$L763="Ja"),"",'Local Access'!D764)</f>
        <v/>
      </c>
      <c r="E764" s="36" t="str">
        <f>IF(OR(LEN('Local Access'!E764)=0,'Local Access'!$L763="Ja"),"",'Local Access'!E764)</f>
        <v/>
      </c>
      <c r="F764" s="36" t="str">
        <f>IF(OR(LEN('Local Access'!F764)=0,'Local Access'!$L763="Ja"),"",'Local Access'!F764)</f>
        <v/>
      </c>
      <c r="G764" s="36" t="str">
        <f>IF(N763="Ja","",IF(LEN('Local Access'!H764)=0,"",'Local Access'!H764))</f>
        <v/>
      </c>
      <c r="H764" s="174" t="str">
        <f t="shared" si="55"/>
        <v/>
      </c>
      <c r="I764" s="36" t="str">
        <f>IF(N763="Ja","",IF(LEN('Local Access'!G764)=0,"",'Local Access'!G764))</f>
        <v/>
      </c>
      <c r="J764" s="36" t="str">
        <f>IF(N763="Ja","",IF(LEN('Local Access'!I764)=0,"",'Local Access'!I764))</f>
        <v/>
      </c>
      <c r="K764" s="36" t="str">
        <f>IF(LEN('Local Access'!J764)=0,"",'Local Access'!J764)</f>
        <v/>
      </c>
      <c r="L764" s="36" t="str">
        <f>IF(LEN('Local Access'!K764)=0,"",'Local Access'!K764)</f>
        <v/>
      </c>
      <c r="M764" s="174" t="str">
        <f t="shared" si="56"/>
        <v/>
      </c>
      <c r="N764" s="36" t="str">
        <f>IF(LEN('Local Access'!L764)=0,"",'Local Access'!L764)</f>
        <v/>
      </c>
      <c r="O764" s="36" t="str">
        <f>IF(LEN('Local Access'!M764)=0,"",'Local Access'!M764)</f>
        <v/>
      </c>
      <c r="P764" s="35"/>
      <c r="Q764" s="35"/>
      <c r="R764" s="34"/>
      <c r="S764" s="33"/>
      <c r="T764" s="33"/>
      <c r="U764" s="32"/>
      <c r="V764" s="31"/>
      <c r="W764" s="31"/>
      <c r="X764" s="31"/>
      <c r="Y764" s="31"/>
      <c r="Z764" s="31"/>
      <c r="AA764" s="31"/>
      <c r="AB764" s="292">
        <f t="shared" si="57"/>
        <v>0</v>
      </c>
      <c r="AC764" s="292">
        <f t="shared" si="58"/>
        <v>0</v>
      </c>
      <c r="AD764" s="292">
        <f t="shared" si="59"/>
        <v>0</v>
      </c>
      <c r="AE764" s="30">
        <f>IF(G764="",0,IF(P764="On-Net maken (glasvezel)",$S764*PDC!$F$33+$T764*PDC!$F$34+PDC!$F$32+$U764,IF(P764="On-Net maken (radio)",PDC!$F$35+$U764,0)))</f>
        <v>0</v>
      </c>
      <c r="AF764" s="293">
        <f>IF(G764="",0,IF(P764="Inkoop bij 3e partij",0,IF(H764="Ja",Y764,VLOOKUP($G764,PDC!$B$10:$G$95,6,FALSE))))</f>
        <v>0</v>
      </c>
      <c r="AG764" s="30">
        <f>IF(G764="",0,IF(P764="Inkoop bij 3e partij",0,IF(H764="Ja", Z764,VLOOKUP($G764,PDC!$B$10:$G$95,5,FALSE))))</f>
        <v>0</v>
      </c>
      <c r="AH764" s="293">
        <f>IF(G764="",0,IF(P764="Inkoop bij 3e partij",V764*(1+PDC!$F$37)+IF(G764=0,0,IF(LEN(G764)=0,0,VLOOKUP($G764,PDC!$B$10:$J$77,7,FALSE))),0))</f>
        <v>0</v>
      </c>
      <c r="AI764" s="293">
        <f>IF(G764="",0,IF(P764="Inkoop bij 3e partij",W764*(1+PDC!$F$38),0))</f>
        <v>0</v>
      </c>
      <c r="AJ764" s="30">
        <f>IF(L764="",0,IF(M764="Ja",AA764,VLOOKUP($L764,PDC!$B$10:$G$95,5,FALSE)))</f>
        <v>0</v>
      </c>
    </row>
    <row r="765" spans="1:36" x14ac:dyDescent="0.2">
      <c r="A765" s="36" t="str">
        <f>IF(OR(LEN('Local Access'!A765)=0,'Local Access'!$L764="Ja"),"",'Local Access'!A765)</f>
        <v/>
      </c>
      <c r="B765" s="36" t="str">
        <f>IF(OR(LEN('Local Access'!B765)=0,'Local Access'!$L764="Ja"),"",'Local Access'!B765)</f>
        <v/>
      </c>
      <c r="C765" s="36" t="str">
        <f>IF(OR(LEN('Local Access'!C765)=0,'Local Access'!$L764="Ja"),"",'Local Access'!C765)</f>
        <v/>
      </c>
      <c r="D765" s="36" t="str">
        <f>IF(OR(LEN('Local Access'!D765)=0,'Local Access'!$L764="Ja"),"",'Local Access'!D765)</f>
        <v/>
      </c>
      <c r="E765" s="36" t="str">
        <f>IF(OR(LEN('Local Access'!E765)=0,'Local Access'!$L764="Ja"),"",'Local Access'!E765)</f>
        <v/>
      </c>
      <c r="F765" s="36" t="str">
        <f>IF(OR(LEN('Local Access'!F765)=0,'Local Access'!$L764="Ja"),"",'Local Access'!F765)</f>
        <v/>
      </c>
      <c r="G765" s="36" t="str">
        <f>IF(N764="Ja","",IF(LEN('Local Access'!H765)=0,"",'Local Access'!H765))</f>
        <v/>
      </c>
      <c r="H765" s="174" t="str">
        <f t="shared" si="55"/>
        <v/>
      </c>
      <c r="I765" s="36" t="str">
        <f>IF(N764="Ja","",IF(LEN('Local Access'!G765)=0,"",'Local Access'!G765))</f>
        <v/>
      </c>
      <c r="J765" s="36" t="str">
        <f>IF(N764="Ja","",IF(LEN('Local Access'!I765)=0,"",'Local Access'!I765))</f>
        <v/>
      </c>
      <c r="K765" s="36" t="str">
        <f>IF(LEN('Local Access'!J765)=0,"",'Local Access'!J765)</f>
        <v/>
      </c>
      <c r="L765" s="36" t="str">
        <f>IF(LEN('Local Access'!K765)=0,"",'Local Access'!K765)</f>
        <v/>
      </c>
      <c r="M765" s="174" t="str">
        <f t="shared" si="56"/>
        <v/>
      </c>
      <c r="N765" s="36" t="str">
        <f>IF(LEN('Local Access'!L765)=0,"",'Local Access'!L765)</f>
        <v/>
      </c>
      <c r="O765" s="36" t="str">
        <f>IF(LEN('Local Access'!M765)=0,"",'Local Access'!M765)</f>
        <v/>
      </c>
      <c r="P765" s="35"/>
      <c r="Q765" s="35"/>
      <c r="R765" s="34"/>
      <c r="S765" s="33"/>
      <c r="T765" s="33"/>
      <c r="U765" s="32"/>
      <c r="V765" s="31"/>
      <c r="W765" s="31"/>
      <c r="X765" s="31"/>
      <c r="Y765" s="31"/>
      <c r="Z765" s="31"/>
      <c r="AA765" s="31"/>
      <c r="AB765" s="292">
        <f t="shared" si="57"/>
        <v>0</v>
      </c>
      <c r="AC765" s="292">
        <f t="shared" si="58"/>
        <v>0</v>
      </c>
      <c r="AD765" s="292">
        <f t="shared" si="59"/>
        <v>0</v>
      </c>
      <c r="AE765" s="30">
        <f>IF(G765="",0,IF(P765="On-Net maken (glasvezel)",$S765*PDC!$F$33+$T765*PDC!$F$34+PDC!$F$32+$U765,IF(P765="On-Net maken (radio)",PDC!$F$35+$U765,0)))</f>
        <v>0</v>
      </c>
      <c r="AF765" s="293">
        <f>IF(G765="",0,IF(P765="Inkoop bij 3e partij",0,IF(H765="Ja",Y765,VLOOKUP($G765,PDC!$B$10:$G$95,6,FALSE))))</f>
        <v>0</v>
      </c>
      <c r="AG765" s="30">
        <f>IF(G765="",0,IF(P765="Inkoop bij 3e partij",0,IF(H765="Ja", Z765,VLOOKUP($G765,PDC!$B$10:$G$95,5,FALSE))))</f>
        <v>0</v>
      </c>
      <c r="AH765" s="293">
        <f>IF(G765="",0,IF(P765="Inkoop bij 3e partij",V765*(1+PDC!$F$37)+IF(G765=0,0,IF(LEN(G765)=0,0,VLOOKUP($G765,PDC!$B$10:$J$77,7,FALSE))),0))</f>
        <v>0</v>
      </c>
      <c r="AI765" s="293">
        <f>IF(G765="",0,IF(P765="Inkoop bij 3e partij",W765*(1+PDC!$F$38),0))</f>
        <v>0</v>
      </c>
      <c r="AJ765" s="30">
        <f>IF(L765="",0,IF(M765="Ja",AA765,VLOOKUP($L765,PDC!$B$10:$G$95,5,FALSE)))</f>
        <v>0</v>
      </c>
    </row>
    <row r="766" spans="1:36" x14ac:dyDescent="0.2">
      <c r="A766" s="36" t="str">
        <f>IF(OR(LEN('Local Access'!A766)=0,'Local Access'!$L765="Ja"),"",'Local Access'!A766)</f>
        <v/>
      </c>
      <c r="B766" s="36" t="str">
        <f>IF(OR(LEN('Local Access'!B766)=0,'Local Access'!$L765="Ja"),"",'Local Access'!B766)</f>
        <v/>
      </c>
      <c r="C766" s="36" t="str">
        <f>IF(OR(LEN('Local Access'!C766)=0,'Local Access'!$L765="Ja"),"",'Local Access'!C766)</f>
        <v/>
      </c>
      <c r="D766" s="36" t="str">
        <f>IF(OR(LEN('Local Access'!D766)=0,'Local Access'!$L765="Ja"),"",'Local Access'!D766)</f>
        <v/>
      </c>
      <c r="E766" s="36" t="str">
        <f>IF(OR(LEN('Local Access'!E766)=0,'Local Access'!$L765="Ja"),"",'Local Access'!E766)</f>
        <v/>
      </c>
      <c r="F766" s="36" t="str">
        <f>IF(OR(LEN('Local Access'!F766)=0,'Local Access'!$L765="Ja"),"",'Local Access'!F766)</f>
        <v/>
      </c>
      <c r="G766" s="36" t="str">
        <f>IF(N765="Ja","",IF(LEN('Local Access'!H766)=0,"",'Local Access'!H766))</f>
        <v/>
      </c>
      <c r="H766" s="174" t="str">
        <f t="shared" si="55"/>
        <v/>
      </c>
      <c r="I766" s="36" t="str">
        <f>IF(N765="Ja","",IF(LEN('Local Access'!G766)=0,"",'Local Access'!G766))</f>
        <v/>
      </c>
      <c r="J766" s="36" t="str">
        <f>IF(N765="Ja","",IF(LEN('Local Access'!I766)=0,"",'Local Access'!I766))</f>
        <v/>
      </c>
      <c r="K766" s="36" t="str">
        <f>IF(LEN('Local Access'!J766)=0,"",'Local Access'!J766)</f>
        <v/>
      </c>
      <c r="L766" s="36" t="str">
        <f>IF(LEN('Local Access'!K766)=0,"",'Local Access'!K766)</f>
        <v/>
      </c>
      <c r="M766" s="174" t="str">
        <f t="shared" si="56"/>
        <v/>
      </c>
      <c r="N766" s="36" t="str">
        <f>IF(LEN('Local Access'!L766)=0,"",'Local Access'!L766)</f>
        <v/>
      </c>
      <c r="O766" s="36" t="str">
        <f>IF(LEN('Local Access'!M766)=0,"",'Local Access'!M766)</f>
        <v/>
      </c>
      <c r="P766" s="35"/>
      <c r="Q766" s="35"/>
      <c r="R766" s="34"/>
      <c r="S766" s="33"/>
      <c r="T766" s="33"/>
      <c r="U766" s="32"/>
      <c r="V766" s="31"/>
      <c r="W766" s="31"/>
      <c r="X766" s="31"/>
      <c r="Y766" s="31"/>
      <c r="Z766" s="31"/>
      <c r="AA766" s="31"/>
      <c r="AB766" s="292">
        <f t="shared" si="57"/>
        <v>0</v>
      </c>
      <c r="AC766" s="292">
        <f t="shared" si="58"/>
        <v>0</v>
      </c>
      <c r="AD766" s="292">
        <f t="shared" si="59"/>
        <v>0</v>
      </c>
      <c r="AE766" s="30">
        <f>IF(G766="",0,IF(P766="On-Net maken (glasvezel)",$S766*PDC!$F$33+$T766*PDC!$F$34+PDC!$F$32+$U766,IF(P766="On-Net maken (radio)",PDC!$F$35+$U766,0)))</f>
        <v>0</v>
      </c>
      <c r="AF766" s="293">
        <f>IF(G766="",0,IF(P766="Inkoop bij 3e partij",0,IF(H766="Ja",Y766,VLOOKUP($G766,PDC!$B$10:$G$95,6,FALSE))))</f>
        <v>0</v>
      </c>
      <c r="AG766" s="30">
        <f>IF(G766="",0,IF(P766="Inkoop bij 3e partij",0,IF(H766="Ja", Z766,VLOOKUP($G766,PDC!$B$10:$G$95,5,FALSE))))</f>
        <v>0</v>
      </c>
      <c r="AH766" s="293">
        <f>IF(G766="",0,IF(P766="Inkoop bij 3e partij",V766*(1+PDC!$F$37)+IF(G766=0,0,IF(LEN(G766)=0,0,VLOOKUP($G766,PDC!$B$10:$J$77,7,FALSE))),0))</f>
        <v>0</v>
      </c>
      <c r="AI766" s="293">
        <f>IF(G766="",0,IF(P766="Inkoop bij 3e partij",W766*(1+PDC!$F$38),0))</f>
        <v>0</v>
      </c>
      <c r="AJ766" s="30">
        <f>IF(L766="",0,IF(M766="Ja",AA766,VLOOKUP($L766,PDC!$B$10:$G$95,5,FALSE)))</f>
        <v>0</v>
      </c>
    </row>
    <row r="767" spans="1:36" x14ac:dyDescent="0.2">
      <c r="A767" s="36" t="str">
        <f>IF(OR(LEN('Local Access'!A767)=0,'Local Access'!$L766="Ja"),"",'Local Access'!A767)</f>
        <v/>
      </c>
      <c r="B767" s="36" t="str">
        <f>IF(OR(LEN('Local Access'!B767)=0,'Local Access'!$L766="Ja"),"",'Local Access'!B767)</f>
        <v/>
      </c>
      <c r="C767" s="36" t="str">
        <f>IF(OR(LEN('Local Access'!C767)=0,'Local Access'!$L766="Ja"),"",'Local Access'!C767)</f>
        <v/>
      </c>
      <c r="D767" s="36" t="str">
        <f>IF(OR(LEN('Local Access'!D767)=0,'Local Access'!$L766="Ja"),"",'Local Access'!D767)</f>
        <v/>
      </c>
      <c r="E767" s="36" t="str">
        <f>IF(OR(LEN('Local Access'!E767)=0,'Local Access'!$L766="Ja"),"",'Local Access'!E767)</f>
        <v/>
      </c>
      <c r="F767" s="36" t="str">
        <f>IF(OR(LEN('Local Access'!F767)=0,'Local Access'!$L766="Ja"),"",'Local Access'!F767)</f>
        <v/>
      </c>
      <c r="G767" s="36" t="str">
        <f>IF(N766="Ja","",IF(LEN('Local Access'!H767)=0,"",'Local Access'!H767))</f>
        <v/>
      </c>
      <c r="H767" s="174" t="str">
        <f t="shared" si="55"/>
        <v/>
      </c>
      <c r="I767" s="36" t="str">
        <f>IF(N766="Ja","",IF(LEN('Local Access'!G767)=0,"",'Local Access'!G767))</f>
        <v/>
      </c>
      <c r="J767" s="36" t="str">
        <f>IF(N766="Ja","",IF(LEN('Local Access'!I767)=0,"",'Local Access'!I767))</f>
        <v/>
      </c>
      <c r="K767" s="36" t="str">
        <f>IF(LEN('Local Access'!J767)=0,"",'Local Access'!J767)</f>
        <v/>
      </c>
      <c r="L767" s="36" t="str">
        <f>IF(LEN('Local Access'!K767)=0,"",'Local Access'!K767)</f>
        <v/>
      </c>
      <c r="M767" s="174" t="str">
        <f t="shared" si="56"/>
        <v/>
      </c>
      <c r="N767" s="36" t="str">
        <f>IF(LEN('Local Access'!L767)=0,"",'Local Access'!L767)</f>
        <v/>
      </c>
      <c r="O767" s="36" t="str">
        <f>IF(LEN('Local Access'!M767)=0,"",'Local Access'!M767)</f>
        <v/>
      </c>
      <c r="P767" s="35"/>
      <c r="Q767" s="35"/>
      <c r="R767" s="34"/>
      <c r="S767" s="33"/>
      <c r="T767" s="33"/>
      <c r="U767" s="32"/>
      <c r="V767" s="31"/>
      <c r="W767" s="31"/>
      <c r="X767" s="31"/>
      <c r="Y767" s="31"/>
      <c r="Z767" s="31"/>
      <c r="AA767" s="31"/>
      <c r="AB767" s="292">
        <f t="shared" si="57"/>
        <v>0</v>
      </c>
      <c r="AC767" s="292">
        <f t="shared" si="58"/>
        <v>0</v>
      </c>
      <c r="AD767" s="292">
        <f t="shared" si="59"/>
        <v>0</v>
      </c>
      <c r="AE767" s="30">
        <f>IF(G767="",0,IF(P767="On-Net maken (glasvezel)",$S767*PDC!$F$33+$T767*PDC!$F$34+PDC!$F$32+$U767,IF(P767="On-Net maken (radio)",PDC!$F$35+$U767,0)))</f>
        <v>0</v>
      </c>
      <c r="AF767" s="293">
        <f>IF(G767="",0,IF(P767="Inkoop bij 3e partij",0,IF(H767="Ja",Y767,VLOOKUP($G767,PDC!$B$10:$G$95,6,FALSE))))</f>
        <v>0</v>
      </c>
      <c r="AG767" s="30">
        <f>IF(G767="",0,IF(P767="Inkoop bij 3e partij",0,IF(H767="Ja", Z767,VLOOKUP($G767,PDC!$B$10:$G$95,5,FALSE))))</f>
        <v>0</v>
      </c>
      <c r="AH767" s="293">
        <f>IF(G767="",0,IF(P767="Inkoop bij 3e partij",V767*(1+PDC!$F$37)+IF(G767=0,0,IF(LEN(G767)=0,0,VLOOKUP($G767,PDC!$B$10:$J$77,7,FALSE))),0))</f>
        <v>0</v>
      </c>
      <c r="AI767" s="293">
        <f>IF(G767="",0,IF(P767="Inkoop bij 3e partij",W767*(1+PDC!$F$38),0))</f>
        <v>0</v>
      </c>
      <c r="AJ767" s="30">
        <f>IF(L767="",0,IF(M767="Ja",AA767,VLOOKUP($L767,PDC!$B$10:$G$95,5,FALSE)))</f>
        <v>0</v>
      </c>
    </row>
    <row r="768" spans="1:36" x14ac:dyDescent="0.2">
      <c r="A768" s="36" t="str">
        <f>IF(OR(LEN('Local Access'!A768)=0,'Local Access'!$L767="Ja"),"",'Local Access'!A768)</f>
        <v/>
      </c>
      <c r="B768" s="36" t="str">
        <f>IF(OR(LEN('Local Access'!B768)=0,'Local Access'!$L767="Ja"),"",'Local Access'!B768)</f>
        <v/>
      </c>
      <c r="C768" s="36" t="str">
        <f>IF(OR(LEN('Local Access'!C768)=0,'Local Access'!$L767="Ja"),"",'Local Access'!C768)</f>
        <v/>
      </c>
      <c r="D768" s="36" t="str">
        <f>IF(OR(LEN('Local Access'!D768)=0,'Local Access'!$L767="Ja"),"",'Local Access'!D768)</f>
        <v/>
      </c>
      <c r="E768" s="36" t="str">
        <f>IF(OR(LEN('Local Access'!E768)=0,'Local Access'!$L767="Ja"),"",'Local Access'!E768)</f>
        <v/>
      </c>
      <c r="F768" s="36" t="str">
        <f>IF(OR(LEN('Local Access'!F768)=0,'Local Access'!$L767="Ja"),"",'Local Access'!F768)</f>
        <v/>
      </c>
      <c r="G768" s="36" t="str">
        <f>IF(N767="Ja","",IF(LEN('Local Access'!H768)=0,"",'Local Access'!H768))</f>
        <v/>
      </c>
      <c r="H768" s="174" t="str">
        <f t="shared" si="55"/>
        <v/>
      </c>
      <c r="I768" s="36" t="str">
        <f>IF(N767="Ja","",IF(LEN('Local Access'!G768)=0,"",'Local Access'!G768))</f>
        <v/>
      </c>
      <c r="J768" s="36" t="str">
        <f>IF(N767="Ja","",IF(LEN('Local Access'!I768)=0,"",'Local Access'!I768))</f>
        <v/>
      </c>
      <c r="K768" s="36" t="str">
        <f>IF(LEN('Local Access'!J768)=0,"",'Local Access'!J768)</f>
        <v/>
      </c>
      <c r="L768" s="36" t="str">
        <f>IF(LEN('Local Access'!K768)=0,"",'Local Access'!K768)</f>
        <v/>
      </c>
      <c r="M768" s="174" t="str">
        <f t="shared" si="56"/>
        <v/>
      </c>
      <c r="N768" s="36" t="str">
        <f>IF(LEN('Local Access'!L768)=0,"",'Local Access'!L768)</f>
        <v/>
      </c>
      <c r="O768" s="36" t="str">
        <f>IF(LEN('Local Access'!M768)=0,"",'Local Access'!M768)</f>
        <v/>
      </c>
      <c r="P768" s="35"/>
      <c r="Q768" s="35"/>
      <c r="R768" s="34"/>
      <c r="S768" s="33"/>
      <c r="T768" s="33"/>
      <c r="U768" s="32"/>
      <c r="V768" s="31"/>
      <c r="W768" s="31"/>
      <c r="X768" s="31"/>
      <c r="Y768" s="31"/>
      <c r="Z768" s="31"/>
      <c r="AA768" s="31"/>
      <c r="AB768" s="292">
        <f t="shared" si="57"/>
        <v>0</v>
      </c>
      <c r="AC768" s="292">
        <f t="shared" si="58"/>
        <v>0</v>
      </c>
      <c r="AD768" s="292">
        <f t="shared" si="59"/>
        <v>0</v>
      </c>
      <c r="AE768" s="30">
        <f>IF(G768="",0,IF(P768="On-Net maken (glasvezel)",$S768*PDC!$F$33+$T768*PDC!$F$34+PDC!$F$32+$U768,IF(P768="On-Net maken (radio)",PDC!$F$35+$U768,0)))</f>
        <v>0</v>
      </c>
      <c r="AF768" s="293">
        <f>IF(G768="",0,IF(P768="Inkoop bij 3e partij",0,IF(H768="Ja",Y768,VLOOKUP($G768,PDC!$B$10:$G$95,6,FALSE))))</f>
        <v>0</v>
      </c>
      <c r="AG768" s="30">
        <f>IF(G768="",0,IF(P768="Inkoop bij 3e partij",0,IF(H768="Ja", Z768,VLOOKUP($G768,PDC!$B$10:$G$95,5,FALSE))))</f>
        <v>0</v>
      </c>
      <c r="AH768" s="293">
        <f>IF(G768="",0,IF(P768="Inkoop bij 3e partij",V768*(1+PDC!$F$37)+IF(G768=0,0,IF(LEN(G768)=0,0,VLOOKUP($G768,PDC!$B$10:$J$77,7,FALSE))),0))</f>
        <v>0</v>
      </c>
      <c r="AI768" s="293">
        <f>IF(G768="",0,IF(P768="Inkoop bij 3e partij",W768*(1+PDC!$F$38),0))</f>
        <v>0</v>
      </c>
      <c r="AJ768" s="30">
        <f>IF(L768="",0,IF(M768="Ja",AA768,VLOOKUP($L768,PDC!$B$10:$G$95,5,FALSE)))</f>
        <v>0</v>
      </c>
    </row>
    <row r="769" spans="1:36" x14ac:dyDescent="0.2">
      <c r="A769" s="36" t="str">
        <f>IF(OR(LEN('Local Access'!A769)=0,'Local Access'!$L768="Ja"),"",'Local Access'!A769)</f>
        <v/>
      </c>
      <c r="B769" s="36" t="str">
        <f>IF(OR(LEN('Local Access'!B769)=0,'Local Access'!$L768="Ja"),"",'Local Access'!B769)</f>
        <v/>
      </c>
      <c r="C769" s="36" t="str">
        <f>IF(OR(LEN('Local Access'!C769)=0,'Local Access'!$L768="Ja"),"",'Local Access'!C769)</f>
        <v/>
      </c>
      <c r="D769" s="36" t="str">
        <f>IF(OR(LEN('Local Access'!D769)=0,'Local Access'!$L768="Ja"),"",'Local Access'!D769)</f>
        <v/>
      </c>
      <c r="E769" s="36" t="str">
        <f>IF(OR(LEN('Local Access'!E769)=0,'Local Access'!$L768="Ja"),"",'Local Access'!E769)</f>
        <v/>
      </c>
      <c r="F769" s="36" t="str">
        <f>IF(OR(LEN('Local Access'!F769)=0,'Local Access'!$L768="Ja"),"",'Local Access'!F769)</f>
        <v/>
      </c>
      <c r="G769" s="36" t="str">
        <f>IF(N768="Ja","",IF(LEN('Local Access'!H769)=0,"",'Local Access'!H769))</f>
        <v/>
      </c>
      <c r="H769" s="174" t="str">
        <f t="shared" si="55"/>
        <v/>
      </c>
      <c r="I769" s="36" t="str">
        <f>IF(N768="Ja","",IF(LEN('Local Access'!G769)=0,"",'Local Access'!G769))</f>
        <v/>
      </c>
      <c r="J769" s="36" t="str">
        <f>IF(N768="Ja","",IF(LEN('Local Access'!I769)=0,"",'Local Access'!I769))</f>
        <v/>
      </c>
      <c r="K769" s="36" t="str">
        <f>IF(LEN('Local Access'!J769)=0,"",'Local Access'!J769)</f>
        <v/>
      </c>
      <c r="L769" s="36" t="str">
        <f>IF(LEN('Local Access'!K769)=0,"",'Local Access'!K769)</f>
        <v/>
      </c>
      <c r="M769" s="174" t="str">
        <f t="shared" si="56"/>
        <v/>
      </c>
      <c r="N769" s="36" t="str">
        <f>IF(LEN('Local Access'!L769)=0,"",'Local Access'!L769)</f>
        <v/>
      </c>
      <c r="O769" s="36" t="str">
        <f>IF(LEN('Local Access'!M769)=0,"",'Local Access'!M769)</f>
        <v/>
      </c>
      <c r="P769" s="35"/>
      <c r="Q769" s="35"/>
      <c r="R769" s="34"/>
      <c r="S769" s="33"/>
      <c r="T769" s="33"/>
      <c r="U769" s="32"/>
      <c r="V769" s="31"/>
      <c r="W769" s="31"/>
      <c r="X769" s="31"/>
      <c r="Y769" s="31"/>
      <c r="Z769" s="31"/>
      <c r="AA769" s="31"/>
      <c r="AB769" s="292">
        <f t="shared" si="57"/>
        <v>0</v>
      </c>
      <c r="AC769" s="292">
        <f t="shared" si="58"/>
        <v>0</v>
      </c>
      <c r="AD769" s="292">
        <f t="shared" si="59"/>
        <v>0</v>
      </c>
      <c r="AE769" s="30">
        <f>IF(G769="",0,IF(P769="On-Net maken (glasvezel)",$S769*PDC!$F$33+$T769*PDC!$F$34+PDC!$F$32+$U769,IF(P769="On-Net maken (radio)",PDC!$F$35+$U769,0)))</f>
        <v>0</v>
      </c>
      <c r="AF769" s="293">
        <f>IF(G769="",0,IF(P769="Inkoop bij 3e partij",0,IF(H769="Ja",Y769,VLOOKUP($G769,PDC!$B$10:$G$95,6,FALSE))))</f>
        <v>0</v>
      </c>
      <c r="AG769" s="30">
        <f>IF(G769="",0,IF(P769="Inkoop bij 3e partij",0,IF(H769="Ja", Z769,VLOOKUP($G769,PDC!$B$10:$G$95,5,FALSE))))</f>
        <v>0</v>
      </c>
      <c r="AH769" s="293">
        <f>IF(G769="",0,IF(P769="Inkoop bij 3e partij",V769*(1+PDC!$F$37)+IF(G769=0,0,IF(LEN(G769)=0,0,VLOOKUP($G769,PDC!$B$10:$J$77,7,FALSE))),0))</f>
        <v>0</v>
      </c>
      <c r="AI769" s="293">
        <f>IF(G769="",0,IF(P769="Inkoop bij 3e partij",W769*(1+PDC!$F$38),0))</f>
        <v>0</v>
      </c>
      <c r="AJ769" s="30">
        <f>IF(L769="",0,IF(M769="Ja",AA769,VLOOKUP($L769,PDC!$B$10:$G$95,5,FALSE)))</f>
        <v>0</v>
      </c>
    </row>
    <row r="770" spans="1:36" x14ac:dyDescent="0.2">
      <c r="A770" s="36" t="str">
        <f>IF(OR(LEN('Local Access'!A770)=0,'Local Access'!$L769="Ja"),"",'Local Access'!A770)</f>
        <v/>
      </c>
      <c r="B770" s="36" t="str">
        <f>IF(OR(LEN('Local Access'!B770)=0,'Local Access'!$L769="Ja"),"",'Local Access'!B770)</f>
        <v/>
      </c>
      <c r="C770" s="36" t="str">
        <f>IF(OR(LEN('Local Access'!C770)=0,'Local Access'!$L769="Ja"),"",'Local Access'!C770)</f>
        <v/>
      </c>
      <c r="D770" s="36" t="str">
        <f>IF(OR(LEN('Local Access'!D770)=0,'Local Access'!$L769="Ja"),"",'Local Access'!D770)</f>
        <v/>
      </c>
      <c r="E770" s="36" t="str">
        <f>IF(OR(LEN('Local Access'!E770)=0,'Local Access'!$L769="Ja"),"",'Local Access'!E770)</f>
        <v/>
      </c>
      <c r="F770" s="36" t="str">
        <f>IF(OR(LEN('Local Access'!F770)=0,'Local Access'!$L769="Ja"),"",'Local Access'!F770)</f>
        <v/>
      </c>
      <c r="G770" s="36" t="str">
        <f>IF(N769="Ja","",IF(LEN('Local Access'!H770)=0,"",'Local Access'!H770))</f>
        <v/>
      </c>
      <c r="H770" s="174" t="str">
        <f t="shared" si="55"/>
        <v/>
      </c>
      <c r="I770" s="36" t="str">
        <f>IF(N769="Ja","",IF(LEN('Local Access'!G770)=0,"",'Local Access'!G770))</f>
        <v/>
      </c>
      <c r="J770" s="36" t="str">
        <f>IF(N769="Ja","",IF(LEN('Local Access'!I770)=0,"",'Local Access'!I770))</f>
        <v/>
      </c>
      <c r="K770" s="36" t="str">
        <f>IF(LEN('Local Access'!J770)=0,"",'Local Access'!J770)</f>
        <v/>
      </c>
      <c r="L770" s="36" t="str">
        <f>IF(LEN('Local Access'!K770)=0,"",'Local Access'!K770)</f>
        <v/>
      </c>
      <c r="M770" s="174" t="str">
        <f t="shared" si="56"/>
        <v/>
      </c>
      <c r="N770" s="36" t="str">
        <f>IF(LEN('Local Access'!L770)=0,"",'Local Access'!L770)</f>
        <v/>
      </c>
      <c r="O770" s="36" t="str">
        <f>IF(LEN('Local Access'!M770)=0,"",'Local Access'!M770)</f>
        <v/>
      </c>
      <c r="P770" s="35"/>
      <c r="Q770" s="35"/>
      <c r="R770" s="34"/>
      <c r="S770" s="33"/>
      <c r="T770" s="33"/>
      <c r="U770" s="32"/>
      <c r="V770" s="31"/>
      <c r="W770" s="31"/>
      <c r="X770" s="31"/>
      <c r="Y770" s="31"/>
      <c r="Z770" s="31"/>
      <c r="AA770" s="31"/>
      <c r="AB770" s="292">
        <f t="shared" si="57"/>
        <v>0</v>
      </c>
      <c r="AC770" s="292">
        <f t="shared" si="58"/>
        <v>0</v>
      </c>
      <c r="AD770" s="292">
        <f t="shared" si="59"/>
        <v>0</v>
      </c>
      <c r="AE770" s="30">
        <f>IF(G770="",0,IF(P770="On-Net maken (glasvezel)",$S770*PDC!$F$33+$T770*PDC!$F$34+PDC!$F$32+$U770,IF(P770="On-Net maken (radio)",PDC!$F$35+$U770,0)))</f>
        <v>0</v>
      </c>
      <c r="AF770" s="293">
        <f>IF(G770="",0,IF(P770="Inkoop bij 3e partij",0,IF(H770="Ja",Y770,VLOOKUP($G770,PDC!$B$10:$G$95,6,FALSE))))</f>
        <v>0</v>
      </c>
      <c r="AG770" s="30">
        <f>IF(G770="",0,IF(P770="Inkoop bij 3e partij",0,IF(H770="Ja", Z770,VLOOKUP($G770,PDC!$B$10:$G$95,5,FALSE))))</f>
        <v>0</v>
      </c>
      <c r="AH770" s="293">
        <f>IF(G770="",0,IF(P770="Inkoop bij 3e partij",V770*(1+PDC!$F$37)+IF(G770=0,0,IF(LEN(G770)=0,0,VLOOKUP($G770,PDC!$B$10:$J$77,7,FALSE))),0))</f>
        <v>0</v>
      </c>
      <c r="AI770" s="293">
        <f>IF(G770="",0,IF(P770="Inkoop bij 3e partij",W770*(1+PDC!$F$38),0))</f>
        <v>0</v>
      </c>
      <c r="AJ770" s="30">
        <f>IF(L770="",0,IF(M770="Ja",AA770,VLOOKUP($L770,PDC!$B$10:$G$95,5,FALSE)))</f>
        <v>0</v>
      </c>
    </row>
    <row r="771" spans="1:36" x14ac:dyDescent="0.2">
      <c r="A771" s="36" t="str">
        <f>IF(OR(LEN('Local Access'!A771)=0,'Local Access'!$L770="Ja"),"",'Local Access'!A771)</f>
        <v/>
      </c>
      <c r="B771" s="36" t="str">
        <f>IF(OR(LEN('Local Access'!B771)=0,'Local Access'!$L770="Ja"),"",'Local Access'!B771)</f>
        <v/>
      </c>
      <c r="C771" s="36" t="str">
        <f>IF(OR(LEN('Local Access'!C771)=0,'Local Access'!$L770="Ja"),"",'Local Access'!C771)</f>
        <v/>
      </c>
      <c r="D771" s="36" t="str">
        <f>IF(OR(LEN('Local Access'!D771)=0,'Local Access'!$L770="Ja"),"",'Local Access'!D771)</f>
        <v/>
      </c>
      <c r="E771" s="36" t="str">
        <f>IF(OR(LEN('Local Access'!E771)=0,'Local Access'!$L770="Ja"),"",'Local Access'!E771)</f>
        <v/>
      </c>
      <c r="F771" s="36" t="str">
        <f>IF(OR(LEN('Local Access'!F771)=0,'Local Access'!$L770="Ja"),"",'Local Access'!F771)</f>
        <v/>
      </c>
      <c r="G771" s="36" t="str">
        <f>IF(N770="Ja","",IF(LEN('Local Access'!H771)=0,"",'Local Access'!H771))</f>
        <v/>
      </c>
      <c r="H771" s="174" t="str">
        <f t="shared" si="55"/>
        <v/>
      </c>
      <c r="I771" s="36" t="str">
        <f>IF(N770="Ja","",IF(LEN('Local Access'!G771)=0,"",'Local Access'!G771))</f>
        <v/>
      </c>
      <c r="J771" s="36" t="str">
        <f>IF(N770="Ja","",IF(LEN('Local Access'!I771)=0,"",'Local Access'!I771))</f>
        <v/>
      </c>
      <c r="K771" s="36" t="str">
        <f>IF(LEN('Local Access'!J771)=0,"",'Local Access'!J771)</f>
        <v/>
      </c>
      <c r="L771" s="36" t="str">
        <f>IF(LEN('Local Access'!K771)=0,"",'Local Access'!K771)</f>
        <v/>
      </c>
      <c r="M771" s="174" t="str">
        <f t="shared" si="56"/>
        <v/>
      </c>
      <c r="N771" s="36" t="str">
        <f>IF(LEN('Local Access'!L771)=0,"",'Local Access'!L771)</f>
        <v/>
      </c>
      <c r="O771" s="36" t="str">
        <f>IF(LEN('Local Access'!M771)=0,"",'Local Access'!M771)</f>
        <v/>
      </c>
      <c r="P771" s="35"/>
      <c r="Q771" s="35"/>
      <c r="R771" s="34"/>
      <c r="S771" s="33"/>
      <c r="T771" s="33"/>
      <c r="U771" s="32"/>
      <c r="V771" s="31"/>
      <c r="W771" s="31"/>
      <c r="X771" s="31"/>
      <c r="Y771" s="31"/>
      <c r="Z771" s="31"/>
      <c r="AA771" s="31"/>
      <c r="AB771" s="292">
        <f t="shared" si="57"/>
        <v>0</v>
      </c>
      <c r="AC771" s="292">
        <f t="shared" si="58"/>
        <v>0</v>
      </c>
      <c r="AD771" s="292">
        <f t="shared" si="59"/>
        <v>0</v>
      </c>
      <c r="AE771" s="30">
        <f>IF(G771="",0,IF(P771="On-Net maken (glasvezel)",$S771*PDC!$F$33+$T771*PDC!$F$34+PDC!$F$32+$U771,IF(P771="On-Net maken (radio)",PDC!$F$35+$U771,0)))</f>
        <v>0</v>
      </c>
      <c r="AF771" s="293">
        <f>IF(G771="",0,IF(P771="Inkoop bij 3e partij",0,IF(H771="Ja",Y771,VLOOKUP($G771,PDC!$B$10:$G$95,6,FALSE))))</f>
        <v>0</v>
      </c>
      <c r="AG771" s="30">
        <f>IF(G771="",0,IF(P771="Inkoop bij 3e partij",0,IF(H771="Ja", Z771,VLOOKUP($G771,PDC!$B$10:$G$95,5,FALSE))))</f>
        <v>0</v>
      </c>
      <c r="AH771" s="293">
        <f>IF(G771="",0,IF(P771="Inkoop bij 3e partij",V771*(1+PDC!$F$37)+IF(G771=0,0,IF(LEN(G771)=0,0,VLOOKUP($G771,PDC!$B$10:$J$77,7,FALSE))),0))</f>
        <v>0</v>
      </c>
      <c r="AI771" s="293">
        <f>IF(G771="",0,IF(P771="Inkoop bij 3e partij",W771*(1+PDC!$F$38),0))</f>
        <v>0</v>
      </c>
      <c r="AJ771" s="30">
        <f>IF(L771="",0,IF(M771="Ja",AA771,VLOOKUP($L771,PDC!$B$10:$G$95,5,FALSE)))</f>
        <v>0</v>
      </c>
    </row>
    <row r="772" spans="1:36" x14ac:dyDescent="0.2">
      <c r="A772" s="36" t="str">
        <f>IF(OR(LEN('Local Access'!A772)=0,'Local Access'!$L771="Ja"),"",'Local Access'!A772)</f>
        <v/>
      </c>
      <c r="B772" s="36" t="str">
        <f>IF(OR(LEN('Local Access'!B772)=0,'Local Access'!$L771="Ja"),"",'Local Access'!B772)</f>
        <v/>
      </c>
      <c r="C772" s="36" t="str">
        <f>IF(OR(LEN('Local Access'!C772)=0,'Local Access'!$L771="Ja"),"",'Local Access'!C772)</f>
        <v/>
      </c>
      <c r="D772" s="36" t="str">
        <f>IF(OR(LEN('Local Access'!D772)=0,'Local Access'!$L771="Ja"),"",'Local Access'!D772)</f>
        <v/>
      </c>
      <c r="E772" s="36" t="str">
        <f>IF(OR(LEN('Local Access'!E772)=0,'Local Access'!$L771="Ja"),"",'Local Access'!E772)</f>
        <v/>
      </c>
      <c r="F772" s="36" t="str">
        <f>IF(OR(LEN('Local Access'!F772)=0,'Local Access'!$L771="Ja"),"",'Local Access'!F772)</f>
        <v/>
      </c>
      <c r="G772" s="36" t="str">
        <f>IF(N771="Ja","",IF(LEN('Local Access'!H772)=0,"",'Local Access'!H772))</f>
        <v/>
      </c>
      <c r="H772" s="174" t="str">
        <f t="shared" si="55"/>
        <v/>
      </c>
      <c r="I772" s="36" t="str">
        <f>IF(N771="Ja","",IF(LEN('Local Access'!G772)=0,"",'Local Access'!G772))</f>
        <v/>
      </c>
      <c r="J772" s="36" t="str">
        <f>IF(N771="Ja","",IF(LEN('Local Access'!I772)=0,"",'Local Access'!I772))</f>
        <v/>
      </c>
      <c r="K772" s="36" t="str">
        <f>IF(LEN('Local Access'!J772)=0,"",'Local Access'!J772)</f>
        <v/>
      </c>
      <c r="L772" s="36" t="str">
        <f>IF(LEN('Local Access'!K772)=0,"",'Local Access'!K772)</f>
        <v/>
      </c>
      <c r="M772" s="174" t="str">
        <f t="shared" si="56"/>
        <v/>
      </c>
      <c r="N772" s="36" t="str">
        <f>IF(LEN('Local Access'!L772)=0,"",'Local Access'!L772)</f>
        <v/>
      </c>
      <c r="O772" s="36" t="str">
        <f>IF(LEN('Local Access'!M772)=0,"",'Local Access'!M772)</f>
        <v/>
      </c>
      <c r="P772" s="35"/>
      <c r="Q772" s="35"/>
      <c r="R772" s="34"/>
      <c r="S772" s="33"/>
      <c r="T772" s="33"/>
      <c r="U772" s="32"/>
      <c r="V772" s="31"/>
      <c r="W772" s="31"/>
      <c r="X772" s="31"/>
      <c r="Y772" s="31"/>
      <c r="Z772" s="31"/>
      <c r="AA772" s="31"/>
      <c r="AB772" s="292">
        <f t="shared" si="57"/>
        <v>0</v>
      </c>
      <c r="AC772" s="292">
        <f t="shared" si="58"/>
        <v>0</v>
      </c>
      <c r="AD772" s="292">
        <f t="shared" si="59"/>
        <v>0</v>
      </c>
      <c r="AE772" s="30">
        <f>IF(G772="",0,IF(P772="On-Net maken (glasvezel)",$S772*PDC!$F$33+$T772*PDC!$F$34+PDC!$F$32+$U772,IF(P772="On-Net maken (radio)",PDC!$F$35+$U772,0)))</f>
        <v>0</v>
      </c>
      <c r="AF772" s="293">
        <f>IF(G772="",0,IF(P772="Inkoop bij 3e partij",0,IF(H772="Ja",Y772,VLOOKUP($G772,PDC!$B$10:$G$95,6,FALSE))))</f>
        <v>0</v>
      </c>
      <c r="AG772" s="30">
        <f>IF(G772="",0,IF(P772="Inkoop bij 3e partij",0,IF(H772="Ja", Z772,VLOOKUP($G772,PDC!$B$10:$G$95,5,FALSE))))</f>
        <v>0</v>
      </c>
      <c r="AH772" s="293">
        <f>IF(G772="",0,IF(P772="Inkoop bij 3e partij",V772*(1+PDC!$F$37)+IF(G772=0,0,IF(LEN(G772)=0,0,VLOOKUP($G772,PDC!$B$10:$J$77,7,FALSE))),0))</f>
        <v>0</v>
      </c>
      <c r="AI772" s="293">
        <f>IF(G772="",0,IF(P772="Inkoop bij 3e partij",W772*(1+PDC!$F$38),0))</f>
        <v>0</v>
      </c>
      <c r="AJ772" s="30">
        <f>IF(L772="",0,IF(M772="Ja",AA772,VLOOKUP($L772,PDC!$B$10:$G$95,5,FALSE)))</f>
        <v>0</v>
      </c>
    </row>
    <row r="773" spans="1:36" x14ac:dyDescent="0.2">
      <c r="A773" s="36" t="str">
        <f>IF(OR(LEN('Local Access'!A773)=0,'Local Access'!$L772="Ja"),"",'Local Access'!A773)</f>
        <v/>
      </c>
      <c r="B773" s="36" t="str">
        <f>IF(OR(LEN('Local Access'!B773)=0,'Local Access'!$L772="Ja"),"",'Local Access'!B773)</f>
        <v/>
      </c>
      <c r="C773" s="36" t="str">
        <f>IF(OR(LEN('Local Access'!C773)=0,'Local Access'!$L772="Ja"),"",'Local Access'!C773)</f>
        <v/>
      </c>
      <c r="D773" s="36" t="str">
        <f>IF(OR(LEN('Local Access'!D773)=0,'Local Access'!$L772="Ja"),"",'Local Access'!D773)</f>
        <v/>
      </c>
      <c r="E773" s="36" t="str">
        <f>IF(OR(LEN('Local Access'!E773)=0,'Local Access'!$L772="Ja"),"",'Local Access'!E773)</f>
        <v/>
      </c>
      <c r="F773" s="36" t="str">
        <f>IF(OR(LEN('Local Access'!F773)=0,'Local Access'!$L772="Ja"),"",'Local Access'!F773)</f>
        <v/>
      </c>
      <c r="G773" s="36" t="str">
        <f>IF(N772="Ja","",IF(LEN('Local Access'!H773)=0,"",'Local Access'!H773))</f>
        <v/>
      </c>
      <c r="H773" s="174" t="str">
        <f t="shared" si="55"/>
        <v/>
      </c>
      <c r="I773" s="36" t="str">
        <f>IF(N772="Ja","",IF(LEN('Local Access'!G773)=0,"",'Local Access'!G773))</f>
        <v/>
      </c>
      <c r="J773" s="36" t="str">
        <f>IF(N772="Ja","",IF(LEN('Local Access'!I773)=0,"",'Local Access'!I773))</f>
        <v/>
      </c>
      <c r="K773" s="36" t="str">
        <f>IF(LEN('Local Access'!J773)=0,"",'Local Access'!J773)</f>
        <v/>
      </c>
      <c r="L773" s="36" t="str">
        <f>IF(LEN('Local Access'!K773)=0,"",'Local Access'!K773)</f>
        <v/>
      </c>
      <c r="M773" s="174" t="str">
        <f t="shared" si="56"/>
        <v/>
      </c>
      <c r="N773" s="36" t="str">
        <f>IF(LEN('Local Access'!L773)=0,"",'Local Access'!L773)</f>
        <v/>
      </c>
      <c r="O773" s="36" t="str">
        <f>IF(LEN('Local Access'!M773)=0,"",'Local Access'!M773)</f>
        <v/>
      </c>
      <c r="P773" s="35"/>
      <c r="Q773" s="35"/>
      <c r="R773" s="34"/>
      <c r="S773" s="33"/>
      <c r="T773" s="33"/>
      <c r="U773" s="32"/>
      <c r="V773" s="31"/>
      <c r="W773" s="31"/>
      <c r="X773" s="31"/>
      <c r="Y773" s="31"/>
      <c r="Z773" s="31"/>
      <c r="AA773" s="31"/>
      <c r="AB773" s="292">
        <f t="shared" si="57"/>
        <v>0</v>
      </c>
      <c r="AC773" s="292">
        <f t="shared" si="58"/>
        <v>0</v>
      </c>
      <c r="AD773" s="292">
        <f t="shared" si="59"/>
        <v>0</v>
      </c>
      <c r="AE773" s="30">
        <f>IF(G773="",0,IF(P773="On-Net maken (glasvezel)",$S773*PDC!$F$33+$T773*PDC!$F$34+PDC!$F$32+$U773,IF(P773="On-Net maken (radio)",PDC!$F$35+$U773,0)))</f>
        <v>0</v>
      </c>
      <c r="AF773" s="293">
        <f>IF(G773="",0,IF(P773="Inkoop bij 3e partij",0,IF(H773="Ja",Y773,VLOOKUP($G773,PDC!$B$10:$G$95,6,FALSE))))</f>
        <v>0</v>
      </c>
      <c r="AG773" s="30">
        <f>IF(G773="",0,IF(P773="Inkoop bij 3e partij",0,IF(H773="Ja", Z773,VLOOKUP($G773,PDC!$B$10:$G$95,5,FALSE))))</f>
        <v>0</v>
      </c>
      <c r="AH773" s="293">
        <f>IF(G773="",0,IF(P773="Inkoop bij 3e partij",V773*(1+PDC!$F$37)+IF(G773=0,0,IF(LEN(G773)=0,0,VLOOKUP($G773,PDC!$B$10:$J$77,7,FALSE))),0))</f>
        <v>0</v>
      </c>
      <c r="AI773" s="293">
        <f>IF(G773="",0,IF(P773="Inkoop bij 3e partij",W773*(1+PDC!$F$38),0))</f>
        <v>0</v>
      </c>
      <c r="AJ773" s="30">
        <f>IF(L773="",0,IF(M773="Ja",AA773,VLOOKUP($L773,PDC!$B$10:$G$95,5,FALSE)))</f>
        <v>0</v>
      </c>
    </row>
    <row r="774" spans="1:36" x14ac:dyDescent="0.2">
      <c r="A774" s="36" t="str">
        <f>IF(OR(LEN('Local Access'!A774)=0,'Local Access'!$L773="Ja"),"",'Local Access'!A774)</f>
        <v/>
      </c>
      <c r="B774" s="36" t="str">
        <f>IF(OR(LEN('Local Access'!B774)=0,'Local Access'!$L773="Ja"),"",'Local Access'!B774)</f>
        <v/>
      </c>
      <c r="C774" s="36" t="str">
        <f>IF(OR(LEN('Local Access'!C774)=0,'Local Access'!$L773="Ja"),"",'Local Access'!C774)</f>
        <v/>
      </c>
      <c r="D774" s="36" t="str">
        <f>IF(OR(LEN('Local Access'!D774)=0,'Local Access'!$L773="Ja"),"",'Local Access'!D774)</f>
        <v/>
      </c>
      <c r="E774" s="36" t="str">
        <f>IF(OR(LEN('Local Access'!E774)=0,'Local Access'!$L773="Ja"),"",'Local Access'!E774)</f>
        <v/>
      </c>
      <c r="F774" s="36" t="str">
        <f>IF(OR(LEN('Local Access'!F774)=0,'Local Access'!$L773="Ja"),"",'Local Access'!F774)</f>
        <v/>
      </c>
      <c r="G774" s="36" t="str">
        <f>IF(N773="Ja","",IF(LEN('Local Access'!H774)=0,"",'Local Access'!H774))</f>
        <v/>
      </c>
      <c r="H774" s="174" t="str">
        <f t="shared" si="55"/>
        <v/>
      </c>
      <c r="I774" s="36" t="str">
        <f>IF(N773="Ja","",IF(LEN('Local Access'!G774)=0,"",'Local Access'!G774))</f>
        <v/>
      </c>
      <c r="J774" s="36" t="str">
        <f>IF(N773="Ja","",IF(LEN('Local Access'!I774)=0,"",'Local Access'!I774))</f>
        <v/>
      </c>
      <c r="K774" s="36" t="str">
        <f>IF(LEN('Local Access'!J774)=0,"",'Local Access'!J774)</f>
        <v/>
      </c>
      <c r="L774" s="36" t="str">
        <f>IF(LEN('Local Access'!K774)=0,"",'Local Access'!K774)</f>
        <v/>
      </c>
      <c r="M774" s="174" t="str">
        <f t="shared" si="56"/>
        <v/>
      </c>
      <c r="N774" s="36" t="str">
        <f>IF(LEN('Local Access'!L774)=0,"",'Local Access'!L774)</f>
        <v/>
      </c>
      <c r="O774" s="36" t="str">
        <f>IF(LEN('Local Access'!M774)=0,"",'Local Access'!M774)</f>
        <v/>
      </c>
      <c r="P774" s="35"/>
      <c r="Q774" s="35"/>
      <c r="R774" s="34"/>
      <c r="S774" s="33"/>
      <c r="T774" s="33"/>
      <c r="U774" s="32"/>
      <c r="V774" s="31"/>
      <c r="W774" s="31"/>
      <c r="X774" s="31"/>
      <c r="Y774" s="31"/>
      <c r="Z774" s="31"/>
      <c r="AA774" s="31"/>
      <c r="AB774" s="292">
        <f t="shared" si="57"/>
        <v>0</v>
      </c>
      <c r="AC774" s="292">
        <f t="shared" si="58"/>
        <v>0</v>
      </c>
      <c r="AD774" s="292">
        <f t="shared" si="59"/>
        <v>0</v>
      </c>
      <c r="AE774" s="30">
        <f>IF(G774="",0,IF(P774="On-Net maken (glasvezel)",$S774*PDC!$F$33+$T774*PDC!$F$34+PDC!$F$32+$U774,IF(P774="On-Net maken (radio)",PDC!$F$35+$U774,0)))</f>
        <v>0</v>
      </c>
      <c r="AF774" s="293">
        <f>IF(G774="",0,IF(P774="Inkoop bij 3e partij",0,IF(H774="Ja",Y774,VLOOKUP($G774,PDC!$B$10:$G$95,6,FALSE))))</f>
        <v>0</v>
      </c>
      <c r="AG774" s="30">
        <f>IF(G774="",0,IF(P774="Inkoop bij 3e partij",0,IF(H774="Ja", Z774,VLOOKUP($G774,PDC!$B$10:$G$95,5,FALSE))))</f>
        <v>0</v>
      </c>
      <c r="AH774" s="293">
        <f>IF(G774="",0,IF(P774="Inkoop bij 3e partij",V774*(1+PDC!$F$37)+IF(G774=0,0,IF(LEN(G774)=0,0,VLOOKUP($G774,PDC!$B$10:$J$77,7,FALSE))),0))</f>
        <v>0</v>
      </c>
      <c r="AI774" s="293">
        <f>IF(G774="",0,IF(P774="Inkoop bij 3e partij",W774*(1+PDC!$F$38),0))</f>
        <v>0</v>
      </c>
      <c r="AJ774" s="30">
        <f>IF(L774="",0,IF(M774="Ja",AA774,VLOOKUP($L774,PDC!$B$10:$G$95,5,FALSE)))</f>
        <v>0</v>
      </c>
    </row>
    <row r="775" spans="1:36" x14ac:dyDescent="0.2">
      <c r="A775" s="36" t="str">
        <f>IF(OR(LEN('Local Access'!A775)=0,'Local Access'!$L774="Ja"),"",'Local Access'!A775)</f>
        <v/>
      </c>
      <c r="B775" s="36" t="str">
        <f>IF(OR(LEN('Local Access'!B775)=0,'Local Access'!$L774="Ja"),"",'Local Access'!B775)</f>
        <v/>
      </c>
      <c r="C775" s="36" t="str">
        <f>IF(OR(LEN('Local Access'!C775)=0,'Local Access'!$L774="Ja"),"",'Local Access'!C775)</f>
        <v/>
      </c>
      <c r="D775" s="36" t="str">
        <f>IF(OR(LEN('Local Access'!D775)=0,'Local Access'!$L774="Ja"),"",'Local Access'!D775)</f>
        <v/>
      </c>
      <c r="E775" s="36" t="str">
        <f>IF(OR(LEN('Local Access'!E775)=0,'Local Access'!$L774="Ja"),"",'Local Access'!E775)</f>
        <v/>
      </c>
      <c r="F775" s="36" t="str">
        <f>IF(OR(LEN('Local Access'!F775)=0,'Local Access'!$L774="Ja"),"",'Local Access'!F775)</f>
        <v/>
      </c>
      <c r="G775" s="36" t="str">
        <f>IF(N774="Ja","",IF(LEN('Local Access'!H775)=0,"",'Local Access'!H775))</f>
        <v/>
      </c>
      <c r="H775" s="174" t="str">
        <f t="shared" si="55"/>
        <v/>
      </c>
      <c r="I775" s="36" t="str">
        <f>IF(N774="Ja","",IF(LEN('Local Access'!G775)=0,"",'Local Access'!G775))</f>
        <v/>
      </c>
      <c r="J775" s="36" t="str">
        <f>IF(N774="Ja","",IF(LEN('Local Access'!I775)=0,"",'Local Access'!I775))</f>
        <v/>
      </c>
      <c r="K775" s="36" t="str">
        <f>IF(LEN('Local Access'!J775)=0,"",'Local Access'!J775)</f>
        <v/>
      </c>
      <c r="L775" s="36" t="str">
        <f>IF(LEN('Local Access'!K775)=0,"",'Local Access'!K775)</f>
        <v/>
      </c>
      <c r="M775" s="174" t="str">
        <f t="shared" si="56"/>
        <v/>
      </c>
      <c r="N775" s="36" t="str">
        <f>IF(LEN('Local Access'!L775)=0,"",'Local Access'!L775)</f>
        <v/>
      </c>
      <c r="O775" s="36" t="str">
        <f>IF(LEN('Local Access'!M775)=0,"",'Local Access'!M775)</f>
        <v/>
      </c>
      <c r="P775" s="35"/>
      <c r="Q775" s="35"/>
      <c r="R775" s="34"/>
      <c r="S775" s="33"/>
      <c r="T775" s="33"/>
      <c r="U775" s="32"/>
      <c r="V775" s="31"/>
      <c r="W775" s="31"/>
      <c r="X775" s="31"/>
      <c r="Y775" s="31"/>
      <c r="Z775" s="31"/>
      <c r="AA775" s="31"/>
      <c r="AB775" s="292">
        <f t="shared" si="57"/>
        <v>0</v>
      </c>
      <c r="AC775" s="292">
        <f t="shared" si="58"/>
        <v>0</v>
      </c>
      <c r="AD775" s="292">
        <f t="shared" si="59"/>
        <v>0</v>
      </c>
      <c r="AE775" s="30">
        <f>IF(G775="",0,IF(P775="On-Net maken (glasvezel)",$S775*PDC!$F$33+$T775*PDC!$F$34+PDC!$F$32+$U775,IF(P775="On-Net maken (radio)",PDC!$F$35+$U775,0)))</f>
        <v>0</v>
      </c>
      <c r="AF775" s="293">
        <f>IF(G775="",0,IF(P775="Inkoop bij 3e partij",0,IF(H775="Ja",Y775,VLOOKUP($G775,PDC!$B$10:$G$95,6,FALSE))))</f>
        <v>0</v>
      </c>
      <c r="AG775" s="30">
        <f>IF(G775="",0,IF(P775="Inkoop bij 3e partij",0,IF(H775="Ja", Z775,VLOOKUP($G775,PDC!$B$10:$G$95,5,FALSE))))</f>
        <v>0</v>
      </c>
      <c r="AH775" s="293">
        <f>IF(G775="",0,IF(P775="Inkoop bij 3e partij",V775*(1+PDC!$F$37)+IF(G775=0,0,IF(LEN(G775)=0,0,VLOOKUP($G775,PDC!$B$10:$J$77,7,FALSE))),0))</f>
        <v>0</v>
      </c>
      <c r="AI775" s="293">
        <f>IF(G775="",0,IF(P775="Inkoop bij 3e partij",W775*(1+PDC!$F$38),0))</f>
        <v>0</v>
      </c>
      <c r="AJ775" s="30">
        <f>IF(L775="",0,IF(M775="Ja",AA775,VLOOKUP($L775,PDC!$B$10:$G$95,5,FALSE)))</f>
        <v>0</v>
      </c>
    </row>
    <row r="776" spans="1:36" x14ac:dyDescent="0.2">
      <c r="A776" s="36" t="str">
        <f>IF(OR(LEN('Local Access'!A776)=0,'Local Access'!$L775="Ja"),"",'Local Access'!A776)</f>
        <v/>
      </c>
      <c r="B776" s="36" t="str">
        <f>IF(OR(LEN('Local Access'!B776)=0,'Local Access'!$L775="Ja"),"",'Local Access'!B776)</f>
        <v/>
      </c>
      <c r="C776" s="36" t="str">
        <f>IF(OR(LEN('Local Access'!C776)=0,'Local Access'!$L775="Ja"),"",'Local Access'!C776)</f>
        <v/>
      </c>
      <c r="D776" s="36" t="str">
        <f>IF(OR(LEN('Local Access'!D776)=0,'Local Access'!$L775="Ja"),"",'Local Access'!D776)</f>
        <v/>
      </c>
      <c r="E776" s="36" t="str">
        <f>IF(OR(LEN('Local Access'!E776)=0,'Local Access'!$L775="Ja"),"",'Local Access'!E776)</f>
        <v/>
      </c>
      <c r="F776" s="36" t="str">
        <f>IF(OR(LEN('Local Access'!F776)=0,'Local Access'!$L775="Ja"),"",'Local Access'!F776)</f>
        <v/>
      </c>
      <c r="G776" s="36" t="str">
        <f>IF(N775="Ja","",IF(LEN('Local Access'!H776)=0,"",'Local Access'!H776))</f>
        <v/>
      </c>
      <c r="H776" s="174" t="str">
        <f t="shared" si="55"/>
        <v/>
      </c>
      <c r="I776" s="36" t="str">
        <f>IF(N775="Ja","",IF(LEN('Local Access'!G776)=0,"",'Local Access'!G776))</f>
        <v/>
      </c>
      <c r="J776" s="36" t="str">
        <f>IF(N775="Ja","",IF(LEN('Local Access'!I776)=0,"",'Local Access'!I776))</f>
        <v/>
      </c>
      <c r="K776" s="36" t="str">
        <f>IF(LEN('Local Access'!J776)=0,"",'Local Access'!J776)</f>
        <v/>
      </c>
      <c r="L776" s="36" t="str">
        <f>IF(LEN('Local Access'!K776)=0,"",'Local Access'!K776)</f>
        <v/>
      </c>
      <c r="M776" s="174" t="str">
        <f t="shared" si="56"/>
        <v/>
      </c>
      <c r="N776" s="36" t="str">
        <f>IF(LEN('Local Access'!L776)=0,"",'Local Access'!L776)</f>
        <v/>
      </c>
      <c r="O776" s="36" t="str">
        <f>IF(LEN('Local Access'!M776)=0,"",'Local Access'!M776)</f>
        <v/>
      </c>
      <c r="P776" s="35"/>
      <c r="Q776" s="35"/>
      <c r="R776" s="34"/>
      <c r="S776" s="33"/>
      <c r="T776" s="33"/>
      <c r="U776" s="32"/>
      <c r="V776" s="31"/>
      <c r="W776" s="31"/>
      <c r="X776" s="31"/>
      <c r="Y776" s="31"/>
      <c r="Z776" s="31"/>
      <c r="AA776" s="31"/>
      <c r="AB776" s="292">
        <f t="shared" si="57"/>
        <v>0</v>
      </c>
      <c r="AC776" s="292">
        <f t="shared" si="58"/>
        <v>0</v>
      </c>
      <c r="AD776" s="292">
        <f t="shared" si="59"/>
        <v>0</v>
      </c>
      <c r="AE776" s="30">
        <f>IF(G776="",0,IF(P776="On-Net maken (glasvezel)",$S776*PDC!$F$33+$T776*PDC!$F$34+PDC!$F$32+$U776,IF(P776="On-Net maken (radio)",PDC!$F$35+$U776,0)))</f>
        <v>0</v>
      </c>
      <c r="AF776" s="293">
        <f>IF(G776="",0,IF(P776="Inkoop bij 3e partij",0,IF(H776="Ja",Y776,VLOOKUP($G776,PDC!$B$10:$G$95,6,FALSE))))</f>
        <v>0</v>
      </c>
      <c r="AG776" s="30">
        <f>IF(G776="",0,IF(P776="Inkoop bij 3e partij",0,IF(H776="Ja", Z776,VLOOKUP($G776,PDC!$B$10:$G$95,5,FALSE))))</f>
        <v>0</v>
      </c>
      <c r="AH776" s="293">
        <f>IF(G776="",0,IF(P776="Inkoop bij 3e partij",V776*(1+PDC!$F$37)+IF(G776=0,0,IF(LEN(G776)=0,0,VLOOKUP($G776,PDC!$B$10:$J$77,7,FALSE))),0))</f>
        <v>0</v>
      </c>
      <c r="AI776" s="293">
        <f>IF(G776="",0,IF(P776="Inkoop bij 3e partij",W776*(1+PDC!$F$38),0))</f>
        <v>0</v>
      </c>
      <c r="AJ776" s="30">
        <f>IF(L776="",0,IF(M776="Ja",AA776,VLOOKUP($L776,PDC!$B$10:$G$95,5,FALSE)))</f>
        <v>0</v>
      </c>
    </row>
    <row r="777" spans="1:36" x14ac:dyDescent="0.2">
      <c r="A777" s="36" t="str">
        <f>IF(OR(LEN('Local Access'!A777)=0,'Local Access'!$L776="Ja"),"",'Local Access'!A777)</f>
        <v/>
      </c>
      <c r="B777" s="36" t="str">
        <f>IF(OR(LEN('Local Access'!B777)=0,'Local Access'!$L776="Ja"),"",'Local Access'!B777)</f>
        <v/>
      </c>
      <c r="C777" s="36" t="str">
        <f>IF(OR(LEN('Local Access'!C777)=0,'Local Access'!$L776="Ja"),"",'Local Access'!C777)</f>
        <v/>
      </c>
      <c r="D777" s="36" t="str">
        <f>IF(OR(LEN('Local Access'!D777)=0,'Local Access'!$L776="Ja"),"",'Local Access'!D777)</f>
        <v/>
      </c>
      <c r="E777" s="36" t="str">
        <f>IF(OR(LEN('Local Access'!E777)=0,'Local Access'!$L776="Ja"),"",'Local Access'!E777)</f>
        <v/>
      </c>
      <c r="F777" s="36" t="str">
        <f>IF(OR(LEN('Local Access'!F777)=0,'Local Access'!$L776="Ja"),"",'Local Access'!F777)</f>
        <v/>
      </c>
      <c r="G777" s="36" t="str">
        <f>IF(N776="Ja","",IF(LEN('Local Access'!H777)=0,"",'Local Access'!H777))</f>
        <v/>
      </c>
      <c r="H777" s="174" t="str">
        <f t="shared" si="55"/>
        <v/>
      </c>
      <c r="I777" s="36" t="str">
        <f>IF(N776="Ja","",IF(LEN('Local Access'!G777)=0,"",'Local Access'!G777))</f>
        <v/>
      </c>
      <c r="J777" s="36" t="str">
        <f>IF(N776="Ja","",IF(LEN('Local Access'!I777)=0,"",'Local Access'!I777))</f>
        <v/>
      </c>
      <c r="K777" s="36" t="str">
        <f>IF(LEN('Local Access'!J777)=0,"",'Local Access'!J777)</f>
        <v/>
      </c>
      <c r="L777" s="36" t="str">
        <f>IF(LEN('Local Access'!K777)=0,"",'Local Access'!K777)</f>
        <v/>
      </c>
      <c r="M777" s="174" t="str">
        <f t="shared" si="56"/>
        <v/>
      </c>
      <c r="N777" s="36" t="str">
        <f>IF(LEN('Local Access'!L777)=0,"",'Local Access'!L777)</f>
        <v/>
      </c>
      <c r="O777" s="36" t="str">
        <f>IF(LEN('Local Access'!M777)=0,"",'Local Access'!M777)</f>
        <v/>
      </c>
      <c r="P777" s="35"/>
      <c r="Q777" s="35"/>
      <c r="R777" s="34"/>
      <c r="S777" s="33"/>
      <c r="T777" s="33"/>
      <c r="U777" s="32"/>
      <c r="V777" s="31"/>
      <c r="W777" s="31"/>
      <c r="X777" s="31"/>
      <c r="Y777" s="31"/>
      <c r="Z777" s="31"/>
      <c r="AA777" s="31"/>
      <c r="AB777" s="292">
        <f t="shared" si="57"/>
        <v>0</v>
      </c>
      <c r="AC777" s="292">
        <f t="shared" si="58"/>
        <v>0</v>
      </c>
      <c r="AD777" s="292">
        <f t="shared" si="59"/>
        <v>0</v>
      </c>
      <c r="AE777" s="30">
        <f>IF(G777="",0,IF(P777="On-Net maken (glasvezel)",$S777*PDC!$F$33+$T777*PDC!$F$34+PDC!$F$32+$U777,IF(P777="On-Net maken (radio)",PDC!$F$35+$U777,0)))</f>
        <v>0</v>
      </c>
      <c r="AF777" s="293">
        <f>IF(G777="",0,IF(P777="Inkoop bij 3e partij",0,IF(H777="Ja",Y777,VLOOKUP($G777,PDC!$B$10:$G$95,6,FALSE))))</f>
        <v>0</v>
      </c>
      <c r="AG777" s="30">
        <f>IF(G777="",0,IF(P777="Inkoop bij 3e partij",0,IF(H777="Ja", Z777,VLOOKUP($G777,PDC!$B$10:$G$95,5,FALSE))))</f>
        <v>0</v>
      </c>
      <c r="AH777" s="293">
        <f>IF(G777="",0,IF(P777="Inkoop bij 3e partij",V777*(1+PDC!$F$37)+IF(G777=0,0,IF(LEN(G777)=0,0,VLOOKUP($G777,PDC!$B$10:$J$77,7,FALSE))),0))</f>
        <v>0</v>
      </c>
      <c r="AI777" s="293">
        <f>IF(G777="",0,IF(P777="Inkoop bij 3e partij",W777*(1+PDC!$F$38),0))</f>
        <v>0</v>
      </c>
      <c r="AJ777" s="30">
        <f>IF(L777="",0,IF(M777="Ja",AA777,VLOOKUP($L777,PDC!$B$10:$G$95,5,FALSE)))</f>
        <v>0</v>
      </c>
    </row>
    <row r="778" spans="1:36" x14ac:dyDescent="0.2">
      <c r="A778" s="36" t="str">
        <f>IF(OR(LEN('Local Access'!A778)=0,'Local Access'!$L777="Ja"),"",'Local Access'!A778)</f>
        <v/>
      </c>
      <c r="B778" s="36" t="str">
        <f>IF(OR(LEN('Local Access'!B778)=0,'Local Access'!$L777="Ja"),"",'Local Access'!B778)</f>
        <v/>
      </c>
      <c r="C778" s="36" t="str">
        <f>IF(OR(LEN('Local Access'!C778)=0,'Local Access'!$L777="Ja"),"",'Local Access'!C778)</f>
        <v/>
      </c>
      <c r="D778" s="36" t="str">
        <f>IF(OR(LEN('Local Access'!D778)=0,'Local Access'!$L777="Ja"),"",'Local Access'!D778)</f>
        <v/>
      </c>
      <c r="E778" s="36" t="str">
        <f>IF(OR(LEN('Local Access'!E778)=0,'Local Access'!$L777="Ja"),"",'Local Access'!E778)</f>
        <v/>
      </c>
      <c r="F778" s="36" t="str">
        <f>IF(OR(LEN('Local Access'!F778)=0,'Local Access'!$L777="Ja"),"",'Local Access'!F778)</f>
        <v/>
      </c>
      <c r="G778" s="36" t="str">
        <f>IF(N777="Ja","",IF(LEN('Local Access'!H778)=0,"",'Local Access'!H778))</f>
        <v/>
      </c>
      <c r="H778" s="174" t="str">
        <f t="shared" si="55"/>
        <v/>
      </c>
      <c r="I778" s="36" t="str">
        <f>IF(N777="Ja","",IF(LEN('Local Access'!G778)=0,"",'Local Access'!G778))</f>
        <v/>
      </c>
      <c r="J778" s="36" t="str">
        <f>IF(N777="Ja","",IF(LEN('Local Access'!I778)=0,"",'Local Access'!I778))</f>
        <v/>
      </c>
      <c r="K778" s="36" t="str">
        <f>IF(LEN('Local Access'!J778)=0,"",'Local Access'!J778)</f>
        <v/>
      </c>
      <c r="L778" s="36" t="str">
        <f>IF(LEN('Local Access'!K778)=0,"",'Local Access'!K778)</f>
        <v/>
      </c>
      <c r="M778" s="174" t="str">
        <f t="shared" si="56"/>
        <v/>
      </c>
      <c r="N778" s="36" t="str">
        <f>IF(LEN('Local Access'!L778)=0,"",'Local Access'!L778)</f>
        <v/>
      </c>
      <c r="O778" s="36" t="str">
        <f>IF(LEN('Local Access'!M778)=0,"",'Local Access'!M778)</f>
        <v/>
      </c>
      <c r="P778" s="35"/>
      <c r="Q778" s="35"/>
      <c r="R778" s="34"/>
      <c r="S778" s="33"/>
      <c r="T778" s="33"/>
      <c r="U778" s="32"/>
      <c r="V778" s="31"/>
      <c r="W778" s="31"/>
      <c r="X778" s="31"/>
      <c r="Y778" s="31"/>
      <c r="Z778" s="31"/>
      <c r="AA778" s="31"/>
      <c r="AB778" s="292">
        <f t="shared" si="57"/>
        <v>0</v>
      </c>
      <c r="AC778" s="292">
        <f t="shared" si="58"/>
        <v>0</v>
      </c>
      <c r="AD778" s="292">
        <f t="shared" si="59"/>
        <v>0</v>
      </c>
      <c r="AE778" s="30">
        <f>IF(G778="",0,IF(P778="On-Net maken (glasvezel)",$S778*PDC!$F$33+$T778*PDC!$F$34+PDC!$F$32+$U778,IF(P778="On-Net maken (radio)",PDC!$F$35+$U778,0)))</f>
        <v>0</v>
      </c>
      <c r="AF778" s="293">
        <f>IF(G778="",0,IF(P778="Inkoop bij 3e partij",0,IF(H778="Ja",Y778,VLOOKUP($G778,PDC!$B$10:$G$95,6,FALSE))))</f>
        <v>0</v>
      </c>
      <c r="AG778" s="30">
        <f>IF(G778="",0,IF(P778="Inkoop bij 3e partij",0,IF(H778="Ja", Z778,VLOOKUP($G778,PDC!$B$10:$G$95,5,FALSE))))</f>
        <v>0</v>
      </c>
      <c r="AH778" s="293">
        <f>IF(G778="",0,IF(P778="Inkoop bij 3e partij",V778*(1+PDC!$F$37)+IF(G778=0,0,IF(LEN(G778)=0,0,VLOOKUP($G778,PDC!$B$10:$J$77,7,FALSE))),0))</f>
        <v>0</v>
      </c>
      <c r="AI778" s="293">
        <f>IF(G778="",0,IF(P778="Inkoop bij 3e partij",W778*(1+PDC!$F$38),0))</f>
        <v>0</v>
      </c>
      <c r="AJ778" s="30">
        <f>IF(L778="",0,IF(M778="Ja",AA778,VLOOKUP($L778,PDC!$B$10:$G$95,5,FALSE)))</f>
        <v>0</v>
      </c>
    </row>
    <row r="779" spans="1:36" x14ac:dyDescent="0.2">
      <c r="A779" s="36" t="str">
        <f>IF(OR(LEN('Local Access'!A779)=0,'Local Access'!$L778="Ja"),"",'Local Access'!A779)</f>
        <v/>
      </c>
      <c r="B779" s="36" t="str">
        <f>IF(OR(LEN('Local Access'!B779)=0,'Local Access'!$L778="Ja"),"",'Local Access'!B779)</f>
        <v/>
      </c>
      <c r="C779" s="36" t="str">
        <f>IF(OR(LEN('Local Access'!C779)=0,'Local Access'!$L778="Ja"),"",'Local Access'!C779)</f>
        <v/>
      </c>
      <c r="D779" s="36" t="str">
        <f>IF(OR(LEN('Local Access'!D779)=0,'Local Access'!$L778="Ja"),"",'Local Access'!D779)</f>
        <v/>
      </c>
      <c r="E779" s="36" t="str">
        <f>IF(OR(LEN('Local Access'!E779)=0,'Local Access'!$L778="Ja"),"",'Local Access'!E779)</f>
        <v/>
      </c>
      <c r="F779" s="36" t="str">
        <f>IF(OR(LEN('Local Access'!F779)=0,'Local Access'!$L778="Ja"),"",'Local Access'!F779)</f>
        <v/>
      </c>
      <c r="G779" s="36" t="str">
        <f>IF(N778="Ja","",IF(LEN('Local Access'!H779)=0,"",'Local Access'!H779))</f>
        <v/>
      </c>
      <c r="H779" s="174" t="str">
        <f t="shared" si="55"/>
        <v/>
      </c>
      <c r="I779" s="36" t="str">
        <f>IF(N778="Ja","",IF(LEN('Local Access'!G779)=0,"",'Local Access'!G779))</f>
        <v/>
      </c>
      <c r="J779" s="36" t="str">
        <f>IF(N778="Ja","",IF(LEN('Local Access'!I779)=0,"",'Local Access'!I779))</f>
        <v/>
      </c>
      <c r="K779" s="36" t="str">
        <f>IF(LEN('Local Access'!J779)=0,"",'Local Access'!J779)</f>
        <v/>
      </c>
      <c r="L779" s="36" t="str">
        <f>IF(LEN('Local Access'!K779)=0,"",'Local Access'!K779)</f>
        <v/>
      </c>
      <c r="M779" s="174" t="str">
        <f t="shared" si="56"/>
        <v/>
      </c>
      <c r="N779" s="36" t="str">
        <f>IF(LEN('Local Access'!L779)=0,"",'Local Access'!L779)</f>
        <v/>
      </c>
      <c r="O779" s="36" t="str">
        <f>IF(LEN('Local Access'!M779)=0,"",'Local Access'!M779)</f>
        <v/>
      </c>
      <c r="P779" s="35"/>
      <c r="Q779" s="35"/>
      <c r="R779" s="34"/>
      <c r="S779" s="33"/>
      <c r="T779" s="33"/>
      <c r="U779" s="32"/>
      <c r="V779" s="31"/>
      <c r="W779" s="31"/>
      <c r="X779" s="31"/>
      <c r="Y779" s="31"/>
      <c r="Z779" s="31"/>
      <c r="AA779" s="31"/>
      <c r="AB779" s="292">
        <f t="shared" si="57"/>
        <v>0</v>
      </c>
      <c r="AC779" s="292">
        <f t="shared" si="58"/>
        <v>0</v>
      </c>
      <c r="AD779" s="292">
        <f t="shared" si="59"/>
        <v>0</v>
      </c>
      <c r="AE779" s="30">
        <f>IF(G779="",0,IF(P779="On-Net maken (glasvezel)",$S779*PDC!$F$33+$T779*PDC!$F$34+PDC!$F$32+$U779,IF(P779="On-Net maken (radio)",PDC!$F$35+$U779,0)))</f>
        <v>0</v>
      </c>
      <c r="AF779" s="293">
        <f>IF(G779="",0,IF(P779="Inkoop bij 3e partij",0,IF(H779="Ja",Y779,VLOOKUP($G779,PDC!$B$10:$G$95,6,FALSE))))</f>
        <v>0</v>
      </c>
      <c r="AG779" s="30">
        <f>IF(G779="",0,IF(P779="Inkoop bij 3e partij",0,IF(H779="Ja", Z779,VLOOKUP($G779,PDC!$B$10:$G$95,5,FALSE))))</f>
        <v>0</v>
      </c>
      <c r="AH779" s="293">
        <f>IF(G779="",0,IF(P779="Inkoop bij 3e partij",V779*(1+PDC!$F$37)+IF(G779=0,0,IF(LEN(G779)=0,0,VLOOKUP($G779,PDC!$B$10:$J$77,7,FALSE))),0))</f>
        <v>0</v>
      </c>
      <c r="AI779" s="293">
        <f>IF(G779="",0,IF(P779="Inkoop bij 3e partij",W779*(1+PDC!$F$38),0))</f>
        <v>0</v>
      </c>
      <c r="AJ779" s="30">
        <f>IF(L779="",0,IF(M779="Ja",AA779,VLOOKUP($L779,PDC!$B$10:$G$95,5,FALSE)))</f>
        <v>0</v>
      </c>
    </row>
    <row r="780" spans="1:36" x14ac:dyDescent="0.2">
      <c r="A780" s="36" t="str">
        <f>IF(OR(LEN('Local Access'!A780)=0,'Local Access'!$L779="Ja"),"",'Local Access'!A780)</f>
        <v/>
      </c>
      <c r="B780" s="36" t="str">
        <f>IF(OR(LEN('Local Access'!B780)=0,'Local Access'!$L779="Ja"),"",'Local Access'!B780)</f>
        <v/>
      </c>
      <c r="C780" s="36" t="str">
        <f>IF(OR(LEN('Local Access'!C780)=0,'Local Access'!$L779="Ja"),"",'Local Access'!C780)</f>
        <v/>
      </c>
      <c r="D780" s="36" t="str">
        <f>IF(OR(LEN('Local Access'!D780)=0,'Local Access'!$L779="Ja"),"",'Local Access'!D780)</f>
        <v/>
      </c>
      <c r="E780" s="36" t="str">
        <f>IF(OR(LEN('Local Access'!E780)=0,'Local Access'!$L779="Ja"),"",'Local Access'!E780)</f>
        <v/>
      </c>
      <c r="F780" s="36" t="str">
        <f>IF(OR(LEN('Local Access'!F780)=0,'Local Access'!$L779="Ja"),"",'Local Access'!F780)</f>
        <v/>
      </c>
      <c r="G780" s="36" t="str">
        <f>IF(N779="Ja","",IF(LEN('Local Access'!H780)=0,"",'Local Access'!H780))</f>
        <v/>
      </c>
      <c r="H780" s="174" t="str">
        <f t="shared" si="55"/>
        <v/>
      </c>
      <c r="I780" s="36" t="str">
        <f>IF(N779="Ja","",IF(LEN('Local Access'!G780)=0,"",'Local Access'!G780))</f>
        <v/>
      </c>
      <c r="J780" s="36" t="str">
        <f>IF(N779="Ja","",IF(LEN('Local Access'!I780)=0,"",'Local Access'!I780))</f>
        <v/>
      </c>
      <c r="K780" s="36" t="str">
        <f>IF(LEN('Local Access'!J780)=0,"",'Local Access'!J780)</f>
        <v/>
      </c>
      <c r="L780" s="36" t="str">
        <f>IF(LEN('Local Access'!K780)=0,"",'Local Access'!K780)</f>
        <v/>
      </c>
      <c r="M780" s="174" t="str">
        <f t="shared" si="56"/>
        <v/>
      </c>
      <c r="N780" s="36" t="str">
        <f>IF(LEN('Local Access'!L780)=0,"",'Local Access'!L780)</f>
        <v/>
      </c>
      <c r="O780" s="36" t="str">
        <f>IF(LEN('Local Access'!M780)=0,"",'Local Access'!M780)</f>
        <v/>
      </c>
      <c r="P780" s="35"/>
      <c r="Q780" s="35"/>
      <c r="R780" s="34"/>
      <c r="S780" s="33"/>
      <c r="T780" s="33"/>
      <c r="U780" s="32"/>
      <c r="V780" s="31"/>
      <c r="W780" s="31"/>
      <c r="X780" s="31"/>
      <c r="Y780" s="31"/>
      <c r="Z780" s="31"/>
      <c r="AA780" s="31"/>
      <c r="AB780" s="292">
        <f t="shared" si="57"/>
        <v>0</v>
      </c>
      <c r="AC780" s="292">
        <f t="shared" si="58"/>
        <v>0</v>
      </c>
      <c r="AD780" s="292">
        <f t="shared" si="59"/>
        <v>0</v>
      </c>
      <c r="AE780" s="30">
        <f>IF(G780="",0,IF(P780="On-Net maken (glasvezel)",$S780*PDC!$F$33+$T780*PDC!$F$34+PDC!$F$32+$U780,IF(P780="On-Net maken (radio)",PDC!$F$35+$U780,0)))</f>
        <v>0</v>
      </c>
      <c r="AF780" s="293">
        <f>IF(G780="",0,IF(P780="Inkoop bij 3e partij",0,IF(H780="Ja",Y780,VLOOKUP($G780,PDC!$B$10:$G$95,6,FALSE))))</f>
        <v>0</v>
      </c>
      <c r="AG780" s="30">
        <f>IF(G780="",0,IF(P780="Inkoop bij 3e partij",0,IF(H780="Ja", Z780,VLOOKUP($G780,PDC!$B$10:$G$95,5,FALSE))))</f>
        <v>0</v>
      </c>
      <c r="AH780" s="293">
        <f>IF(G780="",0,IF(P780="Inkoop bij 3e partij",V780*(1+PDC!$F$37)+IF(G780=0,0,IF(LEN(G780)=0,0,VLOOKUP($G780,PDC!$B$10:$J$77,7,FALSE))),0))</f>
        <v>0</v>
      </c>
      <c r="AI780" s="293">
        <f>IF(G780="",0,IF(P780="Inkoop bij 3e partij",W780*(1+PDC!$F$38),0))</f>
        <v>0</v>
      </c>
      <c r="AJ780" s="30">
        <f>IF(L780="",0,IF(M780="Ja",AA780,VLOOKUP($L780,PDC!$B$10:$G$95,5,FALSE)))</f>
        <v>0</v>
      </c>
    </row>
    <row r="781" spans="1:36" x14ac:dyDescent="0.2">
      <c r="A781" s="36" t="str">
        <f>IF(OR(LEN('Local Access'!A781)=0,'Local Access'!$L780="Ja"),"",'Local Access'!A781)</f>
        <v/>
      </c>
      <c r="B781" s="36" t="str">
        <f>IF(OR(LEN('Local Access'!B781)=0,'Local Access'!$L780="Ja"),"",'Local Access'!B781)</f>
        <v/>
      </c>
      <c r="C781" s="36" t="str">
        <f>IF(OR(LEN('Local Access'!C781)=0,'Local Access'!$L780="Ja"),"",'Local Access'!C781)</f>
        <v/>
      </c>
      <c r="D781" s="36" t="str">
        <f>IF(OR(LEN('Local Access'!D781)=0,'Local Access'!$L780="Ja"),"",'Local Access'!D781)</f>
        <v/>
      </c>
      <c r="E781" s="36" t="str">
        <f>IF(OR(LEN('Local Access'!E781)=0,'Local Access'!$L780="Ja"),"",'Local Access'!E781)</f>
        <v/>
      </c>
      <c r="F781" s="36" t="str">
        <f>IF(OR(LEN('Local Access'!F781)=0,'Local Access'!$L780="Ja"),"",'Local Access'!F781)</f>
        <v/>
      </c>
      <c r="G781" s="36" t="str">
        <f>IF(N780="Ja","",IF(LEN('Local Access'!H781)=0,"",'Local Access'!H781))</f>
        <v/>
      </c>
      <c r="H781" s="174" t="str">
        <f t="shared" ref="H781:H844" si="60">IF(N780="Ja","",IF(LEFT(G781,3)="SD-","Ja",""))</f>
        <v/>
      </c>
      <c r="I781" s="36" t="str">
        <f>IF(N780="Ja","",IF(LEN('Local Access'!G781)=0,"",'Local Access'!G781))</f>
        <v/>
      </c>
      <c r="J781" s="36" t="str">
        <f>IF(N780="Ja","",IF(LEN('Local Access'!I781)=0,"",'Local Access'!I781))</f>
        <v/>
      </c>
      <c r="K781" s="36" t="str">
        <f>IF(LEN('Local Access'!J781)=0,"",'Local Access'!J781)</f>
        <v/>
      </c>
      <c r="L781" s="36" t="str">
        <f>IF(LEN('Local Access'!K781)=0,"",'Local Access'!K781)</f>
        <v/>
      </c>
      <c r="M781" s="174" t="str">
        <f t="shared" ref="M781:M844" si="61">IF(LEFT(L781,3)="SD-","Ja","")</f>
        <v/>
      </c>
      <c r="N781" s="36" t="str">
        <f>IF(LEN('Local Access'!L781)=0,"",'Local Access'!L781)</f>
        <v/>
      </c>
      <c r="O781" s="36" t="str">
        <f>IF(LEN('Local Access'!M781)=0,"",'Local Access'!M781)</f>
        <v/>
      </c>
      <c r="P781" s="35"/>
      <c r="Q781" s="35"/>
      <c r="R781" s="34"/>
      <c r="S781" s="33"/>
      <c r="T781" s="33"/>
      <c r="U781" s="32"/>
      <c r="V781" s="31"/>
      <c r="W781" s="31"/>
      <c r="X781" s="31"/>
      <c r="Y781" s="31"/>
      <c r="Z781" s="31"/>
      <c r="AA781" s="31"/>
      <c r="AB781" s="292">
        <f t="shared" ref="AB781:AB844" si="62">AE781+AH781</f>
        <v>0</v>
      </c>
      <c r="AC781" s="292">
        <f t="shared" ref="AC781:AC844" si="63">AF781</f>
        <v>0</v>
      </c>
      <c r="AD781" s="292">
        <f t="shared" ref="AD781:AD844" si="64">AI781+AG781+AJ781</f>
        <v>0</v>
      </c>
      <c r="AE781" s="30">
        <f>IF(G781="",0,IF(P781="On-Net maken (glasvezel)",$S781*PDC!$F$33+$T781*PDC!$F$34+PDC!$F$32+$U781,IF(P781="On-Net maken (radio)",PDC!$F$35+$U781,0)))</f>
        <v>0</v>
      </c>
      <c r="AF781" s="293">
        <f>IF(G781="",0,IF(P781="Inkoop bij 3e partij",0,IF(H781="Ja",Y781,VLOOKUP($G781,PDC!$B$10:$G$95,6,FALSE))))</f>
        <v>0</v>
      </c>
      <c r="AG781" s="30">
        <f>IF(G781="",0,IF(P781="Inkoop bij 3e partij",0,IF(H781="Ja", Z781,VLOOKUP($G781,PDC!$B$10:$G$95,5,FALSE))))</f>
        <v>0</v>
      </c>
      <c r="AH781" s="293">
        <f>IF(G781="",0,IF(P781="Inkoop bij 3e partij",V781*(1+PDC!$F$37)+IF(G781=0,0,IF(LEN(G781)=0,0,VLOOKUP($G781,PDC!$B$10:$J$77,7,FALSE))),0))</f>
        <v>0</v>
      </c>
      <c r="AI781" s="293">
        <f>IF(G781="",0,IF(P781="Inkoop bij 3e partij",W781*(1+PDC!$F$38),0))</f>
        <v>0</v>
      </c>
      <c r="AJ781" s="30">
        <f>IF(L781="",0,IF(M781="Ja",AA781,VLOOKUP($L781,PDC!$B$10:$G$95,5,FALSE)))</f>
        <v>0</v>
      </c>
    </row>
    <row r="782" spans="1:36" x14ac:dyDescent="0.2">
      <c r="A782" s="36" t="str">
        <f>IF(OR(LEN('Local Access'!A782)=0,'Local Access'!$L781="Ja"),"",'Local Access'!A782)</f>
        <v/>
      </c>
      <c r="B782" s="36" t="str">
        <f>IF(OR(LEN('Local Access'!B782)=0,'Local Access'!$L781="Ja"),"",'Local Access'!B782)</f>
        <v/>
      </c>
      <c r="C782" s="36" t="str">
        <f>IF(OR(LEN('Local Access'!C782)=0,'Local Access'!$L781="Ja"),"",'Local Access'!C782)</f>
        <v/>
      </c>
      <c r="D782" s="36" t="str">
        <f>IF(OR(LEN('Local Access'!D782)=0,'Local Access'!$L781="Ja"),"",'Local Access'!D782)</f>
        <v/>
      </c>
      <c r="E782" s="36" t="str">
        <f>IF(OR(LEN('Local Access'!E782)=0,'Local Access'!$L781="Ja"),"",'Local Access'!E782)</f>
        <v/>
      </c>
      <c r="F782" s="36" t="str">
        <f>IF(OR(LEN('Local Access'!F782)=0,'Local Access'!$L781="Ja"),"",'Local Access'!F782)</f>
        <v/>
      </c>
      <c r="G782" s="36" t="str">
        <f>IF(N781="Ja","",IF(LEN('Local Access'!H782)=0,"",'Local Access'!H782))</f>
        <v/>
      </c>
      <c r="H782" s="174" t="str">
        <f t="shared" si="60"/>
        <v/>
      </c>
      <c r="I782" s="36" t="str">
        <f>IF(N781="Ja","",IF(LEN('Local Access'!G782)=0,"",'Local Access'!G782))</f>
        <v/>
      </c>
      <c r="J782" s="36" t="str">
        <f>IF(N781="Ja","",IF(LEN('Local Access'!I782)=0,"",'Local Access'!I782))</f>
        <v/>
      </c>
      <c r="K782" s="36" t="str">
        <f>IF(LEN('Local Access'!J782)=0,"",'Local Access'!J782)</f>
        <v/>
      </c>
      <c r="L782" s="36" t="str">
        <f>IF(LEN('Local Access'!K782)=0,"",'Local Access'!K782)</f>
        <v/>
      </c>
      <c r="M782" s="174" t="str">
        <f t="shared" si="61"/>
        <v/>
      </c>
      <c r="N782" s="36" t="str">
        <f>IF(LEN('Local Access'!L782)=0,"",'Local Access'!L782)</f>
        <v/>
      </c>
      <c r="O782" s="36" t="str">
        <f>IF(LEN('Local Access'!M782)=0,"",'Local Access'!M782)</f>
        <v/>
      </c>
      <c r="P782" s="35"/>
      <c r="Q782" s="35"/>
      <c r="R782" s="34"/>
      <c r="S782" s="33"/>
      <c r="T782" s="33"/>
      <c r="U782" s="32"/>
      <c r="V782" s="31"/>
      <c r="W782" s="31"/>
      <c r="X782" s="31"/>
      <c r="Y782" s="31"/>
      <c r="Z782" s="31"/>
      <c r="AA782" s="31"/>
      <c r="AB782" s="292">
        <f t="shared" si="62"/>
        <v>0</v>
      </c>
      <c r="AC782" s="292">
        <f t="shared" si="63"/>
        <v>0</v>
      </c>
      <c r="AD782" s="292">
        <f t="shared" si="64"/>
        <v>0</v>
      </c>
      <c r="AE782" s="30">
        <f>IF(G782="",0,IF(P782="On-Net maken (glasvezel)",$S782*PDC!$F$33+$T782*PDC!$F$34+PDC!$F$32+$U782,IF(P782="On-Net maken (radio)",PDC!$F$35+$U782,0)))</f>
        <v>0</v>
      </c>
      <c r="AF782" s="293">
        <f>IF(G782="",0,IF(P782="Inkoop bij 3e partij",0,IF(H782="Ja",Y782,VLOOKUP($G782,PDC!$B$10:$G$95,6,FALSE))))</f>
        <v>0</v>
      </c>
      <c r="AG782" s="30">
        <f>IF(G782="",0,IF(P782="Inkoop bij 3e partij",0,IF(H782="Ja", Z782,VLOOKUP($G782,PDC!$B$10:$G$95,5,FALSE))))</f>
        <v>0</v>
      </c>
      <c r="AH782" s="293">
        <f>IF(G782="",0,IF(P782="Inkoop bij 3e partij",V782*(1+PDC!$F$37)+IF(G782=0,0,IF(LEN(G782)=0,0,VLOOKUP($G782,PDC!$B$10:$J$77,7,FALSE))),0))</f>
        <v>0</v>
      </c>
      <c r="AI782" s="293">
        <f>IF(G782="",0,IF(P782="Inkoop bij 3e partij",W782*(1+PDC!$F$38),0))</f>
        <v>0</v>
      </c>
      <c r="AJ782" s="30">
        <f>IF(L782="",0,IF(M782="Ja",AA782,VLOOKUP($L782,PDC!$B$10:$G$95,5,FALSE)))</f>
        <v>0</v>
      </c>
    </row>
    <row r="783" spans="1:36" x14ac:dyDescent="0.2">
      <c r="A783" s="36" t="str">
        <f>IF(OR(LEN('Local Access'!A783)=0,'Local Access'!$L782="Ja"),"",'Local Access'!A783)</f>
        <v/>
      </c>
      <c r="B783" s="36" t="str">
        <f>IF(OR(LEN('Local Access'!B783)=0,'Local Access'!$L782="Ja"),"",'Local Access'!B783)</f>
        <v/>
      </c>
      <c r="C783" s="36" t="str">
        <f>IF(OR(LEN('Local Access'!C783)=0,'Local Access'!$L782="Ja"),"",'Local Access'!C783)</f>
        <v/>
      </c>
      <c r="D783" s="36" t="str">
        <f>IF(OR(LEN('Local Access'!D783)=0,'Local Access'!$L782="Ja"),"",'Local Access'!D783)</f>
        <v/>
      </c>
      <c r="E783" s="36" t="str">
        <f>IF(OR(LEN('Local Access'!E783)=0,'Local Access'!$L782="Ja"),"",'Local Access'!E783)</f>
        <v/>
      </c>
      <c r="F783" s="36" t="str">
        <f>IF(OR(LEN('Local Access'!F783)=0,'Local Access'!$L782="Ja"),"",'Local Access'!F783)</f>
        <v/>
      </c>
      <c r="G783" s="36" t="str">
        <f>IF(N782="Ja","",IF(LEN('Local Access'!H783)=0,"",'Local Access'!H783))</f>
        <v/>
      </c>
      <c r="H783" s="174" t="str">
        <f t="shared" si="60"/>
        <v/>
      </c>
      <c r="I783" s="36" t="str">
        <f>IF(N782="Ja","",IF(LEN('Local Access'!G783)=0,"",'Local Access'!G783))</f>
        <v/>
      </c>
      <c r="J783" s="36" t="str">
        <f>IF(N782="Ja","",IF(LEN('Local Access'!I783)=0,"",'Local Access'!I783))</f>
        <v/>
      </c>
      <c r="K783" s="36" t="str">
        <f>IF(LEN('Local Access'!J783)=0,"",'Local Access'!J783)</f>
        <v/>
      </c>
      <c r="L783" s="36" t="str">
        <f>IF(LEN('Local Access'!K783)=0,"",'Local Access'!K783)</f>
        <v/>
      </c>
      <c r="M783" s="174" t="str">
        <f t="shared" si="61"/>
        <v/>
      </c>
      <c r="N783" s="36" t="str">
        <f>IF(LEN('Local Access'!L783)=0,"",'Local Access'!L783)</f>
        <v/>
      </c>
      <c r="O783" s="36" t="str">
        <f>IF(LEN('Local Access'!M783)=0,"",'Local Access'!M783)</f>
        <v/>
      </c>
      <c r="P783" s="35"/>
      <c r="Q783" s="35"/>
      <c r="R783" s="34"/>
      <c r="S783" s="33"/>
      <c r="T783" s="33"/>
      <c r="U783" s="32"/>
      <c r="V783" s="31"/>
      <c r="W783" s="31"/>
      <c r="X783" s="31"/>
      <c r="Y783" s="31"/>
      <c r="Z783" s="31"/>
      <c r="AA783" s="31"/>
      <c r="AB783" s="292">
        <f t="shared" si="62"/>
        <v>0</v>
      </c>
      <c r="AC783" s="292">
        <f t="shared" si="63"/>
        <v>0</v>
      </c>
      <c r="AD783" s="292">
        <f t="shared" si="64"/>
        <v>0</v>
      </c>
      <c r="AE783" s="30">
        <f>IF(G783="",0,IF(P783="On-Net maken (glasvezel)",$S783*PDC!$F$33+$T783*PDC!$F$34+PDC!$F$32+$U783,IF(P783="On-Net maken (radio)",PDC!$F$35+$U783,0)))</f>
        <v>0</v>
      </c>
      <c r="AF783" s="293">
        <f>IF(G783="",0,IF(P783="Inkoop bij 3e partij",0,IF(H783="Ja",Y783,VLOOKUP($G783,PDC!$B$10:$G$95,6,FALSE))))</f>
        <v>0</v>
      </c>
      <c r="AG783" s="30">
        <f>IF(G783="",0,IF(P783="Inkoop bij 3e partij",0,IF(H783="Ja", Z783,VLOOKUP($G783,PDC!$B$10:$G$95,5,FALSE))))</f>
        <v>0</v>
      </c>
      <c r="AH783" s="293">
        <f>IF(G783="",0,IF(P783="Inkoop bij 3e partij",V783*(1+PDC!$F$37)+IF(G783=0,0,IF(LEN(G783)=0,0,VLOOKUP($G783,PDC!$B$10:$J$77,7,FALSE))),0))</f>
        <v>0</v>
      </c>
      <c r="AI783" s="293">
        <f>IF(G783="",0,IF(P783="Inkoop bij 3e partij",W783*(1+PDC!$F$38),0))</f>
        <v>0</v>
      </c>
      <c r="AJ783" s="30">
        <f>IF(L783="",0,IF(M783="Ja",AA783,VLOOKUP($L783,PDC!$B$10:$G$95,5,FALSE)))</f>
        <v>0</v>
      </c>
    </row>
    <row r="784" spans="1:36" x14ac:dyDescent="0.2">
      <c r="A784" s="36" t="str">
        <f>IF(OR(LEN('Local Access'!A784)=0,'Local Access'!$L783="Ja"),"",'Local Access'!A784)</f>
        <v/>
      </c>
      <c r="B784" s="36" t="str">
        <f>IF(OR(LEN('Local Access'!B784)=0,'Local Access'!$L783="Ja"),"",'Local Access'!B784)</f>
        <v/>
      </c>
      <c r="C784" s="36" t="str">
        <f>IF(OR(LEN('Local Access'!C784)=0,'Local Access'!$L783="Ja"),"",'Local Access'!C784)</f>
        <v/>
      </c>
      <c r="D784" s="36" t="str">
        <f>IF(OR(LEN('Local Access'!D784)=0,'Local Access'!$L783="Ja"),"",'Local Access'!D784)</f>
        <v/>
      </c>
      <c r="E784" s="36" t="str">
        <f>IF(OR(LEN('Local Access'!E784)=0,'Local Access'!$L783="Ja"),"",'Local Access'!E784)</f>
        <v/>
      </c>
      <c r="F784" s="36" t="str">
        <f>IF(OR(LEN('Local Access'!F784)=0,'Local Access'!$L783="Ja"),"",'Local Access'!F784)</f>
        <v/>
      </c>
      <c r="G784" s="36" t="str">
        <f>IF(N783="Ja","",IF(LEN('Local Access'!H784)=0,"",'Local Access'!H784))</f>
        <v/>
      </c>
      <c r="H784" s="174" t="str">
        <f t="shared" si="60"/>
        <v/>
      </c>
      <c r="I784" s="36" t="str">
        <f>IF(N783="Ja","",IF(LEN('Local Access'!G784)=0,"",'Local Access'!G784))</f>
        <v/>
      </c>
      <c r="J784" s="36" t="str">
        <f>IF(N783="Ja","",IF(LEN('Local Access'!I784)=0,"",'Local Access'!I784))</f>
        <v/>
      </c>
      <c r="K784" s="36" t="str">
        <f>IF(LEN('Local Access'!J784)=0,"",'Local Access'!J784)</f>
        <v/>
      </c>
      <c r="L784" s="36" t="str">
        <f>IF(LEN('Local Access'!K784)=0,"",'Local Access'!K784)</f>
        <v/>
      </c>
      <c r="M784" s="174" t="str">
        <f t="shared" si="61"/>
        <v/>
      </c>
      <c r="N784" s="36" t="str">
        <f>IF(LEN('Local Access'!L784)=0,"",'Local Access'!L784)</f>
        <v/>
      </c>
      <c r="O784" s="36" t="str">
        <f>IF(LEN('Local Access'!M784)=0,"",'Local Access'!M784)</f>
        <v/>
      </c>
      <c r="P784" s="35"/>
      <c r="Q784" s="35"/>
      <c r="R784" s="34"/>
      <c r="S784" s="33"/>
      <c r="T784" s="33"/>
      <c r="U784" s="32"/>
      <c r="V784" s="31"/>
      <c r="W784" s="31"/>
      <c r="X784" s="31"/>
      <c r="Y784" s="31"/>
      <c r="Z784" s="31"/>
      <c r="AA784" s="31"/>
      <c r="AB784" s="292">
        <f t="shared" si="62"/>
        <v>0</v>
      </c>
      <c r="AC784" s="292">
        <f t="shared" si="63"/>
        <v>0</v>
      </c>
      <c r="AD784" s="292">
        <f t="shared" si="64"/>
        <v>0</v>
      </c>
      <c r="AE784" s="30">
        <f>IF(G784="",0,IF(P784="On-Net maken (glasvezel)",$S784*PDC!$F$33+$T784*PDC!$F$34+PDC!$F$32+$U784,IF(P784="On-Net maken (radio)",PDC!$F$35+$U784,0)))</f>
        <v>0</v>
      </c>
      <c r="AF784" s="293">
        <f>IF(G784="",0,IF(P784="Inkoop bij 3e partij",0,IF(H784="Ja",Y784,VLOOKUP($G784,PDC!$B$10:$G$95,6,FALSE))))</f>
        <v>0</v>
      </c>
      <c r="AG784" s="30">
        <f>IF(G784="",0,IF(P784="Inkoop bij 3e partij",0,IF(H784="Ja", Z784,VLOOKUP($G784,PDC!$B$10:$G$95,5,FALSE))))</f>
        <v>0</v>
      </c>
      <c r="AH784" s="293">
        <f>IF(G784="",0,IF(P784="Inkoop bij 3e partij",V784*(1+PDC!$F$37)+IF(G784=0,0,IF(LEN(G784)=0,0,VLOOKUP($G784,PDC!$B$10:$J$77,7,FALSE))),0))</f>
        <v>0</v>
      </c>
      <c r="AI784" s="293">
        <f>IF(G784="",0,IF(P784="Inkoop bij 3e partij",W784*(1+PDC!$F$38),0))</f>
        <v>0</v>
      </c>
      <c r="AJ784" s="30">
        <f>IF(L784="",0,IF(M784="Ja",AA784,VLOOKUP($L784,PDC!$B$10:$G$95,5,FALSE)))</f>
        <v>0</v>
      </c>
    </row>
    <row r="785" spans="1:36" x14ac:dyDescent="0.2">
      <c r="A785" s="36" t="str">
        <f>IF(OR(LEN('Local Access'!A785)=0,'Local Access'!$L784="Ja"),"",'Local Access'!A785)</f>
        <v/>
      </c>
      <c r="B785" s="36" t="str">
        <f>IF(OR(LEN('Local Access'!B785)=0,'Local Access'!$L784="Ja"),"",'Local Access'!B785)</f>
        <v/>
      </c>
      <c r="C785" s="36" t="str">
        <f>IF(OR(LEN('Local Access'!C785)=0,'Local Access'!$L784="Ja"),"",'Local Access'!C785)</f>
        <v/>
      </c>
      <c r="D785" s="36" t="str">
        <f>IF(OR(LEN('Local Access'!D785)=0,'Local Access'!$L784="Ja"),"",'Local Access'!D785)</f>
        <v/>
      </c>
      <c r="E785" s="36" t="str">
        <f>IF(OR(LEN('Local Access'!E785)=0,'Local Access'!$L784="Ja"),"",'Local Access'!E785)</f>
        <v/>
      </c>
      <c r="F785" s="36" t="str">
        <f>IF(OR(LEN('Local Access'!F785)=0,'Local Access'!$L784="Ja"),"",'Local Access'!F785)</f>
        <v/>
      </c>
      <c r="G785" s="36" t="str">
        <f>IF(N784="Ja","",IF(LEN('Local Access'!H785)=0,"",'Local Access'!H785))</f>
        <v/>
      </c>
      <c r="H785" s="174" t="str">
        <f t="shared" si="60"/>
        <v/>
      </c>
      <c r="I785" s="36" t="str">
        <f>IF(N784="Ja","",IF(LEN('Local Access'!G785)=0,"",'Local Access'!G785))</f>
        <v/>
      </c>
      <c r="J785" s="36" t="str">
        <f>IF(N784="Ja","",IF(LEN('Local Access'!I785)=0,"",'Local Access'!I785))</f>
        <v/>
      </c>
      <c r="K785" s="36" t="str">
        <f>IF(LEN('Local Access'!J785)=0,"",'Local Access'!J785)</f>
        <v/>
      </c>
      <c r="L785" s="36" t="str">
        <f>IF(LEN('Local Access'!K785)=0,"",'Local Access'!K785)</f>
        <v/>
      </c>
      <c r="M785" s="174" t="str">
        <f t="shared" si="61"/>
        <v/>
      </c>
      <c r="N785" s="36" t="str">
        <f>IF(LEN('Local Access'!L785)=0,"",'Local Access'!L785)</f>
        <v/>
      </c>
      <c r="O785" s="36" t="str">
        <f>IF(LEN('Local Access'!M785)=0,"",'Local Access'!M785)</f>
        <v/>
      </c>
      <c r="P785" s="35"/>
      <c r="Q785" s="35"/>
      <c r="R785" s="34"/>
      <c r="S785" s="33"/>
      <c r="T785" s="33"/>
      <c r="U785" s="32"/>
      <c r="V785" s="31"/>
      <c r="W785" s="31"/>
      <c r="X785" s="31"/>
      <c r="Y785" s="31"/>
      <c r="Z785" s="31"/>
      <c r="AA785" s="31"/>
      <c r="AB785" s="292">
        <f t="shared" si="62"/>
        <v>0</v>
      </c>
      <c r="AC785" s="292">
        <f t="shared" si="63"/>
        <v>0</v>
      </c>
      <c r="AD785" s="292">
        <f t="shared" si="64"/>
        <v>0</v>
      </c>
      <c r="AE785" s="30">
        <f>IF(G785="",0,IF(P785="On-Net maken (glasvezel)",$S785*PDC!$F$33+$T785*PDC!$F$34+PDC!$F$32+$U785,IF(P785="On-Net maken (radio)",PDC!$F$35+$U785,0)))</f>
        <v>0</v>
      </c>
      <c r="AF785" s="293">
        <f>IF(G785="",0,IF(P785="Inkoop bij 3e partij",0,IF(H785="Ja",Y785,VLOOKUP($G785,PDC!$B$10:$G$95,6,FALSE))))</f>
        <v>0</v>
      </c>
      <c r="AG785" s="30">
        <f>IF(G785="",0,IF(P785="Inkoop bij 3e partij",0,IF(H785="Ja", Z785,VLOOKUP($G785,PDC!$B$10:$G$95,5,FALSE))))</f>
        <v>0</v>
      </c>
      <c r="AH785" s="293">
        <f>IF(G785="",0,IF(P785="Inkoop bij 3e partij",V785*(1+PDC!$F$37)+IF(G785=0,0,IF(LEN(G785)=0,0,VLOOKUP($G785,PDC!$B$10:$J$77,7,FALSE))),0))</f>
        <v>0</v>
      </c>
      <c r="AI785" s="293">
        <f>IF(G785="",0,IF(P785="Inkoop bij 3e partij",W785*(1+PDC!$F$38),0))</f>
        <v>0</v>
      </c>
      <c r="AJ785" s="30">
        <f>IF(L785="",0,IF(M785="Ja",AA785,VLOOKUP($L785,PDC!$B$10:$G$95,5,FALSE)))</f>
        <v>0</v>
      </c>
    </row>
    <row r="786" spans="1:36" x14ac:dyDescent="0.2">
      <c r="A786" s="36" t="str">
        <f>IF(OR(LEN('Local Access'!A786)=0,'Local Access'!$L785="Ja"),"",'Local Access'!A786)</f>
        <v/>
      </c>
      <c r="B786" s="36" t="str">
        <f>IF(OR(LEN('Local Access'!B786)=0,'Local Access'!$L785="Ja"),"",'Local Access'!B786)</f>
        <v/>
      </c>
      <c r="C786" s="36" t="str">
        <f>IF(OR(LEN('Local Access'!C786)=0,'Local Access'!$L785="Ja"),"",'Local Access'!C786)</f>
        <v/>
      </c>
      <c r="D786" s="36" t="str">
        <f>IF(OR(LEN('Local Access'!D786)=0,'Local Access'!$L785="Ja"),"",'Local Access'!D786)</f>
        <v/>
      </c>
      <c r="E786" s="36" t="str">
        <f>IF(OR(LEN('Local Access'!E786)=0,'Local Access'!$L785="Ja"),"",'Local Access'!E786)</f>
        <v/>
      </c>
      <c r="F786" s="36" t="str">
        <f>IF(OR(LEN('Local Access'!F786)=0,'Local Access'!$L785="Ja"),"",'Local Access'!F786)</f>
        <v/>
      </c>
      <c r="G786" s="36" t="str">
        <f>IF(N785="Ja","",IF(LEN('Local Access'!H786)=0,"",'Local Access'!H786))</f>
        <v/>
      </c>
      <c r="H786" s="174" t="str">
        <f t="shared" si="60"/>
        <v/>
      </c>
      <c r="I786" s="36" t="str">
        <f>IF(N785="Ja","",IF(LEN('Local Access'!G786)=0,"",'Local Access'!G786))</f>
        <v/>
      </c>
      <c r="J786" s="36" t="str">
        <f>IF(N785="Ja","",IF(LEN('Local Access'!I786)=0,"",'Local Access'!I786))</f>
        <v/>
      </c>
      <c r="K786" s="36" t="str">
        <f>IF(LEN('Local Access'!J786)=0,"",'Local Access'!J786)</f>
        <v/>
      </c>
      <c r="L786" s="36" t="str">
        <f>IF(LEN('Local Access'!K786)=0,"",'Local Access'!K786)</f>
        <v/>
      </c>
      <c r="M786" s="174" t="str">
        <f t="shared" si="61"/>
        <v/>
      </c>
      <c r="N786" s="36" t="str">
        <f>IF(LEN('Local Access'!L786)=0,"",'Local Access'!L786)</f>
        <v/>
      </c>
      <c r="O786" s="36" t="str">
        <f>IF(LEN('Local Access'!M786)=0,"",'Local Access'!M786)</f>
        <v/>
      </c>
      <c r="P786" s="35"/>
      <c r="Q786" s="35"/>
      <c r="R786" s="34"/>
      <c r="S786" s="33"/>
      <c r="T786" s="33"/>
      <c r="U786" s="32"/>
      <c r="V786" s="31"/>
      <c r="W786" s="31"/>
      <c r="X786" s="31"/>
      <c r="Y786" s="31"/>
      <c r="Z786" s="31"/>
      <c r="AA786" s="31"/>
      <c r="AB786" s="292">
        <f t="shared" si="62"/>
        <v>0</v>
      </c>
      <c r="AC786" s="292">
        <f t="shared" si="63"/>
        <v>0</v>
      </c>
      <c r="AD786" s="292">
        <f t="shared" si="64"/>
        <v>0</v>
      </c>
      <c r="AE786" s="30">
        <f>IF(G786="",0,IF(P786="On-Net maken (glasvezel)",$S786*PDC!$F$33+$T786*PDC!$F$34+PDC!$F$32+$U786,IF(P786="On-Net maken (radio)",PDC!$F$35+$U786,0)))</f>
        <v>0</v>
      </c>
      <c r="AF786" s="293">
        <f>IF(G786="",0,IF(P786="Inkoop bij 3e partij",0,IF(H786="Ja",Y786,VLOOKUP($G786,PDC!$B$10:$G$95,6,FALSE))))</f>
        <v>0</v>
      </c>
      <c r="AG786" s="30">
        <f>IF(G786="",0,IF(P786="Inkoop bij 3e partij",0,IF(H786="Ja", Z786,VLOOKUP($G786,PDC!$B$10:$G$95,5,FALSE))))</f>
        <v>0</v>
      </c>
      <c r="AH786" s="293">
        <f>IF(G786="",0,IF(P786="Inkoop bij 3e partij",V786*(1+PDC!$F$37)+IF(G786=0,0,IF(LEN(G786)=0,0,VLOOKUP($G786,PDC!$B$10:$J$77,7,FALSE))),0))</f>
        <v>0</v>
      </c>
      <c r="AI786" s="293">
        <f>IF(G786="",0,IF(P786="Inkoop bij 3e partij",W786*(1+PDC!$F$38),0))</f>
        <v>0</v>
      </c>
      <c r="AJ786" s="30">
        <f>IF(L786="",0,IF(M786="Ja",AA786,VLOOKUP($L786,PDC!$B$10:$G$95,5,FALSE)))</f>
        <v>0</v>
      </c>
    </row>
    <row r="787" spans="1:36" x14ac:dyDescent="0.2">
      <c r="A787" s="36" t="str">
        <f>IF(OR(LEN('Local Access'!A787)=0,'Local Access'!$L786="Ja"),"",'Local Access'!A787)</f>
        <v/>
      </c>
      <c r="B787" s="36" t="str">
        <f>IF(OR(LEN('Local Access'!B787)=0,'Local Access'!$L786="Ja"),"",'Local Access'!B787)</f>
        <v/>
      </c>
      <c r="C787" s="36" t="str">
        <f>IF(OR(LEN('Local Access'!C787)=0,'Local Access'!$L786="Ja"),"",'Local Access'!C787)</f>
        <v/>
      </c>
      <c r="D787" s="36" t="str">
        <f>IF(OR(LEN('Local Access'!D787)=0,'Local Access'!$L786="Ja"),"",'Local Access'!D787)</f>
        <v/>
      </c>
      <c r="E787" s="36" t="str">
        <f>IF(OR(LEN('Local Access'!E787)=0,'Local Access'!$L786="Ja"),"",'Local Access'!E787)</f>
        <v/>
      </c>
      <c r="F787" s="36" t="str">
        <f>IF(OR(LEN('Local Access'!F787)=0,'Local Access'!$L786="Ja"),"",'Local Access'!F787)</f>
        <v/>
      </c>
      <c r="G787" s="36" t="str">
        <f>IF(N786="Ja","",IF(LEN('Local Access'!H787)=0,"",'Local Access'!H787))</f>
        <v/>
      </c>
      <c r="H787" s="174" t="str">
        <f t="shared" si="60"/>
        <v/>
      </c>
      <c r="I787" s="36" t="str">
        <f>IF(N786="Ja","",IF(LEN('Local Access'!G787)=0,"",'Local Access'!G787))</f>
        <v/>
      </c>
      <c r="J787" s="36" t="str">
        <f>IF(N786="Ja","",IF(LEN('Local Access'!I787)=0,"",'Local Access'!I787))</f>
        <v/>
      </c>
      <c r="K787" s="36" t="str">
        <f>IF(LEN('Local Access'!J787)=0,"",'Local Access'!J787)</f>
        <v/>
      </c>
      <c r="L787" s="36" t="str">
        <f>IF(LEN('Local Access'!K787)=0,"",'Local Access'!K787)</f>
        <v/>
      </c>
      <c r="M787" s="174" t="str">
        <f t="shared" si="61"/>
        <v/>
      </c>
      <c r="N787" s="36" t="str">
        <f>IF(LEN('Local Access'!L787)=0,"",'Local Access'!L787)</f>
        <v/>
      </c>
      <c r="O787" s="36" t="str">
        <f>IF(LEN('Local Access'!M787)=0,"",'Local Access'!M787)</f>
        <v/>
      </c>
      <c r="P787" s="35"/>
      <c r="Q787" s="35"/>
      <c r="R787" s="34"/>
      <c r="S787" s="33"/>
      <c r="T787" s="33"/>
      <c r="U787" s="32"/>
      <c r="V787" s="31"/>
      <c r="W787" s="31"/>
      <c r="X787" s="31"/>
      <c r="Y787" s="31"/>
      <c r="Z787" s="31"/>
      <c r="AA787" s="31"/>
      <c r="AB787" s="292">
        <f t="shared" si="62"/>
        <v>0</v>
      </c>
      <c r="AC787" s="292">
        <f t="shared" si="63"/>
        <v>0</v>
      </c>
      <c r="AD787" s="292">
        <f t="shared" si="64"/>
        <v>0</v>
      </c>
      <c r="AE787" s="30">
        <f>IF(G787="",0,IF(P787="On-Net maken (glasvezel)",$S787*PDC!$F$33+$T787*PDC!$F$34+PDC!$F$32+$U787,IF(P787="On-Net maken (radio)",PDC!$F$35+$U787,0)))</f>
        <v>0</v>
      </c>
      <c r="AF787" s="293">
        <f>IF(G787="",0,IF(P787="Inkoop bij 3e partij",0,IF(H787="Ja",Y787,VLOOKUP($G787,PDC!$B$10:$G$95,6,FALSE))))</f>
        <v>0</v>
      </c>
      <c r="AG787" s="30">
        <f>IF(G787="",0,IF(P787="Inkoop bij 3e partij",0,IF(H787="Ja", Z787,VLOOKUP($G787,PDC!$B$10:$G$95,5,FALSE))))</f>
        <v>0</v>
      </c>
      <c r="AH787" s="293">
        <f>IF(G787="",0,IF(P787="Inkoop bij 3e partij",V787*(1+PDC!$F$37)+IF(G787=0,0,IF(LEN(G787)=0,0,VLOOKUP($G787,PDC!$B$10:$J$77,7,FALSE))),0))</f>
        <v>0</v>
      </c>
      <c r="AI787" s="293">
        <f>IF(G787="",0,IF(P787="Inkoop bij 3e partij",W787*(1+PDC!$F$38),0))</f>
        <v>0</v>
      </c>
      <c r="AJ787" s="30">
        <f>IF(L787="",0,IF(M787="Ja",AA787,VLOOKUP($L787,PDC!$B$10:$G$95,5,FALSE)))</f>
        <v>0</v>
      </c>
    </row>
    <row r="788" spans="1:36" x14ac:dyDescent="0.2">
      <c r="A788" s="36" t="str">
        <f>IF(OR(LEN('Local Access'!A788)=0,'Local Access'!$L787="Ja"),"",'Local Access'!A788)</f>
        <v/>
      </c>
      <c r="B788" s="36" t="str">
        <f>IF(OR(LEN('Local Access'!B788)=0,'Local Access'!$L787="Ja"),"",'Local Access'!B788)</f>
        <v/>
      </c>
      <c r="C788" s="36" t="str">
        <f>IF(OR(LEN('Local Access'!C788)=0,'Local Access'!$L787="Ja"),"",'Local Access'!C788)</f>
        <v/>
      </c>
      <c r="D788" s="36" t="str">
        <f>IF(OR(LEN('Local Access'!D788)=0,'Local Access'!$L787="Ja"),"",'Local Access'!D788)</f>
        <v/>
      </c>
      <c r="E788" s="36" t="str">
        <f>IF(OR(LEN('Local Access'!E788)=0,'Local Access'!$L787="Ja"),"",'Local Access'!E788)</f>
        <v/>
      </c>
      <c r="F788" s="36" t="str">
        <f>IF(OR(LEN('Local Access'!F788)=0,'Local Access'!$L787="Ja"),"",'Local Access'!F788)</f>
        <v/>
      </c>
      <c r="G788" s="36" t="str">
        <f>IF(N787="Ja","",IF(LEN('Local Access'!H788)=0,"",'Local Access'!H788))</f>
        <v/>
      </c>
      <c r="H788" s="174" t="str">
        <f t="shared" si="60"/>
        <v/>
      </c>
      <c r="I788" s="36" t="str">
        <f>IF(N787="Ja","",IF(LEN('Local Access'!G788)=0,"",'Local Access'!G788))</f>
        <v/>
      </c>
      <c r="J788" s="36" t="str">
        <f>IF(N787="Ja","",IF(LEN('Local Access'!I788)=0,"",'Local Access'!I788))</f>
        <v/>
      </c>
      <c r="K788" s="36" t="str">
        <f>IF(LEN('Local Access'!J788)=0,"",'Local Access'!J788)</f>
        <v/>
      </c>
      <c r="L788" s="36" t="str">
        <f>IF(LEN('Local Access'!K788)=0,"",'Local Access'!K788)</f>
        <v/>
      </c>
      <c r="M788" s="174" t="str">
        <f t="shared" si="61"/>
        <v/>
      </c>
      <c r="N788" s="36" t="str">
        <f>IF(LEN('Local Access'!L788)=0,"",'Local Access'!L788)</f>
        <v/>
      </c>
      <c r="O788" s="36" t="str">
        <f>IF(LEN('Local Access'!M788)=0,"",'Local Access'!M788)</f>
        <v/>
      </c>
      <c r="P788" s="35"/>
      <c r="Q788" s="35"/>
      <c r="R788" s="34"/>
      <c r="S788" s="33"/>
      <c r="T788" s="33"/>
      <c r="U788" s="32"/>
      <c r="V788" s="31"/>
      <c r="W788" s="31"/>
      <c r="X788" s="31"/>
      <c r="Y788" s="31"/>
      <c r="Z788" s="31"/>
      <c r="AA788" s="31"/>
      <c r="AB788" s="292">
        <f t="shared" si="62"/>
        <v>0</v>
      </c>
      <c r="AC788" s="292">
        <f t="shared" si="63"/>
        <v>0</v>
      </c>
      <c r="AD788" s="292">
        <f t="shared" si="64"/>
        <v>0</v>
      </c>
      <c r="AE788" s="30">
        <f>IF(G788="",0,IF(P788="On-Net maken (glasvezel)",$S788*PDC!$F$33+$T788*PDC!$F$34+PDC!$F$32+$U788,IF(P788="On-Net maken (radio)",PDC!$F$35+$U788,0)))</f>
        <v>0</v>
      </c>
      <c r="AF788" s="293">
        <f>IF(G788="",0,IF(P788="Inkoop bij 3e partij",0,IF(H788="Ja",Y788,VLOOKUP($G788,PDC!$B$10:$G$95,6,FALSE))))</f>
        <v>0</v>
      </c>
      <c r="AG788" s="30">
        <f>IF(G788="",0,IF(P788="Inkoop bij 3e partij",0,IF(H788="Ja", Z788,VLOOKUP($G788,PDC!$B$10:$G$95,5,FALSE))))</f>
        <v>0</v>
      </c>
      <c r="AH788" s="293">
        <f>IF(G788="",0,IF(P788="Inkoop bij 3e partij",V788*(1+PDC!$F$37)+IF(G788=0,0,IF(LEN(G788)=0,0,VLOOKUP($G788,PDC!$B$10:$J$77,7,FALSE))),0))</f>
        <v>0</v>
      </c>
      <c r="AI788" s="293">
        <f>IF(G788="",0,IF(P788="Inkoop bij 3e partij",W788*(1+PDC!$F$38),0))</f>
        <v>0</v>
      </c>
      <c r="AJ788" s="30">
        <f>IF(L788="",0,IF(M788="Ja",AA788,VLOOKUP($L788,PDC!$B$10:$G$95,5,FALSE)))</f>
        <v>0</v>
      </c>
    </row>
    <row r="789" spans="1:36" x14ac:dyDescent="0.2">
      <c r="A789" s="36" t="str">
        <f>IF(OR(LEN('Local Access'!A789)=0,'Local Access'!$L788="Ja"),"",'Local Access'!A789)</f>
        <v/>
      </c>
      <c r="B789" s="36" t="str">
        <f>IF(OR(LEN('Local Access'!B789)=0,'Local Access'!$L788="Ja"),"",'Local Access'!B789)</f>
        <v/>
      </c>
      <c r="C789" s="36" t="str">
        <f>IF(OR(LEN('Local Access'!C789)=0,'Local Access'!$L788="Ja"),"",'Local Access'!C789)</f>
        <v/>
      </c>
      <c r="D789" s="36" t="str">
        <f>IF(OR(LEN('Local Access'!D789)=0,'Local Access'!$L788="Ja"),"",'Local Access'!D789)</f>
        <v/>
      </c>
      <c r="E789" s="36" t="str">
        <f>IF(OR(LEN('Local Access'!E789)=0,'Local Access'!$L788="Ja"),"",'Local Access'!E789)</f>
        <v/>
      </c>
      <c r="F789" s="36" t="str">
        <f>IF(OR(LEN('Local Access'!F789)=0,'Local Access'!$L788="Ja"),"",'Local Access'!F789)</f>
        <v/>
      </c>
      <c r="G789" s="36" t="str">
        <f>IF(N788="Ja","",IF(LEN('Local Access'!H789)=0,"",'Local Access'!H789))</f>
        <v/>
      </c>
      <c r="H789" s="174" t="str">
        <f t="shared" si="60"/>
        <v/>
      </c>
      <c r="I789" s="36" t="str">
        <f>IF(N788="Ja","",IF(LEN('Local Access'!G789)=0,"",'Local Access'!G789))</f>
        <v/>
      </c>
      <c r="J789" s="36" t="str">
        <f>IF(N788="Ja","",IF(LEN('Local Access'!I789)=0,"",'Local Access'!I789))</f>
        <v/>
      </c>
      <c r="K789" s="36" t="str">
        <f>IF(LEN('Local Access'!J789)=0,"",'Local Access'!J789)</f>
        <v/>
      </c>
      <c r="L789" s="36" t="str">
        <f>IF(LEN('Local Access'!K789)=0,"",'Local Access'!K789)</f>
        <v/>
      </c>
      <c r="M789" s="174" t="str">
        <f t="shared" si="61"/>
        <v/>
      </c>
      <c r="N789" s="36" t="str">
        <f>IF(LEN('Local Access'!L789)=0,"",'Local Access'!L789)</f>
        <v/>
      </c>
      <c r="O789" s="36" t="str">
        <f>IF(LEN('Local Access'!M789)=0,"",'Local Access'!M789)</f>
        <v/>
      </c>
      <c r="P789" s="35"/>
      <c r="Q789" s="35"/>
      <c r="R789" s="34"/>
      <c r="S789" s="33"/>
      <c r="T789" s="33"/>
      <c r="U789" s="32"/>
      <c r="V789" s="31"/>
      <c r="W789" s="31"/>
      <c r="X789" s="31"/>
      <c r="Y789" s="31"/>
      <c r="Z789" s="31"/>
      <c r="AA789" s="31"/>
      <c r="AB789" s="292">
        <f t="shared" si="62"/>
        <v>0</v>
      </c>
      <c r="AC789" s="292">
        <f t="shared" si="63"/>
        <v>0</v>
      </c>
      <c r="AD789" s="292">
        <f t="shared" si="64"/>
        <v>0</v>
      </c>
      <c r="AE789" s="30">
        <f>IF(G789="",0,IF(P789="On-Net maken (glasvezel)",$S789*PDC!$F$33+$T789*PDC!$F$34+PDC!$F$32+$U789,IF(P789="On-Net maken (radio)",PDC!$F$35+$U789,0)))</f>
        <v>0</v>
      </c>
      <c r="AF789" s="293">
        <f>IF(G789="",0,IF(P789="Inkoop bij 3e partij",0,IF(H789="Ja",Y789,VLOOKUP($G789,PDC!$B$10:$G$95,6,FALSE))))</f>
        <v>0</v>
      </c>
      <c r="AG789" s="30">
        <f>IF(G789="",0,IF(P789="Inkoop bij 3e partij",0,IF(H789="Ja", Z789,VLOOKUP($G789,PDC!$B$10:$G$95,5,FALSE))))</f>
        <v>0</v>
      </c>
      <c r="AH789" s="293">
        <f>IF(G789="",0,IF(P789="Inkoop bij 3e partij",V789*(1+PDC!$F$37)+IF(G789=0,0,IF(LEN(G789)=0,0,VLOOKUP($G789,PDC!$B$10:$J$77,7,FALSE))),0))</f>
        <v>0</v>
      </c>
      <c r="AI789" s="293">
        <f>IF(G789="",0,IF(P789="Inkoop bij 3e partij",W789*(1+PDC!$F$38),0))</f>
        <v>0</v>
      </c>
      <c r="AJ789" s="30">
        <f>IF(L789="",0,IF(M789="Ja",AA789,VLOOKUP($L789,PDC!$B$10:$G$95,5,FALSE)))</f>
        <v>0</v>
      </c>
    </row>
    <row r="790" spans="1:36" x14ac:dyDescent="0.2">
      <c r="A790" s="36" t="str">
        <f>IF(OR(LEN('Local Access'!A790)=0,'Local Access'!$L789="Ja"),"",'Local Access'!A790)</f>
        <v/>
      </c>
      <c r="B790" s="36" t="str">
        <f>IF(OR(LEN('Local Access'!B790)=0,'Local Access'!$L789="Ja"),"",'Local Access'!B790)</f>
        <v/>
      </c>
      <c r="C790" s="36" t="str">
        <f>IF(OR(LEN('Local Access'!C790)=0,'Local Access'!$L789="Ja"),"",'Local Access'!C790)</f>
        <v/>
      </c>
      <c r="D790" s="36" t="str">
        <f>IF(OR(LEN('Local Access'!D790)=0,'Local Access'!$L789="Ja"),"",'Local Access'!D790)</f>
        <v/>
      </c>
      <c r="E790" s="36" t="str">
        <f>IF(OR(LEN('Local Access'!E790)=0,'Local Access'!$L789="Ja"),"",'Local Access'!E790)</f>
        <v/>
      </c>
      <c r="F790" s="36" t="str">
        <f>IF(OR(LEN('Local Access'!F790)=0,'Local Access'!$L789="Ja"),"",'Local Access'!F790)</f>
        <v/>
      </c>
      <c r="G790" s="36" t="str">
        <f>IF(N789="Ja","",IF(LEN('Local Access'!H790)=0,"",'Local Access'!H790))</f>
        <v/>
      </c>
      <c r="H790" s="174" t="str">
        <f t="shared" si="60"/>
        <v/>
      </c>
      <c r="I790" s="36" t="str">
        <f>IF(N789="Ja","",IF(LEN('Local Access'!G790)=0,"",'Local Access'!G790))</f>
        <v/>
      </c>
      <c r="J790" s="36" t="str">
        <f>IF(N789="Ja","",IF(LEN('Local Access'!I790)=0,"",'Local Access'!I790))</f>
        <v/>
      </c>
      <c r="K790" s="36" t="str">
        <f>IF(LEN('Local Access'!J790)=0,"",'Local Access'!J790)</f>
        <v/>
      </c>
      <c r="L790" s="36" t="str">
        <f>IF(LEN('Local Access'!K790)=0,"",'Local Access'!K790)</f>
        <v/>
      </c>
      <c r="M790" s="174" t="str">
        <f t="shared" si="61"/>
        <v/>
      </c>
      <c r="N790" s="36" t="str">
        <f>IF(LEN('Local Access'!L790)=0,"",'Local Access'!L790)</f>
        <v/>
      </c>
      <c r="O790" s="36" t="str">
        <f>IF(LEN('Local Access'!M790)=0,"",'Local Access'!M790)</f>
        <v/>
      </c>
      <c r="P790" s="35"/>
      <c r="Q790" s="35"/>
      <c r="R790" s="34"/>
      <c r="S790" s="33"/>
      <c r="T790" s="33"/>
      <c r="U790" s="32"/>
      <c r="V790" s="31"/>
      <c r="W790" s="31"/>
      <c r="X790" s="31"/>
      <c r="Y790" s="31"/>
      <c r="Z790" s="31"/>
      <c r="AA790" s="31"/>
      <c r="AB790" s="292">
        <f t="shared" si="62"/>
        <v>0</v>
      </c>
      <c r="AC790" s="292">
        <f t="shared" si="63"/>
        <v>0</v>
      </c>
      <c r="AD790" s="292">
        <f t="shared" si="64"/>
        <v>0</v>
      </c>
      <c r="AE790" s="30">
        <f>IF(G790="",0,IF(P790="On-Net maken (glasvezel)",$S790*PDC!$F$33+$T790*PDC!$F$34+PDC!$F$32+$U790,IF(P790="On-Net maken (radio)",PDC!$F$35+$U790,0)))</f>
        <v>0</v>
      </c>
      <c r="AF790" s="293">
        <f>IF(G790="",0,IF(P790="Inkoop bij 3e partij",0,IF(H790="Ja",Y790,VLOOKUP($G790,PDC!$B$10:$G$95,6,FALSE))))</f>
        <v>0</v>
      </c>
      <c r="AG790" s="30">
        <f>IF(G790="",0,IF(P790="Inkoop bij 3e partij",0,IF(H790="Ja", Z790,VLOOKUP($G790,PDC!$B$10:$G$95,5,FALSE))))</f>
        <v>0</v>
      </c>
      <c r="AH790" s="293">
        <f>IF(G790="",0,IF(P790="Inkoop bij 3e partij",V790*(1+PDC!$F$37)+IF(G790=0,0,IF(LEN(G790)=0,0,VLOOKUP($G790,PDC!$B$10:$J$77,7,FALSE))),0))</f>
        <v>0</v>
      </c>
      <c r="AI790" s="293">
        <f>IF(G790="",0,IF(P790="Inkoop bij 3e partij",W790*(1+PDC!$F$38),0))</f>
        <v>0</v>
      </c>
      <c r="AJ790" s="30">
        <f>IF(L790="",0,IF(M790="Ja",AA790,VLOOKUP($L790,PDC!$B$10:$G$95,5,FALSE)))</f>
        <v>0</v>
      </c>
    </row>
    <row r="791" spans="1:36" x14ac:dyDescent="0.2">
      <c r="A791" s="36" t="str">
        <f>IF(OR(LEN('Local Access'!A791)=0,'Local Access'!$L790="Ja"),"",'Local Access'!A791)</f>
        <v/>
      </c>
      <c r="B791" s="36" t="str">
        <f>IF(OR(LEN('Local Access'!B791)=0,'Local Access'!$L790="Ja"),"",'Local Access'!B791)</f>
        <v/>
      </c>
      <c r="C791" s="36" t="str">
        <f>IF(OR(LEN('Local Access'!C791)=0,'Local Access'!$L790="Ja"),"",'Local Access'!C791)</f>
        <v/>
      </c>
      <c r="D791" s="36" t="str">
        <f>IF(OR(LEN('Local Access'!D791)=0,'Local Access'!$L790="Ja"),"",'Local Access'!D791)</f>
        <v/>
      </c>
      <c r="E791" s="36" t="str">
        <f>IF(OR(LEN('Local Access'!E791)=0,'Local Access'!$L790="Ja"),"",'Local Access'!E791)</f>
        <v/>
      </c>
      <c r="F791" s="36" t="str">
        <f>IF(OR(LEN('Local Access'!F791)=0,'Local Access'!$L790="Ja"),"",'Local Access'!F791)</f>
        <v/>
      </c>
      <c r="G791" s="36" t="str">
        <f>IF(N790="Ja","",IF(LEN('Local Access'!H791)=0,"",'Local Access'!H791))</f>
        <v/>
      </c>
      <c r="H791" s="174" t="str">
        <f t="shared" si="60"/>
        <v/>
      </c>
      <c r="I791" s="36" t="str">
        <f>IF(N790="Ja","",IF(LEN('Local Access'!G791)=0,"",'Local Access'!G791))</f>
        <v/>
      </c>
      <c r="J791" s="36" t="str">
        <f>IF(N790="Ja","",IF(LEN('Local Access'!I791)=0,"",'Local Access'!I791))</f>
        <v/>
      </c>
      <c r="K791" s="36" t="str">
        <f>IF(LEN('Local Access'!J791)=0,"",'Local Access'!J791)</f>
        <v/>
      </c>
      <c r="L791" s="36" t="str">
        <f>IF(LEN('Local Access'!K791)=0,"",'Local Access'!K791)</f>
        <v/>
      </c>
      <c r="M791" s="174" t="str">
        <f t="shared" si="61"/>
        <v/>
      </c>
      <c r="N791" s="36" t="str">
        <f>IF(LEN('Local Access'!L791)=0,"",'Local Access'!L791)</f>
        <v/>
      </c>
      <c r="O791" s="36" t="str">
        <f>IF(LEN('Local Access'!M791)=0,"",'Local Access'!M791)</f>
        <v/>
      </c>
      <c r="P791" s="35"/>
      <c r="Q791" s="35"/>
      <c r="R791" s="34"/>
      <c r="S791" s="33"/>
      <c r="T791" s="33"/>
      <c r="U791" s="32"/>
      <c r="V791" s="31"/>
      <c r="W791" s="31"/>
      <c r="X791" s="31"/>
      <c r="Y791" s="31"/>
      <c r="Z791" s="31"/>
      <c r="AA791" s="31"/>
      <c r="AB791" s="292">
        <f t="shared" si="62"/>
        <v>0</v>
      </c>
      <c r="AC791" s="292">
        <f t="shared" si="63"/>
        <v>0</v>
      </c>
      <c r="AD791" s="292">
        <f t="shared" si="64"/>
        <v>0</v>
      </c>
      <c r="AE791" s="30">
        <f>IF(G791="",0,IF(P791="On-Net maken (glasvezel)",$S791*PDC!$F$33+$T791*PDC!$F$34+PDC!$F$32+$U791,IF(P791="On-Net maken (radio)",PDC!$F$35+$U791,0)))</f>
        <v>0</v>
      </c>
      <c r="AF791" s="293">
        <f>IF(G791="",0,IF(P791="Inkoop bij 3e partij",0,IF(H791="Ja",Y791,VLOOKUP($G791,PDC!$B$10:$G$95,6,FALSE))))</f>
        <v>0</v>
      </c>
      <c r="AG791" s="30">
        <f>IF(G791="",0,IF(P791="Inkoop bij 3e partij",0,IF(H791="Ja", Z791,VLOOKUP($G791,PDC!$B$10:$G$95,5,FALSE))))</f>
        <v>0</v>
      </c>
      <c r="AH791" s="293">
        <f>IF(G791="",0,IF(P791="Inkoop bij 3e partij",V791*(1+PDC!$F$37)+IF(G791=0,0,IF(LEN(G791)=0,0,VLOOKUP($G791,PDC!$B$10:$J$77,7,FALSE))),0))</f>
        <v>0</v>
      </c>
      <c r="AI791" s="293">
        <f>IF(G791="",0,IF(P791="Inkoop bij 3e partij",W791*(1+PDC!$F$38),0))</f>
        <v>0</v>
      </c>
      <c r="AJ791" s="30">
        <f>IF(L791="",0,IF(M791="Ja",AA791,VLOOKUP($L791,PDC!$B$10:$G$95,5,FALSE)))</f>
        <v>0</v>
      </c>
    </row>
    <row r="792" spans="1:36" x14ac:dyDescent="0.2">
      <c r="A792" s="36" t="str">
        <f>IF(OR(LEN('Local Access'!A792)=0,'Local Access'!$L791="Ja"),"",'Local Access'!A792)</f>
        <v/>
      </c>
      <c r="B792" s="36" t="str">
        <f>IF(OR(LEN('Local Access'!B792)=0,'Local Access'!$L791="Ja"),"",'Local Access'!B792)</f>
        <v/>
      </c>
      <c r="C792" s="36" t="str">
        <f>IF(OR(LEN('Local Access'!C792)=0,'Local Access'!$L791="Ja"),"",'Local Access'!C792)</f>
        <v/>
      </c>
      <c r="D792" s="36" t="str">
        <f>IF(OR(LEN('Local Access'!D792)=0,'Local Access'!$L791="Ja"),"",'Local Access'!D792)</f>
        <v/>
      </c>
      <c r="E792" s="36" t="str">
        <f>IF(OR(LEN('Local Access'!E792)=0,'Local Access'!$L791="Ja"),"",'Local Access'!E792)</f>
        <v/>
      </c>
      <c r="F792" s="36" t="str">
        <f>IF(OR(LEN('Local Access'!F792)=0,'Local Access'!$L791="Ja"),"",'Local Access'!F792)</f>
        <v/>
      </c>
      <c r="G792" s="36" t="str">
        <f>IF(N791="Ja","",IF(LEN('Local Access'!H792)=0,"",'Local Access'!H792))</f>
        <v/>
      </c>
      <c r="H792" s="174" t="str">
        <f t="shared" si="60"/>
        <v/>
      </c>
      <c r="I792" s="36" t="str">
        <f>IF(N791="Ja","",IF(LEN('Local Access'!G792)=0,"",'Local Access'!G792))</f>
        <v/>
      </c>
      <c r="J792" s="36" t="str">
        <f>IF(N791="Ja","",IF(LEN('Local Access'!I792)=0,"",'Local Access'!I792))</f>
        <v/>
      </c>
      <c r="K792" s="36" t="str">
        <f>IF(LEN('Local Access'!J792)=0,"",'Local Access'!J792)</f>
        <v/>
      </c>
      <c r="L792" s="36" t="str">
        <f>IF(LEN('Local Access'!K792)=0,"",'Local Access'!K792)</f>
        <v/>
      </c>
      <c r="M792" s="174" t="str">
        <f t="shared" si="61"/>
        <v/>
      </c>
      <c r="N792" s="36" t="str">
        <f>IF(LEN('Local Access'!L792)=0,"",'Local Access'!L792)</f>
        <v/>
      </c>
      <c r="O792" s="36" t="str">
        <f>IF(LEN('Local Access'!M792)=0,"",'Local Access'!M792)</f>
        <v/>
      </c>
      <c r="P792" s="35"/>
      <c r="Q792" s="35"/>
      <c r="R792" s="34"/>
      <c r="S792" s="33"/>
      <c r="T792" s="33"/>
      <c r="U792" s="32"/>
      <c r="V792" s="31"/>
      <c r="W792" s="31"/>
      <c r="X792" s="31"/>
      <c r="Y792" s="31"/>
      <c r="Z792" s="31"/>
      <c r="AA792" s="31"/>
      <c r="AB792" s="292">
        <f t="shared" si="62"/>
        <v>0</v>
      </c>
      <c r="AC792" s="292">
        <f t="shared" si="63"/>
        <v>0</v>
      </c>
      <c r="AD792" s="292">
        <f t="shared" si="64"/>
        <v>0</v>
      </c>
      <c r="AE792" s="30">
        <f>IF(G792="",0,IF(P792="On-Net maken (glasvezel)",$S792*PDC!$F$33+$T792*PDC!$F$34+PDC!$F$32+$U792,IF(P792="On-Net maken (radio)",PDC!$F$35+$U792,0)))</f>
        <v>0</v>
      </c>
      <c r="AF792" s="293">
        <f>IF(G792="",0,IF(P792="Inkoop bij 3e partij",0,IF(H792="Ja",Y792,VLOOKUP($G792,PDC!$B$10:$G$95,6,FALSE))))</f>
        <v>0</v>
      </c>
      <c r="AG792" s="30">
        <f>IF(G792="",0,IF(P792="Inkoop bij 3e partij",0,IF(H792="Ja", Z792,VLOOKUP($G792,PDC!$B$10:$G$95,5,FALSE))))</f>
        <v>0</v>
      </c>
      <c r="AH792" s="293">
        <f>IF(G792="",0,IF(P792="Inkoop bij 3e partij",V792*(1+PDC!$F$37)+IF(G792=0,0,IF(LEN(G792)=0,0,VLOOKUP($G792,PDC!$B$10:$J$77,7,FALSE))),0))</f>
        <v>0</v>
      </c>
      <c r="AI792" s="293">
        <f>IF(G792="",0,IF(P792="Inkoop bij 3e partij",W792*(1+PDC!$F$38),0))</f>
        <v>0</v>
      </c>
      <c r="AJ792" s="30">
        <f>IF(L792="",0,IF(M792="Ja",AA792,VLOOKUP($L792,PDC!$B$10:$G$95,5,FALSE)))</f>
        <v>0</v>
      </c>
    </row>
    <row r="793" spans="1:36" x14ac:dyDescent="0.2">
      <c r="A793" s="36" t="str">
        <f>IF(OR(LEN('Local Access'!A793)=0,'Local Access'!$L792="Ja"),"",'Local Access'!A793)</f>
        <v/>
      </c>
      <c r="B793" s="36" t="str">
        <f>IF(OR(LEN('Local Access'!B793)=0,'Local Access'!$L792="Ja"),"",'Local Access'!B793)</f>
        <v/>
      </c>
      <c r="C793" s="36" t="str">
        <f>IF(OR(LEN('Local Access'!C793)=0,'Local Access'!$L792="Ja"),"",'Local Access'!C793)</f>
        <v/>
      </c>
      <c r="D793" s="36" t="str">
        <f>IF(OR(LEN('Local Access'!D793)=0,'Local Access'!$L792="Ja"),"",'Local Access'!D793)</f>
        <v/>
      </c>
      <c r="E793" s="36" t="str">
        <f>IF(OR(LEN('Local Access'!E793)=0,'Local Access'!$L792="Ja"),"",'Local Access'!E793)</f>
        <v/>
      </c>
      <c r="F793" s="36" t="str">
        <f>IF(OR(LEN('Local Access'!F793)=0,'Local Access'!$L792="Ja"),"",'Local Access'!F793)</f>
        <v/>
      </c>
      <c r="G793" s="36" t="str">
        <f>IF(N792="Ja","",IF(LEN('Local Access'!H793)=0,"",'Local Access'!H793))</f>
        <v/>
      </c>
      <c r="H793" s="174" t="str">
        <f t="shared" si="60"/>
        <v/>
      </c>
      <c r="I793" s="36" t="str">
        <f>IF(N792="Ja","",IF(LEN('Local Access'!G793)=0,"",'Local Access'!G793))</f>
        <v/>
      </c>
      <c r="J793" s="36" t="str">
        <f>IF(N792="Ja","",IF(LEN('Local Access'!I793)=0,"",'Local Access'!I793))</f>
        <v/>
      </c>
      <c r="K793" s="36" t="str">
        <f>IF(LEN('Local Access'!J793)=0,"",'Local Access'!J793)</f>
        <v/>
      </c>
      <c r="L793" s="36" t="str">
        <f>IF(LEN('Local Access'!K793)=0,"",'Local Access'!K793)</f>
        <v/>
      </c>
      <c r="M793" s="174" t="str">
        <f t="shared" si="61"/>
        <v/>
      </c>
      <c r="N793" s="36" t="str">
        <f>IF(LEN('Local Access'!L793)=0,"",'Local Access'!L793)</f>
        <v/>
      </c>
      <c r="O793" s="36" t="str">
        <f>IF(LEN('Local Access'!M793)=0,"",'Local Access'!M793)</f>
        <v/>
      </c>
      <c r="P793" s="35"/>
      <c r="Q793" s="35"/>
      <c r="R793" s="34"/>
      <c r="S793" s="33"/>
      <c r="T793" s="33"/>
      <c r="U793" s="32"/>
      <c r="V793" s="31"/>
      <c r="W793" s="31"/>
      <c r="X793" s="31"/>
      <c r="Y793" s="31"/>
      <c r="Z793" s="31"/>
      <c r="AA793" s="31"/>
      <c r="AB793" s="292">
        <f t="shared" si="62"/>
        <v>0</v>
      </c>
      <c r="AC793" s="292">
        <f t="shared" si="63"/>
        <v>0</v>
      </c>
      <c r="AD793" s="292">
        <f t="shared" si="64"/>
        <v>0</v>
      </c>
      <c r="AE793" s="30">
        <f>IF(G793="",0,IF(P793="On-Net maken (glasvezel)",$S793*PDC!$F$33+$T793*PDC!$F$34+PDC!$F$32+$U793,IF(P793="On-Net maken (radio)",PDC!$F$35+$U793,0)))</f>
        <v>0</v>
      </c>
      <c r="AF793" s="293">
        <f>IF(G793="",0,IF(P793="Inkoop bij 3e partij",0,IF(H793="Ja",Y793,VLOOKUP($G793,PDC!$B$10:$G$95,6,FALSE))))</f>
        <v>0</v>
      </c>
      <c r="AG793" s="30">
        <f>IF(G793="",0,IF(P793="Inkoop bij 3e partij",0,IF(H793="Ja", Z793,VLOOKUP($G793,PDC!$B$10:$G$95,5,FALSE))))</f>
        <v>0</v>
      </c>
      <c r="AH793" s="293">
        <f>IF(G793="",0,IF(P793="Inkoop bij 3e partij",V793*(1+PDC!$F$37)+IF(G793=0,0,IF(LEN(G793)=0,0,VLOOKUP($G793,PDC!$B$10:$J$77,7,FALSE))),0))</f>
        <v>0</v>
      </c>
      <c r="AI793" s="293">
        <f>IF(G793="",0,IF(P793="Inkoop bij 3e partij",W793*(1+PDC!$F$38),0))</f>
        <v>0</v>
      </c>
      <c r="AJ793" s="30">
        <f>IF(L793="",0,IF(M793="Ja",AA793,VLOOKUP($L793,PDC!$B$10:$G$95,5,FALSE)))</f>
        <v>0</v>
      </c>
    </row>
    <row r="794" spans="1:36" x14ac:dyDescent="0.2">
      <c r="A794" s="36" t="str">
        <f>IF(OR(LEN('Local Access'!A794)=0,'Local Access'!$L793="Ja"),"",'Local Access'!A794)</f>
        <v/>
      </c>
      <c r="B794" s="36" t="str">
        <f>IF(OR(LEN('Local Access'!B794)=0,'Local Access'!$L793="Ja"),"",'Local Access'!B794)</f>
        <v/>
      </c>
      <c r="C794" s="36" t="str">
        <f>IF(OR(LEN('Local Access'!C794)=0,'Local Access'!$L793="Ja"),"",'Local Access'!C794)</f>
        <v/>
      </c>
      <c r="D794" s="36" t="str">
        <f>IF(OR(LEN('Local Access'!D794)=0,'Local Access'!$L793="Ja"),"",'Local Access'!D794)</f>
        <v/>
      </c>
      <c r="E794" s="36" t="str">
        <f>IF(OR(LEN('Local Access'!E794)=0,'Local Access'!$L793="Ja"),"",'Local Access'!E794)</f>
        <v/>
      </c>
      <c r="F794" s="36" t="str">
        <f>IF(OR(LEN('Local Access'!F794)=0,'Local Access'!$L793="Ja"),"",'Local Access'!F794)</f>
        <v/>
      </c>
      <c r="G794" s="36" t="str">
        <f>IF(N793="Ja","",IF(LEN('Local Access'!H794)=0,"",'Local Access'!H794))</f>
        <v/>
      </c>
      <c r="H794" s="174" t="str">
        <f t="shared" si="60"/>
        <v/>
      </c>
      <c r="I794" s="36" t="str">
        <f>IF(N793="Ja","",IF(LEN('Local Access'!G794)=0,"",'Local Access'!G794))</f>
        <v/>
      </c>
      <c r="J794" s="36" t="str">
        <f>IF(N793="Ja","",IF(LEN('Local Access'!I794)=0,"",'Local Access'!I794))</f>
        <v/>
      </c>
      <c r="K794" s="36" t="str">
        <f>IF(LEN('Local Access'!J794)=0,"",'Local Access'!J794)</f>
        <v/>
      </c>
      <c r="L794" s="36" t="str">
        <f>IF(LEN('Local Access'!K794)=0,"",'Local Access'!K794)</f>
        <v/>
      </c>
      <c r="M794" s="174" t="str">
        <f t="shared" si="61"/>
        <v/>
      </c>
      <c r="N794" s="36" t="str">
        <f>IF(LEN('Local Access'!L794)=0,"",'Local Access'!L794)</f>
        <v/>
      </c>
      <c r="O794" s="36" t="str">
        <f>IF(LEN('Local Access'!M794)=0,"",'Local Access'!M794)</f>
        <v/>
      </c>
      <c r="P794" s="35"/>
      <c r="Q794" s="35"/>
      <c r="R794" s="34"/>
      <c r="S794" s="33"/>
      <c r="T794" s="33"/>
      <c r="U794" s="32"/>
      <c r="V794" s="31"/>
      <c r="W794" s="31"/>
      <c r="X794" s="31"/>
      <c r="Y794" s="31"/>
      <c r="Z794" s="31"/>
      <c r="AA794" s="31"/>
      <c r="AB794" s="292">
        <f t="shared" si="62"/>
        <v>0</v>
      </c>
      <c r="AC794" s="292">
        <f t="shared" si="63"/>
        <v>0</v>
      </c>
      <c r="AD794" s="292">
        <f t="shared" si="64"/>
        <v>0</v>
      </c>
      <c r="AE794" s="30">
        <f>IF(G794="",0,IF(P794="On-Net maken (glasvezel)",$S794*PDC!$F$33+$T794*PDC!$F$34+PDC!$F$32+$U794,IF(P794="On-Net maken (radio)",PDC!$F$35+$U794,0)))</f>
        <v>0</v>
      </c>
      <c r="AF794" s="293">
        <f>IF(G794="",0,IF(P794="Inkoop bij 3e partij",0,IF(H794="Ja",Y794,VLOOKUP($G794,PDC!$B$10:$G$95,6,FALSE))))</f>
        <v>0</v>
      </c>
      <c r="AG794" s="30">
        <f>IF(G794="",0,IF(P794="Inkoop bij 3e partij",0,IF(H794="Ja", Z794,VLOOKUP($G794,PDC!$B$10:$G$95,5,FALSE))))</f>
        <v>0</v>
      </c>
      <c r="AH794" s="293">
        <f>IF(G794="",0,IF(P794="Inkoop bij 3e partij",V794*(1+PDC!$F$37)+IF(G794=0,0,IF(LEN(G794)=0,0,VLOOKUP($G794,PDC!$B$10:$J$77,7,FALSE))),0))</f>
        <v>0</v>
      </c>
      <c r="AI794" s="293">
        <f>IF(G794="",0,IF(P794="Inkoop bij 3e partij",W794*(1+PDC!$F$38),0))</f>
        <v>0</v>
      </c>
      <c r="AJ794" s="30">
        <f>IF(L794="",0,IF(M794="Ja",AA794,VLOOKUP($L794,PDC!$B$10:$G$95,5,FALSE)))</f>
        <v>0</v>
      </c>
    </row>
    <row r="795" spans="1:36" x14ac:dyDescent="0.2">
      <c r="A795" s="36" t="str">
        <f>IF(OR(LEN('Local Access'!A795)=0,'Local Access'!$L794="Ja"),"",'Local Access'!A795)</f>
        <v/>
      </c>
      <c r="B795" s="36" t="str">
        <f>IF(OR(LEN('Local Access'!B795)=0,'Local Access'!$L794="Ja"),"",'Local Access'!B795)</f>
        <v/>
      </c>
      <c r="C795" s="36" t="str">
        <f>IF(OR(LEN('Local Access'!C795)=0,'Local Access'!$L794="Ja"),"",'Local Access'!C795)</f>
        <v/>
      </c>
      <c r="D795" s="36" t="str">
        <f>IF(OR(LEN('Local Access'!D795)=0,'Local Access'!$L794="Ja"),"",'Local Access'!D795)</f>
        <v/>
      </c>
      <c r="E795" s="36" t="str">
        <f>IF(OR(LEN('Local Access'!E795)=0,'Local Access'!$L794="Ja"),"",'Local Access'!E795)</f>
        <v/>
      </c>
      <c r="F795" s="36" t="str">
        <f>IF(OR(LEN('Local Access'!F795)=0,'Local Access'!$L794="Ja"),"",'Local Access'!F795)</f>
        <v/>
      </c>
      <c r="G795" s="36" t="str">
        <f>IF(N794="Ja","",IF(LEN('Local Access'!H795)=0,"",'Local Access'!H795))</f>
        <v/>
      </c>
      <c r="H795" s="174" t="str">
        <f t="shared" si="60"/>
        <v/>
      </c>
      <c r="I795" s="36" t="str">
        <f>IF(N794="Ja","",IF(LEN('Local Access'!G795)=0,"",'Local Access'!G795))</f>
        <v/>
      </c>
      <c r="J795" s="36" t="str">
        <f>IF(N794="Ja","",IF(LEN('Local Access'!I795)=0,"",'Local Access'!I795))</f>
        <v/>
      </c>
      <c r="K795" s="36" t="str">
        <f>IF(LEN('Local Access'!J795)=0,"",'Local Access'!J795)</f>
        <v/>
      </c>
      <c r="L795" s="36" t="str">
        <f>IF(LEN('Local Access'!K795)=0,"",'Local Access'!K795)</f>
        <v/>
      </c>
      <c r="M795" s="174" t="str">
        <f t="shared" si="61"/>
        <v/>
      </c>
      <c r="N795" s="36" t="str">
        <f>IF(LEN('Local Access'!L795)=0,"",'Local Access'!L795)</f>
        <v/>
      </c>
      <c r="O795" s="36" t="str">
        <f>IF(LEN('Local Access'!M795)=0,"",'Local Access'!M795)</f>
        <v/>
      </c>
      <c r="P795" s="35"/>
      <c r="Q795" s="35"/>
      <c r="R795" s="34"/>
      <c r="S795" s="33"/>
      <c r="T795" s="33"/>
      <c r="U795" s="32"/>
      <c r="V795" s="31"/>
      <c r="W795" s="31"/>
      <c r="X795" s="31"/>
      <c r="Y795" s="31"/>
      <c r="Z795" s="31"/>
      <c r="AA795" s="31"/>
      <c r="AB795" s="292">
        <f t="shared" si="62"/>
        <v>0</v>
      </c>
      <c r="AC795" s="292">
        <f t="shared" si="63"/>
        <v>0</v>
      </c>
      <c r="AD795" s="292">
        <f t="shared" si="64"/>
        <v>0</v>
      </c>
      <c r="AE795" s="30">
        <f>IF(G795="",0,IF(P795="On-Net maken (glasvezel)",$S795*PDC!$F$33+$T795*PDC!$F$34+PDC!$F$32+$U795,IF(P795="On-Net maken (radio)",PDC!$F$35+$U795,0)))</f>
        <v>0</v>
      </c>
      <c r="AF795" s="293">
        <f>IF(G795="",0,IF(P795="Inkoop bij 3e partij",0,IF(H795="Ja",Y795,VLOOKUP($G795,PDC!$B$10:$G$95,6,FALSE))))</f>
        <v>0</v>
      </c>
      <c r="AG795" s="30">
        <f>IF(G795="",0,IF(P795="Inkoop bij 3e partij",0,IF(H795="Ja", Z795,VLOOKUP($G795,PDC!$B$10:$G$95,5,FALSE))))</f>
        <v>0</v>
      </c>
      <c r="AH795" s="293">
        <f>IF(G795="",0,IF(P795="Inkoop bij 3e partij",V795*(1+PDC!$F$37)+IF(G795=0,0,IF(LEN(G795)=0,0,VLOOKUP($G795,PDC!$B$10:$J$77,7,FALSE))),0))</f>
        <v>0</v>
      </c>
      <c r="AI795" s="293">
        <f>IF(G795="",0,IF(P795="Inkoop bij 3e partij",W795*(1+PDC!$F$38),0))</f>
        <v>0</v>
      </c>
      <c r="AJ795" s="30">
        <f>IF(L795="",0,IF(M795="Ja",AA795,VLOOKUP($L795,PDC!$B$10:$G$95,5,FALSE)))</f>
        <v>0</v>
      </c>
    </row>
    <row r="796" spans="1:36" x14ac:dyDescent="0.2">
      <c r="A796" s="36" t="str">
        <f>IF(OR(LEN('Local Access'!A796)=0,'Local Access'!$L795="Ja"),"",'Local Access'!A796)</f>
        <v/>
      </c>
      <c r="B796" s="36" t="str">
        <f>IF(OR(LEN('Local Access'!B796)=0,'Local Access'!$L795="Ja"),"",'Local Access'!B796)</f>
        <v/>
      </c>
      <c r="C796" s="36" t="str">
        <f>IF(OR(LEN('Local Access'!C796)=0,'Local Access'!$L795="Ja"),"",'Local Access'!C796)</f>
        <v/>
      </c>
      <c r="D796" s="36" t="str">
        <f>IF(OR(LEN('Local Access'!D796)=0,'Local Access'!$L795="Ja"),"",'Local Access'!D796)</f>
        <v/>
      </c>
      <c r="E796" s="36" t="str">
        <f>IF(OR(LEN('Local Access'!E796)=0,'Local Access'!$L795="Ja"),"",'Local Access'!E796)</f>
        <v/>
      </c>
      <c r="F796" s="36" t="str">
        <f>IF(OR(LEN('Local Access'!F796)=0,'Local Access'!$L795="Ja"),"",'Local Access'!F796)</f>
        <v/>
      </c>
      <c r="G796" s="36" t="str">
        <f>IF(N795="Ja","",IF(LEN('Local Access'!H796)=0,"",'Local Access'!H796))</f>
        <v/>
      </c>
      <c r="H796" s="174" t="str">
        <f t="shared" si="60"/>
        <v/>
      </c>
      <c r="I796" s="36" t="str">
        <f>IF(N795="Ja","",IF(LEN('Local Access'!G796)=0,"",'Local Access'!G796))</f>
        <v/>
      </c>
      <c r="J796" s="36" t="str">
        <f>IF(N795="Ja","",IF(LEN('Local Access'!I796)=0,"",'Local Access'!I796))</f>
        <v/>
      </c>
      <c r="K796" s="36" t="str">
        <f>IF(LEN('Local Access'!J796)=0,"",'Local Access'!J796)</f>
        <v/>
      </c>
      <c r="L796" s="36" t="str">
        <f>IF(LEN('Local Access'!K796)=0,"",'Local Access'!K796)</f>
        <v/>
      </c>
      <c r="M796" s="174" t="str">
        <f t="shared" si="61"/>
        <v/>
      </c>
      <c r="N796" s="36" t="str">
        <f>IF(LEN('Local Access'!L796)=0,"",'Local Access'!L796)</f>
        <v/>
      </c>
      <c r="O796" s="36" t="str">
        <f>IF(LEN('Local Access'!M796)=0,"",'Local Access'!M796)</f>
        <v/>
      </c>
      <c r="P796" s="35"/>
      <c r="Q796" s="35"/>
      <c r="R796" s="34"/>
      <c r="S796" s="33"/>
      <c r="T796" s="33"/>
      <c r="U796" s="32"/>
      <c r="V796" s="31"/>
      <c r="W796" s="31"/>
      <c r="X796" s="31"/>
      <c r="Y796" s="31"/>
      <c r="Z796" s="31"/>
      <c r="AA796" s="31"/>
      <c r="AB796" s="292">
        <f t="shared" si="62"/>
        <v>0</v>
      </c>
      <c r="AC796" s="292">
        <f t="shared" si="63"/>
        <v>0</v>
      </c>
      <c r="AD796" s="292">
        <f t="shared" si="64"/>
        <v>0</v>
      </c>
      <c r="AE796" s="30">
        <f>IF(G796="",0,IF(P796="On-Net maken (glasvezel)",$S796*PDC!$F$33+$T796*PDC!$F$34+PDC!$F$32+$U796,IF(P796="On-Net maken (radio)",PDC!$F$35+$U796,0)))</f>
        <v>0</v>
      </c>
      <c r="AF796" s="293">
        <f>IF(G796="",0,IF(P796="Inkoop bij 3e partij",0,IF(H796="Ja",Y796,VLOOKUP($G796,PDC!$B$10:$G$95,6,FALSE))))</f>
        <v>0</v>
      </c>
      <c r="AG796" s="30">
        <f>IF(G796="",0,IF(P796="Inkoop bij 3e partij",0,IF(H796="Ja", Z796,VLOOKUP($G796,PDC!$B$10:$G$95,5,FALSE))))</f>
        <v>0</v>
      </c>
      <c r="AH796" s="293">
        <f>IF(G796="",0,IF(P796="Inkoop bij 3e partij",V796*(1+PDC!$F$37)+IF(G796=0,0,IF(LEN(G796)=0,0,VLOOKUP($G796,PDC!$B$10:$J$77,7,FALSE))),0))</f>
        <v>0</v>
      </c>
      <c r="AI796" s="293">
        <f>IF(G796="",0,IF(P796="Inkoop bij 3e partij",W796*(1+PDC!$F$38),0))</f>
        <v>0</v>
      </c>
      <c r="AJ796" s="30">
        <f>IF(L796="",0,IF(M796="Ja",AA796,VLOOKUP($L796,PDC!$B$10:$G$95,5,FALSE)))</f>
        <v>0</v>
      </c>
    </row>
    <row r="797" spans="1:36" x14ac:dyDescent="0.2">
      <c r="A797" s="36" t="str">
        <f>IF(OR(LEN('Local Access'!A797)=0,'Local Access'!$L796="Ja"),"",'Local Access'!A797)</f>
        <v/>
      </c>
      <c r="B797" s="36" t="str">
        <f>IF(OR(LEN('Local Access'!B797)=0,'Local Access'!$L796="Ja"),"",'Local Access'!B797)</f>
        <v/>
      </c>
      <c r="C797" s="36" t="str">
        <f>IF(OR(LEN('Local Access'!C797)=0,'Local Access'!$L796="Ja"),"",'Local Access'!C797)</f>
        <v/>
      </c>
      <c r="D797" s="36" t="str">
        <f>IF(OR(LEN('Local Access'!D797)=0,'Local Access'!$L796="Ja"),"",'Local Access'!D797)</f>
        <v/>
      </c>
      <c r="E797" s="36" t="str">
        <f>IF(OR(LEN('Local Access'!E797)=0,'Local Access'!$L796="Ja"),"",'Local Access'!E797)</f>
        <v/>
      </c>
      <c r="F797" s="36" t="str">
        <f>IF(OR(LEN('Local Access'!F797)=0,'Local Access'!$L796="Ja"),"",'Local Access'!F797)</f>
        <v/>
      </c>
      <c r="G797" s="36" t="str">
        <f>IF(N796="Ja","",IF(LEN('Local Access'!H797)=0,"",'Local Access'!H797))</f>
        <v/>
      </c>
      <c r="H797" s="174" t="str">
        <f t="shared" si="60"/>
        <v/>
      </c>
      <c r="I797" s="36" t="str">
        <f>IF(N796="Ja","",IF(LEN('Local Access'!G797)=0,"",'Local Access'!G797))</f>
        <v/>
      </c>
      <c r="J797" s="36" t="str">
        <f>IF(N796="Ja","",IF(LEN('Local Access'!I797)=0,"",'Local Access'!I797))</f>
        <v/>
      </c>
      <c r="K797" s="36" t="str">
        <f>IF(LEN('Local Access'!J797)=0,"",'Local Access'!J797)</f>
        <v/>
      </c>
      <c r="L797" s="36" t="str">
        <f>IF(LEN('Local Access'!K797)=0,"",'Local Access'!K797)</f>
        <v/>
      </c>
      <c r="M797" s="174" t="str">
        <f t="shared" si="61"/>
        <v/>
      </c>
      <c r="N797" s="36" t="str">
        <f>IF(LEN('Local Access'!L797)=0,"",'Local Access'!L797)</f>
        <v/>
      </c>
      <c r="O797" s="36" t="str">
        <f>IF(LEN('Local Access'!M797)=0,"",'Local Access'!M797)</f>
        <v/>
      </c>
      <c r="P797" s="35"/>
      <c r="Q797" s="35"/>
      <c r="R797" s="34"/>
      <c r="S797" s="33"/>
      <c r="T797" s="33"/>
      <c r="U797" s="32"/>
      <c r="V797" s="31"/>
      <c r="W797" s="31"/>
      <c r="X797" s="31"/>
      <c r="Y797" s="31"/>
      <c r="Z797" s="31"/>
      <c r="AA797" s="31"/>
      <c r="AB797" s="292">
        <f t="shared" si="62"/>
        <v>0</v>
      </c>
      <c r="AC797" s="292">
        <f t="shared" si="63"/>
        <v>0</v>
      </c>
      <c r="AD797" s="292">
        <f t="shared" si="64"/>
        <v>0</v>
      </c>
      <c r="AE797" s="30">
        <f>IF(G797="",0,IF(P797="On-Net maken (glasvezel)",$S797*PDC!$F$33+$T797*PDC!$F$34+PDC!$F$32+$U797,IF(P797="On-Net maken (radio)",PDC!$F$35+$U797,0)))</f>
        <v>0</v>
      </c>
      <c r="AF797" s="293">
        <f>IF(G797="",0,IF(P797="Inkoop bij 3e partij",0,IF(H797="Ja",Y797,VLOOKUP($G797,PDC!$B$10:$G$95,6,FALSE))))</f>
        <v>0</v>
      </c>
      <c r="AG797" s="30">
        <f>IF(G797="",0,IF(P797="Inkoop bij 3e partij",0,IF(H797="Ja", Z797,VLOOKUP($G797,PDC!$B$10:$G$95,5,FALSE))))</f>
        <v>0</v>
      </c>
      <c r="AH797" s="293">
        <f>IF(G797="",0,IF(P797="Inkoop bij 3e partij",V797*(1+PDC!$F$37)+IF(G797=0,0,IF(LEN(G797)=0,0,VLOOKUP($G797,PDC!$B$10:$J$77,7,FALSE))),0))</f>
        <v>0</v>
      </c>
      <c r="AI797" s="293">
        <f>IF(G797="",0,IF(P797="Inkoop bij 3e partij",W797*(1+PDC!$F$38),0))</f>
        <v>0</v>
      </c>
      <c r="AJ797" s="30">
        <f>IF(L797="",0,IF(M797="Ja",AA797,VLOOKUP($L797,PDC!$B$10:$G$95,5,FALSE)))</f>
        <v>0</v>
      </c>
    </row>
    <row r="798" spans="1:36" x14ac:dyDescent="0.2">
      <c r="A798" s="36" t="str">
        <f>IF(OR(LEN('Local Access'!A798)=0,'Local Access'!$L797="Ja"),"",'Local Access'!A798)</f>
        <v/>
      </c>
      <c r="B798" s="36" t="str">
        <f>IF(OR(LEN('Local Access'!B798)=0,'Local Access'!$L797="Ja"),"",'Local Access'!B798)</f>
        <v/>
      </c>
      <c r="C798" s="36" t="str">
        <f>IF(OR(LEN('Local Access'!C798)=0,'Local Access'!$L797="Ja"),"",'Local Access'!C798)</f>
        <v/>
      </c>
      <c r="D798" s="36" t="str">
        <f>IF(OR(LEN('Local Access'!D798)=0,'Local Access'!$L797="Ja"),"",'Local Access'!D798)</f>
        <v/>
      </c>
      <c r="E798" s="36" t="str">
        <f>IF(OR(LEN('Local Access'!E798)=0,'Local Access'!$L797="Ja"),"",'Local Access'!E798)</f>
        <v/>
      </c>
      <c r="F798" s="36" t="str">
        <f>IF(OR(LEN('Local Access'!F798)=0,'Local Access'!$L797="Ja"),"",'Local Access'!F798)</f>
        <v/>
      </c>
      <c r="G798" s="36" t="str">
        <f>IF(N797="Ja","",IF(LEN('Local Access'!H798)=0,"",'Local Access'!H798))</f>
        <v/>
      </c>
      <c r="H798" s="174" t="str">
        <f t="shared" si="60"/>
        <v/>
      </c>
      <c r="I798" s="36" t="str">
        <f>IF(N797="Ja","",IF(LEN('Local Access'!G798)=0,"",'Local Access'!G798))</f>
        <v/>
      </c>
      <c r="J798" s="36" t="str">
        <f>IF(N797="Ja","",IF(LEN('Local Access'!I798)=0,"",'Local Access'!I798))</f>
        <v/>
      </c>
      <c r="K798" s="36" t="str">
        <f>IF(LEN('Local Access'!J798)=0,"",'Local Access'!J798)</f>
        <v/>
      </c>
      <c r="L798" s="36" t="str">
        <f>IF(LEN('Local Access'!K798)=0,"",'Local Access'!K798)</f>
        <v/>
      </c>
      <c r="M798" s="174" t="str">
        <f t="shared" si="61"/>
        <v/>
      </c>
      <c r="N798" s="36" t="str">
        <f>IF(LEN('Local Access'!L798)=0,"",'Local Access'!L798)</f>
        <v/>
      </c>
      <c r="O798" s="36" t="str">
        <f>IF(LEN('Local Access'!M798)=0,"",'Local Access'!M798)</f>
        <v/>
      </c>
      <c r="P798" s="35"/>
      <c r="Q798" s="35"/>
      <c r="R798" s="34"/>
      <c r="S798" s="33"/>
      <c r="T798" s="33"/>
      <c r="U798" s="32"/>
      <c r="V798" s="31"/>
      <c r="W798" s="31"/>
      <c r="X798" s="31"/>
      <c r="Y798" s="31"/>
      <c r="Z798" s="31"/>
      <c r="AA798" s="31"/>
      <c r="AB798" s="292">
        <f t="shared" si="62"/>
        <v>0</v>
      </c>
      <c r="AC798" s="292">
        <f t="shared" si="63"/>
        <v>0</v>
      </c>
      <c r="AD798" s="292">
        <f t="shared" si="64"/>
        <v>0</v>
      </c>
      <c r="AE798" s="30">
        <f>IF(G798="",0,IF(P798="On-Net maken (glasvezel)",$S798*PDC!$F$33+$T798*PDC!$F$34+PDC!$F$32+$U798,IF(P798="On-Net maken (radio)",PDC!$F$35+$U798,0)))</f>
        <v>0</v>
      </c>
      <c r="AF798" s="293">
        <f>IF(G798="",0,IF(P798="Inkoop bij 3e partij",0,IF(H798="Ja",Y798,VLOOKUP($G798,PDC!$B$10:$G$95,6,FALSE))))</f>
        <v>0</v>
      </c>
      <c r="AG798" s="30">
        <f>IF(G798="",0,IF(P798="Inkoop bij 3e partij",0,IF(H798="Ja", Z798,VLOOKUP($G798,PDC!$B$10:$G$95,5,FALSE))))</f>
        <v>0</v>
      </c>
      <c r="AH798" s="293">
        <f>IF(G798="",0,IF(P798="Inkoop bij 3e partij",V798*(1+PDC!$F$37)+IF(G798=0,0,IF(LEN(G798)=0,0,VLOOKUP($G798,PDC!$B$10:$J$77,7,FALSE))),0))</f>
        <v>0</v>
      </c>
      <c r="AI798" s="293">
        <f>IF(G798="",0,IF(P798="Inkoop bij 3e partij",W798*(1+PDC!$F$38),0))</f>
        <v>0</v>
      </c>
      <c r="AJ798" s="30">
        <f>IF(L798="",0,IF(M798="Ja",AA798,VLOOKUP($L798,PDC!$B$10:$G$95,5,FALSE)))</f>
        <v>0</v>
      </c>
    </row>
    <row r="799" spans="1:36" x14ac:dyDescent="0.2">
      <c r="A799" s="36" t="str">
        <f>IF(OR(LEN('Local Access'!A799)=0,'Local Access'!$L798="Ja"),"",'Local Access'!A799)</f>
        <v/>
      </c>
      <c r="B799" s="36" t="str">
        <f>IF(OR(LEN('Local Access'!B799)=0,'Local Access'!$L798="Ja"),"",'Local Access'!B799)</f>
        <v/>
      </c>
      <c r="C799" s="36" t="str">
        <f>IF(OR(LEN('Local Access'!C799)=0,'Local Access'!$L798="Ja"),"",'Local Access'!C799)</f>
        <v/>
      </c>
      <c r="D799" s="36" t="str">
        <f>IF(OR(LEN('Local Access'!D799)=0,'Local Access'!$L798="Ja"),"",'Local Access'!D799)</f>
        <v/>
      </c>
      <c r="E799" s="36" t="str">
        <f>IF(OR(LEN('Local Access'!E799)=0,'Local Access'!$L798="Ja"),"",'Local Access'!E799)</f>
        <v/>
      </c>
      <c r="F799" s="36" t="str">
        <f>IF(OR(LEN('Local Access'!F799)=0,'Local Access'!$L798="Ja"),"",'Local Access'!F799)</f>
        <v/>
      </c>
      <c r="G799" s="36" t="str">
        <f>IF(N798="Ja","",IF(LEN('Local Access'!H799)=0,"",'Local Access'!H799))</f>
        <v/>
      </c>
      <c r="H799" s="174" t="str">
        <f t="shared" si="60"/>
        <v/>
      </c>
      <c r="I799" s="36" t="str">
        <f>IF(N798="Ja","",IF(LEN('Local Access'!G799)=0,"",'Local Access'!G799))</f>
        <v/>
      </c>
      <c r="J799" s="36" t="str">
        <f>IF(N798="Ja","",IF(LEN('Local Access'!I799)=0,"",'Local Access'!I799))</f>
        <v/>
      </c>
      <c r="K799" s="36" t="str">
        <f>IF(LEN('Local Access'!J799)=0,"",'Local Access'!J799)</f>
        <v/>
      </c>
      <c r="L799" s="36" t="str">
        <f>IF(LEN('Local Access'!K799)=0,"",'Local Access'!K799)</f>
        <v/>
      </c>
      <c r="M799" s="174" t="str">
        <f t="shared" si="61"/>
        <v/>
      </c>
      <c r="N799" s="36" t="str">
        <f>IF(LEN('Local Access'!L799)=0,"",'Local Access'!L799)</f>
        <v/>
      </c>
      <c r="O799" s="36" t="str">
        <f>IF(LEN('Local Access'!M799)=0,"",'Local Access'!M799)</f>
        <v/>
      </c>
      <c r="P799" s="35"/>
      <c r="Q799" s="35"/>
      <c r="R799" s="34"/>
      <c r="S799" s="33"/>
      <c r="T799" s="33"/>
      <c r="U799" s="32"/>
      <c r="V799" s="31"/>
      <c r="W799" s="31"/>
      <c r="X799" s="31"/>
      <c r="Y799" s="31"/>
      <c r="Z799" s="31"/>
      <c r="AA799" s="31"/>
      <c r="AB799" s="292">
        <f t="shared" si="62"/>
        <v>0</v>
      </c>
      <c r="AC799" s="292">
        <f t="shared" si="63"/>
        <v>0</v>
      </c>
      <c r="AD799" s="292">
        <f t="shared" si="64"/>
        <v>0</v>
      </c>
      <c r="AE799" s="30">
        <f>IF(G799="",0,IF(P799="On-Net maken (glasvezel)",$S799*PDC!$F$33+$T799*PDC!$F$34+PDC!$F$32+$U799,IF(P799="On-Net maken (radio)",PDC!$F$35+$U799,0)))</f>
        <v>0</v>
      </c>
      <c r="AF799" s="293">
        <f>IF(G799="",0,IF(P799="Inkoop bij 3e partij",0,IF(H799="Ja",Y799,VLOOKUP($G799,PDC!$B$10:$G$95,6,FALSE))))</f>
        <v>0</v>
      </c>
      <c r="AG799" s="30">
        <f>IF(G799="",0,IF(P799="Inkoop bij 3e partij",0,IF(H799="Ja", Z799,VLOOKUP($G799,PDC!$B$10:$G$95,5,FALSE))))</f>
        <v>0</v>
      </c>
      <c r="AH799" s="293">
        <f>IF(G799="",0,IF(P799="Inkoop bij 3e partij",V799*(1+PDC!$F$37)+IF(G799=0,0,IF(LEN(G799)=0,0,VLOOKUP($G799,PDC!$B$10:$J$77,7,FALSE))),0))</f>
        <v>0</v>
      </c>
      <c r="AI799" s="293">
        <f>IF(G799="",0,IF(P799="Inkoop bij 3e partij",W799*(1+PDC!$F$38),0))</f>
        <v>0</v>
      </c>
      <c r="AJ799" s="30">
        <f>IF(L799="",0,IF(M799="Ja",AA799,VLOOKUP($L799,PDC!$B$10:$G$95,5,FALSE)))</f>
        <v>0</v>
      </c>
    </row>
    <row r="800" spans="1:36" x14ac:dyDescent="0.2">
      <c r="A800" s="36" t="str">
        <f>IF(OR(LEN('Local Access'!A800)=0,'Local Access'!$L799="Ja"),"",'Local Access'!A800)</f>
        <v/>
      </c>
      <c r="B800" s="36" t="str">
        <f>IF(OR(LEN('Local Access'!B800)=0,'Local Access'!$L799="Ja"),"",'Local Access'!B800)</f>
        <v/>
      </c>
      <c r="C800" s="36" t="str">
        <f>IF(OR(LEN('Local Access'!C800)=0,'Local Access'!$L799="Ja"),"",'Local Access'!C800)</f>
        <v/>
      </c>
      <c r="D800" s="36" t="str">
        <f>IF(OR(LEN('Local Access'!D800)=0,'Local Access'!$L799="Ja"),"",'Local Access'!D800)</f>
        <v/>
      </c>
      <c r="E800" s="36" t="str">
        <f>IF(OR(LEN('Local Access'!E800)=0,'Local Access'!$L799="Ja"),"",'Local Access'!E800)</f>
        <v/>
      </c>
      <c r="F800" s="36" t="str">
        <f>IF(OR(LEN('Local Access'!F800)=0,'Local Access'!$L799="Ja"),"",'Local Access'!F800)</f>
        <v/>
      </c>
      <c r="G800" s="36" t="str">
        <f>IF(N799="Ja","",IF(LEN('Local Access'!H800)=0,"",'Local Access'!H800))</f>
        <v/>
      </c>
      <c r="H800" s="174" t="str">
        <f t="shared" si="60"/>
        <v/>
      </c>
      <c r="I800" s="36" t="str">
        <f>IF(N799="Ja","",IF(LEN('Local Access'!G800)=0,"",'Local Access'!G800))</f>
        <v/>
      </c>
      <c r="J800" s="36" t="str">
        <f>IF(N799="Ja","",IF(LEN('Local Access'!I800)=0,"",'Local Access'!I800))</f>
        <v/>
      </c>
      <c r="K800" s="36" t="str">
        <f>IF(LEN('Local Access'!J800)=0,"",'Local Access'!J800)</f>
        <v/>
      </c>
      <c r="L800" s="36" t="str">
        <f>IF(LEN('Local Access'!K800)=0,"",'Local Access'!K800)</f>
        <v/>
      </c>
      <c r="M800" s="174" t="str">
        <f t="shared" si="61"/>
        <v/>
      </c>
      <c r="N800" s="36" t="str">
        <f>IF(LEN('Local Access'!L800)=0,"",'Local Access'!L800)</f>
        <v/>
      </c>
      <c r="O800" s="36" t="str">
        <f>IF(LEN('Local Access'!M800)=0,"",'Local Access'!M800)</f>
        <v/>
      </c>
      <c r="P800" s="35"/>
      <c r="Q800" s="35"/>
      <c r="R800" s="34"/>
      <c r="S800" s="33"/>
      <c r="T800" s="33"/>
      <c r="U800" s="32"/>
      <c r="V800" s="31"/>
      <c r="W800" s="31"/>
      <c r="X800" s="31"/>
      <c r="Y800" s="31"/>
      <c r="Z800" s="31"/>
      <c r="AA800" s="31"/>
      <c r="AB800" s="292">
        <f t="shared" si="62"/>
        <v>0</v>
      </c>
      <c r="AC800" s="292">
        <f t="shared" si="63"/>
        <v>0</v>
      </c>
      <c r="AD800" s="292">
        <f t="shared" si="64"/>
        <v>0</v>
      </c>
      <c r="AE800" s="30">
        <f>IF(G800="",0,IF(P800="On-Net maken (glasvezel)",$S800*PDC!$F$33+$T800*PDC!$F$34+PDC!$F$32+$U800,IF(P800="On-Net maken (radio)",PDC!$F$35+$U800,0)))</f>
        <v>0</v>
      </c>
      <c r="AF800" s="293">
        <f>IF(G800="",0,IF(P800="Inkoop bij 3e partij",0,IF(H800="Ja",Y800,VLOOKUP($G800,PDC!$B$10:$G$95,6,FALSE))))</f>
        <v>0</v>
      </c>
      <c r="AG800" s="30">
        <f>IF(G800="",0,IF(P800="Inkoop bij 3e partij",0,IF(H800="Ja", Z800,VLOOKUP($G800,PDC!$B$10:$G$95,5,FALSE))))</f>
        <v>0</v>
      </c>
      <c r="AH800" s="293">
        <f>IF(G800="",0,IF(P800="Inkoop bij 3e partij",V800*(1+PDC!$F$37)+IF(G800=0,0,IF(LEN(G800)=0,0,VLOOKUP($G800,PDC!$B$10:$J$77,7,FALSE))),0))</f>
        <v>0</v>
      </c>
      <c r="AI800" s="293">
        <f>IF(G800="",0,IF(P800="Inkoop bij 3e partij",W800*(1+PDC!$F$38),0))</f>
        <v>0</v>
      </c>
      <c r="AJ800" s="30">
        <f>IF(L800="",0,IF(M800="Ja",AA800,VLOOKUP($L800,PDC!$B$10:$G$95,5,FALSE)))</f>
        <v>0</v>
      </c>
    </row>
    <row r="801" spans="1:36" x14ac:dyDescent="0.2">
      <c r="A801" s="36" t="str">
        <f>IF(OR(LEN('Local Access'!A801)=0,'Local Access'!$L800="Ja"),"",'Local Access'!A801)</f>
        <v/>
      </c>
      <c r="B801" s="36" t="str">
        <f>IF(OR(LEN('Local Access'!B801)=0,'Local Access'!$L800="Ja"),"",'Local Access'!B801)</f>
        <v/>
      </c>
      <c r="C801" s="36" t="str">
        <f>IF(OR(LEN('Local Access'!C801)=0,'Local Access'!$L800="Ja"),"",'Local Access'!C801)</f>
        <v/>
      </c>
      <c r="D801" s="36" t="str">
        <f>IF(OR(LEN('Local Access'!D801)=0,'Local Access'!$L800="Ja"),"",'Local Access'!D801)</f>
        <v/>
      </c>
      <c r="E801" s="36" t="str">
        <f>IF(OR(LEN('Local Access'!E801)=0,'Local Access'!$L800="Ja"),"",'Local Access'!E801)</f>
        <v/>
      </c>
      <c r="F801" s="36" t="str">
        <f>IF(OR(LEN('Local Access'!F801)=0,'Local Access'!$L800="Ja"),"",'Local Access'!F801)</f>
        <v/>
      </c>
      <c r="G801" s="36" t="str">
        <f>IF(N800="Ja","",IF(LEN('Local Access'!H801)=0,"",'Local Access'!H801))</f>
        <v/>
      </c>
      <c r="H801" s="174" t="str">
        <f t="shared" si="60"/>
        <v/>
      </c>
      <c r="I801" s="36" t="str">
        <f>IF(N800="Ja","",IF(LEN('Local Access'!G801)=0,"",'Local Access'!G801))</f>
        <v/>
      </c>
      <c r="J801" s="36" t="str">
        <f>IF(N800="Ja","",IF(LEN('Local Access'!I801)=0,"",'Local Access'!I801))</f>
        <v/>
      </c>
      <c r="K801" s="36" t="str">
        <f>IF(LEN('Local Access'!J801)=0,"",'Local Access'!J801)</f>
        <v/>
      </c>
      <c r="L801" s="36" t="str">
        <f>IF(LEN('Local Access'!K801)=0,"",'Local Access'!K801)</f>
        <v/>
      </c>
      <c r="M801" s="174" t="str">
        <f t="shared" si="61"/>
        <v/>
      </c>
      <c r="N801" s="36" t="str">
        <f>IF(LEN('Local Access'!L801)=0,"",'Local Access'!L801)</f>
        <v/>
      </c>
      <c r="O801" s="36" t="str">
        <f>IF(LEN('Local Access'!M801)=0,"",'Local Access'!M801)</f>
        <v/>
      </c>
      <c r="P801" s="35"/>
      <c r="Q801" s="35"/>
      <c r="R801" s="34"/>
      <c r="S801" s="33"/>
      <c r="T801" s="33"/>
      <c r="U801" s="32"/>
      <c r="V801" s="31"/>
      <c r="W801" s="31"/>
      <c r="X801" s="31"/>
      <c r="Y801" s="31"/>
      <c r="Z801" s="31"/>
      <c r="AA801" s="31"/>
      <c r="AB801" s="292">
        <f t="shared" si="62"/>
        <v>0</v>
      </c>
      <c r="AC801" s="292">
        <f t="shared" si="63"/>
        <v>0</v>
      </c>
      <c r="AD801" s="292">
        <f t="shared" si="64"/>
        <v>0</v>
      </c>
      <c r="AE801" s="30">
        <f>IF(G801="",0,IF(P801="On-Net maken (glasvezel)",$S801*PDC!$F$33+$T801*PDC!$F$34+PDC!$F$32+$U801,IF(P801="On-Net maken (radio)",PDC!$F$35+$U801,0)))</f>
        <v>0</v>
      </c>
      <c r="AF801" s="293">
        <f>IF(G801="",0,IF(P801="Inkoop bij 3e partij",0,IF(H801="Ja",Y801,VLOOKUP($G801,PDC!$B$10:$G$95,6,FALSE))))</f>
        <v>0</v>
      </c>
      <c r="AG801" s="30">
        <f>IF(G801="",0,IF(P801="Inkoop bij 3e partij",0,IF(H801="Ja", Z801,VLOOKUP($G801,PDC!$B$10:$G$95,5,FALSE))))</f>
        <v>0</v>
      </c>
      <c r="AH801" s="293">
        <f>IF(G801="",0,IF(P801="Inkoop bij 3e partij",V801*(1+PDC!$F$37)+IF(G801=0,0,IF(LEN(G801)=0,0,VLOOKUP($G801,PDC!$B$10:$J$77,7,FALSE))),0))</f>
        <v>0</v>
      </c>
      <c r="AI801" s="293">
        <f>IF(G801="",0,IF(P801="Inkoop bij 3e partij",W801*(1+PDC!$F$38),0))</f>
        <v>0</v>
      </c>
      <c r="AJ801" s="30">
        <f>IF(L801="",0,IF(M801="Ja",AA801,VLOOKUP($L801,PDC!$B$10:$G$95,5,FALSE)))</f>
        <v>0</v>
      </c>
    </row>
    <row r="802" spans="1:36" x14ac:dyDescent="0.2">
      <c r="A802" s="36" t="str">
        <f>IF(OR(LEN('Local Access'!A802)=0,'Local Access'!$L801="Ja"),"",'Local Access'!A802)</f>
        <v/>
      </c>
      <c r="B802" s="36" t="str">
        <f>IF(OR(LEN('Local Access'!B802)=0,'Local Access'!$L801="Ja"),"",'Local Access'!B802)</f>
        <v/>
      </c>
      <c r="C802" s="36" t="str">
        <f>IF(OR(LEN('Local Access'!C802)=0,'Local Access'!$L801="Ja"),"",'Local Access'!C802)</f>
        <v/>
      </c>
      <c r="D802" s="36" t="str">
        <f>IF(OR(LEN('Local Access'!D802)=0,'Local Access'!$L801="Ja"),"",'Local Access'!D802)</f>
        <v/>
      </c>
      <c r="E802" s="36" t="str">
        <f>IF(OR(LEN('Local Access'!E802)=0,'Local Access'!$L801="Ja"),"",'Local Access'!E802)</f>
        <v/>
      </c>
      <c r="F802" s="36" t="str">
        <f>IF(OR(LEN('Local Access'!F802)=0,'Local Access'!$L801="Ja"),"",'Local Access'!F802)</f>
        <v/>
      </c>
      <c r="G802" s="36" t="str">
        <f>IF(N801="Ja","",IF(LEN('Local Access'!H802)=0,"",'Local Access'!H802))</f>
        <v/>
      </c>
      <c r="H802" s="174" t="str">
        <f t="shared" si="60"/>
        <v/>
      </c>
      <c r="I802" s="36" t="str">
        <f>IF(N801="Ja","",IF(LEN('Local Access'!G802)=0,"",'Local Access'!G802))</f>
        <v/>
      </c>
      <c r="J802" s="36" t="str">
        <f>IF(N801="Ja","",IF(LEN('Local Access'!I802)=0,"",'Local Access'!I802))</f>
        <v/>
      </c>
      <c r="K802" s="36" t="str">
        <f>IF(LEN('Local Access'!J802)=0,"",'Local Access'!J802)</f>
        <v/>
      </c>
      <c r="L802" s="36" t="str">
        <f>IF(LEN('Local Access'!K802)=0,"",'Local Access'!K802)</f>
        <v/>
      </c>
      <c r="M802" s="174" t="str">
        <f t="shared" si="61"/>
        <v/>
      </c>
      <c r="N802" s="36" t="str">
        <f>IF(LEN('Local Access'!L802)=0,"",'Local Access'!L802)</f>
        <v/>
      </c>
      <c r="O802" s="36" t="str">
        <f>IF(LEN('Local Access'!M802)=0,"",'Local Access'!M802)</f>
        <v/>
      </c>
      <c r="P802" s="35"/>
      <c r="Q802" s="35"/>
      <c r="R802" s="34"/>
      <c r="S802" s="33"/>
      <c r="T802" s="33"/>
      <c r="U802" s="32"/>
      <c r="V802" s="31"/>
      <c r="W802" s="31"/>
      <c r="X802" s="31"/>
      <c r="Y802" s="31"/>
      <c r="Z802" s="31"/>
      <c r="AA802" s="31"/>
      <c r="AB802" s="292">
        <f t="shared" si="62"/>
        <v>0</v>
      </c>
      <c r="AC802" s="292">
        <f t="shared" si="63"/>
        <v>0</v>
      </c>
      <c r="AD802" s="292">
        <f t="shared" si="64"/>
        <v>0</v>
      </c>
      <c r="AE802" s="30">
        <f>IF(G802="",0,IF(P802="On-Net maken (glasvezel)",$S802*PDC!$F$33+$T802*PDC!$F$34+PDC!$F$32+$U802,IF(P802="On-Net maken (radio)",PDC!$F$35+$U802,0)))</f>
        <v>0</v>
      </c>
      <c r="AF802" s="293">
        <f>IF(G802="",0,IF(P802="Inkoop bij 3e partij",0,IF(H802="Ja",Y802,VLOOKUP($G802,PDC!$B$10:$G$95,6,FALSE))))</f>
        <v>0</v>
      </c>
      <c r="AG802" s="30">
        <f>IF(G802="",0,IF(P802="Inkoop bij 3e partij",0,IF(H802="Ja", Z802,VLOOKUP($G802,PDC!$B$10:$G$95,5,FALSE))))</f>
        <v>0</v>
      </c>
      <c r="AH802" s="293">
        <f>IF(G802="",0,IF(P802="Inkoop bij 3e partij",V802*(1+PDC!$F$37)+IF(G802=0,0,IF(LEN(G802)=0,0,VLOOKUP($G802,PDC!$B$10:$J$77,7,FALSE))),0))</f>
        <v>0</v>
      </c>
      <c r="AI802" s="293">
        <f>IF(G802="",0,IF(P802="Inkoop bij 3e partij",W802*(1+PDC!$F$38),0))</f>
        <v>0</v>
      </c>
      <c r="AJ802" s="30">
        <f>IF(L802="",0,IF(M802="Ja",AA802,VLOOKUP($L802,PDC!$B$10:$G$95,5,FALSE)))</f>
        <v>0</v>
      </c>
    </row>
    <row r="803" spans="1:36" x14ac:dyDescent="0.2">
      <c r="A803" s="36" t="str">
        <f>IF(OR(LEN('Local Access'!A803)=0,'Local Access'!$L802="Ja"),"",'Local Access'!A803)</f>
        <v/>
      </c>
      <c r="B803" s="36" t="str">
        <f>IF(OR(LEN('Local Access'!B803)=0,'Local Access'!$L802="Ja"),"",'Local Access'!B803)</f>
        <v/>
      </c>
      <c r="C803" s="36" t="str">
        <f>IF(OR(LEN('Local Access'!C803)=0,'Local Access'!$L802="Ja"),"",'Local Access'!C803)</f>
        <v/>
      </c>
      <c r="D803" s="36" t="str">
        <f>IF(OR(LEN('Local Access'!D803)=0,'Local Access'!$L802="Ja"),"",'Local Access'!D803)</f>
        <v/>
      </c>
      <c r="E803" s="36" t="str">
        <f>IF(OR(LEN('Local Access'!E803)=0,'Local Access'!$L802="Ja"),"",'Local Access'!E803)</f>
        <v/>
      </c>
      <c r="F803" s="36" t="str">
        <f>IF(OR(LEN('Local Access'!F803)=0,'Local Access'!$L802="Ja"),"",'Local Access'!F803)</f>
        <v/>
      </c>
      <c r="G803" s="36" t="str">
        <f>IF(N802="Ja","",IF(LEN('Local Access'!H803)=0,"",'Local Access'!H803))</f>
        <v/>
      </c>
      <c r="H803" s="174" t="str">
        <f t="shared" si="60"/>
        <v/>
      </c>
      <c r="I803" s="36" t="str">
        <f>IF(N802="Ja","",IF(LEN('Local Access'!G803)=0,"",'Local Access'!G803))</f>
        <v/>
      </c>
      <c r="J803" s="36" t="str">
        <f>IF(N802="Ja","",IF(LEN('Local Access'!I803)=0,"",'Local Access'!I803))</f>
        <v/>
      </c>
      <c r="K803" s="36" t="str">
        <f>IF(LEN('Local Access'!J803)=0,"",'Local Access'!J803)</f>
        <v/>
      </c>
      <c r="L803" s="36" t="str">
        <f>IF(LEN('Local Access'!K803)=0,"",'Local Access'!K803)</f>
        <v/>
      </c>
      <c r="M803" s="174" t="str">
        <f t="shared" si="61"/>
        <v/>
      </c>
      <c r="N803" s="36" t="str">
        <f>IF(LEN('Local Access'!L803)=0,"",'Local Access'!L803)</f>
        <v/>
      </c>
      <c r="O803" s="36" t="str">
        <f>IF(LEN('Local Access'!M803)=0,"",'Local Access'!M803)</f>
        <v/>
      </c>
      <c r="P803" s="35"/>
      <c r="Q803" s="35"/>
      <c r="R803" s="34"/>
      <c r="S803" s="33"/>
      <c r="T803" s="33"/>
      <c r="U803" s="32"/>
      <c r="V803" s="31"/>
      <c r="W803" s="31"/>
      <c r="X803" s="31"/>
      <c r="Y803" s="31"/>
      <c r="Z803" s="31"/>
      <c r="AA803" s="31"/>
      <c r="AB803" s="292">
        <f t="shared" si="62"/>
        <v>0</v>
      </c>
      <c r="AC803" s="292">
        <f t="shared" si="63"/>
        <v>0</v>
      </c>
      <c r="AD803" s="292">
        <f t="shared" si="64"/>
        <v>0</v>
      </c>
      <c r="AE803" s="30">
        <f>IF(G803="",0,IF(P803="On-Net maken (glasvezel)",$S803*PDC!$F$33+$T803*PDC!$F$34+PDC!$F$32+$U803,IF(P803="On-Net maken (radio)",PDC!$F$35+$U803,0)))</f>
        <v>0</v>
      </c>
      <c r="AF803" s="293">
        <f>IF(G803="",0,IF(P803="Inkoop bij 3e partij",0,IF(H803="Ja",Y803,VLOOKUP($G803,PDC!$B$10:$G$95,6,FALSE))))</f>
        <v>0</v>
      </c>
      <c r="AG803" s="30">
        <f>IF(G803="",0,IF(P803="Inkoop bij 3e partij",0,IF(H803="Ja", Z803,VLOOKUP($G803,PDC!$B$10:$G$95,5,FALSE))))</f>
        <v>0</v>
      </c>
      <c r="AH803" s="293">
        <f>IF(G803="",0,IF(P803="Inkoop bij 3e partij",V803*(1+PDC!$F$37)+IF(G803=0,0,IF(LEN(G803)=0,0,VLOOKUP($G803,PDC!$B$10:$J$77,7,FALSE))),0))</f>
        <v>0</v>
      </c>
      <c r="AI803" s="293">
        <f>IF(G803="",0,IF(P803="Inkoop bij 3e partij",W803*(1+PDC!$F$38),0))</f>
        <v>0</v>
      </c>
      <c r="AJ803" s="30">
        <f>IF(L803="",0,IF(M803="Ja",AA803,VLOOKUP($L803,PDC!$B$10:$G$95,5,FALSE)))</f>
        <v>0</v>
      </c>
    </row>
    <row r="804" spans="1:36" x14ac:dyDescent="0.2">
      <c r="A804" s="36" t="str">
        <f>IF(OR(LEN('Local Access'!A804)=0,'Local Access'!$L803="Ja"),"",'Local Access'!A804)</f>
        <v/>
      </c>
      <c r="B804" s="36" t="str">
        <f>IF(OR(LEN('Local Access'!B804)=0,'Local Access'!$L803="Ja"),"",'Local Access'!B804)</f>
        <v/>
      </c>
      <c r="C804" s="36" t="str">
        <f>IF(OR(LEN('Local Access'!C804)=0,'Local Access'!$L803="Ja"),"",'Local Access'!C804)</f>
        <v/>
      </c>
      <c r="D804" s="36" t="str">
        <f>IF(OR(LEN('Local Access'!D804)=0,'Local Access'!$L803="Ja"),"",'Local Access'!D804)</f>
        <v/>
      </c>
      <c r="E804" s="36" t="str">
        <f>IF(OR(LEN('Local Access'!E804)=0,'Local Access'!$L803="Ja"),"",'Local Access'!E804)</f>
        <v/>
      </c>
      <c r="F804" s="36" t="str">
        <f>IF(OR(LEN('Local Access'!F804)=0,'Local Access'!$L803="Ja"),"",'Local Access'!F804)</f>
        <v/>
      </c>
      <c r="G804" s="36" t="str">
        <f>IF(N803="Ja","",IF(LEN('Local Access'!H804)=0,"",'Local Access'!H804))</f>
        <v/>
      </c>
      <c r="H804" s="174" t="str">
        <f t="shared" si="60"/>
        <v/>
      </c>
      <c r="I804" s="36" t="str">
        <f>IF(N803="Ja","",IF(LEN('Local Access'!G804)=0,"",'Local Access'!G804))</f>
        <v/>
      </c>
      <c r="J804" s="36" t="str">
        <f>IF(N803="Ja","",IF(LEN('Local Access'!I804)=0,"",'Local Access'!I804))</f>
        <v/>
      </c>
      <c r="K804" s="36" t="str">
        <f>IF(LEN('Local Access'!J804)=0,"",'Local Access'!J804)</f>
        <v/>
      </c>
      <c r="L804" s="36" t="str">
        <f>IF(LEN('Local Access'!K804)=0,"",'Local Access'!K804)</f>
        <v/>
      </c>
      <c r="M804" s="174" t="str">
        <f t="shared" si="61"/>
        <v/>
      </c>
      <c r="N804" s="36" t="str">
        <f>IF(LEN('Local Access'!L804)=0,"",'Local Access'!L804)</f>
        <v/>
      </c>
      <c r="O804" s="36" t="str">
        <f>IF(LEN('Local Access'!M804)=0,"",'Local Access'!M804)</f>
        <v/>
      </c>
      <c r="P804" s="35"/>
      <c r="Q804" s="35"/>
      <c r="R804" s="34"/>
      <c r="S804" s="33"/>
      <c r="T804" s="33"/>
      <c r="U804" s="32"/>
      <c r="V804" s="31"/>
      <c r="W804" s="31"/>
      <c r="X804" s="31"/>
      <c r="Y804" s="31"/>
      <c r="Z804" s="31"/>
      <c r="AA804" s="31"/>
      <c r="AB804" s="292">
        <f t="shared" si="62"/>
        <v>0</v>
      </c>
      <c r="AC804" s="292">
        <f t="shared" si="63"/>
        <v>0</v>
      </c>
      <c r="AD804" s="292">
        <f t="shared" si="64"/>
        <v>0</v>
      </c>
      <c r="AE804" s="30">
        <f>IF(G804="",0,IF(P804="On-Net maken (glasvezel)",$S804*PDC!$F$33+$T804*PDC!$F$34+PDC!$F$32+$U804,IF(P804="On-Net maken (radio)",PDC!$F$35+$U804,0)))</f>
        <v>0</v>
      </c>
      <c r="AF804" s="293">
        <f>IF(G804="",0,IF(P804="Inkoop bij 3e partij",0,IF(H804="Ja",Y804,VLOOKUP($G804,PDC!$B$10:$G$95,6,FALSE))))</f>
        <v>0</v>
      </c>
      <c r="AG804" s="30">
        <f>IF(G804="",0,IF(P804="Inkoop bij 3e partij",0,IF(H804="Ja", Z804,VLOOKUP($G804,PDC!$B$10:$G$95,5,FALSE))))</f>
        <v>0</v>
      </c>
      <c r="AH804" s="293">
        <f>IF(G804="",0,IF(P804="Inkoop bij 3e partij",V804*(1+PDC!$F$37)+IF(G804=0,0,IF(LEN(G804)=0,0,VLOOKUP($G804,PDC!$B$10:$J$77,7,FALSE))),0))</f>
        <v>0</v>
      </c>
      <c r="AI804" s="293">
        <f>IF(G804="",0,IF(P804="Inkoop bij 3e partij",W804*(1+PDC!$F$38),0))</f>
        <v>0</v>
      </c>
      <c r="AJ804" s="30">
        <f>IF(L804="",0,IF(M804="Ja",AA804,VLOOKUP($L804,PDC!$B$10:$G$95,5,FALSE)))</f>
        <v>0</v>
      </c>
    </row>
    <row r="805" spans="1:36" x14ac:dyDescent="0.2">
      <c r="A805" s="36" t="str">
        <f>IF(OR(LEN('Local Access'!A805)=0,'Local Access'!$L804="Ja"),"",'Local Access'!A805)</f>
        <v/>
      </c>
      <c r="B805" s="36" t="str">
        <f>IF(OR(LEN('Local Access'!B805)=0,'Local Access'!$L804="Ja"),"",'Local Access'!B805)</f>
        <v/>
      </c>
      <c r="C805" s="36" t="str">
        <f>IF(OR(LEN('Local Access'!C805)=0,'Local Access'!$L804="Ja"),"",'Local Access'!C805)</f>
        <v/>
      </c>
      <c r="D805" s="36" t="str">
        <f>IF(OR(LEN('Local Access'!D805)=0,'Local Access'!$L804="Ja"),"",'Local Access'!D805)</f>
        <v/>
      </c>
      <c r="E805" s="36" t="str">
        <f>IF(OR(LEN('Local Access'!E805)=0,'Local Access'!$L804="Ja"),"",'Local Access'!E805)</f>
        <v/>
      </c>
      <c r="F805" s="36" t="str">
        <f>IF(OR(LEN('Local Access'!F805)=0,'Local Access'!$L804="Ja"),"",'Local Access'!F805)</f>
        <v/>
      </c>
      <c r="G805" s="36" t="str">
        <f>IF(N804="Ja","",IF(LEN('Local Access'!H805)=0,"",'Local Access'!H805))</f>
        <v/>
      </c>
      <c r="H805" s="174" t="str">
        <f t="shared" si="60"/>
        <v/>
      </c>
      <c r="I805" s="36" t="str">
        <f>IF(N804="Ja","",IF(LEN('Local Access'!G805)=0,"",'Local Access'!G805))</f>
        <v/>
      </c>
      <c r="J805" s="36" t="str">
        <f>IF(N804="Ja","",IF(LEN('Local Access'!I805)=0,"",'Local Access'!I805))</f>
        <v/>
      </c>
      <c r="K805" s="36" t="str">
        <f>IF(LEN('Local Access'!J805)=0,"",'Local Access'!J805)</f>
        <v/>
      </c>
      <c r="L805" s="36" t="str">
        <f>IF(LEN('Local Access'!K805)=0,"",'Local Access'!K805)</f>
        <v/>
      </c>
      <c r="M805" s="174" t="str">
        <f t="shared" si="61"/>
        <v/>
      </c>
      <c r="N805" s="36" t="str">
        <f>IF(LEN('Local Access'!L805)=0,"",'Local Access'!L805)</f>
        <v/>
      </c>
      <c r="O805" s="36" t="str">
        <f>IF(LEN('Local Access'!M805)=0,"",'Local Access'!M805)</f>
        <v/>
      </c>
      <c r="P805" s="35"/>
      <c r="Q805" s="35"/>
      <c r="R805" s="34"/>
      <c r="S805" s="33"/>
      <c r="T805" s="33"/>
      <c r="U805" s="32"/>
      <c r="V805" s="31"/>
      <c r="W805" s="31"/>
      <c r="X805" s="31"/>
      <c r="Y805" s="31"/>
      <c r="Z805" s="31"/>
      <c r="AA805" s="31"/>
      <c r="AB805" s="292">
        <f t="shared" si="62"/>
        <v>0</v>
      </c>
      <c r="AC805" s="292">
        <f t="shared" si="63"/>
        <v>0</v>
      </c>
      <c r="AD805" s="292">
        <f t="shared" si="64"/>
        <v>0</v>
      </c>
      <c r="AE805" s="30">
        <f>IF(G805="",0,IF(P805="On-Net maken (glasvezel)",$S805*PDC!$F$33+$T805*PDC!$F$34+PDC!$F$32+$U805,IF(P805="On-Net maken (radio)",PDC!$F$35+$U805,0)))</f>
        <v>0</v>
      </c>
      <c r="AF805" s="293">
        <f>IF(G805="",0,IF(P805="Inkoop bij 3e partij",0,IF(H805="Ja",Y805,VLOOKUP($G805,PDC!$B$10:$G$95,6,FALSE))))</f>
        <v>0</v>
      </c>
      <c r="AG805" s="30">
        <f>IF(G805="",0,IF(P805="Inkoop bij 3e partij",0,IF(H805="Ja", Z805,VLOOKUP($G805,PDC!$B$10:$G$95,5,FALSE))))</f>
        <v>0</v>
      </c>
      <c r="AH805" s="293">
        <f>IF(G805="",0,IF(P805="Inkoop bij 3e partij",V805*(1+PDC!$F$37)+IF(G805=0,0,IF(LEN(G805)=0,0,VLOOKUP($G805,PDC!$B$10:$J$77,7,FALSE))),0))</f>
        <v>0</v>
      </c>
      <c r="AI805" s="293">
        <f>IF(G805="",0,IF(P805="Inkoop bij 3e partij",W805*(1+PDC!$F$38),0))</f>
        <v>0</v>
      </c>
      <c r="AJ805" s="30">
        <f>IF(L805="",0,IF(M805="Ja",AA805,VLOOKUP($L805,PDC!$B$10:$G$95,5,FALSE)))</f>
        <v>0</v>
      </c>
    </row>
    <row r="806" spans="1:36" x14ac:dyDescent="0.2">
      <c r="A806" s="36" t="str">
        <f>IF(OR(LEN('Local Access'!A806)=0,'Local Access'!$L805="Ja"),"",'Local Access'!A806)</f>
        <v/>
      </c>
      <c r="B806" s="36" t="str">
        <f>IF(OR(LEN('Local Access'!B806)=0,'Local Access'!$L805="Ja"),"",'Local Access'!B806)</f>
        <v/>
      </c>
      <c r="C806" s="36" t="str">
        <f>IF(OR(LEN('Local Access'!C806)=0,'Local Access'!$L805="Ja"),"",'Local Access'!C806)</f>
        <v/>
      </c>
      <c r="D806" s="36" t="str">
        <f>IF(OR(LEN('Local Access'!D806)=0,'Local Access'!$L805="Ja"),"",'Local Access'!D806)</f>
        <v/>
      </c>
      <c r="E806" s="36" t="str">
        <f>IF(OR(LEN('Local Access'!E806)=0,'Local Access'!$L805="Ja"),"",'Local Access'!E806)</f>
        <v/>
      </c>
      <c r="F806" s="36" t="str">
        <f>IF(OR(LEN('Local Access'!F806)=0,'Local Access'!$L805="Ja"),"",'Local Access'!F806)</f>
        <v/>
      </c>
      <c r="G806" s="36" t="str">
        <f>IF(N805="Ja","",IF(LEN('Local Access'!H806)=0,"",'Local Access'!H806))</f>
        <v/>
      </c>
      <c r="H806" s="174" t="str">
        <f t="shared" si="60"/>
        <v/>
      </c>
      <c r="I806" s="36" t="str">
        <f>IF(N805="Ja","",IF(LEN('Local Access'!G806)=0,"",'Local Access'!G806))</f>
        <v/>
      </c>
      <c r="J806" s="36" t="str">
        <f>IF(N805="Ja","",IF(LEN('Local Access'!I806)=0,"",'Local Access'!I806))</f>
        <v/>
      </c>
      <c r="K806" s="36" t="str">
        <f>IF(LEN('Local Access'!J806)=0,"",'Local Access'!J806)</f>
        <v/>
      </c>
      <c r="L806" s="36" t="str">
        <f>IF(LEN('Local Access'!K806)=0,"",'Local Access'!K806)</f>
        <v/>
      </c>
      <c r="M806" s="174" t="str">
        <f t="shared" si="61"/>
        <v/>
      </c>
      <c r="N806" s="36" t="str">
        <f>IF(LEN('Local Access'!L806)=0,"",'Local Access'!L806)</f>
        <v/>
      </c>
      <c r="O806" s="36" t="str">
        <f>IF(LEN('Local Access'!M806)=0,"",'Local Access'!M806)</f>
        <v/>
      </c>
      <c r="P806" s="35"/>
      <c r="Q806" s="35"/>
      <c r="R806" s="34"/>
      <c r="S806" s="33"/>
      <c r="T806" s="33"/>
      <c r="U806" s="32"/>
      <c r="V806" s="31"/>
      <c r="W806" s="31"/>
      <c r="X806" s="31"/>
      <c r="Y806" s="31"/>
      <c r="Z806" s="31"/>
      <c r="AA806" s="31"/>
      <c r="AB806" s="292">
        <f t="shared" si="62"/>
        <v>0</v>
      </c>
      <c r="AC806" s="292">
        <f t="shared" si="63"/>
        <v>0</v>
      </c>
      <c r="AD806" s="292">
        <f t="shared" si="64"/>
        <v>0</v>
      </c>
      <c r="AE806" s="30">
        <f>IF(G806="",0,IF(P806="On-Net maken (glasvezel)",$S806*PDC!$F$33+$T806*PDC!$F$34+PDC!$F$32+$U806,IF(P806="On-Net maken (radio)",PDC!$F$35+$U806,0)))</f>
        <v>0</v>
      </c>
      <c r="AF806" s="293">
        <f>IF(G806="",0,IF(P806="Inkoop bij 3e partij",0,IF(H806="Ja",Y806,VLOOKUP($G806,PDC!$B$10:$G$95,6,FALSE))))</f>
        <v>0</v>
      </c>
      <c r="AG806" s="30">
        <f>IF(G806="",0,IF(P806="Inkoop bij 3e partij",0,IF(H806="Ja", Z806,VLOOKUP($G806,PDC!$B$10:$G$95,5,FALSE))))</f>
        <v>0</v>
      </c>
      <c r="AH806" s="293">
        <f>IF(G806="",0,IF(P806="Inkoop bij 3e partij",V806*(1+PDC!$F$37)+IF(G806=0,0,IF(LEN(G806)=0,0,VLOOKUP($G806,PDC!$B$10:$J$77,7,FALSE))),0))</f>
        <v>0</v>
      </c>
      <c r="AI806" s="293">
        <f>IF(G806="",0,IF(P806="Inkoop bij 3e partij",W806*(1+PDC!$F$38),0))</f>
        <v>0</v>
      </c>
      <c r="AJ806" s="30">
        <f>IF(L806="",0,IF(M806="Ja",AA806,VLOOKUP($L806,PDC!$B$10:$G$95,5,FALSE)))</f>
        <v>0</v>
      </c>
    </row>
    <row r="807" spans="1:36" x14ac:dyDescent="0.2">
      <c r="A807" s="36" t="str">
        <f>IF(OR(LEN('Local Access'!A807)=0,'Local Access'!$L806="Ja"),"",'Local Access'!A807)</f>
        <v/>
      </c>
      <c r="B807" s="36" t="str">
        <f>IF(OR(LEN('Local Access'!B807)=0,'Local Access'!$L806="Ja"),"",'Local Access'!B807)</f>
        <v/>
      </c>
      <c r="C807" s="36" t="str">
        <f>IF(OR(LEN('Local Access'!C807)=0,'Local Access'!$L806="Ja"),"",'Local Access'!C807)</f>
        <v/>
      </c>
      <c r="D807" s="36" t="str">
        <f>IF(OR(LEN('Local Access'!D807)=0,'Local Access'!$L806="Ja"),"",'Local Access'!D807)</f>
        <v/>
      </c>
      <c r="E807" s="36" t="str">
        <f>IF(OR(LEN('Local Access'!E807)=0,'Local Access'!$L806="Ja"),"",'Local Access'!E807)</f>
        <v/>
      </c>
      <c r="F807" s="36" t="str">
        <f>IF(OR(LEN('Local Access'!F807)=0,'Local Access'!$L806="Ja"),"",'Local Access'!F807)</f>
        <v/>
      </c>
      <c r="G807" s="36" t="str">
        <f>IF(N806="Ja","",IF(LEN('Local Access'!H807)=0,"",'Local Access'!H807))</f>
        <v/>
      </c>
      <c r="H807" s="174" t="str">
        <f t="shared" si="60"/>
        <v/>
      </c>
      <c r="I807" s="36" t="str">
        <f>IF(N806="Ja","",IF(LEN('Local Access'!G807)=0,"",'Local Access'!G807))</f>
        <v/>
      </c>
      <c r="J807" s="36" t="str">
        <f>IF(N806="Ja","",IF(LEN('Local Access'!I807)=0,"",'Local Access'!I807))</f>
        <v/>
      </c>
      <c r="K807" s="36" t="str">
        <f>IF(LEN('Local Access'!J807)=0,"",'Local Access'!J807)</f>
        <v/>
      </c>
      <c r="L807" s="36" t="str">
        <f>IF(LEN('Local Access'!K807)=0,"",'Local Access'!K807)</f>
        <v/>
      </c>
      <c r="M807" s="174" t="str">
        <f t="shared" si="61"/>
        <v/>
      </c>
      <c r="N807" s="36" t="str">
        <f>IF(LEN('Local Access'!L807)=0,"",'Local Access'!L807)</f>
        <v/>
      </c>
      <c r="O807" s="36" t="str">
        <f>IF(LEN('Local Access'!M807)=0,"",'Local Access'!M807)</f>
        <v/>
      </c>
      <c r="P807" s="35"/>
      <c r="Q807" s="35"/>
      <c r="R807" s="34"/>
      <c r="S807" s="33"/>
      <c r="T807" s="33"/>
      <c r="U807" s="32"/>
      <c r="V807" s="31"/>
      <c r="W807" s="31"/>
      <c r="X807" s="31"/>
      <c r="Y807" s="31"/>
      <c r="Z807" s="31"/>
      <c r="AA807" s="31"/>
      <c r="AB807" s="292">
        <f t="shared" si="62"/>
        <v>0</v>
      </c>
      <c r="AC807" s="292">
        <f t="shared" si="63"/>
        <v>0</v>
      </c>
      <c r="AD807" s="292">
        <f t="shared" si="64"/>
        <v>0</v>
      </c>
      <c r="AE807" s="30">
        <f>IF(G807="",0,IF(P807="On-Net maken (glasvezel)",$S807*PDC!$F$33+$T807*PDC!$F$34+PDC!$F$32+$U807,IF(P807="On-Net maken (radio)",PDC!$F$35+$U807,0)))</f>
        <v>0</v>
      </c>
      <c r="AF807" s="293">
        <f>IF(G807="",0,IF(P807="Inkoop bij 3e partij",0,IF(H807="Ja",Y807,VLOOKUP($G807,PDC!$B$10:$G$95,6,FALSE))))</f>
        <v>0</v>
      </c>
      <c r="AG807" s="30">
        <f>IF(G807="",0,IF(P807="Inkoop bij 3e partij",0,IF(H807="Ja", Z807,VLOOKUP($G807,PDC!$B$10:$G$95,5,FALSE))))</f>
        <v>0</v>
      </c>
      <c r="AH807" s="293">
        <f>IF(G807="",0,IF(P807="Inkoop bij 3e partij",V807*(1+PDC!$F$37)+IF(G807=0,0,IF(LEN(G807)=0,0,VLOOKUP($G807,PDC!$B$10:$J$77,7,FALSE))),0))</f>
        <v>0</v>
      </c>
      <c r="AI807" s="293">
        <f>IF(G807="",0,IF(P807="Inkoop bij 3e partij",W807*(1+PDC!$F$38),0))</f>
        <v>0</v>
      </c>
      <c r="AJ807" s="30">
        <f>IF(L807="",0,IF(M807="Ja",AA807,VLOOKUP($L807,PDC!$B$10:$G$95,5,FALSE)))</f>
        <v>0</v>
      </c>
    </row>
    <row r="808" spans="1:36" x14ac:dyDescent="0.2">
      <c r="A808" s="36" t="str">
        <f>IF(OR(LEN('Local Access'!A808)=0,'Local Access'!$L807="Ja"),"",'Local Access'!A808)</f>
        <v/>
      </c>
      <c r="B808" s="36" t="str">
        <f>IF(OR(LEN('Local Access'!B808)=0,'Local Access'!$L807="Ja"),"",'Local Access'!B808)</f>
        <v/>
      </c>
      <c r="C808" s="36" t="str">
        <f>IF(OR(LEN('Local Access'!C808)=0,'Local Access'!$L807="Ja"),"",'Local Access'!C808)</f>
        <v/>
      </c>
      <c r="D808" s="36" t="str">
        <f>IF(OR(LEN('Local Access'!D808)=0,'Local Access'!$L807="Ja"),"",'Local Access'!D808)</f>
        <v/>
      </c>
      <c r="E808" s="36" t="str">
        <f>IF(OR(LEN('Local Access'!E808)=0,'Local Access'!$L807="Ja"),"",'Local Access'!E808)</f>
        <v/>
      </c>
      <c r="F808" s="36" t="str">
        <f>IF(OR(LEN('Local Access'!F808)=0,'Local Access'!$L807="Ja"),"",'Local Access'!F808)</f>
        <v/>
      </c>
      <c r="G808" s="36" t="str">
        <f>IF(N807="Ja","",IF(LEN('Local Access'!H808)=0,"",'Local Access'!H808))</f>
        <v/>
      </c>
      <c r="H808" s="174" t="str">
        <f t="shared" si="60"/>
        <v/>
      </c>
      <c r="I808" s="36" t="str">
        <f>IF(N807="Ja","",IF(LEN('Local Access'!G808)=0,"",'Local Access'!G808))</f>
        <v/>
      </c>
      <c r="J808" s="36" t="str">
        <f>IF(N807="Ja","",IF(LEN('Local Access'!I808)=0,"",'Local Access'!I808))</f>
        <v/>
      </c>
      <c r="K808" s="36" t="str">
        <f>IF(LEN('Local Access'!J808)=0,"",'Local Access'!J808)</f>
        <v/>
      </c>
      <c r="L808" s="36" t="str">
        <f>IF(LEN('Local Access'!K808)=0,"",'Local Access'!K808)</f>
        <v/>
      </c>
      <c r="M808" s="174" t="str">
        <f t="shared" si="61"/>
        <v/>
      </c>
      <c r="N808" s="36" t="str">
        <f>IF(LEN('Local Access'!L808)=0,"",'Local Access'!L808)</f>
        <v/>
      </c>
      <c r="O808" s="36" t="str">
        <f>IF(LEN('Local Access'!M808)=0,"",'Local Access'!M808)</f>
        <v/>
      </c>
      <c r="P808" s="35"/>
      <c r="Q808" s="35"/>
      <c r="R808" s="34"/>
      <c r="S808" s="33"/>
      <c r="T808" s="33"/>
      <c r="U808" s="32"/>
      <c r="V808" s="31"/>
      <c r="W808" s="31"/>
      <c r="X808" s="31"/>
      <c r="Y808" s="31"/>
      <c r="Z808" s="31"/>
      <c r="AA808" s="31"/>
      <c r="AB808" s="292">
        <f t="shared" si="62"/>
        <v>0</v>
      </c>
      <c r="AC808" s="292">
        <f t="shared" si="63"/>
        <v>0</v>
      </c>
      <c r="AD808" s="292">
        <f t="shared" si="64"/>
        <v>0</v>
      </c>
      <c r="AE808" s="30">
        <f>IF(G808="",0,IF(P808="On-Net maken (glasvezel)",$S808*PDC!$F$33+$T808*PDC!$F$34+PDC!$F$32+$U808,IF(P808="On-Net maken (radio)",PDC!$F$35+$U808,0)))</f>
        <v>0</v>
      </c>
      <c r="AF808" s="293">
        <f>IF(G808="",0,IF(P808="Inkoop bij 3e partij",0,IF(H808="Ja",Y808,VLOOKUP($G808,PDC!$B$10:$G$95,6,FALSE))))</f>
        <v>0</v>
      </c>
      <c r="AG808" s="30">
        <f>IF(G808="",0,IF(P808="Inkoop bij 3e partij",0,IF(H808="Ja", Z808,VLOOKUP($G808,PDC!$B$10:$G$95,5,FALSE))))</f>
        <v>0</v>
      </c>
      <c r="AH808" s="293">
        <f>IF(G808="",0,IF(P808="Inkoop bij 3e partij",V808*(1+PDC!$F$37)+IF(G808=0,0,IF(LEN(G808)=0,0,VLOOKUP($G808,PDC!$B$10:$J$77,7,FALSE))),0))</f>
        <v>0</v>
      </c>
      <c r="AI808" s="293">
        <f>IF(G808="",0,IF(P808="Inkoop bij 3e partij",W808*(1+PDC!$F$38),0))</f>
        <v>0</v>
      </c>
      <c r="AJ808" s="30">
        <f>IF(L808="",0,IF(M808="Ja",AA808,VLOOKUP($L808,PDC!$B$10:$G$95,5,FALSE)))</f>
        <v>0</v>
      </c>
    </row>
    <row r="809" spans="1:36" x14ac:dyDescent="0.2">
      <c r="A809" s="36" t="str">
        <f>IF(OR(LEN('Local Access'!A809)=0,'Local Access'!$L808="Ja"),"",'Local Access'!A809)</f>
        <v/>
      </c>
      <c r="B809" s="36" t="str">
        <f>IF(OR(LEN('Local Access'!B809)=0,'Local Access'!$L808="Ja"),"",'Local Access'!B809)</f>
        <v/>
      </c>
      <c r="C809" s="36" t="str">
        <f>IF(OR(LEN('Local Access'!C809)=0,'Local Access'!$L808="Ja"),"",'Local Access'!C809)</f>
        <v/>
      </c>
      <c r="D809" s="36" t="str">
        <f>IF(OR(LEN('Local Access'!D809)=0,'Local Access'!$L808="Ja"),"",'Local Access'!D809)</f>
        <v/>
      </c>
      <c r="E809" s="36" t="str">
        <f>IF(OR(LEN('Local Access'!E809)=0,'Local Access'!$L808="Ja"),"",'Local Access'!E809)</f>
        <v/>
      </c>
      <c r="F809" s="36" t="str">
        <f>IF(OR(LEN('Local Access'!F809)=0,'Local Access'!$L808="Ja"),"",'Local Access'!F809)</f>
        <v/>
      </c>
      <c r="G809" s="36" t="str">
        <f>IF(N808="Ja","",IF(LEN('Local Access'!H809)=0,"",'Local Access'!H809))</f>
        <v/>
      </c>
      <c r="H809" s="174" t="str">
        <f t="shared" si="60"/>
        <v/>
      </c>
      <c r="I809" s="36" t="str">
        <f>IF(N808="Ja","",IF(LEN('Local Access'!G809)=0,"",'Local Access'!G809))</f>
        <v/>
      </c>
      <c r="J809" s="36" t="str">
        <f>IF(N808="Ja","",IF(LEN('Local Access'!I809)=0,"",'Local Access'!I809))</f>
        <v/>
      </c>
      <c r="K809" s="36" t="str">
        <f>IF(LEN('Local Access'!J809)=0,"",'Local Access'!J809)</f>
        <v/>
      </c>
      <c r="L809" s="36" t="str">
        <f>IF(LEN('Local Access'!K809)=0,"",'Local Access'!K809)</f>
        <v/>
      </c>
      <c r="M809" s="174" t="str">
        <f t="shared" si="61"/>
        <v/>
      </c>
      <c r="N809" s="36" t="str">
        <f>IF(LEN('Local Access'!L809)=0,"",'Local Access'!L809)</f>
        <v/>
      </c>
      <c r="O809" s="36" t="str">
        <f>IF(LEN('Local Access'!M809)=0,"",'Local Access'!M809)</f>
        <v/>
      </c>
      <c r="P809" s="35"/>
      <c r="Q809" s="35"/>
      <c r="R809" s="34"/>
      <c r="S809" s="33"/>
      <c r="T809" s="33"/>
      <c r="U809" s="32"/>
      <c r="V809" s="31"/>
      <c r="W809" s="31"/>
      <c r="X809" s="31"/>
      <c r="Y809" s="31"/>
      <c r="Z809" s="31"/>
      <c r="AA809" s="31"/>
      <c r="AB809" s="292">
        <f t="shared" si="62"/>
        <v>0</v>
      </c>
      <c r="AC809" s="292">
        <f t="shared" si="63"/>
        <v>0</v>
      </c>
      <c r="AD809" s="292">
        <f t="shared" si="64"/>
        <v>0</v>
      </c>
      <c r="AE809" s="30">
        <f>IF(G809="",0,IF(P809="On-Net maken (glasvezel)",$S809*PDC!$F$33+$T809*PDC!$F$34+PDC!$F$32+$U809,IF(P809="On-Net maken (radio)",PDC!$F$35+$U809,0)))</f>
        <v>0</v>
      </c>
      <c r="AF809" s="293">
        <f>IF(G809="",0,IF(P809="Inkoop bij 3e partij",0,IF(H809="Ja",Y809,VLOOKUP($G809,PDC!$B$10:$G$95,6,FALSE))))</f>
        <v>0</v>
      </c>
      <c r="AG809" s="30">
        <f>IF(G809="",0,IF(P809="Inkoop bij 3e partij",0,IF(H809="Ja", Z809,VLOOKUP($G809,PDC!$B$10:$G$95,5,FALSE))))</f>
        <v>0</v>
      </c>
      <c r="AH809" s="293">
        <f>IF(G809="",0,IF(P809="Inkoop bij 3e partij",V809*(1+PDC!$F$37)+IF(G809=0,0,IF(LEN(G809)=0,0,VLOOKUP($G809,PDC!$B$10:$J$77,7,FALSE))),0))</f>
        <v>0</v>
      </c>
      <c r="AI809" s="293">
        <f>IF(G809="",0,IF(P809="Inkoop bij 3e partij",W809*(1+PDC!$F$38),0))</f>
        <v>0</v>
      </c>
      <c r="AJ809" s="30">
        <f>IF(L809="",0,IF(M809="Ja",AA809,VLOOKUP($L809,PDC!$B$10:$G$95,5,FALSE)))</f>
        <v>0</v>
      </c>
    </row>
    <row r="810" spans="1:36" x14ac:dyDescent="0.2">
      <c r="A810" s="36" t="str">
        <f>IF(OR(LEN('Local Access'!A810)=0,'Local Access'!$L809="Ja"),"",'Local Access'!A810)</f>
        <v/>
      </c>
      <c r="B810" s="36" t="str">
        <f>IF(OR(LEN('Local Access'!B810)=0,'Local Access'!$L809="Ja"),"",'Local Access'!B810)</f>
        <v/>
      </c>
      <c r="C810" s="36" t="str">
        <f>IF(OR(LEN('Local Access'!C810)=0,'Local Access'!$L809="Ja"),"",'Local Access'!C810)</f>
        <v/>
      </c>
      <c r="D810" s="36" t="str">
        <f>IF(OR(LEN('Local Access'!D810)=0,'Local Access'!$L809="Ja"),"",'Local Access'!D810)</f>
        <v/>
      </c>
      <c r="E810" s="36" t="str">
        <f>IF(OR(LEN('Local Access'!E810)=0,'Local Access'!$L809="Ja"),"",'Local Access'!E810)</f>
        <v/>
      </c>
      <c r="F810" s="36" t="str">
        <f>IF(OR(LEN('Local Access'!F810)=0,'Local Access'!$L809="Ja"),"",'Local Access'!F810)</f>
        <v/>
      </c>
      <c r="G810" s="36" t="str">
        <f>IF(N809="Ja","",IF(LEN('Local Access'!H810)=0,"",'Local Access'!H810))</f>
        <v/>
      </c>
      <c r="H810" s="174" t="str">
        <f t="shared" si="60"/>
        <v/>
      </c>
      <c r="I810" s="36" t="str">
        <f>IF(N809="Ja","",IF(LEN('Local Access'!G810)=0,"",'Local Access'!G810))</f>
        <v/>
      </c>
      <c r="J810" s="36" t="str">
        <f>IF(N809="Ja","",IF(LEN('Local Access'!I810)=0,"",'Local Access'!I810))</f>
        <v/>
      </c>
      <c r="K810" s="36" t="str">
        <f>IF(LEN('Local Access'!J810)=0,"",'Local Access'!J810)</f>
        <v/>
      </c>
      <c r="L810" s="36" t="str">
        <f>IF(LEN('Local Access'!K810)=0,"",'Local Access'!K810)</f>
        <v/>
      </c>
      <c r="M810" s="174" t="str">
        <f t="shared" si="61"/>
        <v/>
      </c>
      <c r="N810" s="36" t="str">
        <f>IF(LEN('Local Access'!L810)=0,"",'Local Access'!L810)</f>
        <v/>
      </c>
      <c r="O810" s="36" t="str">
        <f>IF(LEN('Local Access'!M810)=0,"",'Local Access'!M810)</f>
        <v/>
      </c>
      <c r="P810" s="35"/>
      <c r="Q810" s="35"/>
      <c r="R810" s="34"/>
      <c r="S810" s="33"/>
      <c r="T810" s="33"/>
      <c r="U810" s="32"/>
      <c r="V810" s="31"/>
      <c r="W810" s="31"/>
      <c r="X810" s="31"/>
      <c r="Y810" s="31"/>
      <c r="Z810" s="31"/>
      <c r="AA810" s="31"/>
      <c r="AB810" s="292">
        <f t="shared" si="62"/>
        <v>0</v>
      </c>
      <c r="AC810" s="292">
        <f t="shared" si="63"/>
        <v>0</v>
      </c>
      <c r="AD810" s="292">
        <f t="shared" si="64"/>
        <v>0</v>
      </c>
      <c r="AE810" s="30">
        <f>IF(G810="",0,IF(P810="On-Net maken (glasvezel)",$S810*PDC!$F$33+$T810*PDC!$F$34+PDC!$F$32+$U810,IF(P810="On-Net maken (radio)",PDC!$F$35+$U810,0)))</f>
        <v>0</v>
      </c>
      <c r="AF810" s="293">
        <f>IF(G810="",0,IF(P810="Inkoop bij 3e partij",0,IF(H810="Ja",Y810,VLOOKUP($G810,PDC!$B$10:$G$95,6,FALSE))))</f>
        <v>0</v>
      </c>
      <c r="AG810" s="30">
        <f>IF(G810="",0,IF(P810="Inkoop bij 3e partij",0,IF(H810="Ja", Z810,VLOOKUP($G810,PDC!$B$10:$G$95,5,FALSE))))</f>
        <v>0</v>
      </c>
      <c r="AH810" s="293">
        <f>IF(G810="",0,IF(P810="Inkoop bij 3e partij",V810*(1+PDC!$F$37)+IF(G810=0,0,IF(LEN(G810)=0,0,VLOOKUP($G810,PDC!$B$10:$J$77,7,FALSE))),0))</f>
        <v>0</v>
      </c>
      <c r="AI810" s="293">
        <f>IF(G810="",0,IF(P810="Inkoop bij 3e partij",W810*(1+PDC!$F$38),0))</f>
        <v>0</v>
      </c>
      <c r="AJ810" s="30">
        <f>IF(L810="",0,IF(M810="Ja",AA810,VLOOKUP($L810,PDC!$B$10:$G$95,5,FALSE)))</f>
        <v>0</v>
      </c>
    </row>
    <row r="811" spans="1:36" x14ac:dyDescent="0.2">
      <c r="A811" s="36" t="str">
        <f>IF(OR(LEN('Local Access'!A811)=0,'Local Access'!$L810="Ja"),"",'Local Access'!A811)</f>
        <v/>
      </c>
      <c r="B811" s="36" t="str">
        <f>IF(OR(LEN('Local Access'!B811)=0,'Local Access'!$L810="Ja"),"",'Local Access'!B811)</f>
        <v/>
      </c>
      <c r="C811" s="36" t="str">
        <f>IF(OR(LEN('Local Access'!C811)=0,'Local Access'!$L810="Ja"),"",'Local Access'!C811)</f>
        <v/>
      </c>
      <c r="D811" s="36" t="str">
        <f>IF(OR(LEN('Local Access'!D811)=0,'Local Access'!$L810="Ja"),"",'Local Access'!D811)</f>
        <v/>
      </c>
      <c r="E811" s="36" t="str">
        <f>IF(OR(LEN('Local Access'!E811)=0,'Local Access'!$L810="Ja"),"",'Local Access'!E811)</f>
        <v/>
      </c>
      <c r="F811" s="36" t="str">
        <f>IF(OR(LEN('Local Access'!F811)=0,'Local Access'!$L810="Ja"),"",'Local Access'!F811)</f>
        <v/>
      </c>
      <c r="G811" s="36" t="str">
        <f>IF(N810="Ja","",IF(LEN('Local Access'!H811)=0,"",'Local Access'!H811))</f>
        <v/>
      </c>
      <c r="H811" s="174" t="str">
        <f t="shared" si="60"/>
        <v/>
      </c>
      <c r="I811" s="36" t="str">
        <f>IF(N810="Ja","",IF(LEN('Local Access'!G811)=0,"",'Local Access'!G811))</f>
        <v/>
      </c>
      <c r="J811" s="36" t="str">
        <f>IF(N810="Ja","",IF(LEN('Local Access'!I811)=0,"",'Local Access'!I811))</f>
        <v/>
      </c>
      <c r="K811" s="36" t="str">
        <f>IF(LEN('Local Access'!J811)=0,"",'Local Access'!J811)</f>
        <v/>
      </c>
      <c r="L811" s="36" t="str">
        <f>IF(LEN('Local Access'!K811)=0,"",'Local Access'!K811)</f>
        <v/>
      </c>
      <c r="M811" s="174" t="str">
        <f t="shared" si="61"/>
        <v/>
      </c>
      <c r="N811" s="36" t="str">
        <f>IF(LEN('Local Access'!L811)=0,"",'Local Access'!L811)</f>
        <v/>
      </c>
      <c r="O811" s="36" t="str">
        <f>IF(LEN('Local Access'!M811)=0,"",'Local Access'!M811)</f>
        <v/>
      </c>
      <c r="P811" s="35"/>
      <c r="Q811" s="35"/>
      <c r="R811" s="34"/>
      <c r="S811" s="33"/>
      <c r="T811" s="33"/>
      <c r="U811" s="32"/>
      <c r="V811" s="31"/>
      <c r="W811" s="31"/>
      <c r="X811" s="31"/>
      <c r="Y811" s="31"/>
      <c r="Z811" s="31"/>
      <c r="AA811" s="31"/>
      <c r="AB811" s="292">
        <f t="shared" si="62"/>
        <v>0</v>
      </c>
      <c r="AC811" s="292">
        <f t="shared" si="63"/>
        <v>0</v>
      </c>
      <c r="AD811" s="292">
        <f t="shared" si="64"/>
        <v>0</v>
      </c>
      <c r="AE811" s="30">
        <f>IF(G811="",0,IF(P811="On-Net maken (glasvezel)",$S811*PDC!$F$33+$T811*PDC!$F$34+PDC!$F$32+$U811,IF(P811="On-Net maken (radio)",PDC!$F$35+$U811,0)))</f>
        <v>0</v>
      </c>
      <c r="AF811" s="293">
        <f>IF(G811="",0,IF(P811="Inkoop bij 3e partij",0,IF(H811="Ja",Y811,VLOOKUP($G811,PDC!$B$10:$G$95,6,FALSE))))</f>
        <v>0</v>
      </c>
      <c r="AG811" s="30">
        <f>IF(G811="",0,IF(P811="Inkoop bij 3e partij",0,IF(H811="Ja", Z811,VLOOKUP($G811,PDC!$B$10:$G$95,5,FALSE))))</f>
        <v>0</v>
      </c>
      <c r="AH811" s="293">
        <f>IF(G811="",0,IF(P811="Inkoop bij 3e partij",V811*(1+PDC!$F$37)+IF(G811=0,0,IF(LEN(G811)=0,0,VLOOKUP($G811,PDC!$B$10:$J$77,7,FALSE))),0))</f>
        <v>0</v>
      </c>
      <c r="AI811" s="293">
        <f>IF(G811="",0,IF(P811="Inkoop bij 3e partij",W811*(1+PDC!$F$38),0))</f>
        <v>0</v>
      </c>
      <c r="AJ811" s="30">
        <f>IF(L811="",0,IF(M811="Ja",AA811,VLOOKUP($L811,PDC!$B$10:$G$95,5,FALSE)))</f>
        <v>0</v>
      </c>
    </row>
    <row r="812" spans="1:36" x14ac:dyDescent="0.2">
      <c r="A812" s="36" t="str">
        <f>IF(OR(LEN('Local Access'!A812)=0,'Local Access'!$L811="Ja"),"",'Local Access'!A812)</f>
        <v/>
      </c>
      <c r="B812" s="36" t="str">
        <f>IF(OR(LEN('Local Access'!B812)=0,'Local Access'!$L811="Ja"),"",'Local Access'!B812)</f>
        <v/>
      </c>
      <c r="C812" s="36" t="str">
        <f>IF(OR(LEN('Local Access'!C812)=0,'Local Access'!$L811="Ja"),"",'Local Access'!C812)</f>
        <v/>
      </c>
      <c r="D812" s="36" t="str">
        <f>IF(OR(LEN('Local Access'!D812)=0,'Local Access'!$L811="Ja"),"",'Local Access'!D812)</f>
        <v/>
      </c>
      <c r="E812" s="36" t="str">
        <f>IF(OR(LEN('Local Access'!E812)=0,'Local Access'!$L811="Ja"),"",'Local Access'!E812)</f>
        <v/>
      </c>
      <c r="F812" s="36" t="str">
        <f>IF(OR(LEN('Local Access'!F812)=0,'Local Access'!$L811="Ja"),"",'Local Access'!F812)</f>
        <v/>
      </c>
      <c r="G812" s="36" t="str">
        <f>IF(N811="Ja","",IF(LEN('Local Access'!H812)=0,"",'Local Access'!H812))</f>
        <v/>
      </c>
      <c r="H812" s="174" t="str">
        <f t="shared" si="60"/>
        <v/>
      </c>
      <c r="I812" s="36" t="str">
        <f>IF(N811="Ja","",IF(LEN('Local Access'!G812)=0,"",'Local Access'!G812))</f>
        <v/>
      </c>
      <c r="J812" s="36" t="str">
        <f>IF(N811="Ja","",IF(LEN('Local Access'!I812)=0,"",'Local Access'!I812))</f>
        <v/>
      </c>
      <c r="K812" s="36" t="str">
        <f>IF(LEN('Local Access'!J812)=0,"",'Local Access'!J812)</f>
        <v/>
      </c>
      <c r="L812" s="36" t="str">
        <f>IF(LEN('Local Access'!K812)=0,"",'Local Access'!K812)</f>
        <v/>
      </c>
      <c r="M812" s="174" t="str">
        <f t="shared" si="61"/>
        <v/>
      </c>
      <c r="N812" s="36" t="str">
        <f>IF(LEN('Local Access'!L812)=0,"",'Local Access'!L812)</f>
        <v/>
      </c>
      <c r="O812" s="36" t="str">
        <f>IF(LEN('Local Access'!M812)=0,"",'Local Access'!M812)</f>
        <v/>
      </c>
      <c r="P812" s="35"/>
      <c r="Q812" s="35"/>
      <c r="R812" s="34"/>
      <c r="S812" s="33"/>
      <c r="T812" s="33"/>
      <c r="U812" s="32"/>
      <c r="V812" s="31"/>
      <c r="W812" s="31"/>
      <c r="X812" s="31"/>
      <c r="Y812" s="31"/>
      <c r="Z812" s="31"/>
      <c r="AA812" s="31"/>
      <c r="AB812" s="292">
        <f t="shared" si="62"/>
        <v>0</v>
      </c>
      <c r="AC812" s="292">
        <f t="shared" si="63"/>
        <v>0</v>
      </c>
      <c r="AD812" s="292">
        <f t="shared" si="64"/>
        <v>0</v>
      </c>
      <c r="AE812" s="30">
        <f>IF(G812="",0,IF(P812="On-Net maken (glasvezel)",$S812*PDC!$F$33+$T812*PDC!$F$34+PDC!$F$32+$U812,IF(P812="On-Net maken (radio)",PDC!$F$35+$U812,0)))</f>
        <v>0</v>
      </c>
      <c r="AF812" s="293">
        <f>IF(G812="",0,IF(P812="Inkoop bij 3e partij",0,IF(H812="Ja",Y812,VLOOKUP($G812,PDC!$B$10:$G$95,6,FALSE))))</f>
        <v>0</v>
      </c>
      <c r="AG812" s="30">
        <f>IF(G812="",0,IF(P812="Inkoop bij 3e partij",0,IF(H812="Ja", Z812,VLOOKUP($G812,PDC!$B$10:$G$95,5,FALSE))))</f>
        <v>0</v>
      </c>
      <c r="AH812" s="293">
        <f>IF(G812="",0,IF(P812="Inkoop bij 3e partij",V812*(1+PDC!$F$37)+IF(G812=0,0,IF(LEN(G812)=0,0,VLOOKUP($G812,PDC!$B$10:$J$77,7,FALSE))),0))</f>
        <v>0</v>
      </c>
      <c r="AI812" s="293">
        <f>IF(G812="",0,IF(P812="Inkoop bij 3e partij",W812*(1+PDC!$F$38),0))</f>
        <v>0</v>
      </c>
      <c r="AJ812" s="30">
        <f>IF(L812="",0,IF(M812="Ja",AA812,VLOOKUP($L812,PDC!$B$10:$G$95,5,FALSE)))</f>
        <v>0</v>
      </c>
    </row>
    <row r="813" spans="1:36" x14ac:dyDescent="0.2">
      <c r="A813" s="36" t="str">
        <f>IF(OR(LEN('Local Access'!A813)=0,'Local Access'!$L812="Ja"),"",'Local Access'!A813)</f>
        <v/>
      </c>
      <c r="B813" s="36" t="str">
        <f>IF(OR(LEN('Local Access'!B813)=0,'Local Access'!$L812="Ja"),"",'Local Access'!B813)</f>
        <v/>
      </c>
      <c r="C813" s="36" t="str">
        <f>IF(OR(LEN('Local Access'!C813)=0,'Local Access'!$L812="Ja"),"",'Local Access'!C813)</f>
        <v/>
      </c>
      <c r="D813" s="36" t="str">
        <f>IF(OR(LEN('Local Access'!D813)=0,'Local Access'!$L812="Ja"),"",'Local Access'!D813)</f>
        <v/>
      </c>
      <c r="E813" s="36" t="str">
        <f>IF(OR(LEN('Local Access'!E813)=0,'Local Access'!$L812="Ja"),"",'Local Access'!E813)</f>
        <v/>
      </c>
      <c r="F813" s="36" t="str">
        <f>IF(OR(LEN('Local Access'!F813)=0,'Local Access'!$L812="Ja"),"",'Local Access'!F813)</f>
        <v/>
      </c>
      <c r="G813" s="36" t="str">
        <f>IF(N812="Ja","",IF(LEN('Local Access'!H813)=0,"",'Local Access'!H813))</f>
        <v/>
      </c>
      <c r="H813" s="174" t="str">
        <f t="shared" si="60"/>
        <v/>
      </c>
      <c r="I813" s="36" t="str">
        <f>IF(N812="Ja","",IF(LEN('Local Access'!G813)=0,"",'Local Access'!G813))</f>
        <v/>
      </c>
      <c r="J813" s="36" t="str">
        <f>IF(N812="Ja","",IF(LEN('Local Access'!I813)=0,"",'Local Access'!I813))</f>
        <v/>
      </c>
      <c r="K813" s="36" t="str">
        <f>IF(LEN('Local Access'!J813)=0,"",'Local Access'!J813)</f>
        <v/>
      </c>
      <c r="L813" s="36" t="str">
        <f>IF(LEN('Local Access'!K813)=0,"",'Local Access'!K813)</f>
        <v/>
      </c>
      <c r="M813" s="174" t="str">
        <f t="shared" si="61"/>
        <v/>
      </c>
      <c r="N813" s="36" t="str">
        <f>IF(LEN('Local Access'!L813)=0,"",'Local Access'!L813)</f>
        <v/>
      </c>
      <c r="O813" s="36" t="str">
        <f>IF(LEN('Local Access'!M813)=0,"",'Local Access'!M813)</f>
        <v/>
      </c>
      <c r="P813" s="35"/>
      <c r="Q813" s="35"/>
      <c r="R813" s="34"/>
      <c r="S813" s="33"/>
      <c r="T813" s="33"/>
      <c r="U813" s="32"/>
      <c r="V813" s="31"/>
      <c r="W813" s="31"/>
      <c r="X813" s="31"/>
      <c r="Y813" s="31"/>
      <c r="Z813" s="31"/>
      <c r="AA813" s="31"/>
      <c r="AB813" s="292">
        <f t="shared" si="62"/>
        <v>0</v>
      </c>
      <c r="AC813" s="292">
        <f t="shared" si="63"/>
        <v>0</v>
      </c>
      <c r="AD813" s="292">
        <f t="shared" si="64"/>
        <v>0</v>
      </c>
      <c r="AE813" s="30">
        <f>IF(G813="",0,IF(P813="On-Net maken (glasvezel)",$S813*PDC!$F$33+$T813*PDC!$F$34+PDC!$F$32+$U813,IF(P813="On-Net maken (radio)",PDC!$F$35+$U813,0)))</f>
        <v>0</v>
      </c>
      <c r="AF813" s="293">
        <f>IF(G813="",0,IF(P813="Inkoop bij 3e partij",0,IF(H813="Ja",Y813,VLOOKUP($G813,PDC!$B$10:$G$95,6,FALSE))))</f>
        <v>0</v>
      </c>
      <c r="AG813" s="30">
        <f>IF(G813="",0,IF(P813="Inkoop bij 3e partij",0,IF(H813="Ja", Z813,VLOOKUP($G813,PDC!$B$10:$G$95,5,FALSE))))</f>
        <v>0</v>
      </c>
      <c r="AH813" s="293">
        <f>IF(G813="",0,IF(P813="Inkoop bij 3e partij",V813*(1+PDC!$F$37)+IF(G813=0,0,IF(LEN(G813)=0,0,VLOOKUP($G813,PDC!$B$10:$J$77,7,FALSE))),0))</f>
        <v>0</v>
      </c>
      <c r="AI813" s="293">
        <f>IF(G813="",0,IF(P813="Inkoop bij 3e partij",W813*(1+PDC!$F$38),0))</f>
        <v>0</v>
      </c>
      <c r="AJ813" s="30">
        <f>IF(L813="",0,IF(M813="Ja",AA813,VLOOKUP($L813,PDC!$B$10:$G$95,5,FALSE)))</f>
        <v>0</v>
      </c>
    </row>
    <row r="814" spans="1:36" x14ac:dyDescent="0.2">
      <c r="A814" s="36" t="str">
        <f>IF(OR(LEN('Local Access'!A814)=0,'Local Access'!$L813="Ja"),"",'Local Access'!A814)</f>
        <v/>
      </c>
      <c r="B814" s="36" t="str">
        <f>IF(OR(LEN('Local Access'!B814)=0,'Local Access'!$L813="Ja"),"",'Local Access'!B814)</f>
        <v/>
      </c>
      <c r="C814" s="36" t="str">
        <f>IF(OR(LEN('Local Access'!C814)=0,'Local Access'!$L813="Ja"),"",'Local Access'!C814)</f>
        <v/>
      </c>
      <c r="D814" s="36" t="str">
        <f>IF(OR(LEN('Local Access'!D814)=0,'Local Access'!$L813="Ja"),"",'Local Access'!D814)</f>
        <v/>
      </c>
      <c r="E814" s="36" t="str">
        <f>IF(OR(LEN('Local Access'!E814)=0,'Local Access'!$L813="Ja"),"",'Local Access'!E814)</f>
        <v/>
      </c>
      <c r="F814" s="36" t="str">
        <f>IF(OR(LEN('Local Access'!F814)=0,'Local Access'!$L813="Ja"),"",'Local Access'!F814)</f>
        <v/>
      </c>
      <c r="G814" s="36" t="str">
        <f>IF(N813="Ja","",IF(LEN('Local Access'!H814)=0,"",'Local Access'!H814))</f>
        <v/>
      </c>
      <c r="H814" s="174" t="str">
        <f t="shared" si="60"/>
        <v/>
      </c>
      <c r="I814" s="36" t="str">
        <f>IF(N813="Ja","",IF(LEN('Local Access'!G814)=0,"",'Local Access'!G814))</f>
        <v/>
      </c>
      <c r="J814" s="36" t="str">
        <f>IF(N813="Ja","",IF(LEN('Local Access'!I814)=0,"",'Local Access'!I814))</f>
        <v/>
      </c>
      <c r="K814" s="36" t="str">
        <f>IF(LEN('Local Access'!J814)=0,"",'Local Access'!J814)</f>
        <v/>
      </c>
      <c r="L814" s="36" t="str">
        <f>IF(LEN('Local Access'!K814)=0,"",'Local Access'!K814)</f>
        <v/>
      </c>
      <c r="M814" s="174" t="str">
        <f t="shared" si="61"/>
        <v/>
      </c>
      <c r="N814" s="36" t="str">
        <f>IF(LEN('Local Access'!L814)=0,"",'Local Access'!L814)</f>
        <v/>
      </c>
      <c r="O814" s="36" t="str">
        <f>IF(LEN('Local Access'!M814)=0,"",'Local Access'!M814)</f>
        <v/>
      </c>
      <c r="P814" s="35"/>
      <c r="Q814" s="35"/>
      <c r="R814" s="34"/>
      <c r="S814" s="33"/>
      <c r="T814" s="33"/>
      <c r="U814" s="32"/>
      <c r="V814" s="31"/>
      <c r="W814" s="31"/>
      <c r="X814" s="31"/>
      <c r="Y814" s="31"/>
      <c r="Z814" s="31"/>
      <c r="AA814" s="31"/>
      <c r="AB814" s="292">
        <f t="shared" si="62"/>
        <v>0</v>
      </c>
      <c r="AC814" s="292">
        <f t="shared" si="63"/>
        <v>0</v>
      </c>
      <c r="AD814" s="292">
        <f t="shared" si="64"/>
        <v>0</v>
      </c>
      <c r="AE814" s="30">
        <f>IF(G814="",0,IF(P814="On-Net maken (glasvezel)",$S814*PDC!$F$33+$T814*PDC!$F$34+PDC!$F$32+$U814,IF(P814="On-Net maken (radio)",PDC!$F$35+$U814,0)))</f>
        <v>0</v>
      </c>
      <c r="AF814" s="293">
        <f>IF(G814="",0,IF(P814="Inkoop bij 3e partij",0,IF(H814="Ja",Y814,VLOOKUP($G814,PDC!$B$10:$G$95,6,FALSE))))</f>
        <v>0</v>
      </c>
      <c r="AG814" s="30">
        <f>IF(G814="",0,IF(P814="Inkoop bij 3e partij",0,IF(H814="Ja", Z814,VLOOKUP($G814,PDC!$B$10:$G$95,5,FALSE))))</f>
        <v>0</v>
      </c>
      <c r="AH814" s="293">
        <f>IF(G814="",0,IF(P814="Inkoop bij 3e partij",V814*(1+PDC!$F$37)+IF(G814=0,0,IF(LEN(G814)=0,0,VLOOKUP($G814,PDC!$B$10:$J$77,7,FALSE))),0))</f>
        <v>0</v>
      </c>
      <c r="AI814" s="293">
        <f>IF(G814="",0,IF(P814="Inkoop bij 3e partij",W814*(1+PDC!$F$38),0))</f>
        <v>0</v>
      </c>
      <c r="AJ814" s="30">
        <f>IF(L814="",0,IF(M814="Ja",AA814,VLOOKUP($L814,PDC!$B$10:$G$95,5,FALSE)))</f>
        <v>0</v>
      </c>
    </row>
    <row r="815" spans="1:36" x14ac:dyDescent="0.2">
      <c r="A815" s="36" t="str">
        <f>IF(OR(LEN('Local Access'!A815)=0,'Local Access'!$L814="Ja"),"",'Local Access'!A815)</f>
        <v/>
      </c>
      <c r="B815" s="36" t="str">
        <f>IF(OR(LEN('Local Access'!B815)=0,'Local Access'!$L814="Ja"),"",'Local Access'!B815)</f>
        <v/>
      </c>
      <c r="C815" s="36" t="str">
        <f>IF(OR(LEN('Local Access'!C815)=0,'Local Access'!$L814="Ja"),"",'Local Access'!C815)</f>
        <v/>
      </c>
      <c r="D815" s="36" t="str">
        <f>IF(OR(LEN('Local Access'!D815)=0,'Local Access'!$L814="Ja"),"",'Local Access'!D815)</f>
        <v/>
      </c>
      <c r="E815" s="36" t="str">
        <f>IF(OR(LEN('Local Access'!E815)=0,'Local Access'!$L814="Ja"),"",'Local Access'!E815)</f>
        <v/>
      </c>
      <c r="F815" s="36" t="str">
        <f>IF(OR(LEN('Local Access'!F815)=0,'Local Access'!$L814="Ja"),"",'Local Access'!F815)</f>
        <v/>
      </c>
      <c r="G815" s="36" t="str">
        <f>IF(N814="Ja","",IF(LEN('Local Access'!H815)=0,"",'Local Access'!H815))</f>
        <v/>
      </c>
      <c r="H815" s="174" t="str">
        <f t="shared" si="60"/>
        <v/>
      </c>
      <c r="I815" s="36" t="str">
        <f>IF(N814="Ja","",IF(LEN('Local Access'!G815)=0,"",'Local Access'!G815))</f>
        <v/>
      </c>
      <c r="J815" s="36" t="str">
        <f>IF(N814="Ja","",IF(LEN('Local Access'!I815)=0,"",'Local Access'!I815))</f>
        <v/>
      </c>
      <c r="K815" s="36" t="str">
        <f>IF(LEN('Local Access'!J815)=0,"",'Local Access'!J815)</f>
        <v/>
      </c>
      <c r="L815" s="36" t="str">
        <f>IF(LEN('Local Access'!K815)=0,"",'Local Access'!K815)</f>
        <v/>
      </c>
      <c r="M815" s="174" t="str">
        <f t="shared" si="61"/>
        <v/>
      </c>
      <c r="N815" s="36" t="str">
        <f>IF(LEN('Local Access'!L815)=0,"",'Local Access'!L815)</f>
        <v/>
      </c>
      <c r="O815" s="36" t="str">
        <f>IF(LEN('Local Access'!M815)=0,"",'Local Access'!M815)</f>
        <v/>
      </c>
      <c r="P815" s="35"/>
      <c r="Q815" s="35"/>
      <c r="R815" s="34"/>
      <c r="S815" s="33"/>
      <c r="T815" s="33"/>
      <c r="U815" s="32"/>
      <c r="V815" s="31"/>
      <c r="W815" s="31"/>
      <c r="X815" s="31"/>
      <c r="Y815" s="31"/>
      <c r="Z815" s="31"/>
      <c r="AA815" s="31"/>
      <c r="AB815" s="292">
        <f t="shared" si="62"/>
        <v>0</v>
      </c>
      <c r="AC815" s="292">
        <f t="shared" si="63"/>
        <v>0</v>
      </c>
      <c r="AD815" s="292">
        <f t="shared" si="64"/>
        <v>0</v>
      </c>
      <c r="AE815" s="30">
        <f>IF(G815="",0,IF(P815="On-Net maken (glasvezel)",$S815*PDC!$F$33+$T815*PDC!$F$34+PDC!$F$32+$U815,IF(P815="On-Net maken (radio)",PDC!$F$35+$U815,0)))</f>
        <v>0</v>
      </c>
      <c r="AF815" s="293">
        <f>IF(G815="",0,IF(P815="Inkoop bij 3e partij",0,IF(H815="Ja",Y815,VLOOKUP($G815,PDC!$B$10:$G$95,6,FALSE))))</f>
        <v>0</v>
      </c>
      <c r="AG815" s="30">
        <f>IF(G815="",0,IF(P815="Inkoop bij 3e partij",0,IF(H815="Ja", Z815,VLOOKUP($G815,PDC!$B$10:$G$95,5,FALSE))))</f>
        <v>0</v>
      </c>
      <c r="AH815" s="293">
        <f>IF(G815="",0,IF(P815="Inkoop bij 3e partij",V815*(1+PDC!$F$37)+IF(G815=0,0,IF(LEN(G815)=0,0,VLOOKUP($G815,PDC!$B$10:$J$77,7,FALSE))),0))</f>
        <v>0</v>
      </c>
      <c r="AI815" s="293">
        <f>IF(G815="",0,IF(P815="Inkoop bij 3e partij",W815*(1+PDC!$F$38),0))</f>
        <v>0</v>
      </c>
      <c r="AJ815" s="30">
        <f>IF(L815="",0,IF(M815="Ja",AA815,VLOOKUP($L815,PDC!$B$10:$G$95,5,FALSE)))</f>
        <v>0</v>
      </c>
    </row>
    <row r="816" spans="1:36" x14ac:dyDescent="0.2">
      <c r="A816" s="36" t="str">
        <f>IF(OR(LEN('Local Access'!A816)=0,'Local Access'!$L815="Ja"),"",'Local Access'!A816)</f>
        <v/>
      </c>
      <c r="B816" s="36" t="str">
        <f>IF(OR(LEN('Local Access'!B816)=0,'Local Access'!$L815="Ja"),"",'Local Access'!B816)</f>
        <v/>
      </c>
      <c r="C816" s="36" t="str">
        <f>IF(OR(LEN('Local Access'!C816)=0,'Local Access'!$L815="Ja"),"",'Local Access'!C816)</f>
        <v/>
      </c>
      <c r="D816" s="36" t="str">
        <f>IF(OR(LEN('Local Access'!D816)=0,'Local Access'!$L815="Ja"),"",'Local Access'!D816)</f>
        <v/>
      </c>
      <c r="E816" s="36" t="str">
        <f>IF(OR(LEN('Local Access'!E816)=0,'Local Access'!$L815="Ja"),"",'Local Access'!E816)</f>
        <v/>
      </c>
      <c r="F816" s="36" t="str">
        <f>IF(OR(LEN('Local Access'!F816)=0,'Local Access'!$L815="Ja"),"",'Local Access'!F816)</f>
        <v/>
      </c>
      <c r="G816" s="36" t="str">
        <f>IF(N815="Ja","",IF(LEN('Local Access'!H816)=0,"",'Local Access'!H816))</f>
        <v/>
      </c>
      <c r="H816" s="174" t="str">
        <f t="shared" si="60"/>
        <v/>
      </c>
      <c r="I816" s="36" t="str">
        <f>IF(N815="Ja","",IF(LEN('Local Access'!G816)=0,"",'Local Access'!G816))</f>
        <v/>
      </c>
      <c r="J816" s="36" t="str">
        <f>IF(N815="Ja","",IF(LEN('Local Access'!I816)=0,"",'Local Access'!I816))</f>
        <v/>
      </c>
      <c r="K816" s="36" t="str">
        <f>IF(LEN('Local Access'!J816)=0,"",'Local Access'!J816)</f>
        <v/>
      </c>
      <c r="L816" s="36" t="str">
        <f>IF(LEN('Local Access'!K816)=0,"",'Local Access'!K816)</f>
        <v/>
      </c>
      <c r="M816" s="174" t="str">
        <f t="shared" si="61"/>
        <v/>
      </c>
      <c r="N816" s="36" t="str">
        <f>IF(LEN('Local Access'!L816)=0,"",'Local Access'!L816)</f>
        <v/>
      </c>
      <c r="O816" s="36" t="str">
        <f>IF(LEN('Local Access'!M816)=0,"",'Local Access'!M816)</f>
        <v/>
      </c>
      <c r="P816" s="35"/>
      <c r="Q816" s="35"/>
      <c r="R816" s="34"/>
      <c r="S816" s="33"/>
      <c r="T816" s="33"/>
      <c r="U816" s="32"/>
      <c r="V816" s="31"/>
      <c r="W816" s="31"/>
      <c r="X816" s="31"/>
      <c r="Y816" s="31"/>
      <c r="Z816" s="31"/>
      <c r="AA816" s="31"/>
      <c r="AB816" s="292">
        <f t="shared" si="62"/>
        <v>0</v>
      </c>
      <c r="AC816" s="292">
        <f t="shared" si="63"/>
        <v>0</v>
      </c>
      <c r="AD816" s="292">
        <f t="shared" si="64"/>
        <v>0</v>
      </c>
      <c r="AE816" s="30">
        <f>IF(G816="",0,IF(P816="On-Net maken (glasvezel)",$S816*PDC!$F$33+$T816*PDC!$F$34+PDC!$F$32+$U816,IF(P816="On-Net maken (radio)",PDC!$F$35+$U816,0)))</f>
        <v>0</v>
      </c>
      <c r="AF816" s="293">
        <f>IF(G816="",0,IF(P816="Inkoop bij 3e partij",0,IF(H816="Ja",Y816,VLOOKUP($G816,PDC!$B$10:$G$95,6,FALSE))))</f>
        <v>0</v>
      </c>
      <c r="AG816" s="30">
        <f>IF(G816="",0,IF(P816="Inkoop bij 3e partij",0,IF(H816="Ja", Z816,VLOOKUP($G816,PDC!$B$10:$G$95,5,FALSE))))</f>
        <v>0</v>
      </c>
      <c r="AH816" s="293">
        <f>IF(G816="",0,IF(P816="Inkoop bij 3e partij",V816*(1+PDC!$F$37)+IF(G816=0,0,IF(LEN(G816)=0,0,VLOOKUP($G816,PDC!$B$10:$J$77,7,FALSE))),0))</f>
        <v>0</v>
      </c>
      <c r="AI816" s="293">
        <f>IF(G816="",0,IF(P816="Inkoop bij 3e partij",W816*(1+PDC!$F$38),0))</f>
        <v>0</v>
      </c>
      <c r="AJ816" s="30">
        <f>IF(L816="",0,IF(M816="Ja",AA816,VLOOKUP($L816,PDC!$B$10:$G$95,5,FALSE)))</f>
        <v>0</v>
      </c>
    </row>
    <row r="817" spans="1:36" x14ac:dyDescent="0.2">
      <c r="A817" s="36" t="str">
        <f>IF(OR(LEN('Local Access'!A817)=0,'Local Access'!$L816="Ja"),"",'Local Access'!A817)</f>
        <v/>
      </c>
      <c r="B817" s="36" t="str">
        <f>IF(OR(LEN('Local Access'!B817)=0,'Local Access'!$L816="Ja"),"",'Local Access'!B817)</f>
        <v/>
      </c>
      <c r="C817" s="36" t="str">
        <f>IF(OR(LEN('Local Access'!C817)=0,'Local Access'!$L816="Ja"),"",'Local Access'!C817)</f>
        <v/>
      </c>
      <c r="D817" s="36" t="str">
        <f>IF(OR(LEN('Local Access'!D817)=0,'Local Access'!$L816="Ja"),"",'Local Access'!D817)</f>
        <v/>
      </c>
      <c r="E817" s="36" t="str">
        <f>IF(OR(LEN('Local Access'!E817)=0,'Local Access'!$L816="Ja"),"",'Local Access'!E817)</f>
        <v/>
      </c>
      <c r="F817" s="36" t="str">
        <f>IF(OR(LEN('Local Access'!F817)=0,'Local Access'!$L816="Ja"),"",'Local Access'!F817)</f>
        <v/>
      </c>
      <c r="G817" s="36" t="str">
        <f>IF(N816="Ja","",IF(LEN('Local Access'!H817)=0,"",'Local Access'!H817))</f>
        <v/>
      </c>
      <c r="H817" s="174" t="str">
        <f t="shared" si="60"/>
        <v/>
      </c>
      <c r="I817" s="36" t="str">
        <f>IF(N816="Ja","",IF(LEN('Local Access'!G817)=0,"",'Local Access'!G817))</f>
        <v/>
      </c>
      <c r="J817" s="36" t="str">
        <f>IF(N816="Ja","",IF(LEN('Local Access'!I817)=0,"",'Local Access'!I817))</f>
        <v/>
      </c>
      <c r="K817" s="36" t="str">
        <f>IF(LEN('Local Access'!J817)=0,"",'Local Access'!J817)</f>
        <v/>
      </c>
      <c r="L817" s="36" t="str">
        <f>IF(LEN('Local Access'!K817)=0,"",'Local Access'!K817)</f>
        <v/>
      </c>
      <c r="M817" s="174" t="str">
        <f t="shared" si="61"/>
        <v/>
      </c>
      <c r="N817" s="36" t="str">
        <f>IF(LEN('Local Access'!L817)=0,"",'Local Access'!L817)</f>
        <v/>
      </c>
      <c r="O817" s="36" t="str">
        <f>IF(LEN('Local Access'!M817)=0,"",'Local Access'!M817)</f>
        <v/>
      </c>
      <c r="P817" s="35"/>
      <c r="Q817" s="35"/>
      <c r="R817" s="34"/>
      <c r="S817" s="33"/>
      <c r="T817" s="33"/>
      <c r="U817" s="32"/>
      <c r="V817" s="31"/>
      <c r="W817" s="31"/>
      <c r="X817" s="31"/>
      <c r="Y817" s="31"/>
      <c r="Z817" s="31"/>
      <c r="AA817" s="31"/>
      <c r="AB817" s="292">
        <f t="shared" si="62"/>
        <v>0</v>
      </c>
      <c r="AC817" s="292">
        <f t="shared" si="63"/>
        <v>0</v>
      </c>
      <c r="AD817" s="292">
        <f t="shared" si="64"/>
        <v>0</v>
      </c>
      <c r="AE817" s="30">
        <f>IF(G817="",0,IF(P817="On-Net maken (glasvezel)",$S817*PDC!$F$33+$T817*PDC!$F$34+PDC!$F$32+$U817,IF(P817="On-Net maken (radio)",PDC!$F$35+$U817,0)))</f>
        <v>0</v>
      </c>
      <c r="AF817" s="293">
        <f>IF(G817="",0,IF(P817="Inkoop bij 3e partij",0,IF(H817="Ja",Y817,VLOOKUP($G817,PDC!$B$10:$G$95,6,FALSE))))</f>
        <v>0</v>
      </c>
      <c r="AG817" s="30">
        <f>IF(G817="",0,IF(P817="Inkoop bij 3e partij",0,IF(H817="Ja", Z817,VLOOKUP($G817,PDC!$B$10:$G$95,5,FALSE))))</f>
        <v>0</v>
      </c>
      <c r="AH817" s="293">
        <f>IF(G817="",0,IF(P817="Inkoop bij 3e partij",V817*(1+PDC!$F$37)+IF(G817=0,0,IF(LEN(G817)=0,0,VLOOKUP($G817,PDC!$B$10:$J$77,7,FALSE))),0))</f>
        <v>0</v>
      </c>
      <c r="AI817" s="293">
        <f>IF(G817="",0,IF(P817="Inkoop bij 3e partij",W817*(1+PDC!$F$38),0))</f>
        <v>0</v>
      </c>
      <c r="AJ817" s="30">
        <f>IF(L817="",0,IF(M817="Ja",AA817,VLOOKUP($L817,PDC!$B$10:$G$95,5,FALSE)))</f>
        <v>0</v>
      </c>
    </row>
    <row r="818" spans="1:36" x14ac:dyDescent="0.2">
      <c r="A818" s="36" t="str">
        <f>IF(OR(LEN('Local Access'!A818)=0,'Local Access'!$L817="Ja"),"",'Local Access'!A818)</f>
        <v/>
      </c>
      <c r="B818" s="36" t="str">
        <f>IF(OR(LEN('Local Access'!B818)=0,'Local Access'!$L817="Ja"),"",'Local Access'!B818)</f>
        <v/>
      </c>
      <c r="C818" s="36" t="str">
        <f>IF(OR(LEN('Local Access'!C818)=0,'Local Access'!$L817="Ja"),"",'Local Access'!C818)</f>
        <v/>
      </c>
      <c r="D818" s="36" t="str">
        <f>IF(OR(LEN('Local Access'!D818)=0,'Local Access'!$L817="Ja"),"",'Local Access'!D818)</f>
        <v/>
      </c>
      <c r="E818" s="36" t="str">
        <f>IF(OR(LEN('Local Access'!E818)=0,'Local Access'!$L817="Ja"),"",'Local Access'!E818)</f>
        <v/>
      </c>
      <c r="F818" s="36" t="str">
        <f>IF(OR(LEN('Local Access'!F818)=0,'Local Access'!$L817="Ja"),"",'Local Access'!F818)</f>
        <v/>
      </c>
      <c r="G818" s="36" t="str">
        <f>IF(N817="Ja","",IF(LEN('Local Access'!H818)=0,"",'Local Access'!H818))</f>
        <v/>
      </c>
      <c r="H818" s="174" t="str">
        <f t="shared" si="60"/>
        <v/>
      </c>
      <c r="I818" s="36" t="str">
        <f>IF(N817="Ja","",IF(LEN('Local Access'!G818)=0,"",'Local Access'!G818))</f>
        <v/>
      </c>
      <c r="J818" s="36" t="str">
        <f>IF(N817="Ja","",IF(LEN('Local Access'!I818)=0,"",'Local Access'!I818))</f>
        <v/>
      </c>
      <c r="K818" s="36" t="str">
        <f>IF(LEN('Local Access'!J818)=0,"",'Local Access'!J818)</f>
        <v/>
      </c>
      <c r="L818" s="36" t="str">
        <f>IF(LEN('Local Access'!K818)=0,"",'Local Access'!K818)</f>
        <v/>
      </c>
      <c r="M818" s="174" t="str">
        <f t="shared" si="61"/>
        <v/>
      </c>
      <c r="N818" s="36" t="str">
        <f>IF(LEN('Local Access'!L818)=0,"",'Local Access'!L818)</f>
        <v/>
      </c>
      <c r="O818" s="36" t="str">
        <f>IF(LEN('Local Access'!M818)=0,"",'Local Access'!M818)</f>
        <v/>
      </c>
      <c r="P818" s="35"/>
      <c r="Q818" s="35"/>
      <c r="R818" s="34"/>
      <c r="S818" s="33"/>
      <c r="T818" s="33"/>
      <c r="U818" s="32"/>
      <c r="V818" s="31"/>
      <c r="W818" s="31"/>
      <c r="X818" s="31"/>
      <c r="Y818" s="31"/>
      <c r="Z818" s="31"/>
      <c r="AA818" s="31"/>
      <c r="AB818" s="292">
        <f t="shared" si="62"/>
        <v>0</v>
      </c>
      <c r="AC818" s="292">
        <f t="shared" si="63"/>
        <v>0</v>
      </c>
      <c r="AD818" s="292">
        <f t="shared" si="64"/>
        <v>0</v>
      </c>
      <c r="AE818" s="30">
        <f>IF(G818="",0,IF(P818="On-Net maken (glasvezel)",$S818*PDC!$F$33+$T818*PDC!$F$34+PDC!$F$32+$U818,IF(P818="On-Net maken (radio)",PDC!$F$35+$U818,0)))</f>
        <v>0</v>
      </c>
      <c r="AF818" s="293">
        <f>IF(G818="",0,IF(P818="Inkoop bij 3e partij",0,IF(H818="Ja",Y818,VLOOKUP($G818,PDC!$B$10:$G$95,6,FALSE))))</f>
        <v>0</v>
      </c>
      <c r="AG818" s="30">
        <f>IF(G818="",0,IF(P818="Inkoop bij 3e partij",0,IF(H818="Ja", Z818,VLOOKUP($G818,PDC!$B$10:$G$95,5,FALSE))))</f>
        <v>0</v>
      </c>
      <c r="AH818" s="293">
        <f>IF(G818="",0,IF(P818="Inkoop bij 3e partij",V818*(1+PDC!$F$37)+IF(G818=0,0,IF(LEN(G818)=0,0,VLOOKUP($G818,PDC!$B$10:$J$77,7,FALSE))),0))</f>
        <v>0</v>
      </c>
      <c r="AI818" s="293">
        <f>IF(G818="",0,IF(P818="Inkoop bij 3e partij",W818*(1+PDC!$F$38),0))</f>
        <v>0</v>
      </c>
      <c r="AJ818" s="30">
        <f>IF(L818="",0,IF(M818="Ja",AA818,VLOOKUP($L818,PDC!$B$10:$G$95,5,FALSE)))</f>
        <v>0</v>
      </c>
    </row>
    <row r="819" spans="1:36" x14ac:dyDescent="0.2">
      <c r="A819" s="36" t="str">
        <f>IF(OR(LEN('Local Access'!A819)=0,'Local Access'!$L818="Ja"),"",'Local Access'!A819)</f>
        <v/>
      </c>
      <c r="B819" s="36" t="str">
        <f>IF(OR(LEN('Local Access'!B819)=0,'Local Access'!$L818="Ja"),"",'Local Access'!B819)</f>
        <v/>
      </c>
      <c r="C819" s="36" t="str">
        <f>IF(OR(LEN('Local Access'!C819)=0,'Local Access'!$L818="Ja"),"",'Local Access'!C819)</f>
        <v/>
      </c>
      <c r="D819" s="36" t="str">
        <f>IF(OR(LEN('Local Access'!D819)=0,'Local Access'!$L818="Ja"),"",'Local Access'!D819)</f>
        <v/>
      </c>
      <c r="E819" s="36" t="str">
        <f>IF(OR(LEN('Local Access'!E819)=0,'Local Access'!$L818="Ja"),"",'Local Access'!E819)</f>
        <v/>
      </c>
      <c r="F819" s="36" t="str">
        <f>IF(OR(LEN('Local Access'!F819)=0,'Local Access'!$L818="Ja"),"",'Local Access'!F819)</f>
        <v/>
      </c>
      <c r="G819" s="36" t="str">
        <f>IF(N818="Ja","",IF(LEN('Local Access'!H819)=0,"",'Local Access'!H819))</f>
        <v/>
      </c>
      <c r="H819" s="174" t="str">
        <f t="shared" si="60"/>
        <v/>
      </c>
      <c r="I819" s="36" t="str">
        <f>IF(N818="Ja","",IF(LEN('Local Access'!G819)=0,"",'Local Access'!G819))</f>
        <v/>
      </c>
      <c r="J819" s="36" t="str">
        <f>IF(N818="Ja","",IF(LEN('Local Access'!I819)=0,"",'Local Access'!I819))</f>
        <v/>
      </c>
      <c r="K819" s="36" t="str">
        <f>IF(LEN('Local Access'!J819)=0,"",'Local Access'!J819)</f>
        <v/>
      </c>
      <c r="L819" s="36" t="str">
        <f>IF(LEN('Local Access'!K819)=0,"",'Local Access'!K819)</f>
        <v/>
      </c>
      <c r="M819" s="174" t="str">
        <f t="shared" si="61"/>
        <v/>
      </c>
      <c r="N819" s="36" t="str">
        <f>IF(LEN('Local Access'!L819)=0,"",'Local Access'!L819)</f>
        <v/>
      </c>
      <c r="O819" s="36" t="str">
        <f>IF(LEN('Local Access'!M819)=0,"",'Local Access'!M819)</f>
        <v/>
      </c>
      <c r="P819" s="35"/>
      <c r="Q819" s="35"/>
      <c r="R819" s="34"/>
      <c r="S819" s="33"/>
      <c r="T819" s="33"/>
      <c r="U819" s="32"/>
      <c r="V819" s="31"/>
      <c r="W819" s="31"/>
      <c r="X819" s="31"/>
      <c r="Y819" s="31"/>
      <c r="Z819" s="31"/>
      <c r="AA819" s="31"/>
      <c r="AB819" s="292">
        <f t="shared" si="62"/>
        <v>0</v>
      </c>
      <c r="AC819" s="292">
        <f t="shared" si="63"/>
        <v>0</v>
      </c>
      <c r="AD819" s="292">
        <f t="shared" si="64"/>
        <v>0</v>
      </c>
      <c r="AE819" s="30">
        <f>IF(G819="",0,IF(P819="On-Net maken (glasvezel)",$S819*PDC!$F$33+$T819*PDC!$F$34+PDC!$F$32+$U819,IF(P819="On-Net maken (radio)",PDC!$F$35+$U819,0)))</f>
        <v>0</v>
      </c>
      <c r="AF819" s="293">
        <f>IF(G819="",0,IF(P819="Inkoop bij 3e partij",0,IF(H819="Ja",Y819,VLOOKUP($G819,PDC!$B$10:$G$95,6,FALSE))))</f>
        <v>0</v>
      </c>
      <c r="AG819" s="30">
        <f>IF(G819="",0,IF(P819="Inkoop bij 3e partij",0,IF(H819="Ja", Z819,VLOOKUP($G819,PDC!$B$10:$G$95,5,FALSE))))</f>
        <v>0</v>
      </c>
      <c r="AH819" s="293">
        <f>IF(G819="",0,IF(P819="Inkoop bij 3e partij",V819*(1+PDC!$F$37)+IF(G819=0,0,IF(LEN(G819)=0,0,VLOOKUP($G819,PDC!$B$10:$J$77,7,FALSE))),0))</f>
        <v>0</v>
      </c>
      <c r="AI819" s="293">
        <f>IF(G819="",0,IF(P819="Inkoop bij 3e partij",W819*(1+PDC!$F$38),0))</f>
        <v>0</v>
      </c>
      <c r="AJ819" s="30">
        <f>IF(L819="",0,IF(M819="Ja",AA819,VLOOKUP($L819,PDC!$B$10:$G$95,5,FALSE)))</f>
        <v>0</v>
      </c>
    </row>
    <row r="820" spans="1:36" x14ac:dyDescent="0.2">
      <c r="A820" s="36" t="str">
        <f>IF(OR(LEN('Local Access'!A820)=0,'Local Access'!$L819="Ja"),"",'Local Access'!A820)</f>
        <v/>
      </c>
      <c r="B820" s="36" t="str">
        <f>IF(OR(LEN('Local Access'!B820)=0,'Local Access'!$L819="Ja"),"",'Local Access'!B820)</f>
        <v/>
      </c>
      <c r="C820" s="36" t="str">
        <f>IF(OR(LEN('Local Access'!C820)=0,'Local Access'!$L819="Ja"),"",'Local Access'!C820)</f>
        <v/>
      </c>
      <c r="D820" s="36" t="str">
        <f>IF(OR(LEN('Local Access'!D820)=0,'Local Access'!$L819="Ja"),"",'Local Access'!D820)</f>
        <v/>
      </c>
      <c r="E820" s="36" t="str">
        <f>IF(OR(LEN('Local Access'!E820)=0,'Local Access'!$L819="Ja"),"",'Local Access'!E820)</f>
        <v/>
      </c>
      <c r="F820" s="36" t="str">
        <f>IF(OR(LEN('Local Access'!F820)=0,'Local Access'!$L819="Ja"),"",'Local Access'!F820)</f>
        <v/>
      </c>
      <c r="G820" s="36" t="str">
        <f>IF(N819="Ja","",IF(LEN('Local Access'!H820)=0,"",'Local Access'!H820))</f>
        <v/>
      </c>
      <c r="H820" s="174" t="str">
        <f t="shared" si="60"/>
        <v/>
      </c>
      <c r="I820" s="36" t="str">
        <f>IF(N819="Ja","",IF(LEN('Local Access'!G820)=0,"",'Local Access'!G820))</f>
        <v/>
      </c>
      <c r="J820" s="36" t="str">
        <f>IF(N819="Ja","",IF(LEN('Local Access'!I820)=0,"",'Local Access'!I820))</f>
        <v/>
      </c>
      <c r="K820" s="36" t="str">
        <f>IF(LEN('Local Access'!J820)=0,"",'Local Access'!J820)</f>
        <v/>
      </c>
      <c r="L820" s="36" t="str">
        <f>IF(LEN('Local Access'!K820)=0,"",'Local Access'!K820)</f>
        <v/>
      </c>
      <c r="M820" s="174" t="str">
        <f t="shared" si="61"/>
        <v/>
      </c>
      <c r="N820" s="36" t="str">
        <f>IF(LEN('Local Access'!L820)=0,"",'Local Access'!L820)</f>
        <v/>
      </c>
      <c r="O820" s="36" t="str">
        <f>IF(LEN('Local Access'!M820)=0,"",'Local Access'!M820)</f>
        <v/>
      </c>
      <c r="P820" s="35"/>
      <c r="Q820" s="35"/>
      <c r="R820" s="34"/>
      <c r="S820" s="33"/>
      <c r="T820" s="33"/>
      <c r="U820" s="32"/>
      <c r="V820" s="31"/>
      <c r="W820" s="31"/>
      <c r="X820" s="31"/>
      <c r="Y820" s="31"/>
      <c r="Z820" s="31"/>
      <c r="AA820" s="31"/>
      <c r="AB820" s="292">
        <f t="shared" si="62"/>
        <v>0</v>
      </c>
      <c r="AC820" s="292">
        <f t="shared" si="63"/>
        <v>0</v>
      </c>
      <c r="AD820" s="292">
        <f t="shared" si="64"/>
        <v>0</v>
      </c>
      <c r="AE820" s="30">
        <f>IF(G820="",0,IF(P820="On-Net maken (glasvezel)",$S820*PDC!$F$33+$T820*PDC!$F$34+PDC!$F$32+$U820,IF(P820="On-Net maken (radio)",PDC!$F$35+$U820,0)))</f>
        <v>0</v>
      </c>
      <c r="AF820" s="293">
        <f>IF(G820="",0,IF(P820="Inkoop bij 3e partij",0,IF(H820="Ja",Y820,VLOOKUP($G820,PDC!$B$10:$G$95,6,FALSE))))</f>
        <v>0</v>
      </c>
      <c r="AG820" s="30">
        <f>IF(G820="",0,IF(P820="Inkoop bij 3e partij",0,IF(H820="Ja", Z820,VLOOKUP($G820,PDC!$B$10:$G$95,5,FALSE))))</f>
        <v>0</v>
      </c>
      <c r="AH820" s="293">
        <f>IF(G820="",0,IF(P820="Inkoop bij 3e partij",V820*(1+PDC!$F$37)+IF(G820=0,0,IF(LEN(G820)=0,0,VLOOKUP($G820,PDC!$B$10:$J$77,7,FALSE))),0))</f>
        <v>0</v>
      </c>
      <c r="AI820" s="293">
        <f>IF(G820="",0,IF(P820="Inkoop bij 3e partij",W820*(1+PDC!$F$38),0))</f>
        <v>0</v>
      </c>
      <c r="AJ820" s="30">
        <f>IF(L820="",0,IF(M820="Ja",AA820,VLOOKUP($L820,PDC!$B$10:$G$95,5,FALSE)))</f>
        <v>0</v>
      </c>
    </row>
    <row r="821" spans="1:36" x14ac:dyDescent="0.2">
      <c r="A821" s="36" t="str">
        <f>IF(OR(LEN('Local Access'!A821)=0,'Local Access'!$L820="Ja"),"",'Local Access'!A821)</f>
        <v/>
      </c>
      <c r="B821" s="36" t="str">
        <f>IF(OR(LEN('Local Access'!B821)=0,'Local Access'!$L820="Ja"),"",'Local Access'!B821)</f>
        <v/>
      </c>
      <c r="C821" s="36" t="str">
        <f>IF(OR(LEN('Local Access'!C821)=0,'Local Access'!$L820="Ja"),"",'Local Access'!C821)</f>
        <v/>
      </c>
      <c r="D821" s="36" t="str">
        <f>IF(OR(LEN('Local Access'!D821)=0,'Local Access'!$L820="Ja"),"",'Local Access'!D821)</f>
        <v/>
      </c>
      <c r="E821" s="36" t="str">
        <f>IF(OR(LEN('Local Access'!E821)=0,'Local Access'!$L820="Ja"),"",'Local Access'!E821)</f>
        <v/>
      </c>
      <c r="F821" s="36" t="str">
        <f>IF(OR(LEN('Local Access'!F821)=0,'Local Access'!$L820="Ja"),"",'Local Access'!F821)</f>
        <v/>
      </c>
      <c r="G821" s="36" t="str">
        <f>IF(N820="Ja","",IF(LEN('Local Access'!H821)=0,"",'Local Access'!H821))</f>
        <v/>
      </c>
      <c r="H821" s="174" t="str">
        <f t="shared" si="60"/>
        <v/>
      </c>
      <c r="I821" s="36" t="str">
        <f>IF(N820="Ja","",IF(LEN('Local Access'!G821)=0,"",'Local Access'!G821))</f>
        <v/>
      </c>
      <c r="J821" s="36" t="str">
        <f>IF(N820="Ja","",IF(LEN('Local Access'!I821)=0,"",'Local Access'!I821))</f>
        <v/>
      </c>
      <c r="K821" s="36" t="str">
        <f>IF(LEN('Local Access'!J821)=0,"",'Local Access'!J821)</f>
        <v/>
      </c>
      <c r="L821" s="36" t="str">
        <f>IF(LEN('Local Access'!K821)=0,"",'Local Access'!K821)</f>
        <v/>
      </c>
      <c r="M821" s="174" t="str">
        <f t="shared" si="61"/>
        <v/>
      </c>
      <c r="N821" s="36" t="str">
        <f>IF(LEN('Local Access'!L821)=0,"",'Local Access'!L821)</f>
        <v/>
      </c>
      <c r="O821" s="36" t="str">
        <f>IF(LEN('Local Access'!M821)=0,"",'Local Access'!M821)</f>
        <v/>
      </c>
      <c r="P821" s="35"/>
      <c r="Q821" s="35"/>
      <c r="R821" s="34"/>
      <c r="S821" s="33"/>
      <c r="T821" s="33"/>
      <c r="U821" s="32"/>
      <c r="V821" s="31"/>
      <c r="W821" s="31"/>
      <c r="X821" s="31"/>
      <c r="Y821" s="31"/>
      <c r="Z821" s="31"/>
      <c r="AA821" s="31"/>
      <c r="AB821" s="292">
        <f t="shared" si="62"/>
        <v>0</v>
      </c>
      <c r="AC821" s="292">
        <f t="shared" si="63"/>
        <v>0</v>
      </c>
      <c r="AD821" s="292">
        <f t="shared" si="64"/>
        <v>0</v>
      </c>
      <c r="AE821" s="30">
        <f>IF(G821="",0,IF(P821="On-Net maken (glasvezel)",$S821*PDC!$F$33+$T821*PDC!$F$34+PDC!$F$32+$U821,IF(P821="On-Net maken (radio)",PDC!$F$35+$U821,0)))</f>
        <v>0</v>
      </c>
      <c r="AF821" s="293">
        <f>IF(G821="",0,IF(P821="Inkoop bij 3e partij",0,IF(H821="Ja",Y821,VLOOKUP($G821,PDC!$B$10:$G$95,6,FALSE))))</f>
        <v>0</v>
      </c>
      <c r="AG821" s="30">
        <f>IF(G821="",0,IF(P821="Inkoop bij 3e partij",0,IF(H821="Ja", Z821,VLOOKUP($G821,PDC!$B$10:$G$95,5,FALSE))))</f>
        <v>0</v>
      </c>
      <c r="AH821" s="293">
        <f>IF(G821="",0,IF(P821="Inkoop bij 3e partij",V821*(1+PDC!$F$37)+IF(G821=0,0,IF(LEN(G821)=0,0,VLOOKUP($G821,PDC!$B$10:$J$77,7,FALSE))),0))</f>
        <v>0</v>
      </c>
      <c r="AI821" s="293">
        <f>IF(G821="",0,IF(P821="Inkoop bij 3e partij",W821*(1+PDC!$F$38),0))</f>
        <v>0</v>
      </c>
      <c r="AJ821" s="30">
        <f>IF(L821="",0,IF(M821="Ja",AA821,VLOOKUP($L821,PDC!$B$10:$G$95,5,FALSE)))</f>
        <v>0</v>
      </c>
    </row>
    <row r="822" spans="1:36" x14ac:dyDescent="0.2">
      <c r="A822" s="36" t="str">
        <f>IF(OR(LEN('Local Access'!A822)=0,'Local Access'!$L821="Ja"),"",'Local Access'!A822)</f>
        <v/>
      </c>
      <c r="B822" s="36" t="str">
        <f>IF(OR(LEN('Local Access'!B822)=0,'Local Access'!$L821="Ja"),"",'Local Access'!B822)</f>
        <v/>
      </c>
      <c r="C822" s="36" t="str">
        <f>IF(OR(LEN('Local Access'!C822)=0,'Local Access'!$L821="Ja"),"",'Local Access'!C822)</f>
        <v/>
      </c>
      <c r="D822" s="36" t="str">
        <f>IF(OR(LEN('Local Access'!D822)=0,'Local Access'!$L821="Ja"),"",'Local Access'!D822)</f>
        <v/>
      </c>
      <c r="E822" s="36" t="str">
        <f>IF(OR(LEN('Local Access'!E822)=0,'Local Access'!$L821="Ja"),"",'Local Access'!E822)</f>
        <v/>
      </c>
      <c r="F822" s="36" t="str">
        <f>IF(OR(LEN('Local Access'!F822)=0,'Local Access'!$L821="Ja"),"",'Local Access'!F822)</f>
        <v/>
      </c>
      <c r="G822" s="36" t="str">
        <f>IF(N821="Ja","",IF(LEN('Local Access'!H822)=0,"",'Local Access'!H822))</f>
        <v/>
      </c>
      <c r="H822" s="174" t="str">
        <f t="shared" si="60"/>
        <v/>
      </c>
      <c r="I822" s="36" t="str">
        <f>IF(N821="Ja","",IF(LEN('Local Access'!G822)=0,"",'Local Access'!G822))</f>
        <v/>
      </c>
      <c r="J822" s="36" t="str">
        <f>IF(N821="Ja","",IF(LEN('Local Access'!I822)=0,"",'Local Access'!I822))</f>
        <v/>
      </c>
      <c r="K822" s="36" t="str">
        <f>IF(LEN('Local Access'!J822)=0,"",'Local Access'!J822)</f>
        <v/>
      </c>
      <c r="L822" s="36" t="str">
        <f>IF(LEN('Local Access'!K822)=0,"",'Local Access'!K822)</f>
        <v/>
      </c>
      <c r="M822" s="174" t="str">
        <f t="shared" si="61"/>
        <v/>
      </c>
      <c r="N822" s="36" t="str">
        <f>IF(LEN('Local Access'!L822)=0,"",'Local Access'!L822)</f>
        <v/>
      </c>
      <c r="O822" s="36" t="str">
        <f>IF(LEN('Local Access'!M822)=0,"",'Local Access'!M822)</f>
        <v/>
      </c>
      <c r="P822" s="35"/>
      <c r="Q822" s="35"/>
      <c r="R822" s="34"/>
      <c r="S822" s="33"/>
      <c r="T822" s="33"/>
      <c r="U822" s="32"/>
      <c r="V822" s="31"/>
      <c r="W822" s="31"/>
      <c r="X822" s="31"/>
      <c r="Y822" s="31"/>
      <c r="Z822" s="31"/>
      <c r="AA822" s="31"/>
      <c r="AB822" s="292">
        <f t="shared" si="62"/>
        <v>0</v>
      </c>
      <c r="AC822" s="292">
        <f t="shared" si="63"/>
        <v>0</v>
      </c>
      <c r="AD822" s="292">
        <f t="shared" si="64"/>
        <v>0</v>
      </c>
      <c r="AE822" s="30">
        <f>IF(G822="",0,IF(P822="On-Net maken (glasvezel)",$S822*PDC!$F$33+$T822*PDC!$F$34+PDC!$F$32+$U822,IF(P822="On-Net maken (radio)",PDC!$F$35+$U822,0)))</f>
        <v>0</v>
      </c>
      <c r="AF822" s="293">
        <f>IF(G822="",0,IF(P822="Inkoop bij 3e partij",0,IF(H822="Ja",Y822,VLOOKUP($G822,PDC!$B$10:$G$95,6,FALSE))))</f>
        <v>0</v>
      </c>
      <c r="AG822" s="30">
        <f>IF(G822="",0,IF(P822="Inkoop bij 3e partij",0,IF(H822="Ja", Z822,VLOOKUP($G822,PDC!$B$10:$G$95,5,FALSE))))</f>
        <v>0</v>
      </c>
      <c r="AH822" s="293">
        <f>IF(G822="",0,IF(P822="Inkoop bij 3e partij",V822*(1+PDC!$F$37)+IF(G822=0,0,IF(LEN(G822)=0,0,VLOOKUP($G822,PDC!$B$10:$J$77,7,FALSE))),0))</f>
        <v>0</v>
      </c>
      <c r="AI822" s="293">
        <f>IF(G822="",0,IF(P822="Inkoop bij 3e partij",W822*(1+PDC!$F$38),0))</f>
        <v>0</v>
      </c>
      <c r="AJ822" s="30">
        <f>IF(L822="",0,IF(M822="Ja",AA822,VLOOKUP($L822,PDC!$B$10:$G$95,5,FALSE)))</f>
        <v>0</v>
      </c>
    </row>
    <row r="823" spans="1:36" x14ac:dyDescent="0.2">
      <c r="A823" s="36" t="str">
        <f>IF(OR(LEN('Local Access'!A823)=0,'Local Access'!$L822="Ja"),"",'Local Access'!A823)</f>
        <v/>
      </c>
      <c r="B823" s="36" t="str">
        <f>IF(OR(LEN('Local Access'!B823)=0,'Local Access'!$L822="Ja"),"",'Local Access'!B823)</f>
        <v/>
      </c>
      <c r="C823" s="36" t="str">
        <f>IF(OR(LEN('Local Access'!C823)=0,'Local Access'!$L822="Ja"),"",'Local Access'!C823)</f>
        <v/>
      </c>
      <c r="D823" s="36" t="str">
        <f>IF(OR(LEN('Local Access'!D823)=0,'Local Access'!$L822="Ja"),"",'Local Access'!D823)</f>
        <v/>
      </c>
      <c r="E823" s="36" t="str">
        <f>IF(OR(LEN('Local Access'!E823)=0,'Local Access'!$L822="Ja"),"",'Local Access'!E823)</f>
        <v/>
      </c>
      <c r="F823" s="36" t="str">
        <f>IF(OR(LEN('Local Access'!F823)=0,'Local Access'!$L822="Ja"),"",'Local Access'!F823)</f>
        <v/>
      </c>
      <c r="G823" s="36" t="str">
        <f>IF(N822="Ja","",IF(LEN('Local Access'!H823)=0,"",'Local Access'!H823))</f>
        <v/>
      </c>
      <c r="H823" s="174" t="str">
        <f t="shared" si="60"/>
        <v/>
      </c>
      <c r="I823" s="36" t="str">
        <f>IF(N822="Ja","",IF(LEN('Local Access'!G823)=0,"",'Local Access'!G823))</f>
        <v/>
      </c>
      <c r="J823" s="36" t="str">
        <f>IF(N822="Ja","",IF(LEN('Local Access'!I823)=0,"",'Local Access'!I823))</f>
        <v/>
      </c>
      <c r="K823" s="36" t="str">
        <f>IF(LEN('Local Access'!J823)=0,"",'Local Access'!J823)</f>
        <v/>
      </c>
      <c r="L823" s="36" t="str">
        <f>IF(LEN('Local Access'!K823)=0,"",'Local Access'!K823)</f>
        <v/>
      </c>
      <c r="M823" s="174" t="str">
        <f t="shared" si="61"/>
        <v/>
      </c>
      <c r="N823" s="36" t="str">
        <f>IF(LEN('Local Access'!L823)=0,"",'Local Access'!L823)</f>
        <v/>
      </c>
      <c r="O823" s="36" t="str">
        <f>IF(LEN('Local Access'!M823)=0,"",'Local Access'!M823)</f>
        <v/>
      </c>
      <c r="P823" s="35"/>
      <c r="Q823" s="35"/>
      <c r="R823" s="34"/>
      <c r="S823" s="33"/>
      <c r="T823" s="33"/>
      <c r="U823" s="32"/>
      <c r="V823" s="31"/>
      <c r="W823" s="31"/>
      <c r="X823" s="31"/>
      <c r="Y823" s="31"/>
      <c r="Z823" s="31"/>
      <c r="AA823" s="31"/>
      <c r="AB823" s="292">
        <f t="shared" si="62"/>
        <v>0</v>
      </c>
      <c r="AC823" s="292">
        <f t="shared" si="63"/>
        <v>0</v>
      </c>
      <c r="AD823" s="292">
        <f t="shared" si="64"/>
        <v>0</v>
      </c>
      <c r="AE823" s="30">
        <f>IF(G823="",0,IF(P823="On-Net maken (glasvezel)",$S823*PDC!$F$33+$T823*PDC!$F$34+PDC!$F$32+$U823,IF(P823="On-Net maken (radio)",PDC!$F$35+$U823,0)))</f>
        <v>0</v>
      </c>
      <c r="AF823" s="293">
        <f>IF(G823="",0,IF(P823="Inkoop bij 3e partij",0,IF(H823="Ja",Y823,VLOOKUP($G823,PDC!$B$10:$G$95,6,FALSE))))</f>
        <v>0</v>
      </c>
      <c r="AG823" s="30">
        <f>IF(G823="",0,IF(P823="Inkoop bij 3e partij",0,IF(H823="Ja", Z823,VLOOKUP($G823,PDC!$B$10:$G$95,5,FALSE))))</f>
        <v>0</v>
      </c>
      <c r="AH823" s="293">
        <f>IF(G823="",0,IF(P823="Inkoop bij 3e partij",V823*(1+PDC!$F$37)+IF(G823=0,0,IF(LEN(G823)=0,0,VLOOKUP($G823,PDC!$B$10:$J$77,7,FALSE))),0))</f>
        <v>0</v>
      </c>
      <c r="AI823" s="293">
        <f>IF(G823="",0,IF(P823="Inkoop bij 3e partij",W823*(1+PDC!$F$38),0))</f>
        <v>0</v>
      </c>
      <c r="AJ823" s="30">
        <f>IF(L823="",0,IF(M823="Ja",AA823,VLOOKUP($L823,PDC!$B$10:$G$95,5,FALSE)))</f>
        <v>0</v>
      </c>
    </row>
    <row r="824" spans="1:36" x14ac:dyDescent="0.2">
      <c r="A824" s="36" t="str">
        <f>IF(OR(LEN('Local Access'!A824)=0,'Local Access'!$L823="Ja"),"",'Local Access'!A824)</f>
        <v/>
      </c>
      <c r="B824" s="36" t="str">
        <f>IF(OR(LEN('Local Access'!B824)=0,'Local Access'!$L823="Ja"),"",'Local Access'!B824)</f>
        <v/>
      </c>
      <c r="C824" s="36" t="str">
        <f>IF(OR(LEN('Local Access'!C824)=0,'Local Access'!$L823="Ja"),"",'Local Access'!C824)</f>
        <v/>
      </c>
      <c r="D824" s="36" t="str">
        <f>IF(OR(LEN('Local Access'!D824)=0,'Local Access'!$L823="Ja"),"",'Local Access'!D824)</f>
        <v/>
      </c>
      <c r="E824" s="36" t="str">
        <f>IF(OR(LEN('Local Access'!E824)=0,'Local Access'!$L823="Ja"),"",'Local Access'!E824)</f>
        <v/>
      </c>
      <c r="F824" s="36" t="str">
        <f>IF(OR(LEN('Local Access'!F824)=0,'Local Access'!$L823="Ja"),"",'Local Access'!F824)</f>
        <v/>
      </c>
      <c r="G824" s="36" t="str">
        <f>IF(N823="Ja","",IF(LEN('Local Access'!H824)=0,"",'Local Access'!H824))</f>
        <v/>
      </c>
      <c r="H824" s="174" t="str">
        <f t="shared" si="60"/>
        <v/>
      </c>
      <c r="I824" s="36" t="str">
        <f>IF(N823="Ja","",IF(LEN('Local Access'!G824)=0,"",'Local Access'!G824))</f>
        <v/>
      </c>
      <c r="J824" s="36" t="str">
        <f>IF(N823="Ja","",IF(LEN('Local Access'!I824)=0,"",'Local Access'!I824))</f>
        <v/>
      </c>
      <c r="K824" s="36" t="str">
        <f>IF(LEN('Local Access'!J824)=0,"",'Local Access'!J824)</f>
        <v/>
      </c>
      <c r="L824" s="36" t="str">
        <f>IF(LEN('Local Access'!K824)=0,"",'Local Access'!K824)</f>
        <v/>
      </c>
      <c r="M824" s="174" t="str">
        <f t="shared" si="61"/>
        <v/>
      </c>
      <c r="N824" s="36" t="str">
        <f>IF(LEN('Local Access'!L824)=0,"",'Local Access'!L824)</f>
        <v/>
      </c>
      <c r="O824" s="36" t="str">
        <f>IF(LEN('Local Access'!M824)=0,"",'Local Access'!M824)</f>
        <v/>
      </c>
      <c r="P824" s="35"/>
      <c r="Q824" s="35"/>
      <c r="R824" s="34"/>
      <c r="S824" s="33"/>
      <c r="T824" s="33"/>
      <c r="U824" s="32"/>
      <c r="V824" s="31"/>
      <c r="W824" s="31"/>
      <c r="X824" s="31"/>
      <c r="Y824" s="31"/>
      <c r="Z824" s="31"/>
      <c r="AA824" s="31"/>
      <c r="AB824" s="292">
        <f t="shared" si="62"/>
        <v>0</v>
      </c>
      <c r="AC824" s="292">
        <f t="shared" si="63"/>
        <v>0</v>
      </c>
      <c r="AD824" s="292">
        <f t="shared" si="64"/>
        <v>0</v>
      </c>
      <c r="AE824" s="30">
        <f>IF(G824="",0,IF(P824="On-Net maken (glasvezel)",$S824*PDC!$F$33+$T824*PDC!$F$34+PDC!$F$32+$U824,IF(P824="On-Net maken (radio)",PDC!$F$35+$U824,0)))</f>
        <v>0</v>
      </c>
      <c r="AF824" s="293">
        <f>IF(G824="",0,IF(P824="Inkoop bij 3e partij",0,IF(H824="Ja",Y824,VLOOKUP($G824,PDC!$B$10:$G$95,6,FALSE))))</f>
        <v>0</v>
      </c>
      <c r="AG824" s="30">
        <f>IF(G824="",0,IF(P824="Inkoop bij 3e partij",0,IF(H824="Ja", Z824,VLOOKUP($G824,PDC!$B$10:$G$95,5,FALSE))))</f>
        <v>0</v>
      </c>
      <c r="AH824" s="293">
        <f>IF(G824="",0,IF(P824="Inkoop bij 3e partij",V824*(1+PDC!$F$37)+IF(G824=0,0,IF(LEN(G824)=0,0,VLOOKUP($G824,PDC!$B$10:$J$77,7,FALSE))),0))</f>
        <v>0</v>
      </c>
      <c r="AI824" s="293">
        <f>IF(G824="",0,IF(P824="Inkoop bij 3e partij",W824*(1+PDC!$F$38),0))</f>
        <v>0</v>
      </c>
      <c r="AJ824" s="30">
        <f>IF(L824="",0,IF(M824="Ja",AA824,VLOOKUP($L824,PDC!$B$10:$G$95,5,FALSE)))</f>
        <v>0</v>
      </c>
    </row>
    <row r="825" spans="1:36" x14ac:dyDescent="0.2">
      <c r="A825" s="36" t="str">
        <f>IF(OR(LEN('Local Access'!A825)=0,'Local Access'!$L824="Ja"),"",'Local Access'!A825)</f>
        <v/>
      </c>
      <c r="B825" s="36" t="str">
        <f>IF(OR(LEN('Local Access'!B825)=0,'Local Access'!$L824="Ja"),"",'Local Access'!B825)</f>
        <v/>
      </c>
      <c r="C825" s="36" t="str">
        <f>IF(OR(LEN('Local Access'!C825)=0,'Local Access'!$L824="Ja"),"",'Local Access'!C825)</f>
        <v/>
      </c>
      <c r="D825" s="36" t="str">
        <f>IF(OR(LEN('Local Access'!D825)=0,'Local Access'!$L824="Ja"),"",'Local Access'!D825)</f>
        <v/>
      </c>
      <c r="E825" s="36" t="str">
        <f>IF(OR(LEN('Local Access'!E825)=0,'Local Access'!$L824="Ja"),"",'Local Access'!E825)</f>
        <v/>
      </c>
      <c r="F825" s="36" t="str">
        <f>IF(OR(LEN('Local Access'!F825)=0,'Local Access'!$L824="Ja"),"",'Local Access'!F825)</f>
        <v/>
      </c>
      <c r="G825" s="36" t="str">
        <f>IF(N824="Ja","",IF(LEN('Local Access'!H825)=0,"",'Local Access'!H825))</f>
        <v/>
      </c>
      <c r="H825" s="174" t="str">
        <f t="shared" si="60"/>
        <v/>
      </c>
      <c r="I825" s="36" t="str">
        <f>IF(N824="Ja","",IF(LEN('Local Access'!G825)=0,"",'Local Access'!G825))</f>
        <v/>
      </c>
      <c r="J825" s="36" t="str">
        <f>IF(N824="Ja","",IF(LEN('Local Access'!I825)=0,"",'Local Access'!I825))</f>
        <v/>
      </c>
      <c r="K825" s="36" t="str">
        <f>IF(LEN('Local Access'!J825)=0,"",'Local Access'!J825)</f>
        <v/>
      </c>
      <c r="L825" s="36" t="str">
        <f>IF(LEN('Local Access'!K825)=0,"",'Local Access'!K825)</f>
        <v/>
      </c>
      <c r="M825" s="174" t="str">
        <f t="shared" si="61"/>
        <v/>
      </c>
      <c r="N825" s="36" t="str">
        <f>IF(LEN('Local Access'!L825)=0,"",'Local Access'!L825)</f>
        <v/>
      </c>
      <c r="O825" s="36" t="str">
        <f>IF(LEN('Local Access'!M825)=0,"",'Local Access'!M825)</f>
        <v/>
      </c>
      <c r="P825" s="35"/>
      <c r="Q825" s="35"/>
      <c r="R825" s="34"/>
      <c r="S825" s="33"/>
      <c r="T825" s="33"/>
      <c r="U825" s="32"/>
      <c r="V825" s="31"/>
      <c r="W825" s="31"/>
      <c r="X825" s="31"/>
      <c r="Y825" s="31"/>
      <c r="Z825" s="31"/>
      <c r="AA825" s="31"/>
      <c r="AB825" s="292">
        <f t="shared" si="62"/>
        <v>0</v>
      </c>
      <c r="AC825" s="292">
        <f t="shared" si="63"/>
        <v>0</v>
      </c>
      <c r="AD825" s="292">
        <f t="shared" si="64"/>
        <v>0</v>
      </c>
      <c r="AE825" s="30">
        <f>IF(G825="",0,IF(P825="On-Net maken (glasvezel)",$S825*PDC!$F$33+$T825*PDC!$F$34+PDC!$F$32+$U825,IF(P825="On-Net maken (radio)",PDC!$F$35+$U825,0)))</f>
        <v>0</v>
      </c>
      <c r="AF825" s="293">
        <f>IF(G825="",0,IF(P825="Inkoop bij 3e partij",0,IF(H825="Ja",Y825,VLOOKUP($G825,PDC!$B$10:$G$95,6,FALSE))))</f>
        <v>0</v>
      </c>
      <c r="AG825" s="30">
        <f>IF(G825="",0,IF(P825="Inkoop bij 3e partij",0,IF(H825="Ja", Z825,VLOOKUP($G825,PDC!$B$10:$G$95,5,FALSE))))</f>
        <v>0</v>
      </c>
      <c r="AH825" s="293">
        <f>IF(G825="",0,IF(P825="Inkoop bij 3e partij",V825*(1+PDC!$F$37)+IF(G825=0,0,IF(LEN(G825)=0,0,VLOOKUP($G825,PDC!$B$10:$J$77,7,FALSE))),0))</f>
        <v>0</v>
      </c>
      <c r="AI825" s="293">
        <f>IF(G825="",0,IF(P825="Inkoop bij 3e partij",W825*(1+PDC!$F$38),0))</f>
        <v>0</v>
      </c>
      <c r="AJ825" s="30">
        <f>IF(L825="",0,IF(M825="Ja",AA825,VLOOKUP($L825,PDC!$B$10:$G$95,5,FALSE)))</f>
        <v>0</v>
      </c>
    </row>
    <row r="826" spans="1:36" x14ac:dyDescent="0.2">
      <c r="A826" s="36" t="str">
        <f>IF(OR(LEN('Local Access'!A826)=0,'Local Access'!$L825="Ja"),"",'Local Access'!A826)</f>
        <v/>
      </c>
      <c r="B826" s="36" t="str">
        <f>IF(OR(LEN('Local Access'!B826)=0,'Local Access'!$L825="Ja"),"",'Local Access'!B826)</f>
        <v/>
      </c>
      <c r="C826" s="36" t="str">
        <f>IF(OR(LEN('Local Access'!C826)=0,'Local Access'!$L825="Ja"),"",'Local Access'!C826)</f>
        <v/>
      </c>
      <c r="D826" s="36" t="str">
        <f>IF(OR(LEN('Local Access'!D826)=0,'Local Access'!$L825="Ja"),"",'Local Access'!D826)</f>
        <v/>
      </c>
      <c r="E826" s="36" t="str">
        <f>IF(OR(LEN('Local Access'!E826)=0,'Local Access'!$L825="Ja"),"",'Local Access'!E826)</f>
        <v/>
      </c>
      <c r="F826" s="36" t="str">
        <f>IF(OR(LEN('Local Access'!F826)=0,'Local Access'!$L825="Ja"),"",'Local Access'!F826)</f>
        <v/>
      </c>
      <c r="G826" s="36" t="str">
        <f>IF(N825="Ja","",IF(LEN('Local Access'!H826)=0,"",'Local Access'!H826))</f>
        <v/>
      </c>
      <c r="H826" s="174" t="str">
        <f t="shared" si="60"/>
        <v/>
      </c>
      <c r="I826" s="36" t="str">
        <f>IF(N825="Ja","",IF(LEN('Local Access'!G826)=0,"",'Local Access'!G826))</f>
        <v/>
      </c>
      <c r="J826" s="36" t="str">
        <f>IF(N825="Ja","",IF(LEN('Local Access'!I826)=0,"",'Local Access'!I826))</f>
        <v/>
      </c>
      <c r="K826" s="36" t="str">
        <f>IF(LEN('Local Access'!J826)=0,"",'Local Access'!J826)</f>
        <v/>
      </c>
      <c r="L826" s="36" t="str">
        <f>IF(LEN('Local Access'!K826)=0,"",'Local Access'!K826)</f>
        <v/>
      </c>
      <c r="M826" s="174" t="str">
        <f t="shared" si="61"/>
        <v/>
      </c>
      <c r="N826" s="36" t="str">
        <f>IF(LEN('Local Access'!L826)=0,"",'Local Access'!L826)</f>
        <v/>
      </c>
      <c r="O826" s="36" t="str">
        <f>IF(LEN('Local Access'!M826)=0,"",'Local Access'!M826)</f>
        <v/>
      </c>
      <c r="P826" s="35"/>
      <c r="Q826" s="35"/>
      <c r="R826" s="34"/>
      <c r="S826" s="33"/>
      <c r="T826" s="33"/>
      <c r="U826" s="32"/>
      <c r="V826" s="31"/>
      <c r="W826" s="31"/>
      <c r="X826" s="31"/>
      <c r="Y826" s="31"/>
      <c r="Z826" s="31"/>
      <c r="AA826" s="31"/>
      <c r="AB826" s="292">
        <f t="shared" si="62"/>
        <v>0</v>
      </c>
      <c r="AC826" s="292">
        <f t="shared" si="63"/>
        <v>0</v>
      </c>
      <c r="AD826" s="292">
        <f t="shared" si="64"/>
        <v>0</v>
      </c>
      <c r="AE826" s="30">
        <f>IF(G826="",0,IF(P826="On-Net maken (glasvezel)",$S826*PDC!$F$33+$T826*PDC!$F$34+PDC!$F$32+$U826,IF(P826="On-Net maken (radio)",PDC!$F$35+$U826,0)))</f>
        <v>0</v>
      </c>
      <c r="AF826" s="293">
        <f>IF(G826="",0,IF(P826="Inkoop bij 3e partij",0,IF(H826="Ja",Y826,VLOOKUP($G826,PDC!$B$10:$G$95,6,FALSE))))</f>
        <v>0</v>
      </c>
      <c r="AG826" s="30">
        <f>IF(G826="",0,IF(P826="Inkoop bij 3e partij",0,IF(H826="Ja", Z826,VLOOKUP($G826,PDC!$B$10:$G$95,5,FALSE))))</f>
        <v>0</v>
      </c>
      <c r="AH826" s="293">
        <f>IF(G826="",0,IF(P826="Inkoop bij 3e partij",V826*(1+PDC!$F$37)+IF(G826=0,0,IF(LEN(G826)=0,0,VLOOKUP($G826,PDC!$B$10:$J$77,7,FALSE))),0))</f>
        <v>0</v>
      </c>
      <c r="AI826" s="293">
        <f>IF(G826="",0,IF(P826="Inkoop bij 3e partij",W826*(1+PDC!$F$38),0))</f>
        <v>0</v>
      </c>
      <c r="AJ826" s="30">
        <f>IF(L826="",0,IF(M826="Ja",AA826,VLOOKUP($L826,PDC!$B$10:$G$95,5,FALSE)))</f>
        <v>0</v>
      </c>
    </row>
    <row r="827" spans="1:36" x14ac:dyDescent="0.2">
      <c r="A827" s="36" t="str">
        <f>IF(OR(LEN('Local Access'!A827)=0,'Local Access'!$L826="Ja"),"",'Local Access'!A827)</f>
        <v/>
      </c>
      <c r="B827" s="36" t="str">
        <f>IF(OR(LEN('Local Access'!B827)=0,'Local Access'!$L826="Ja"),"",'Local Access'!B827)</f>
        <v/>
      </c>
      <c r="C827" s="36" t="str">
        <f>IF(OR(LEN('Local Access'!C827)=0,'Local Access'!$L826="Ja"),"",'Local Access'!C827)</f>
        <v/>
      </c>
      <c r="D827" s="36" t="str">
        <f>IF(OR(LEN('Local Access'!D827)=0,'Local Access'!$L826="Ja"),"",'Local Access'!D827)</f>
        <v/>
      </c>
      <c r="E827" s="36" t="str">
        <f>IF(OR(LEN('Local Access'!E827)=0,'Local Access'!$L826="Ja"),"",'Local Access'!E827)</f>
        <v/>
      </c>
      <c r="F827" s="36" t="str">
        <f>IF(OR(LEN('Local Access'!F827)=0,'Local Access'!$L826="Ja"),"",'Local Access'!F827)</f>
        <v/>
      </c>
      <c r="G827" s="36" t="str">
        <f>IF(N826="Ja","",IF(LEN('Local Access'!H827)=0,"",'Local Access'!H827))</f>
        <v/>
      </c>
      <c r="H827" s="174" t="str">
        <f t="shared" si="60"/>
        <v/>
      </c>
      <c r="I827" s="36" t="str">
        <f>IF(N826="Ja","",IF(LEN('Local Access'!G827)=0,"",'Local Access'!G827))</f>
        <v/>
      </c>
      <c r="J827" s="36" t="str">
        <f>IF(N826="Ja","",IF(LEN('Local Access'!I827)=0,"",'Local Access'!I827))</f>
        <v/>
      </c>
      <c r="K827" s="36" t="str">
        <f>IF(LEN('Local Access'!J827)=0,"",'Local Access'!J827)</f>
        <v/>
      </c>
      <c r="L827" s="36" t="str">
        <f>IF(LEN('Local Access'!K827)=0,"",'Local Access'!K827)</f>
        <v/>
      </c>
      <c r="M827" s="174" t="str">
        <f t="shared" si="61"/>
        <v/>
      </c>
      <c r="N827" s="36" t="str">
        <f>IF(LEN('Local Access'!L827)=0,"",'Local Access'!L827)</f>
        <v/>
      </c>
      <c r="O827" s="36" t="str">
        <f>IF(LEN('Local Access'!M827)=0,"",'Local Access'!M827)</f>
        <v/>
      </c>
      <c r="P827" s="35"/>
      <c r="Q827" s="35"/>
      <c r="R827" s="34"/>
      <c r="S827" s="33"/>
      <c r="T827" s="33"/>
      <c r="U827" s="32"/>
      <c r="V827" s="31"/>
      <c r="W827" s="31"/>
      <c r="X827" s="31"/>
      <c r="Y827" s="31"/>
      <c r="Z827" s="31"/>
      <c r="AA827" s="31"/>
      <c r="AB827" s="292">
        <f t="shared" si="62"/>
        <v>0</v>
      </c>
      <c r="AC827" s="292">
        <f t="shared" si="63"/>
        <v>0</v>
      </c>
      <c r="AD827" s="292">
        <f t="shared" si="64"/>
        <v>0</v>
      </c>
      <c r="AE827" s="30">
        <f>IF(G827="",0,IF(P827="On-Net maken (glasvezel)",$S827*PDC!$F$33+$T827*PDC!$F$34+PDC!$F$32+$U827,IF(P827="On-Net maken (radio)",PDC!$F$35+$U827,0)))</f>
        <v>0</v>
      </c>
      <c r="AF827" s="293">
        <f>IF(G827="",0,IF(P827="Inkoop bij 3e partij",0,IF(H827="Ja",Y827,VLOOKUP($G827,PDC!$B$10:$G$95,6,FALSE))))</f>
        <v>0</v>
      </c>
      <c r="AG827" s="30">
        <f>IF(G827="",0,IF(P827="Inkoop bij 3e partij",0,IF(H827="Ja", Z827,VLOOKUP($G827,PDC!$B$10:$G$95,5,FALSE))))</f>
        <v>0</v>
      </c>
      <c r="AH827" s="293">
        <f>IF(G827="",0,IF(P827="Inkoop bij 3e partij",V827*(1+PDC!$F$37)+IF(G827=0,0,IF(LEN(G827)=0,0,VLOOKUP($G827,PDC!$B$10:$J$77,7,FALSE))),0))</f>
        <v>0</v>
      </c>
      <c r="AI827" s="293">
        <f>IF(G827="",0,IF(P827="Inkoop bij 3e partij",W827*(1+PDC!$F$38),0))</f>
        <v>0</v>
      </c>
      <c r="AJ827" s="30">
        <f>IF(L827="",0,IF(M827="Ja",AA827,VLOOKUP($L827,PDC!$B$10:$G$95,5,FALSE)))</f>
        <v>0</v>
      </c>
    </row>
    <row r="828" spans="1:36" x14ac:dyDescent="0.2">
      <c r="A828" s="36" t="str">
        <f>IF(OR(LEN('Local Access'!A828)=0,'Local Access'!$L827="Ja"),"",'Local Access'!A828)</f>
        <v/>
      </c>
      <c r="B828" s="36" t="str">
        <f>IF(OR(LEN('Local Access'!B828)=0,'Local Access'!$L827="Ja"),"",'Local Access'!B828)</f>
        <v/>
      </c>
      <c r="C828" s="36" t="str">
        <f>IF(OR(LEN('Local Access'!C828)=0,'Local Access'!$L827="Ja"),"",'Local Access'!C828)</f>
        <v/>
      </c>
      <c r="D828" s="36" t="str">
        <f>IF(OR(LEN('Local Access'!D828)=0,'Local Access'!$L827="Ja"),"",'Local Access'!D828)</f>
        <v/>
      </c>
      <c r="E828" s="36" t="str">
        <f>IF(OR(LEN('Local Access'!E828)=0,'Local Access'!$L827="Ja"),"",'Local Access'!E828)</f>
        <v/>
      </c>
      <c r="F828" s="36" t="str">
        <f>IF(OR(LEN('Local Access'!F828)=0,'Local Access'!$L827="Ja"),"",'Local Access'!F828)</f>
        <v/>
      </c>
      <c r="G828" s="36" t="str">
        <f>IF(N827="Ja","",IF(LEN('Local Access'!H828)=0,"",'Local Access'!H828))</f>
        <v/>
      </c>
      <c r="H828" s="174" t="str">
        <f t="shared" si="60"/>
        <v/>
      </c>
      <c r="I828" s="36" t="str">
        <f>IF(N827="Ja","",IF(LEN('Local Access'!G828)=0,"",'Local Access'!G828))</f>
        <v/>
      </c>
      <c r="J828" s="36" t="str">
        <f>IF(N827="Ja","",IF(LEN('Local Access'!I828)=0,"",'Local Access'!I828))</f>
        <v/>
      </c>
      <c r="K828" s="36" t="str">
        <f>IF(LEN('Local Access'!J828)=0,"",'Local Access'!J828)</f>
        <v/>
      </c>
      <c r="L828" s="36" t="str">
        <f>IF(LEN('Local Access'!K828)=0,"",'Local Access'!K828)</f>
        <v/>
      </c>
      <c r="M828" s="174" t="str">
        <f t="shared" si="61"/>
        <v/>
      </c>
      <c r="N828" s="36" t="str">
        <f>IF(LEN('Local Access'!L828)=0,"",'Local Access'!L828)</f>
        <v/>
      </c>
      <c r="O828" s="36" t="str">
        <f>IF(LEN('Local Access'!M828)=0,"",'Local Access'!M828)</f>
        <v/>
      </c>
      <c r="P828" s="35"/>
      <c r="Q828" s="35"/>
      <c r="R828" s="34"/>
      <c r="S828" s="33"/>
      <c r="T828" s="33"/>
      <c r="U828" s="32"/>
      <c r="V828" s="31"/>
      <c r="W828" s="31"/>
      <c r="X828" s="31"/>
      <c r="Y828" s="31"/>
      <c r="Z828" s="31"/>
      <c r="AA828" s="31"/>
      <c r="AB828" s="292">
        <f t="shared" si="62"/>
        <v>0</v>
      </c>
      <c r="AC828" s="292">
        <f t="shared" si="63"/>
        <v>0</v>
      </c>
      <c r="AD828" s="292">
        <f t="shared" si="64"/>
        <v>0</v>
      </c>
      <c r="AE828" s="30">
        <f>IF(G828="",0,IF(P828="On-Net maken (glasvezel)",$S828*PDC!$F$33+$T828*PDC!$F$34+PDC!$F$32+$U828,IF(P828="On-Net maken (radio)",PDC!$F$35+$U828,0)))</f>
        <v>0</v>
      </c>
      <c r="AF828" s="293">
        <f>IF(G828="",0,IF(P828="Inkoop bij 3e partij",0,IF(H828="Ja",Y828,VLOOKUP($G828,PDC!$B$10:$G$95,6,FALSE))))</f>
        <v>0</v>
      </c>
      <c r="AG828" s="30">
        <f>IF(G828="",0,IF(P828="Inkoop bij 3e partij",0,IF(H828="Ja", Z828,VLOOKUP($G828,PDC!$B$10:$G$95,5,FALSE))))</f>
        <v>0</v>
      </c>
      <c r="AH828" s="293">
        <f>IF(G828="",0,IF(P828="Inkoop bij 3e partij",V828*(1+PDC!$F$37)+IF(G828=0,0,IF(LEN(G828)=0,0,VLOOKUP($G828,PDC!$B$10:$J$77,7,FALSE))),0))</f>
        <v>0</v>
      </c>
      <c r="AI828" s="293">
        <f>IF(G828="",0,IF(P828="Inkoop bij 3e partij",W828*(1+PDC!$F$38),0))</f>
        <v>0</v>
      </c>
      <c r="AJ828" s="30">
        <f>IF(L828="",0,IF(M828="Ja",AA828,VLOOKUP($L828,PDC!$B$10:$G$95,5,FALSE)))</f>
        <v>0</v>
      </c>
    </row>
    <row r="829" spans="1:36" x14ac:dyDescent="0.2">
      <c r="A829" s="36" t="str">
        <f>IF(OR(LEN('Local Access'!A829)=0,'Local Access'!$L828="Ja"),"",'Local Access'!A829)</f>
        <v/>
      </c>
      <c r="B829" s="36" t="str">
        <f>IF(OR(LEN('Local Access'!B829)=0,'Local Access'!$L828="Ja"),"",'Local Access'!B829)</f>
        <v/>
      </c>
      <c r="C829" s="36" t="str">
        <f>IF(OR(LEN('Local Access'!C829)=0,'Local Access'!$L828="Ja"),"",'Local Access'!C829)</f>
        <v/>
      </c>
      <c r="D829" s="36" t="str">
        <f>IF(OR(LEN('Local Access'!D829)=0,'Local Access'!$L828="Ja"),"",'Local Access'!D829)</f>
        <v/>
      </c>
      <c r="E829" s="36" t="str">
        <f>IF(OR(LEN('Local Access'!E829)=0,'Local Access'!$L828="Ja"),"",'Local Access'!E829)</f>
        <v/>
      </c>
      <c r="F829" s="36" t="str">
        <f>IF(OR(LEN('Local Access'!F829)=0,'Local Access'!$L828="Ja"),"",'Local Access'!F829)</f>
        <v/>
      </c>
      <c r="G829" s="36" t="str">
        <f>IF(N828="Ja","",IF(LEN('Local Access'!H829)=0,"",'Local Access'!H829))</f>
        <v/>
      </c>
      <c r="H829" s="174" t="str">
        <f t="shared" si="60"/>
        <v/>
      </c>
      <c r="I829" s="36" t="str">
        <f>IF(N828="Ja","",IF(LEN('Local Access'!G829)=0,"",'Local Access'!G829))</f>
        <v/>
      </c>
      <c r="J829" s="36" t="str">
        <f>IF(N828="Ja","",IF(LEN('Local Access'!I829)=0,"",'Local Access'!I829))</f>
        <v/>
      </c>
      <c r="K829" s="36" t="str">
        <f>IF(LEN('Local Access'!J829)=0,"",'Local Access'!J829)</f>
        <v/>
      </c>
      <c r="L829" s="36" t="str">
        <f>IF(LEN('Local Access'!K829)=0,"",'Local Access'!K829)</f>
        <v/>
      </c>
      <c r="M829" s="174" t="str">
        <f t="shared" si="61"/>
        <v/>
      </c>
      <c r="N829" s="36" t="str">
        <f>IF(LEN('Local Access'!L829)=0,"",'Local Access'!L829)</f>
        <v/>
      </c>
      <c r="O829" s="36" t="str">
        <f>IF(LEN('Local Access'!M829)=0,"",'Local Access'!M829)</f>
        <v/>
      </c>
      <c r="P829" s="35"/>
      <c r="Q829" s="35"/>
      <c r="R829" s="34"/>
      <c r="S829" s="33"/>
      <c r="T829" s="33"/>
      <c r="U829" s="32"/>
      <c r="V829" s="31"/>
      <c r="W829" s="31"/>
      <c r="X829" s="31"/>
      <c r="Y829" s="31"/>
      <c r="Z829" s="31"/>
      <c r="AA829" s="31"/>
      <c r="AB829" s="292">
        <f t="shared" si="62"/>
        <v>0</v>
      </c>
      <c r="AC829" s="292">
        <f t="shared" si="63"/>
        <v>0</v>
      </c>
      <c r="AD829" s="292">
        <f t="shared" si="64"/>
        <v>0</v>
      </c>
      <c r="AE829" s="30">
        <f>IF(G829="",0,IF(P829="On-Net maken (glasvezel)",$S829*PDC!$F$33+$T829*PDC!$F$34+PDC!$F$32+$U829,IF(P829="On-Net maken (radio)",PDC!$F$35+$U829,0)))</f>
        <v>0</v>
      </c>
      <c r="AF829" s="293">
        <f>IF(G829="",0,IF(P829="Inkoop bij 3e partij",0,IF(H829="Ja",Y829,VLOOKUP($G829,PDC!$B$10:$G$95,6,FALSE))))</f>
        <v>0</v>
      </c>
      <c r="AG829" s="30">
        <f>IF(G829="",0,IF(P829="Inkoop bij 3e partij",0,IF(H829="Ja", Z829,VLOOKUP($G829,PDC!$B$10:$G$95,5,FALSE))))</f>
        <v>0</v>
      </c>
      <c r="AH829" s="293">
        <f>IF(G829="",0,IF(P829="Inkoop bij 3e partij",V829*(1+PDC!$F$37)+IF(G829=0,0,IF(LEN(G829)=0,0,VLOOKUP($G829,PDC!$B$10:$J$77,7,FALSE))),0))</f>
        <v>0</v>
      </c>
      <c r="AI829" s="293">
        <f>IF(G829="",0,IF(P829="Inkoop bij 3e partij",W829*(1+PDC!$F$38),0))</f>
        <v>0</v>
      </c>
      <c r="AJ829" s="30">
        <f>IF(L829="",0,IF(M829="Ja",AA829,VLOOKUP($L829,PDC!$B$10:$G$95,5,FALSE)))</f>
        <v>0</v>
      </c>
    </row>
    <row r="830" spans="1:36" x14ac:dyDescent="0.2">
      <c r="A830" s="36" t="str">
        <f>IF(OR(LEN('Local Access'!A830)=0,'Local Access'!$L829="Ja"),"",'Local Access'!A830)</f>
        <v/>
      </c>
      <c r="B830" s="36" t="str">
        <f>IF(OR(LEN('Local Access'!B830)=0,'Local Access'!$L829="Ja"),"",'Local Access'!B830)</f>
        <v/>
      </c>
      <c r="C830" s="36" t="str">
        <f>IF(OR(LEN('Local Access'!C830)=0,'Local Access'!$L829="Ja"),"",'Local Access'!C830)</f>
        <v/>
      </c>
      <c r="D830" s="36" t="str">
        <f>IF(OR(LEN('Local Access'!D830)=0,'Local Access'!$L829="Ja"),"",'Local Access'!D830)</f>
        <v/>
      </c>
      <c r="E830" s="36" t="str">
        <f>IF(OR(LEN('Local Access'!E830)=0,'Local Access'!$L829="Ja"),"",'Local Access'!E830)</f>
        <v/>
      </c>
      <c r="F830" s="36" t="str">
        <f>IF(OR(LEN('Local Access'!F830)=0,'Local Access'!$L829="Ja"),"",'Local Access'!F830)</f>
        <v/>
      </c>
      <c r="G830" s="36" t="str">
        <f>IF(N829="Ja","",IF(LEN('Local Access'!H830)=0,"",'Local Access'!H830))</f>
        <v/>
      </c>
      <c r="H830" s="174" t="str">
        <f t="shared" si="60"/>
        <v/>
      </c>
      <c r="I830" s="36" t="str">
        <f>IF(N829="Ja","",IF(LEN('Local Access'!G830)=0,"",'Local Access'!G830))</f>
        <v/>
      </c>
      <c r="J830" s="36" t="str">
        <f>IF(N829="Ja","",IF(LEN('Local Access'!I830)=0,"",'Local Access'!I830))</f>
        <v/>
      </c>
      <c r="K830" s="36" t="str">
        <f>IF(LEN('Local Access'!J830)=0,"",'Local Access'!J830)</f>
        <v/>
      </c>
      <c r="L830" s="36" t="str">
        <f>IF(LEN('Local Access'!K830)=0,"",'Local Access'!K830)</f>
        <v/>
      </c>
      <c r="M830" s="174" t="str">
        <f t="shared" si="61"/>
        <v/>
      </c>
      <c r="N830" s="36" t="str">
        <f>IF(LEN('Local Access'!L830)=0,"",'Local Access'!L830)</f>
        <v/>
      </c>
      <c r="O830" s="36" t="str">
        <f>IF(LEN('Local Access'!M830)=0,"",'Local Access'!M830)</f>
        <v/>
      </c>
      <c r="P830" s="35"/>
      <c r="Q830" s="35"/>
      <c r="R830" s="34"/>
      <c r="S830" s="33"/>
      <c r="T830" s="33"/>
      <c r="U830" s="32"/>
      <c r="V830" s="31"/>
      <c r="W830" s="31"/>
      <c r="X830" s="31"/>
      <c r="Y830" s="31"/>
      <c r="Z830" s="31"/>
      <c r="AA830" s="31"/>
      <c r="AB830" s="292">
        <f t="shared" si="62"/>
        <v>0</v>
      </c>
      <c r="AC830" s="292">
        <f t="shared" si="63"/>
        <v>0</v>
      </c>
      <c r="AD830" s="292">
        <f t="shared" si="64"/>
        <v>0</v>
      </c>
      <c r="AE830" s="30">
        <f>IF(G830="",0,IF(P830="On-Net maken (glasvezel)",$S830*PDC!$F$33+$T830*PDC!$F$34+PDC!$F$32+$U830,IF(P830="On-Net maken (radio)",PDC!$F$35+$U830,0)))</f>
        <v>0</v>
      </c>
      <c r="AF830" s="293">
        <f>IF(G830="",0,IF(P830="Inkoop bij 3e partij",0,IF(H830="Ja",Y830,VLOOKUP($G830,PDC!$B$10:$G$95,6,FALSE))))</f>
        <v>0</v>
      </c>
      <c r="AG830" s="30">
        <f>IF(G830="",0,IF(P830="Inkoop bij 3e partij",0,IF(H830="Ja", Z830,VLOOKUP($G830,PDC!$B$10:$G$95,5,FALSE))))</f>
        <v>0</v>
      </c>
      <c r="AH830" s="293">
        <f>IF(G830="",0,IF(P830="Inkoop bij 3e partij",V830*(1+PDC!$F$37)+IF(G830=0,0,IF(LEN(G830)=0,0,VLOOKUP($G830,PDC!$B$10:$J$77,7,FALSE))),0))</f>
        <v>0</v>
      </c>
      <c r="AI830" s="293">
        <f>IF(G830="",0,IF(P830="Inkoop bij 3e partij",W830*(1+PDC!$F$38),0))</f>
        <v>0</v>
      </c>
      <c r="AJ830" s="30">
        <f>IF(L830="",0,IF(M830="Ja",AA830,VLOOKUP($L830,PDC!$B$10:$G$95,5,FALSE)))</f>
        <v>0</v>
      </c>
    </row>
    <row r="831" spans="1:36" x14ac:dyDescent="0.2">
      <c r="A831" s="36" t="str">
        <f>IF(OR(LEN('Local Access'!A831)=0,'Local Access'!$L830="Ja"),"",'Local Access'!A831)</f>
        <v/>
      </c>
      <c r="B831" s="36" t="str">
        <f>IF(OR(LEN('Local Access'!B831)=0,'Local Access'!$L830="Ja"),"",'Local Access'!B831)</f>
        <v/>
      </c>
      <c r="C831" s="36" t="str">
        <f>IF(OR(LEN('Local Access'!C831)=0,'Local Access'!$L830="Ja"),"",'Local Access'!C831)</f>
        <v/>
      </c>
      <c r="D831" s="36" t="str">
        <f>IF(OR(LEN('Local Access'!D831)=0,'Local Access'!$L830="Ja"),"",'Local Access'!D831)</f>
        <v/>
      </c>
      <c r="E831" s="36" t="str">
        <f>IF(OR(LEN('Local Access'!E831)=0,'Local Access'!$L830="Ja"),"",'Local Access'!E831)</f>
        <v/>
      </c>
      <c r="F831" s="36" t="str">
        <f>IF(OR(LEN('Local Access'!F831)=0,'Local Access'!$L830="Ja"),"",'Local Access'!F831)</f>
        <v/>
      </c>
      <c r="G831" s="36" t="str">
        <f>IF(N830="Ja","",IF(LEN('Local Access'!H831)=0,"",'Local Access'!H831))</f>
        <v/>
      </c>
      <c r="H831" s="174" t="str">
        <f t="shared" si="60"/>
        <v/>
      </c>
      <c r="I831" s="36" t="str">
        <f>IF(N830="Ja","",IF(LEN('Local Access'!G831)=0,"",'Local Access'!G831))</f>
        <v/>
      </c>
      <c r="J831" s="36" t="str">
        <f>IF(N830="Ja","",IF(LEN('Local Access'!I831)=0,"",'Local Access'!I831))</f>
        <v/>
      </c>
      <c r="K831" s="36" t="str">
        <f>IF(LEN('Local Access'!J831)=0,"",'Local Access'!J831)</f>
        <v/>
      </c>
      <c r="L831" s="36" t="str">
        <f>IF(LEN('Local Access'!K831)=0,"",'Local Access'!K831)</f>
        <v/>
      </c>
      <c r="M831" s="174" t="str">
        <f t="shared" si="61"/>
        <v/>
      </c>
      <c r="N831" s="36" t="str">
        <f>IF(LEN('Local Access'!L831)=0,"",'Local Access'!L831)</f>
        <v/>
      </c>
      <c r="O831" s="36" t="str">
        <f>IF(LEN('Local Access'!M831)=0,"",'Local Access'!M831)</f>
        <v/>
      </c>
      <c r="P831" s="35"/>
      <c r="Q831" s="35"/>
      <c r="R831" s="34"/>
      <c r="S831" s="33"/>
      <c r="T831" s="33"/>
      <c r="U831" s="32"/>
      <c r="V831" s="31"/>
      <c r="W831" s="31"/>
      <c r="X831" s="31"/>
      <c r="Y831" s="31"/>
      <c r="Z831" s="31"/>
      <c r="AA831" s="31"/>
      <c r="AB831" s="292">
        <f t="shared" si="62"/>
        <v>0</v>
      </c>
      <c r="AC831" s="292">
        <f t="shared" si="63"/>
        <v>0</v>
      </c>
      <c r="AD831" s="292">
        <f t="shared" si="64"/>
        <v>0</v>
      </c>
      <c r="AE831" s="30">
        <f>IF(G831="",0,IF(P831="On-Net maken (glasvezel)",$S831*PDC!$F$33+$T831*PDC!$F$34+PDC!$F$32+$U831,IF(P831="On-Net maken (radio)",PDC!$F$35+$U831,0)))</f>
        <v>0</v>
      </c>
      <c r="AF831" s="293">
        <f>IF(G831="",0,IF(P831="Inkoop bij 3e partij",0,IF(H831="Ja",Y831,VLOOKUP($G831,PDC!$B$10:$G$95,6,FALSE))))</f>
        <v>0</v>
      </c>
      <c r="AG831" s="30">
        <f>IF(G831="",0,IF(P831="Inkoop bij 3e partij",0,IF(H831="Ja", Z831,VLOOKUP($G831,PDC!$B$10:$G$95,5,FALSE))))</f>
        <v>0</v>
      </c>
      <c r="AH831" s="293">
        <f>IF(G831="",0,IF(P831="Inkoop bij 3e partij",V831*(1+PDC!$F$37)+IF(G831=0,0,IF(LEN(G831)=0,0,VLOOKUP($G831,PDC!$B$10:$J$77,7,FALSE))),0))</f>
        <v>0</v>
      </c>
      <c r="AI831" s="293">
        <f>IF(G831="",0,IF(P831="Inkoop bij 3e partij",W831*(1+PDC!$F$38),0))</f>
        <v>0</v>
      </c>
      <c r="AJ831" s="30">
        <f>IF(L831="",0,IF(M831="Ja",AA831,VLOOKUP($L831,PDC!$B$10:$G$95,5,FALSE)))</f>
        <v>0</v>
      </c>
    </row>
    <row r="832" spans="1:36" x14ac:dyDescent="0.2">
      <c r="A832" s="36" t="str">
        <f>IF(OR(LEN('Local Access'!A832)=0,'Local Access'!$L831="Ja"),"",'Local Access'!A832)</f>
        <v/>
      </c>
      <c r="B832" s="36" t="str">
        <f>IF(OR(LEN('Local Access'!B832)=0,'Local Access'!$L831="Ja"),"",'Local Access'!B832)</f>
        <v/>
      </c>
      <c r="C832" s="36" t="str">
        <f>IF(OR(LEN('Local Access'!C832)=0,'Local Access'!$L831="Ja"),"",'Local Access'!C832)</f>
        <v/>
      </c>
      <c r="D832" s="36" t="str">
        <f>IF(OR(LEN('Local Access'!D832)=0,'Local Access'!$L831="Ja"),"",'Local Access'!D832)</f>
        <v/>
      </c>
      <c r="E832" s="36" t="str">
        <f>IF(OR(LEN('Local Access'!E832)=0,'Local Access'!$L831="Ja"),"",'Local Access'!E832)</f>
        <v/>
      </c>
      <c r="F832" s="36" t="str">
        <f>IF(OR(LEN('Local Access'!F832)=0,'Local Access'!$L831="Ja"),"",'Local Access'!F832)</f>
        <v/>
      </c>
      <c r="G832" s="36" t="str">
        <f>IF(N831="Ja","",IF(LEN('Local Access'!H832)=0,"",'Local Access'!H832))</f>
        <v/>
      </c>
      <c r="H832" s="174" t="str">
        <f t="shared" si="60"/>
        <v/>
      </c>
      <c r="I832" s="36" t="str">
        <f>IF(N831="Ja","",IF(LEN('Local Access'!G832)=0,"",'Local Access'!G832))</f>
        <v/>
      </c>
      <c r="J832" s="36" t="str">
        <f>IF(N831="Ja","",IF(LEN('Local Access'!I832)=0,"",'Local Access'!I832))</f>
        <v/>
      </c>
      <c r="K832" s="36" t="str">
        <f>IF(LEN('Local Access'!J832)=0,"",'Local Access'!J832)</f>
        <v/>
      </c>
      <c r="L832" s="36" t="str">
        <f>IF(LEN('Local Access'!K832)=0,"",'Local Access'!K832)</f>
        <v/>
      </c>
      <c r="M832" s="174" t="str">
        <f t="shared" si="61"/>
        <v/>
      </c>
      <c r="N832" s="36" t="str">
        <f>IF(LEN('Local Access'!L832)=0,"",'Local Access'!L832)</f>
        <v/>
      </c>
      <c r="O832" s="36" t="str">
        <f>IF(LEN('Local Access'!M832)=0,"",'Local Access'!M832)</f>
        <v/>
      </c>
      <c r="P832" s="35"/>
      <c r="Q832" s="35"/>
      <c r="R832" s="34"/>
      <c r="S832" s="33"/>
      <c r="T832" s="33"/>
      <c r="U832" s="32"/>
      <c r="V832" s="31"/>
      <c r="W832" s="31"/>
      <c r="X832" s="31"/>
      <c r="Y832" s="31"/>
      <c r="Z832" s="31"/>
      <c r="AA832" s="31"/>
      <c r="AB832" s="292">
        <f t="shared" si="62"/>
        <v>0</v>
      </c>
      <c r="AC832" s="292">
        <f t="shared" si="63"/>
        <v>0</v>
      </c>
      <c r="AD832" s="292">
        <f t="shared" si="64"/>
        <v>0</v>
      </c>
      <c r="AE832" s="30">
        <f>IF(G832="",0,IF(P832="On-Net maken (glasvezel)",$S832*PDC!$F$33+$T832*PDC!$F$34+PDC!$F$32+$U832,IF(P832="On-Net maken (radio)",PDC!$F$35+$U832,0)))</f>
        <v>0</v>
      </c>
      <c r="AF832" s="293">
        <f>IF(G832="",0,IF(P832="Inkoop bij 3e partij",0,IF(H832="Ja",Y832,VLOOKUP($G832,PDC!$B$10:$G$95,6,FALSE))))</f>
        <v>0</v>
      </c>
      <c r="AG832" s="30">
        <f>IF(G832="",0,IF(P832="Inkoop bij 3e partij",0,IF(H832="Ja", Z832,VLOOKUP($G832,PDC!$B$10:$G$95,5,FALSE))))</f>
        <v>0</v>
      </c>
      <c r="AH832" s="293">
        <f>IF(G832="",0,IF(P832="Inkoop bij 3e partij",V832*(1+PDC!$F$37)+IF(G832=0,0,IF(LEN(G832)=0,0,VLOOKUP($G832,PDC!$B$10:$J$77,7,FALSE))),0))</f>
        <v>0</v>
      </c>
      <c r="AI832" s="293">
        <f>IF(G832="",0,IF(P832="Inkoop bij 3e partij",W832*(1+PDC!$F$38),0))</f>
        <v>0</v>
      </c>
      <c r="AJ832" s="30">
        <f>IF(L832="",0,IF(M832="Ja",AA832,VLOOKUP($L832,PDC!$B$10:$G$95,5,FALSE)))</f>
        <v>0</v>
      </c>
    </row>
    <row r="833" spans="1:36" x14ac:dyDescent="0.2">
      <c r="A833" s="36" t="str">
        <f>IF(OR(LEN('Local Access'!A833)=0,'Local Access'!$L832="Ja"),"",'Local Access'!A833)</f>
        <v/>
      </c>
      <c r="B833" s="36" t="str">
        <f>IF(OR(LEN('Local Access'!B833)=0,'Local Access'!$L832="Ja"),"",'Local Access'!B833)</f>
        <v/>
      </c>
      <c r="C833" s="36" t="str">
        <f>IF(OR(LEN('Local Access'!C833)=0,'Local Access'!$L832="Ja"),"",'Local Access'!C833)</f>
        <v/>
      </c>
      <c r="D833" s="36" t="str">
        <f>IF(OR(LEN('Local Access'!D833)=0,'Local Access'!$L832="Ja"),"",'Local Access'!D833)</f>
        <v/>
      </c>
      <c r="E833" s="36" t="str">
        <f>IF(OR(LEN('Local Access'!E833)=0,'Local Access'!$L832="Ja"),"",'Local Access'!E833)</f>
        <v/>
      </c>
      <c r="F833" s="36" t="str">
        <f>IF(OR(LEN('Local Access'!F833)=0,'Local Access'!$L832="Ja"),"",'Local Access'!F833)</f>
        <v/>
      </c>
      <c r="G833" s="36" t="str">
        <f>IF(N832="Ja","",IF(LEN('Local Access'!H833)=0,"",'Local Access'!H833))</f>
        <v/>
      </c>
      <c r="H833" s="174" t="str">
        <f t="shared" si="60"/>
        <v/>
      </c>
      <c r="I833" s="36" t="str">
        <f>IF(N832="Ja","",IF(LEN('Local Access'!G833)=0,"",'Local Access'!G833))</f>
        <v/>
      </c>
      <c r="J833" s="36" t="str">
        <f>IF(N832="Ja","",IF(LEN('Local Access'!I833)=0,"",'Local Access'!I833))</f>
        <v/>
      </c>
      <c r="K833" s="36" t="str">
        <f>IF(LEN('Local Access'!J833)=0,"",'Local Access'!J833)</f>
        <v/>
      </c>
      <c r="L833" s="36" t="str">
        <f>IF(LEN('Local Access'!K833)=0,"",'Local Access'!K833)</f>
        <v/>
      </c>
      <c r="M833" s="174" t="str">
        <f t="shared" si="61"/>
        <v/>
      </c>
      <c r="N833" s="36" t="str">
        <f>IF(LEN('Local Access'!L833)=0,"",'Local Access'!L833)</f>
        <v/>
      </c>
      <c r="O833" s="36" t="str">
        <f>IF(LEN('Local Access'!M833)=0,"",'Local Access'!M833)</f>
        <v/>
      </c>
      <c r="P833" s="35"/>
      <c r="Q833" s="35"/>
      <c r="R833" s="34"/>
      <c r="S833" s="33"/>
      <c r="T833" s="33"/>
      <c r="U833" s="32"/>
      <c r="V833" s="31"/>
      <c r="W833" s="31"/>
      <c r="X833" s="31"/>
      <c r="Y833" s="31"/>
      <c r="Z833" s="31"/>
      <c r="AA833" s="31"/>
      <c r="AB833" s="292">
        <f t="shared" si="62"/>
        <v>0</v>
      </c>
      <c r="AC833" s="292">
        <f t="shared" si="63"/>
        <v>0</v>
      </c>
      <c r="AD833" s="292">
        <f t="shared" si="64"/>
        <v>0</v>
      </c>
      <c r="AE833" s="30">
        <f>IF(G833="",0,IF(P833="On-Net maken (glasvezel)",$S833*PDC!$F$33+$T833*PDC!$F$34+PDC!$F$32+$U833,IF(P833="On-Net maken (radio)",PDC!$F$35+$U833,0)))</f>
        <v>0</v>
      </c>
      <c r="AF833" s="293">
        <f>IF(G833="",0,IF(P833="Inkoop bij 3e partij",0,IF(H833="Ja",Y833,VLOOKUP($G833,PDC!$B$10:$G$95,6,FALSE))))</f>
        <v>0</v>
      </c>
      <c r="AG833" s="30">
        <f>IF(G833="",0,IF(P833="Inkoop bij 3e partij",0,IF(H833="Ja", Z833,VLOOKUP($G833,PDC!$B$10:$G$95,5,FALSE))))</f>
        <v>0</v>
      </c>
      <c r="AH833" s="293">
        <f>IF(G833="",0,IF(P833="Inkoop bij 3e partij",V833*(1+PDC!$F$37)+IF(G833=0,0,IF(LEN(G833)=0,0,VLOOKUP($G833,PDC!$B$10:$J$77,7,FALSE))),0))</f>
        <v>0</v>
      </c>
      <c r="AI833" s="293">
        <f>IF(G833="",0,IF(P833="Inkoop bij 3e partij",W833*(1+PDC!$F$38),0))</f>
        <v>0</v>
      </c>
      <c r="AJ833" s="30">
        <f>IF(L833="",0,IF(M833="Ja",AA833,VLOOKUP($L833,PDC!$B$10:$G$95,5,FALSE)))</f>
        <v>0</v>
      </c>
    </row>
    <row r="834" spans="1:36" x14ac:dyDescent="0.2">
      <c r="A834" s="36" t="str">
        <f>IF(OR(LEN('Local Access'!A834)=0,'Local Access'!$L833="Ja"),"",'Local Access'!A834)</f>
        <v/>
      </c>
      <c r="B834" s="36" t="str">
        <f>IF(OR(LEN('Local Access'!B834)=0,'Local Access'!$L833="Ja"),"",'Local Access'!B834)</f>
        <v/>
      </c>
      <c r="C834" s="36" t="str">
        <f>IF(OR(LEN('Local Access'!C834)=0,'Local Access'!$L833="Ja"),"",'Local Access'!C834)</f>
        <v/>
      </c>
      <c r="D834" s="36" t="str">
        <f>IF(OR(LEN('Local Access'!D834)=0,'Local Access'!$L833="Ja"),"",'Local Access'!D834)</f>
        <v/>
      </c>
      <c r="E834" s="36" t="str">
        <f>IF(OR(LEN('Local Access'!E834)=0,'Local Access'!$L833="Ja"),"",'Local Access'!E834)</f>
        <v/>
      </c>
      <c r="F834" s="36" t="str">
        <f>IF(OR(LEN('Local Access'!F834)=0,'Local Access'!$L833="Ja"),"",'Local Access'!F834)</f>
        <v/>
      </c>
      <c r="G834" s="36" t="str">
        <f>IF(N833="Ja","",IF(LEN('Local Access'!H834)=0,"",'Local Access'!H834))</f>
        <v/>
      </c>
      <c r="H834" s="174" t="str">
        <f t="shared" si="60"/>
        <v/>
      </c>
      <c r="I834" s="36" t="str">
        <f>IF(N833="Ja","",IF(LEN('Local Access'!G834)=0,"",'Local Access'!G834))</f>
        <v/>
      </c>
      <c r="J834" s="36" t="str">
        <f>IF(N833="Ja","",IF(LEN('Local Access'!I834)=0,"",'Local Access'!I834))</f>
        <v/>
      </c>
      <c r="K834" s="36" t="str">
        <f>IF(LEN('Local Access'!J834)=0,"",'Local Access'!J834)</f>
        <v/>
      </c>
      <c r="L834" s="36" t="str">
        <f>IF(LEN('Local Access'!K834)=0,"",'Local Access'!K834)</f>
        <v/>
      </c>
      <c r="M834" s="174" t="str">
        <f t="shared" si="61"/>
        <v/>
      </c>
      <c r="N834" s="36" t="str">
        <f>IF(LEN('Local Access'!L834)=0,"",'Local Access'!L834)</f>
        <v/>
      </c>
      <c r="O834" s="36" t="str">
        <f>IF(LEN('Local Access'!M834)=0,"",'Local Access'!M834)</f>
        <v/>
      </c>
      <c r="P834" s="35"/>
      <c r="Q834" s="35"/>
      <c r="R834" s="34"/>
      <c r="S834" s="33"/>
      <c r="T834" s="33"/>
      <c r="U834" s="32"/>
      <c r="V834" s="31"/>
      <c r="W834" s="31"/>
      <c r="X834" s="31"/>
      <c r="Y834" s="31"/>
      <c r="Z834" s="31"/>
      <c r="AA834" s="31"/>
      <c r="AB834" s="292">
        <f t="shared" si="62"/>
        <v>0</v>
      </c>
      <c r="AC834" s="292">
        <f t="shared" si="63"/>
        <v>0</v>
      </c>
      <c r="AD834" s="292">
        <f t="shared" si="64"/>
        <v>0</v>
      </c>
      <c r="AE834" s="30">
        <f>IF(G834="",0,IF(P834="On-Net maken (glasvezel)",$S834*PDC!$F$33+$T834*PDC!$F$34+PDC!$F$32+$U834,IF(P834="On-Net maken (radio)",PDC!$F$35+$U834,0)))</f>
        <v>0</v>
      </c>
      <c r="AF834" s="293">
        <f>IF(G834="",0,IF(P834="Inkoop bij 3e partij",0,IF(H834="Ja",Y834,VLOOKUP($G834,PDC!$B$10:$G$95,6,FALSE))))</f>
        <v>0</v>
      </c>
      <c r="AG834" s="30">
        <f>IF(G834="",0,IF(P834="Inkoop bij 3e partij",0,IF(H834="Ja", Z834,VLOOKUP($G834,PDC!$B$10:$G$95,5,FALSE))))</f>
        <v>0</v>
      </c>
      <c r="AH834" s="293">
        <f>IF(G834="",0,IF(P834="Inkoop bij 3e partij",V834*(1+PDC!$F$37)+IF(G834=0,0,IF(LEN(G834)=0,0,VLOOKUP($G834,PDC!$B$10:$J$77,7,FALSE))),0))</f>
        <v>0</v>
      </c>
      <c r="AI834" s="293">
        <f>IF(G834="",0,IF(P834="Inkoop bij 3e partij",W834*(1+PDC!$F$38),0))</f>
        <v>0</v>
      </c>
      <c r="AJ834" s="30">
        <f>IF(L834="",0,IF(M834="Ja",AA834,VLOOKUP($L834,PDC!$B$10:$G$95,5,FALSE)))</f>
        <v>0</v>
      </c>
    </row>
    <row r="835" spans="1:36" x14ac:dyDescent="0.2">
      <c r="A835" s="36" t="str">
        <f>IF(OR(LEN('Local Access'!A835)=0,'Local Access'!$L834="Ja"),"",'Local Access'!A835)</f>
        <v/>
      </c>
      <c r="B835" s="36" t="str">
        <f>IF(OR(LEN('Local Access'!B835)=0,'Local Access'!$L834="Ja"),"",'Local Access'!B835)</f>
        <v/>
      </c>
      <c r="C835" s="36" t="str">
        <f>IF(OR(LEN('Local Access'!C835)=0,'Local Access'!$L834="Ja"),"",'Local Access'!C835)</f>
        <v/>
      </c>
      <c r="D835" s="36" t="str">
        <f>IF(OR(LEN('Local Access'!D835)=0,'Local Access'!$L834="Ja"),"",'Local Access'!D835)</f>
        <v/>
      </c>
      <c r="E835" s="36" t="str">
        <f>IF(OR(LEN('Local Access'!E835)=0,'Local Access'!$L834="Ja"),"",'Local Access'!E835)</f>
        <v/>
      </c>
      <c r="F835" s="36" t="str">
        <f>IF(OR(LEN('Local Access'!F835)=0,'Local Access'!$L834="Ja"),"",'Local Access'!F835)</f>
        <v/>
      </c>
      <c r="G835" s="36" t="str">
        <f>IF(N834="Ja","",IF(LEN('Local Access'!H835)=0,"",'Local Access'!H835))</f>
        <v/>
      </c>
      <c r="H835" s="174" t="str">
        <f t="shared" si="60"/>
        <v/>
      </c>
      <c r="I835" s="36" t="str">
        <f>IF(N834="Ja","",IF(LEN('Local Access'!G835)=0,"",'Local Access'!G835))</f>
        <v/>
      </c>
      <c r="J835" s="36" t="str">
        <f>IF(N834="Ja","",IF(LEN('Local Access'!I835)=0,"",'Local Access'!I835))</f>
        <v/>
      </c>
      <c r="K835" s="36" t="str">
        <f>IF(LEN('Local Access'!J835)=0,"",'Local Access'!J835)</f>
        <v/>
      </c>
      <c r="L835" s="36" t="str">
        <f>IF(LEN('Local Access'!K835)=0,"",'Local Access'!K835)</f>
        <v/>
      </c>
      <c r="M835" s="174" t="str">
        <f t="shared" si="61"/>
        <v/>
      </c>
      <c r="N835" s="36" t="str">
        <f>IF(LEN('Local Access'!L835)=0,"",'Local Access'!L835)</f>
        <v/>
      </c>
      <c r="O835" s="36" t="str">
        <f>IF(LEN('Local Access'!M835)=0,"",'Local Access'!M835)</f>
        <v/>
      </c>
      <c r="P835" s="35"/>
      <c r="Q835" s="35"/>
      <c r="R835" s="34"/>
      <c r="S835" s="33"/>
      <c r="T835" s="33"/>
      <c r="U835" s="32"/>
      <c r="V835" s="31"/>
      <c r="W835" s="31"/>
      <c r="X835" s="31"/>
      <c r="Y835" s="31"/>
      <c r="Z835" s="31"/>
      <c r="AA835" s="31"/>
      <c r="AB835" s="292">
        <f t="shared" si="62"/>
        <v>0</v>
      </c>
      <c r="AC835" s="292">
        <f t="shared" si="63"/>
        <v>0</v>
      </c>
      <c r="AD835" s="292">
        <f t="shared" si="64"/>
        <v>0</v>
      </c>
      <c r="AE835" s="30">
        <f>IF(G835="",0,IF(P835="On-Net maken (glasvezel)",$S835*PDC!$F$33+$T835*PDC!$F$34+PDC!$F$32+$U835,IF(P835="On-Net maken (radio)",PDC!$F$35+$U835,0)))</f>
        <v>0</v>
      </c>
      <c r="AF835" s="293">
        <f>IF(G835="",0,IF(P835="Inkoop bij 3e partij",0,IF(H835="Ja",Y835,VLOOKUP($G835,PDC!$B$10:$G$95,6,FALSE))))</f>
        <v>0</v>
      </c>
      <c r="AG835" s="30">
        <f>IF(G835="",0,IF(P835="Inkoop bij 3e partij",0,IF(H835="Ja", Z835,VLOOKUP($G835,PDC!$B$10:$G$95,5,FALSE))))</f>
        <v>0</v>
      </c>
      <c r="AH835" s="293">
        <f>IF(G835="",0,IF(P835="Inkoop bij 3e partij",V835*(1+PDC!$F$37)+IF(G835=0,0,IF(LEN(G835)=0,0,VLOOKUP($G835,PDC!$B$10:$J$77,7,FALSE))),0))</f>
        <v>0</v>
      </c>
      <c r="AI835" s="293">
        <f>IF(G835="",0,IF(P835="Inkoop bij 3e partij",W835*(1+PDC!$F$38),0))</f>
        <v>0</v>
      </c>
      <c r="AJ835" s="30">
        <f>IF(L835="",0,IF(M835="Ja",AA835,VLOOKUP($L835,PDC!$B$10:$G$95,5,FALSE)))</f>
        <v>0</v>
      </c>
    </row>
    <row r="836" spans="1:36" x14ac:dyDescent="0.2">
      <c r="A836" s="36" t="str">
        <f>IF(OR(LEN('Local Access'!A836)=0,'Local Access'!$L835="Ja"),"",'Local Access'!A836)</f>
        <v/>
      </c>
      <c r="B836" s="36" t="str">
        <f>IF(OR(LEN('Local Access'!B836)=0,'Local Access'!$L835="Ja"),"",'Local Access'!B836)</f>
        <v/>
      </c>
      <c r="C836" s="36" t="str">
        <f>IF(OR(LEN('Local Access'!C836)=0,'Local Access'!$L835="Ja"),"",'Local Access'!C836)</f>
        <v/>
      </c>
      <c r="D836" s="36" t="str">
        <f>IF(OR(LEN('Local Access'!D836)=0,'Local Access'!$L835="Ja"),"",'Local Access'!D836)</f>
        <v/>
      </c>
      <c r="E836" s="36" t="str">
        <f>IF(OR(LEN('Local Access'!E836)=0,'Local Access'!$L835="Ja"),"",'Local Access'!E836)</f>
        <v/>
      </c>
      <c r="F836" s="36" t="str">
        <f>IF(OR(LEN('Local Access'!F836)=0,'Local Access'!$L835="Ja"),"",'Local Access'!F836)</f>
        <v/>
      </c>
      <c r="G836" s="36" t="str">
        <f>IF(N835="Ja","",IF(LEN('Local Access'!H836)=0,"",'Local Access'!H836))</f>
        <v/>
      </c>
      <c r="H836" s="174" t="str">
        <f t="shared" si="60"/>
        <v/>
      </c>
      <c r="I836" s="36" t="str">
        <f>IF(N835="Ja","",IF(LEN('Local Access'!G836)=0,"",'Local Access'!G836))</f>
        <v/>
      </c>
      <c r="J836" s="36" t="str">
        <f>IF(N835="Ja","",IF(LEN('Local Access'!I836)=0,"",'Local Access'!I836))</f>
        <v/>
      </c>
      <c r="K836" s="36" t="str">
        <f>IF(LEN('Local Access'!J836)=0,"",'Local Access'!J836)</f>
        <v/>
      </c>
      <c r="L836" s="36" t="str">
        <f>IF(LEN('Local Access'!K836)=0,"",'Local Access'!K836)</f>
        <v/>
      </c>
      <c r="M836" s="174" t="str">
        <f t="shared" si="61"/>
        <v/>
      </c>
      <c r="N836" s="36" t="str">
        <f>IF(LEN('Local Access'!L836)=0,"",'Local Access'!L836)</f>
        <v/>
      </c>
      <c r="O836" s="36" t="str">
        <f>IF(LEN('Local Access'!M836)=0,"",'Local Access'!M836)</f>
        <v/>
      </c>
      <c r="P836" s="35"/>
      <c r="Q836" s="35"/>
      <c r="R836" s="34"/>
      <c r="S836" s="33"/>
      <c r="T836" s="33"/>
      <c r="U836" s="32"/>
      <c r="V836" s="31"/>
      <c r="W836" s="31"/>
      <c r="X836" s="31"/>
      <c r="Y836" s="31"/>
      <c r="Z836" s="31"/>
      <c r="AA836" s="31"/>
      <c r="AB836" s="292">
        <f t="shared" si="62"/>
        <v>0</v>
      </c>
      <c r="AC836" s="292">
        <f t="shared" si="63"/>
        <v>0</v>
      </c>
      <c r="AD836" s="292">
        <f t="shared" si="64"/>
        <v>0</v>
      </c>
      <c r="AE836" s="30">
        <f>IF(G836="",0,IF(P836="On-Net maken (glasvezel)",$S836*PDC!$F$33+$T836*PDC!$F$34+PDC!$F$32+$U836,IF(P836="On-Net maken (radio)",PDC!$F$35+$U836,0)))</f>
        <v>0</v>
      </c>
      <c r="AF836" s="293">
        <f>IF(G836="",0,IF(P836="Inkoop bij 3e partij",0,IF(H836="Ja",Y836,VLOOKUP($G836,PDC!$B$10:$G$95,6,FALSE))))</f>
        <v>0</v>
      </c>
      <c r="AG836" s="30">
        <f>IF(G836="",0,IF(P836="Inkoop bij 3e partij",0,IF(H836="Ja", Z836,VLOOKUP($G836,PDC!$B$10:$G$95,5,FALSE))))</f>
        <v>0</v>
      </c>
      <c r="AH836" s="293">
        <f>IF(G836="",0,IF(P836="Inkoop bij 3e partij",V836*(1+PDC!$F$37)+IF(G836=0,0,IF(LEN(G836)=0,0,VLOOKUP($G836,PDC!$B$10:$J$77,7,FALSE))),0))</f>
        <v>0</v>
      </c>
      <c r="AI836" s="293">
        <f>IF(G836="",0,IF(P836="Inkoop bij 3e partij",W836*(1+PDC!$F$38),0))</f>
        <v>0</v>
      </c>
      <c r="AJ836" s="30">
        <f>IF(L836="",0,IF(M836="Ja",AA836,VLOOKUP($L836,PDC!$B$10:$G$95,5,FALSE)))</f>
        <v>0</v>
      </c>
    </row>
    <row r="837" spans="1:36" x14ac:dyDescent="0.2">
      <c r="A837" s="36" t="str">
        <f>IF(OR(LEN('Local Access'!A837)=0,'Local Access'!$L836="Ja"),"",'Local Access'!A837)</f>
        <v/>
      </c>
      <c r="B837" s="36" t="str">
        <f>IF(OR(LEN('Local Access'!B837)=0,'Local Access'!$L836="Ja"),"",'Local Access'!B837)</f>
        <v/>
      </c>
      <c r="C837" s="36" t="str">
        <f>IF(OR(LEN('Local Access'!C837)=0,'Local Access'!$L836="Ja"),"",'Local Access'!C837)</f>
        <v/>
      </c>
      <c r="D837" s="36" t="str">
        <f>IF(OR(LEN('Local Access'!D837)=0,'Local Access'!$L836="Ja"),"",'Local Access'!D837)</f>
        <v/>
      </c>
      <c r="E837" s="36" t="str">
        <f>IF(OR(LEN('Local Access'!E837)=0,'Local Access'!$L836="Ja"),"",'Local Access'!E837)</f>
        <v/>
      </c>
      <c r="F837" s="36" t="str">
        <f>IF(OR(LEN('Local Access'!F837)=0,'Local Access'!$L836="Ja"),"",'Local Access'!F837)</f>
        <v/>
      </c>
      <c r="G837" s="36" t="str">
        <f>IF(N836="Ja","",IF(LEN('Local Access'!H837)=0,"",'Local Access'!H837))</f>
        <v/>
      </c>
      <c r="H837" s="174" t="str">
        <f t="shared" si="60"/>
        <v/>
      </c>
      <c r="I837" s="36" t="str">
        <f>IF(N836="Ja","",IF(LEN('Local Access'!G837)=0,"",'Local Access'!G837))</f>
        <v/>
      </c>
      <c r="J837" s="36" t="str">
        <f>IF(N836="Ja","",IF(LEN('Local Access'!I837)=0,"",'Local Access'!I837))</f>
        <v/>
      </c>
      <c r="K837" s="36" t="str">
        <f>IF(LEN('Local Access'!J837)=0,"",'Local Access'!J837)</f>
        <v/>
      </c>
      <c r="L837" s="36" t="str">
        <f>IF(LEN('Local Access'!K837)=0,"",'Local Access'!K837)</f>
        <v/>
      </c>
      <c r="M837" s="174" t="str">
        <f t="shared" si="61"/>
        <v/>
      </c>
      <c r="N837" s="36" t="str">
        <f>IF(LEN('Local Access'!L837)=0,"",'Local Access'!L837)</f>
        <v/>
      </c>
      <c r="O837" s="36" t="str">
        <f>IF(LEN('Local Access'!M837)=0,"",'Local Access'!M837)</f>
        <v/>
      </c>
      <c r="P837" s="35"/>
      <c r="Q837" s="35"/>
      <c r="R837" s="34"/>
      <c r="S837" s="33"/>
      <c r="T837" s="33"/>
      <c r="U837" s="32"/>
      <c r="V837" s="31"/>
      <c r="W837" s="31"/>
      <c r="X837" s="31"/>
      <c r="Y837" s="31"/>
      <c r="Z837" s="31"/>
      <c r="AA837" s="31"/>
      <c r="AB837" s="292">
        <f t="shared" si="62"/>
        <v>0</v>
      </c>
      <c r="AC837" s="292">
        <f t="shared" si="63"/>
        <v>0</v>
      </c>
      <c r="AD837" s="292">
        <f t="shared" si="64"/>
        <v>0</v>
      </c>
      <c r="AE837" s="30">
        <f>IF(G837="",0,IF(P837="On-Net maken (glasvezel)",$S837*PDC!$F$33+$T837*PDC!$F$34+PDC!$F$32+$U837,IF(P837="On-Net maken (radio)",PDC!$F$35+$U837,0)))</f>
        <v>0</v>
      </c>
      <c r="AF837" s="293">
        <f>IF(G837="",0,IF(P837="Inkoop bij 3e partij",0,IF(H837="Ja",Y837,VLOOKUP($G837,PDC!$B$10:$G$95,6,FALSE))))</f>
        <v>0</v>
      </c>
      <c r="AG837" s="30">
        <f>IF(G837="",0,IF(P837="Inkoop bij 3e partij",0,IF(H837="Ja", Z837,VLOOKUP($G837,PDC!$B$10:$G$95,5,FALSE))))</f>
        <v>0</v>
      </c>
      <c r="AH837" s="293">
        <f>IF(G837="",0,IF(P837="Inkoop bij 3e partij",V837*(1+PDC!$F$37)+IF(G837=0,0,IF(LEN(G837)=0,0,VLOOKUP($G837,PDC!$B$10:$J$77,7,FALSE))),0))</f>
        <v>0</v>
      </c>
      <c r="AI837" s="293">
        <f>IF(G837="",0,IF(P837="Inkoop bij 3e partij",W837*(1+PDC!$F$38),0))</f>
        <v>0</v>
      </c>
      <c r="AJ837" s="30">
        <f>IF(L837="",0,IF(M837="Ja",AA837,VLOOKUP($L837,PDC!$B$10:$G$95,5,FALSE)))</f>
        <v>0</v>
      </c>
    </row>
    <row r="838" spans="1:36" x14ac:dyDescent="0.2">
      <c r="A838" s="36" t="str">
        <f>IF(OR(LEN('Local Access'!A838)=0,'Local Access'!$L837="Ja"),"",'Local Access'!A838)</f>
        <v/>
      </c>
      <c r="B838" s="36" t="str">
        <f>IF(OR(LEN('Local Access'!B838)=0,'Local Access'!$L837="Ja"),"",'Local Access'!B838)</f>
        <v/>
      </c>
      <c r="C838" s="36" t="str">
        <f>IF(OR(LEN('Local Access'!C838)=0,'Local Access'!$L837="Ja"),"",'Local Access'!C838)</f>
        <v/>
      </c>
      <c r="D838" s="36" t="str">
        <f>IF(OR(LEN('Local Access'!D838)=0,'Local Access'!$L837="Ja"),"",'Local Access'!D838)</f>
        <v/>
      </c>
      <c r="E838" s="36" t="str">
        <f>IF(OR(LEN('Local Access'!E838)=0,'Local Access'!$L837="Ja"),"",'Local Access'!E838)</f>
        <v/>
      </c>
      <c r="F838" s="36" t="str">
        <f>IF(OR(LEN('Local Access'!F838)=0,'Local Access'!$L837="Ja"),"",'Local Access'!F838)</f>
        <v/>
      </c>
      <c r="G838" s="36" t="str">
        <f>IF(N837="Ja","",IF(LEN('Local Access'!H838)=0,"",'Local Access'!H838))</f>
        <v/>
      </c>
      <c r="H838" s="174" t="str">
        <f t="shared" si="60"/>
        <v/>
      </c>
      <c r="I838" s="36" t="str">
        <f>IF(N837="Ja","",IF(LEN('Local Access'!G838)=0,"",'Local Access'!G838))</f>
        <v/>
      </c>
      <c r="J838" s="36" t="str">
        <f>IF(N837="Ja","",IF(LEN('Local Access'!I838)=0,"",'Local Access'!I838))</f>
        <v/>
      </c>
      <c r="K838" s="36" t="str">
        <f>IF(LEN('Local Access'!J838)=0,"",'Local Access'!J838)</f>
        <v/>
      </c>
      <c r="L838" s="36" t="str">
        <f>IF(LEN('Local Access'!K838)=0,"",'Local Access'!K838)</f>
        <v/>
      </c>
      <c r="M838" s="174" t="str">
        <f t="shared" si="61"/>
        <v/>
      </c>
      <c r="N838" s="36" t="str">
        <f>IF(LEN('Local Access'!L838)=0,"",'Local Access'!L838)</f>
        <v/>
      </c>
      <c r="O838" s="36" t="str">
        <f>IF(LEN('Local Access'!M838)=0,"",'Local Access'!M838)</f>
        <v/>
      </c>
      <c r="P838" s="35"/>
      <c r="Q838" s="35"/>
      <c r="R838" s="34"/>
      <c r="S838" s="33"/>
      <c r="T838" s="33"/>
      <c r="U838" s="32"/>
      <c r="V838" s="31"/>
      <c r="W838" s="31"/>
      <c r="X838" s="31"/>
      <c r="Y838" s="31"/>
      <c r="Z838" s="31"/>
      <c r="AA838" s="31"/>
      <c r="AB838" s="292">
        <f t="shared" si="62"/>
        <v>0</v>
      </c>
      <c r="AC838" s="292">
        <f t="shared" si="63"/>
        <v>0</v>
      </c>
      <c r="AD838" s="292">
        <f t="shared" si="64"/>
        <v>0</v>
      </c>
      <c r="AE838" s="30">
        <f>IF(G838="",0,IF(P838="On-Net maken (glasvezel)",$S838*PDC!$F$33+$T838*PDC!$F$34+PDC!$F$32+$U838,IF(P838="On-Net maken (radio)",PDC!$F$35+$U838,0)))</f>
        <v>0</v>
      </c>
      <c r="AF838" s="293">
        <f>IF(G838="",0,IF(P838="Inkoop bij 3e partij",0,IF(H838="Ja",Y838,VLOOKUP($G838,PDC!$B$10:$G$95,6,FALSE))))</f>
        <v>0</v>
      </c>
      <c r="AG838" s="30">
        <f>IF(G838="",0,IF(P838="Inkoop bij 3e partij",0,IF(H838="Ja", Z838,VLOOKUP($G838,PDC!$B$10:$G$95,5,FALSE))))</f>
        <v>0</v>
      </c>
      <c r="AH838" s="293">
        <f>IF(G838="",0,IF(P838="Inkoop bij 3e partij",V838*(1+PDC!$F$37)+IF(G838=0,0,IF(LEN(G838)=0,0,VLOOKUP($G838,PDC!$B$10:$J$77,7,FALSE))),0))</f>
        <v>0</v>
      </c>
      <c r="AI838" s="293">
        <f>IF(G838="",0,IF(P838="Inkoop bij 3e partij",W838*(1+PDC!$F$38),0))</f>
        <v>0</v>
      </c>
      <c r="AJ838" s="30">
        <f>IF(L838="",0,IF(M838="Ja",AA838,VLOOKUP($L838,PDC!$B$10:$G$95,5,FALSE)))</f>
        <v>0</v>
      </c>
    </row>
    <row r="839" spans="1:36" x14ac:dyDescent="0.2">
      <c r="A839" s="36" t="str">
        <f>IF(OR(LEN('Local Access'!A839)=0,'Local Access'!$L838="Ja"),"",'Local Access'!A839)</f>
        <v/>
      </c>
      <c r="B839" s="36" t="str">
        <f>IF(OR(LEN('Local Access'!B839)=0,'Local Access'!$L838="Ja"),"",'Local Access'!B839)</f>
        <v/>
      </c>
      <c r="C839" s="36" t="str">
        <f>IF(OR(LEN('Local Access'!C839)=0,'Local Access'!$L838="Ja"),"",'Local Access'!C839)</f>
        <v/>
      </c>
      <c r="D839" s="36" t="str">
        <f>IF(OR(LEN('Local Access'!D839)=0,'Local Access'!$L838="Ja"),"",'Local Access'!D839)</f>
        <v/>
      </c>
      <c r="E839" s="36" t="str">
        <f>IF(OR(LEN('Local Access'!E839)=0,'Local Access'!$L838="Ja"),"",'Local Access'!E839)</f>
        <v/>
      </c>
      <c r="F839" s="36" t="str">
        <f>IF(OR(LEN('Local Access'!F839)=0,'Local Access'!$L838="Ja"),"",'Local Access'!F839)</f>
        <v/>
      </c>
      <c r="G839" s="36" t="str">
        <f>IF(N838="Ja","",IF(LEN('Local Access'!H839)=0,"",'Local Access'!H839))</f>
        <v/>
      </c>
      <c r="H839" s="174" t="str">
        <f t="shared" si="60"/>
        <v/>
      </c>
      <c r="I839" s="36" t="str">
        <f>IF(N838="Ja","",IF(LEN('Local Access'!G839)=0,"",'Local Access'!G839))</f>
        <v/>
      </c>
      <c r="J839" s="36" t="str">
        <f>IF(N838="Ja","",IF(LEN('Local Access'!I839)=0,"",'Local Access'!I839))</f>
        <v/>
      </c>
      <c r="K839" s="36" t="str">
        <f>IF(LEN('Local Access'!J839)=0,"",'Local Access'!J839)</f>
        <v/>
      </c>
      <c r="L839" s="36" t="str">
        <f>IF(LEN('Local Access'!K839)=0,"",'Local Access'!K839)</f>
        <v/>
      </c>
      <c r="M839" s="174" t="str">
        <f t="shared" si="61"/>
        <v/>
      </c>
      <c r="N839" s="36" t="str">
        <f>IF(LEN('Local Access'!L839)=0,"",'Local Access'!L839)</f>
        <v/>
      </c>
      <c r="O839" s="36" t="str">
        <f>IF(LEN('Local Access'!M839)=0,"",'Local Access'!M839)</f>
        <v/>
      </c>
      <c r="P839" s="35"/>
      <c r="Q839" s="35"/>
      <c r="R839" s="34"/>
      <c r="S839" s="33"/>
      <c r="T839" s="33"/>
      <c r="U839" s="32"/>
      <c r="V839" s="31"/>
      <c r="W839" s="31"/>
      <c r="X839" s="31"/>
      <c r="Y839" s="31"/>
      <c r="Z839" s="31"/>
      <c r="AA839" s="31"/>
      <c r="AB839" s="292">
        <f t="shared" si="62"/>
        <v>0</v>
      </c>
      <c r="AC839" s="292">
        <f t="shared" si="63"/>
        <v>0</v>
      </c>
      <c r="AD839" s="292">
        <f t="shared" si="64"/>
        <v>0</v>
      </c>
      <c r="AE839" s="30">
        <f>IF(G839="",0,IF(P839="On-Net maken (glasvezel)",$S839*PDC!$F$33+$T839*PDC!$F$34+PDC!$F$32+$U839,IF(P839="On-Net maken (radio)",PDC!$F$35+$U839,0)))</f>
        <v>0</v>
      </c>
      <c r="AF839" s="293">
        <f>IF(G839="",0,IF(P839="Inkoop bij 3e partij",0,IF(H839="Ja",Y839,VLOOKUP($G839,PDC!$B$10:$G$95,6,FALSE))))</f>
        <v>0</v>
      </c>
      <c r="AG839" s="30">
        <f>IF(G839="",0,IF(P839="Inkoop bij 3e partij",0,IF(H839="Ja", Z839,VLOOKUP($G839,PDC!$B$10:$G$95,5,FALSE))))</f>
        <v>0</v>
      </c>
      <c r="AH839" s="293">
        <f>IF(G839="",0,IF(P839="Inkoop bij 3e partij",V839*(1+PDC!$F$37)+IF(G839=0,0,IF(LEN(G839)=0,0,VLOOKUP($G839,PDC!$B$10:$J$77,7,FALSE))),0))</f>
        <v>0</v>
      </c>
      <c r="AI839" s="293">
        <f>IF(G839="",0,IF(P839="Inkoop bij 3e partij",W839*(1+PDC!$F$38),0))</f>
        <v>0</v>
      </c>
      <c r="AJ839" s="30">
        <f>IF(L839="",0,IF(M839="Ja",AA839,VLOOKUP($L839,PDC!$B$10:$G$95,5,FALSE)))</f>
        <v>0</v>
      </c>
    </row>
    <row r="840" spans="1:36" x14ac:dyDescent="0.2">
      <c r="A840" s="36" t="str">
        <f>IF(OR(LEN('Local Access'!A840)=0,'Local Access'!$L839="Ja"),"",'Local Access'!A840)</f>
        <v/>
      </c>
      <c r="B840" s="36" t="str">
        <f>IF(OR(LEN('Local Access'!B840)=0,'Local Access'!$L839="Ja"),"",'Local Access'!B840)</f>
        <v/>
      </c>
      <c r="C840" s="36" t="str">
        <f>IF(OR(LEN('Local Access'!C840)=0,'Local Access'!$L839="Ja"),"",'Local Access'!C840)</f>
        <v/>
      </c>
      <c r="D840" s="36" t="str">
        <f>IF(OR(LEN('Local Access'!D840)=0,'Local Access'!$L839="Ja"),"",'Local Access'!D840)</f>
        <v/>
      </c>
      <c r="E840" s="36" t="str">
        <f>IF(OR(LEN('Local Access'!E840)=0,'Local Access'!$L839="Ja"),"",'Local Access'!E840)</f>
        <v/>
      </c>
      <c r="F840" s="36" t="str">
        <f>IF(OR(LEN('Local Access'!F840)=0,'Local Access'!$L839="Ja"),"",'Local Access'!F840)</f>
        <v/>
      </c>
      <c r="G840" s="36" t="str">
        <f>IF(N839="Ja","",IF(LEN('Local Access'!H840)=0,"",'Local Access'!H840))</f>
        <v/>
      </c>
      <c r="H840" s="174" t="str">
        <f t="shared" si="60"/>
        <v/>
      </c>
      <c r="I840" s="36" t="str">
        <f>IF(N839="Ja","",IF(LEN('Local Access'!G840)=0,"",'Local Access'!G840))</f>
        <v/>
      </c>
      <c r="J840" s="36" t="str">
        <f>IF(N839="Ja","",IF(LEN('Local Access'!I840)=0,"",'Local Access'!I840))</f>
        <v/>
      </c>
      <c r="K840" s="36" t="str">
        <f>IF(LEN('Local Access'!J840)=0,"",'Local Access'!J840)</f>
        <v/>
      </c>
      <c r="L840" s="36" t="str">
        <f>IF(LEN('Local Access'!K840)=0,"",'Local Access'!K840)</f>
        <v/>
      </c>
      <c r="M840" s="174" t="str">
        <f t="shared" si="61"/>
        <v/>
      </c>
      <c r="N840" s="36" t="str">
        <f>IF(LEN('Local Access'!L840)=0,"",'Local Access'!L840)</f>
        <v/>
      </c>
      <c r="O840" s="36" t="str">
        <f>IF(LEN('Local Access'!M840)=0,"",'Local Access'!M840)</f>
        <v/>
      </c>
      <c r="P840" s="35"/>
      <c r="Q840" s="35"/>
      <c r="R840" s="34"/>
      <c r="S840" s="33"/>
      <c r="T840" s="33"/>
      <c r="U840" s="32"/>
      <c r="V840" s="31"/>
      <c r="W840" s="31"/>
      <c r="X840" s="31"/>
      <c r="Y840" s="31"/>
      <c r="Z840" s="31"/>
      <c r="AA840" s="31"/>
      <c r="AB840" s="292">
        <f t="shared" si="62"/>
        <v>0</v>
      </c>
      <c r="AC840" s="292">
        <f t="shared" si="63"/>
        <v>0</v>
      </c>
      <c r="AD840" s="292">
        <f t="shared" si="64"/>
        <v>0</v>
      </c>
      <c r="AE840" s="30">
        <f>IF(G840="",0,IF(P840="On-Net maken (glasvezel)",$S840*PDC!$F$33+$T840*PDC!$F$34+PDC!$F$32+$U840,IF(P840="On-Net maken (radio)",PDC!$F$35+$U840,0)))</f>
        <v>0</v>
      </c>
      <c r="AF840" s="293">
        <f>IF(G840="",0,IF(P840="Inkoop bij 3e partij",0,IF(H840="Ja",Y840,VLOOKUP($G840,PDC!$B$10:$G$95,6,FALSE))))</f>
        <v>0</v>
      </c>
      <c r="AG840" s="30">
        <f>IF(G840="",0,IF(P840="Inkoop bij 3e partij",0,IF(H840="Ja", Z840,VLOOKUP($G840,PDC!$B$10:$G$95,5,FALSE))))</f>
        <v>0</v>
      </c>
      <c r="AH840" s="293">
        <f>IF(G840="",0,IF(P840="Inkoop bij 3e partij",V840*(1+PDC!$F$37)+IF(G840=0,0,IF(LEN(G840)=0,0,VLOOKUP($G840,PDC!$B$10:$J$77,7,FALSE))),0))</f>
        <v>0</v>
      </c>
      <c r="AI840" s="293">
        <f>IF(G840="",0,IF(P840="Inkoop bij 3e partij",W840*(1+PDC!$F$38),0))</f>
        <v>0</v>
      </c>
      <c r="AJ840" s="30">
        <f>IF(L840="",0,IF(M840="Ja",AA840,VLOOKUP($L840,PDC!$B$10:$G$95,5,FALSE)))</f>
        <v>0</v>
      </c>
    </row>
    <row r="841" spans="1:36" x14ac:dyDescent="0.2">
      <c r="A841" s="36" t="str">
        <f>IF(OR(LEN('Local Access'!A841)=0,'Local Access'!$L840="Ja"),"",'Local Access'!A841)</f>
        <v/>
      </c>
      <c r="B841" s="36" t="str">
        <f>IF(OR(LEN('Local Access'!B841)=0,'Local Access'!$L840="Ja"),"",'Local Access'!B841)</f>
        <v/>
      </c>
      <c r="C841" s="36" t="str">
        <f>IF(OR(LEN('Local Access'!C841)=0,'Local Access'!$L840="Ja"),"",'Local Access'!C841)</f>
        <v/>
      </c>
      <c r="D841" s="36" t="str">
        <f>IF(OR(LEN('Local Access'!D841)=0,'Local Access'!$L840="Ja"),"",'Local Access'!D841)</f>
        <v/>
      </c>
      <c r="E841" s="36" t="str">
        <f>IF(OR(LEN('Local Access'!E841)=0,'Local Access'!$L840="Ja"),"",'Local Access'!E841)</f>
        <v/>
      </c>
      <c r="F841" s="36" t="str">
        <f>IF(OR(LEN('Local Access'!F841)=0,'Local Access'!$L840="Ja"),"",'Local Access'!F841)</f>
        <v/>
      </c>
      <c r="G841" s="36" t="str">
        <f>IF(N840="Ja","",IF(LEN('Local Access'!H841)=0,"",'Local Access'!H841))</f>
        <v/>
      </c>
      <c r="H841" s="174" t="str">
        <f t="shared" si="60"/>
        <v/>
      </c>
      <c r="I841" s="36" t="str">
        <f>IF(N840="Ja","",IF(LEN('Local Access'!G841)=0,"",'Local Access'!G841))</f>
        <v/>
      </c>
      <c r="J841" s="36" t="str">
        <f>IF(N840="Ja","",IF(LEN('Local Access'!I841)=0,"",'Local Access'!I841))</f>
        <v/>
      </c>
      <c r="K841" s="36" t="str">
        <f>IF(LEN('Local Access'!J841)=0,"",'Local Access'!J841)</f>
        <v/>
      </c>
      <c r="L841" s="36" t="str">
        <f>IF(LEN('Local Access'!K841)=0,"",'Local Access'!K841)</f>
        <v/>
      </c>
      <c r="M841" s="174" t="str">
        <f t="shared" si="61"/>
        <v/>
      </c>
      <c r="N841" s="36" t="str">
        <f>IF(LEN('Local Access'!L841)=0,"",'Local Access'!L841)</f>
        <v/>
      </c>
      <c r="O841" s="36" t="str">
        <f>IF(LEN('Local Access'!M841)=0,"",'Local Access'!M841)</f>
        <v/>
      </c>
      <c r="P841" s="35"/>
      <c r="Q841" s="35"/>
      <c r="R841" s="34"/>
      <c r="S841" s="33"/>
      <c r="T841" s="33"/>
      <c r="U841" s="32"/>
      <c r="V841" s="31"/>
      <c r="W841" s="31"/>
      <c r="X841" s="31"/>
      <c r="Y841" s="31"/>
      <c r="Z841" s="31"/>
      <c r="AA841" s="31"/>
      <c r="AB841" s="292">
        <f t="shared" si="62"/>
        <v>0</v>
      </c>
      <c r="AC841" s="292">
        <f t="shared" si="63"/>
        <v>0</v>
      </c>
      <c r="AD841" s="292">
        <f t="shared" si="64"/>
        <v>0</v>
      </c>
      <c r="AE841" s="30">
        <f>IF(G841="",0,IF(P841="On-Net maken (glasvezel)",$S841*PDC!$F$33+$T841*PDC!$F$34+PDC!$F$32+$U841,IF(P841="On-Net maken (radio)",PDC!$F$35+$U841,0)))</f>
        <v>0</v>
      </c>
      <c r="AF841" s="293">
        <f>IF(G841="",0,IF(P841="Inkoop bij 3e partij",0,IF(H841="Ja",Y841,VLOOKUP($G841,PDC!$B$10:$G$95,6,FALSE))))</f>
        <v>0</v>
      </c>
      <c r="AG841" s="30">
        <f>IF(G841="",0,IF(P841="Inkoop bij 3e partij",0,IF(H841="Ja", Z841,VLOOKUP($G841,PDC!$B$10:$G$95,5,FALSE))))</f>
        <v>0</v>
      </c>
      <c r="AH841" s="293">
        <f>IF(G841="",0,IF(P841="Inkoop bij 3e partij",V841*(1+PDC!$F$37)+IF(G841=0,0,IF(LEN(G841)=0,0,VLOOKUP($G841,PDC!$B$10:$J$77,7,FALSE))),0))</f>
        <v>0</v>
      </c>
      <c r="AI841" s="293">
        <f>IF(G841="",0,IF(P841="Inkoop bij 3e partij",W841*(1+PDC!$F$38),0))</f>
        <v>0</v>
      </c>
      <c r="AJ841" s="30">
        <f>IF(L841="",0,IF(M841="Ja",AA841,VLOOKUP($L841,PDC!$B$10:$G$95,5,FALSE)))</f>
        <v>0</v>
      </c>
    </row>
    <row r="842" spans="1:36" x14ac:dyDescent="0.2">
      <c r="A842" s="36" t="str">
        <f>IF(OR(LEN('Local Access'!A842)=0,'Local Access'!$L841="Ja"),"",'Local Access'!A842)</f>
        <v/>
      </c>
      <c r="B842" s="36" t="str">
        <f>IF(OR(LEN('Local Access'!B842)=0,'Local Access'!$L841="Ja"),"",'Local Access'!B842)</f>
        <v/>
      </c>
      <c r="C842" s="36" t="str">
        <f>IF(OR(LEN('Local Access'!C842)=0,'Local Access'!$L841="Ja"),"",'Local Access'!C842)</f>
        <v/>
      </c>
      <c r="D842" s="36" t="str">
        <f>IF(OR(LEN('Local Access'!D842)=0,'Local Access'!$L841="Ja"),"",'Local Access'!D842)</f>
        <v/>
      </c>
      <c r="E842" s="36" t="str">
        <f>IF(OR(LEN('Local Access'!E842)=0,'Local Access'!$L841="Ja"),"",'Local Access'!E842)</f>
        <v/>
      </c>
      <c r="F842" s="36" t="str">
        <f>IF(OR(LEN('Local Access'!F842)=0,'Local Access'!$L841="Ja"),"",'Local Access'!F842)</f>
        <v/>
      </c>
      <c r="G842" s="36" t="str">
        <f>IF(N841="Ja","",IF(LEN('Local Access'!H842)=0,"",'Local Access'!H842))</f>
        <v/>
      </c>
      <c r="H842" s="174" t="str">
        <f t="shared" si="60"/>
        <v/>
      </c>
      <c r="I842" s="36" t="str">
        <f>IF(N841="Ja","",IF(LEN('Local Access'!G842)=0,"",'Local Access'!G842))</f>
        <v/>
      </c>
      <c r="J842" s="36" t="str">
        <f>IF(N841="Ja","",IF(LEN('Local Access'!I842)=0,"",'Local Access'!I842))</f>
        <v/>
      </c>
      <c r="K842" s="36" t="str">
        <f>IF(LEN('Local Access'!J842)=0,"",'Local Access'!J842)</f>
        <v/>
      </c>
      <c r="L842" s="36" t="str">
        <f>IF(LEN('Local Access'!K842)=0,"",'Local Access'!K842)</f>
        <v/>
      </c>
      <c r="M842" s="174" t="str">
        <f t="shared" si="61"/>
        <v/>
      </c>
      <c r="N842" s="36" t="str">
        <f>IF(LEN('Local Access'!L842)=0,"",'Local Access'!L842)</f>
        <v/>
      </c>
      <c r="O842" s="36" t="str">
        <f>IF(LEN('Local Access'!M842)=0,"",'Local Access'!M842)</f>
        <v/>
      </c>
      <c r="P842" s="35"/>
      <c r="Q842" s="35"/>
      <c r="R842" s="34"/>
      <c r="S842" s="33"/>
      <c r="T842" s="33"/>
      <c r="U842" s="32"/>
      <c r="V842" s="31"/>
      <c r="W842" s="31"/>
      <c r="X842" s="31"/>
      <c r="Y842" s="31"/>
      <c r="Z842" s="31"/>
      <c r="AA842" s="31"/>
      <c r="AB842" s="292">
        <f t="shared" si="62"/>
        <v>0</v>
      </c>
      <c r="AC842" s="292">
        <f t="shared" si="63"/>
        <v>0</v>
      </c>
      <c r="AD842" s="292">
        <f t="shared" si="64"/>
        <v>0</v>
      </c>
      <c r="AE842" s="30">
        <f>IF(G842="",0,IF(P842="On-Net maken (glasvezel)",$S842*PDC!$F$33+$T842*PDC!$F$34+PDC!$F$32+$U842,IF(P842="On-Net maken (radio)",PDC!$F$35+$U842,0)))</f>
        <v>0</v>
      </c>
      <c r="AF842" s="293">
        <f>IF(G842="",0,IF(P842="Inkoop bij 3e partij",0,IF(H842="Ja",Y842,VLOOKUP($G842,PDC!$B$10:$G$95,6,FALSE))))</f>
        <v>0</v>
      </c>
      <c r="AG842" s="30">
        <f>IF(G842="",0,IF(P842="Inkoop bij 3e partij",0,IF(H842="Ja", Z842,VLOOKUP($G842,PDC!$B$10:$G$95,5,FALSE))))</f>
        <v>0</v>
      </c>
      <c r="AH842" s="293">
        <f>IF(G842="",0,IF(P842="Inkoop bij 3e partij",V842*(1+PDC!$F$37)+IF(G842=0,0,IF(LEN(G842)=0,0,VLOOKUP($G842,PDC!$B$10:$J$77,7,FALSE))),0))</f>
        <v>0</v>
      </c>
      <c r="AI842" s="293">
        <f>IF(G842="",0,IF(P842="Inkoop bij 3e partij",W842*(1+PDC!$F$38),0))</f>
        <v>0</v>
      </c>
      <c r="AJ842" s="30">
        <f>IF(L842="",0,IF(M842="Ja",AA842,VLOOKUP($L842,PDC!$B$10:$G$95,5,FALSE)))</f>
        <v>0</v>
      </c>
    </row>
    <row r="843" spans="1:36" x14ac:dyDescent="0.2">
      <c r="A843" s="36" t="str">
        <f>IF(OR(LEN('Local Access'!A843)=0,'Local Access'!$L842="Ja"),"",'Local Access'!A843)</f>
        <v/>
      </c>
      <c r="B843" s="36" t="str">
        <f>IF(OR(LEN('Local Access'!B843)=0,'Local Access'!$L842="Ja"),"",'Local Access'!B843)</f>
        <v/>
      </c>
      <c r="C843" s="36" t="str">
        <f>IF(OR(LEN('Local Access'!C843)=0,'Local Access'!$L842="Ja"),"",'Local Access'!C843)</f>
        <v/>
      </c>
      <c r="D843" s="36" t="str">
        <f>IF(OR(LEN('Local Access'!D843)=0,'Local Access'!$L842="Ja"),"",'Local Access'!D843)</f>
        <v/>
      </c>
      <c r="E843" s="36" t="str">
        <f>IF(OR(LEN('Local Access'!E843)=0,'Local Access'!$L842="Ja"),"",'Local Access'!E843)</f>
        <v/>
      </c>
      <c r="F843" s="36" t="str">
        <f>IF(OR(LEN('Local Access'!F843)=0,'Local Access'!$L842="Ja"),"",'Local Access'!F843)</f>
        <v/>
      </c>
      <c r="G843" s="36" t="str">
        <f>IF(N842="Ja","",IF(LEN('Local Access'!H843)=0,"",'Local Access'!H843))</f>
        <v/>
      </c>
      <c r="H843" s="174" t="str">
        <f t="shared" si="60"/>
        <v/>
      </c>
      <c r="I843" s="36" t="str">
        <f>IF(N842="Ja","",IF(LEN('Local Access'!G843)=0,"",'Local Access'!G843))</f>
        <v/>
      </c>
      <c r="J843" s="36" t="str">
        <f>IF(N842="Ja","",IF(LEN('Local Access'!I843)=0,"",'Local Access'!I843))</f>
        <v/>
      </c>
      <c r="K843" s="36" t="str">
        <f>IF(LEN('Local Access'!J843)=0,"",'Local Access'!J843)</f>
        <v/>
      </c>
      <c r="L843" s="36" t="str">
        <f>IF(LEN('Local Access'!K843)=0,"",'Local Access'!K843)</f>
        <v/>
      </c>
      <c r="M843" s="174" t="str">
        <f t="shared" si="61"/>
        <v/>
      </c>
      <c r="N843" s="36" t="str">
        <f>IF(LEN('Local Access'!L843)=0,"",'Local Access'!L843)</f>
        <v/>
      </c>
      <c r="O843" s="36" t="str">
        <f>IF(LEN('Local Access'!M843)=0,"",'Local Access'!M843)</f>
        <v/>
      </c>
      <c r="P843" s="35"/>
      <c r="Q843" s="35"/>
      <c r="R843" s="34"/>
      <c r="S843" s="33"/>
      <c r="T843" s="33"/>
      <c r="U843" s="32"/>
      <c r="V843" s="31"/>
      <c r="W843" s="31"/>
      <c r="X843" s="31"/>
      <c r="Y843" s="31"/>
      <c r="Z843" s="31"/>
      <c r="AA843" s="31"/>
      <c r="AB843" s="292">
        <f t="shared" si="62"/>
        <v>0</v>
      </c>
      <c r="AC843" s="292">
        <f t="shared" si="63"/>
        <v>0</v>
      </c>
      <c r="AD843" s="292">
        <f t="shared" si="64"/>
        <v>0</v>
      </c>
      <c r="AE843" s="30">
        <f>IF(G843="",0,IF(P843="On-Net maken (glasvezel)",$S843*PDC!$F$33+$T843*PDC!$F$34+PDC!$F$32+$U843,IF(P843="On-Net maken (radio)",PDC!$F$35+$U843,0)))</f>
        <v>0</v>
      </c>
      <c r="AF843" s="293">
        <f>IF(G843="",0,IF(P843="Inkoop bij 3e partij",0,IF(H843="Ja",Y843,VLOOKUP($G843,PDC!$B$10:$G$95,6,FALSE))))</f>
        <v>0</v>
      </c>
      <c r="AG843" s="30">
        <f>IF(G843="",0,IF(P843="Inkoop bij 3e partij",0,IF(H843="Ja", Z843,VLOOKUP($G843,PDC!$B$10:$G$95,5,FALSE))))</f>
        <v>0</v>
      </c>
      <c r="AH843" s="293">
        <f>IF(G843="",0,IF(P843="Inkoop bij 3e partij",V843*(1+PDC!$F$37)+IF(G843=0,0,IF(LEN(G843)=0,0,VLOOKUP($G843,PDC!$B$10:$J$77,7,FALSE))),0))</f>
        <v>0</v>
      </c>
      <c r="AI843" s="293">
        <f>IF(G843="",0,IF(P843="Inkoop bij 3e partij",W843*(1+PDC!$F$38),0))</f>
        <v>0</v>
      </c>
      <c r="AJ843" s="30">
        <f>IF(L843="",0,IF(M843="Ja",AA843,VLOOKUP($L843,PDC!$B$10:$G$95,5,FALSE)))</f>
        <v>0</v>
      </c>
    </row>
    <row r="844" spans="1:36" x14ac:dyDescent="0.2">
      <c r="A844" s="36" t="str">
        <f>IF(OR(LEN('Local Access'!A844)=0,'Local Access'!$L843="Ja"),"",'Local Access'!A844)</f>
        <v/>
      </c>
      <c r="B844" s="36" t="str">
        <f>IF(OR(LEN('Local Access'!B844)=0,'Local Access'!$L843="Ja"),"",'Local Access'!B844)</f>
        <v/>
      </c>
      <c r="C844" s="36" t="str">
        <f>IF(OR(LEN('Local Access'!C844)=0,'Local Access'!$L843="Ja"),"",'Local Access'!C844)</f>
        <v/>
      </c>
      <c r="D844" s="36" t="str">
        <f>IF(OR(LEN('Local Access'!D844)=0,'Local Access'!$L843="Ja"),"",'Local Access'!D844)</f>
        <v/>
      </c>
      <c r="E844" s="36" t="str">
        <f>IF(OR(LEN('Local Access'!E844)=0,'Local Access'!$L843="Ja"),"",'Local Access'!E844)</f>
        <v/>
      </c>
      <c r="F844" s="36" t="str">
        <f>IF(OR(LEN('Local Access'!F844)=0,'Local Access'!$L843="Ja"),"",'Local Access'!F844)</f>
        <v/>
      </c>
      <c r="G844" s="36" t="str">
        <f>IF(N843="Ja","",IF(LEN('Local Access'!H844)=0,"",'Local Access'!H844))</f>
        <v/>
      </c>
      <c r="H844" s="174" t="str">
        <f t="shared" si="60"/>
        <v/>
      </c>
      <c r="I844" s="36" t="str">
        <f>IF(N843="Ja","",IF(LEN('Local Access'!G844)=0,"",'Local Access'!G844))</f>
        <v/>
      </c>
      <c r="J844" s="36" t="str">
        <f>IF(N843="Ja","",IF(LEN('Local Access'!I844)=0,"",'Local Access'!I844))</f>
        <v/>
      </c>
      <c r="K844" s="36" t="str">
        <f>IF(LEN('Local Access'!J844)=0,"",'Local Access'!J844)</f>
        <v/>
      </c>
      <c r="L844" s="36" t="str">
        <f>IF(LEN('Local Access'!K844)=0,"",'Local Access'!K844)</f>
        <v/>
      </c>
      <c r="M844" s="174" t="str">
        <f t="shared" si="61"/>
        <v/>
      </c>
      <c r="N844" s="36" t="str">
        <f>IF(LEN('Local Access'!L844)=0,"",'Local Access'!L844)</f>
        <v/>
      </c>
      <c r="O844" s="36" t="str">
        <f>IF(LEN('Local Access'!M844)=0,"",'Local Access'!M844)</f>
        <v/>
      </c>
      <c r="P844" s="35"/>
      <c r="Q844" s="35"/>
      <c r="R844" s="34"/>
      <c r="S844" s="33"/>
      <c r="T844" s="33"/>
      <c r="U844" s="32"/>
      <c r="V844" s="31"/>
      <c r="W844" s="31"/>
      <c r="X844" s="31"/>
      <c r="Y844" s="31"/>
      <c r="Z844" s="31"/>
      <c r="AA844" s="31"/>
      <c r="AB844" s="292">
        <f t="shared" si="62"/>
        <v>0</v>
      </c>
      <c r="AC844" s="292">
        <f t="shared" si="63"/>
        <v>0</v>
      </c>
      <c r="AD844" s="292">
        <f t="shared" si="64"/>
        <v>0</v>
      </c>
      <c r="AE844" s="30">
        <f>IF(G844="",0,IF(P844="On-Net maken (glasvezel)",$S844*PDC!$F$33+$T844*PDC!$F$34+PDC!$F$32+$U844,IF(P844="On-Net maken (radio)",PDC!$F$35+$U844,0)))</f>
        <v>0</v>
      </c>
      <c r="AF844" s="293">
        <f>IF(G844="",0,IF(P844="Inkoop bij 3e partij",0,IF(H844="Ja",Y844,VLOOKUP($G844,PDC!$B$10:$G$95,6,FALSE))))</f>
        <v>0</v>
      </c>
      <c r="AG844" s="30">
        <f>IF(G844="",0,IF(P844="Inkoop bij 3e partij",0,IF(H844="Ja", Z844,VLOOKUP($G844,PDC!$B$10:$G$95,5,FALSE))))</f>
        <v>0</v>
      </c>
      <c r="AH844" s="293">
        <f>IF(G844="",0,IF(P844="Inkoop bij 3e partij",V844*(1+PDC!$F$37)+IF(G844=0,0,IF(LEN(G844)=0,0,VLOOKUP($G844,PDC!$B$10:$J$77,7,FALSE))),0))</f>
        <v>0</v>
      </c>
      <c r="AI844" s="293">
        <f>IF(G844="",0,IF(P844="Inkoop bij 3e partij",W844*(1+PDC!$F$38),0))</f>
        <v>0</v>
      </c>
      <c r="AJ844" s="30">
        <f>IF(L844="",0,IF(M844="Ja",AA844,VLOOKUP($L844,PDC!$B$10:$G$95,5,FALSE)))</f>
        <v>0</v>
      </c>
    </row>
    <row r="845" spans="1:36" x14ac:dyDescent="0.2">
      <c r="A845" s="36" t="str">
        <f>IF(OR(LEN('Local Access'!A845)=0,'Local Access'!$L844="Ja"),"",'Local Access'!A845)</f>
        <v/>
      </c>
      <c r="B845" s="36" t="str">
        <f>IF(OR(LEN('Local Access'!B845)=0,'Local Access'!$L844="Ja"),"",'Local Access'!B845)</f>
        <v/>
      </c>
      <c r="C845" s="36" t="str">
        <f>IF(OR(LEN('Local Access'!C845)=0,'Local Access'!$L844="Ja"),"",'Local Access'!C845)</f>
        <v/>
      </c>
      <c r="D845" s="36" t="str">
        <f>IF(OR(LEN('Local Access'!D845)=0,'Local Access'!$L844="Ja"),"",'Local Access'!D845)</f>
        <v/>
      </c>
      <c r="E845" s="36" t="str">
        <f>IF(OR(LEN('Local Access'!E845)=0,'Local Access'!$L844="Ja"),"",'Local Access'!E845)</f>
        <v/>
      </c>
      <c r="F845" s="36" t="str">
        <f>IF(OR(LEN('Local Access'!F845)=0,'Local Access'!$L844="Ja"),"",'Local Access'!F845)</f>
        <v/>
      </c>
      <c r="G845" s="36" t="str">
        <f>IF(N844="Ja","",IF(LEN('Local Access'!H845)=0,"",'Local Access'!H845))</f>
        <v/>
      </c>
      <c r="H845" s="174" t="str">
        <f t="shared" ref="H845:H908" si="65">IF(N844="Ja","",IF(LEFT(G845,3)="SD-","Ja",""))</f>
        <v/>
      </c>
      <c r="I845" s="36" t="str">
        <f>IF(N844="Ja","",IF(LEN('Local Access'!G845)=0,"",'Local Access'!G845))</f>
        <v/>
      </c>
      <c r="J845" s="36" t="str">
        <f>IF(N844="Ja","",IF(LEN('Local Access'!I845)=0,"",'Local Access'!I845))</f>
        <v/>
      </c>
      <c r="K845" s="36" t="str">
        <f>IF(LEN('Local Access'!J845)=0,"",'Local Access'!J845)</f>
        <v/>
      </c>
      <c r="L845" s="36" t="str">
        <f>IF(LEN('Local Access'!K845)=0,"",'Local Access'!K845)</f>
        <v/>
      </c>
      <c r="M845" s="174" t="str">
        <f t="shared" ref="M845:M908" si="66">IF(LEFT(L845,3)="SD-","Ja","")</f>
        <v/>
      </c>
      <c r="N845" s="36" t="str">
        <f>IF(LEN('Local Access'!L845)=0,"",'Local Access'!L845)</f>
        <v/>
      </c>
      <c r="O845" s="36" t="str">
        <f>IF(LEN('Local Access'!M845)=0,"",'Local Access'!M845)</f>
        <v/>
      </c>
      <c r="P845" s="35"/>
      <c r="Q845" s="35"/>
      <c r="R845" s="34"/>
      <c r="S845" s="33"/>
      <c r="T845" s="33"/>
      <c r="U845" s="32"/>
      <c r="V845" s="31"/>
      <c r="W845" s="31"/>
      <c r="X845" s="31"/>
      <c r="Y845" s="31"/>
      <c r="Z845" s="31"/>
      <c r="AA845" s="31"/>
      <c r="AB845" s="292">
        <f t="shared" ref="AB845:AB908" si="67">AE845+AH845</f>
        <v>0</v>
      </c>
      <c r="AC845" s="292">
        <f t="shared" ref="AC845:AC908" si="68">AF845</f>
        <v>0</v>
      </c>
      <c r="AD845" s="292">
        <f t="shared" ref="AD845:AD908" si="69">AI845+AG845+AJ845</f>
        <v>0</v>
      </c>
      <c r="AE845" s="30">
        <f>IF(G845="",0,IF(P845="On-Net maken (glasvezel)",$S845*PDC!$F$33+$T845*PDC!$F$34+PDC!$F$32+$U845,IF(P845="On-Net maken (radio)",PDC!$F$35+$U845,0)))</f>
        <v>0</v>
      </c>
      <c r="AF845" s="293">
        <f>IF(G845="",0,IF(P845="Inkoop bij 3e partij",0,IF(H845="Ja",Y845,VLOOKUP($G845,PDC!$B$10:$G$95,6,FALSE))))</f>
        <v>0</v>
      </c>
      <c r="AG845" s="30">
        <f>IF(G845="",0,IF(P845="Inkoop bij 3e partij",0,IF(H845="Ja", Z845,VLOOKUP($G845,PDC!$B$10:$G$95,5,FALSE))))</f>
        <v>0</v>
      </c>
      <c r="AH845" s="293">
        <f>IF(G845="",0,IF(P845="Inkoop bij 3e partij",V845*(1+PDC!$F$37)+IF(G845=0,0,IF(LEN(G845)=0,0,VLOOKUP($G845,PDC!$B$10:$J$77,7,FALSE))),0))</f>
        <v>0</v>
      </c>
      <c r="AI845" s="293">
        <f>IF(G845="",0,IF(P845="Inkoop bij 3e partij",W845*(1+PDC!$F$38),0))</f>
        <v>0</v>
      </c>
      <c r="AJ845" s="30">
        <f>IF(L845="",0,IF(M845="Ja",AA845,VLOOKUP($L845,PDC!$B$10:$G$95,5,FALSE)))</f>
        <v>0</v>
      </c>
    </row>
    <row r="846" spans="1:36" x14ac:dyDescent="0.2">
      <c r="A846" s="36" t="str">
        <f>IF(OR(LEN('Local Access'!A846)=0,'Local Access'!$L845="Ja"),"",'Local Access'!A846)</f>
        <v/>
      </c>
      <c r="B846" s="36" t="str">
        <f>IF(OR(LEN('Local Access'!B846)=0,'Local Access'!$L845="Ja"),"",'Local Access'!B846)</f>
        <v/>
      </c>
      <c r="C846" s="36" t="str">
        <f>IF(OR(LEN('Local Access'!C846)=0,'Local Access'!$L845="Ja"),"",'Local Access'!C846)</f>
        <v/>
      </c>
      <c r="D846" s="36" t="str">
        <f>IF(OR(LEN('Local Access'!D846)=0,'Local Access'!$L845="Ja"),"",'Local Access'!D846)</f>
        <v/>
      </c>
      <c r="E846" s="36" t="str">
        <f>IF(OR(LEN('Local Access'!E846)=0,'Local Access'!$L845="Ja"),"",'Local Access'!E846)</f>
        <v/>
      </c>
      <c r="F846" s="36" t="str">
        <f>IF(OR(LEN('Local Access'!F846)=0,'Local Access'!$L845="Ja"),"",'Local Access'!F846)</f>
        <v/>
      </c>
      <c r="G846" s="36" t="str">
        <f>IF(N845="Ja","",IF(LEN('Local Access'!H846)=0,"",'Local Access'!H846))</f>
        <v/>
      </c>
      <c r="H846" s="174" t="str">
        <f t="shared" si="65"/>
        <v/>
      </c>
      <c r="I846" s="36" t="str">
        <f>IF(N845="Ja","",IF(LEN('Local Access'!G846)=0,"",'Local Access'!G846))</f>
        <v/>
      </c>
      <c r="J846" s="36" t="str">
        <f>IF(N845="Ja","",IF(LEN('Local Access'!I846)=0,"",'Local Access'!I846))</f>
        <v/>
      </c>
      <c r="K846" s="36" t="str">
        <f>IF(LEN('Local Access'!J846)=0,"",'Local Access'!J846)</f>
        <v/>
      </c>
      <c r="L846" s="36" t="str">
        <f>IF(LEN('Local Access'!K846)=0,"",'Local Access'!K846)</f>
        <v/>
      </c>
      <c r="M846" s="174" t="str">
        <f t="shared" si="66"/>
        <v/>
      </c>
      <c r="N846" s="36" t="str">
        <f>IF(LEN('Local Access'!L846)=0,"",'Local Access'!L846)</f>
        <v/>
      </c>
      <c r="O846" s="36" t="str">
        <f>IF(LEN('Local Access'!M846)=0,"",'Local Access'!M846)</f>
        <v/>
      </c>
      <c r="P846" s="35"/>
      <c r="Q846" s="35"/>
      <c r="R846" s="34"/>
      <c r="S846" s="33"/>
      <c r="T846" s="33"/>
      <c r="U846" s="32"/>
      <c r="V846" s="31"/>
      <c r="W846" s="31"/>
      <c r="X846" s="31"/>
      <c r="Y846" s="31"/>
      <c r="Z846" s="31"/>
      <c r="AA846" s="31"/>
      <c r="AB846" s="292">
        <f t="shared" si="67"/>
        <v>0</v>
      </c>
      <c r="AC846" s="292">
        <f t="shared" si="68"/>
        <v>0</v>
      </c>
      <c r="AD846" s="292">
        <f t="shared" si="69"/>
        <v>0</v>
      </c>
      <c r="AE846" s="30">
        <f>IF(G846="",0,IF(P846="On-Net maken (glasvezel)",$S846*PDC!$F$33+$T846*PDC!$F$34+PDC!$F$32+$U846,IF(P846="On-Net maken (radio)",PDC!$F$35+$U846,0)))</f>
        <v>0</v>
      </c>
      <c r="AF846" s="293">
        <f>IF(G846="",0,IF(P846="Inkoop bij 3e partij",0,IF(H846="Ja",Y846,VLOOKUP($G846,PDC!$B$10:$G$95,6,FALSE))))</f>
        <v>0</v>
      </c>
      <c r="AG846" s="30">
        <f>IF(G846="",0,IF(P846="Inkoop bij 3e partij",0,IF(H846="Ja", Z846,VLOOKUP($G846,PDC!$B$10:$G$95,5,FALSE))))</f>
        <v>0</v>
      </c>
      <c r="AH846" s="293">
        <f>IF(G846="",0,IF(P846="Inkoop bij 3e partij",V846*(1+PDC!$F$37)+IF(G846=0,0,IF(LEN(G846)=0,0,VLOOKUP($G846,PDC!$B$10:$J$77,7,FALSE))),0))</f>
        <v>0</v>
      </c>
      <c r="AI846" s="293">
        <f>IF(G846="",0,IF(P846="Inkoop bij 3e partij",W846*(1+PDC!$F$38),0))</f>
        <v>0</v>
      </c>
      <c r="AJ846" s="30">
        <f>IF(L846="",0,IF(M846="Ja",AA846,VLOOKUP($L846,PDC!$B$10:$G$95,5,FALSE)))</f>
        <v>0</v>
      </c>
    </row>
    <row r="847" spans="1:36" x14ac:dyDescent="0.2">
      <c r="A847" s="36" t="str">
        <f>IF(OR(LEN('Local Access'!A847)=0,'Local Access'!$L846="Ja"),"",'Local Access'!A847)</f>
        <v/>
      </c>
      <c r="B847" s="36" t="str">
        <f>IF(OR(LEN('Local Access'!B847)=0,'Local Access'!$L846="Ja"),"",'Local Access'!B847)</f>
        <v/>
      </c>
      <c r="C847" s="36" t="str">
        <f>IF(OR(LEN('Local Access'!C847)=0,'Local Access'!$L846="Ja"),"",'Local Access'!C847)</f>
        <v/>
      </c>
      <c r="D847" s="36" t="str">
        <f>IF(OR(LEN('Local Access'!D847)=0,'Local Access'!$L846="Ja"),"",'Local Access'!D847)</f>
        <v/>
      </c>
      <c r="E847" s="36" t="str">
        <f>IF(OR(LEN('Local Access'!E847)=0,'Local Access'!$L846="Ja"),"",'Local Access'!E847)</f>
        <v/>
      </c>
      <c r="F847" s="36" t="str">
        <f>IF(OR(LEN('Local Access'!F847)=0,'Local Access'!$L846="Ja"),"",'Local Access'!F847)</f>
        <v/>
      </c>
      <c r="G847" s="36" t="str">
        <f>IF(N846="Ja","",IF(LEN('Local Access'!H847)=0,"",'Local Access'!H847))</f>
        <v/>
      </c>
      <c r="H847" s="174" t="str">
        <f t="shared" si="65"/>
        <v/>
      </c>
      <c r="I847" s="36" t="str">
        <f>IF(N846="Ja","",IF(LEN('Local Access'!G847)=0,"",'Local Access'!G847))</f>
        <v/>
      </c>
      <c r="J847" s="36" t="str">
        <f>IF(N846="Ja","",IF(LEN('Local Access'!I847)=0,"",'Local Access'!I847))</f>
        <v/>
      </c>
      <c r="K847" s="36" t="str">
        <f>IF(LEN('Local Access'!J847)=0,"",'Local Access'!J847)</f>
        <v/>
      </c>
      <c r="L847" s="36" t="str">
        <f>IF(LEN('Local Access'!K847)=0,"",'Local Access'!K847)</f>
        <v/>
      </c>
      <c r="M847" s="174" t="str">
        <f t="shared" si="66"/>
        <v/>
      </c>
      <c r="N847" s="36" t="str">
        <f>IF(LEN('Local Access'!L847)=0,"",'Local Access'!L847)</f>
        <v/>
      </c>
      <c r="O847" s="36" t="str">
        <f>IF(LEN('Local Access'!M847)=0,"",'Local Access'!M847)</f>
        <v/>
      </c>
      <c r="P847" s="35"/>
      <c r="Q847" s="35"/>
      <c r="R847" s="34"/>
      <c r="S847" s="33"/>
      <c r="T847" s="33"/>
      <c r="U847" s="32"/>
      <c r="V847" s="31"/>
      <c r="W847" s="31"/>
      <c r="X847" s="31"/>
      <c r="Y847" s="31"/>
      <c r="Z847" s="31"/>
      <c r="AA847" s="31"/>
      <c r="AB847" s="292">
        <f t="shared" si="67"/>
        <v>0</v>
      </c>
      <c r="AC847" s="292">
        <f t="shared" si="68"/>
        <v>0</v>
      </c>
      <c r="AD847" s="292">
        <f t="shared" si="69"/>
        <v>0</v>
      </c>
      <c r="AE847" s="30">
        <f>IF(G847="",0,IF(P847="On-Net maken (glasvezel)",$S847*PDC!$F$33+$T847*PDC!$F$34+PDC!$F$32+$U847,IF(P847="On-Net maken (radio)",PDC!$F$35+$U847,0)))</f>
        <v>0</v>
      </c>
      <c r="AF847" s="293">
        <f>IF(G847="",0,IF(P847="Inkoop bij 3e partij",0,IF(H847="Ja",Y847,VLOOKUP($G847,PDC!$B$10:$G$95,6,FALSE))))</f>
        <v>0</v>
      </c>
      <c r="AG847" s="30">
        <f>IF(G847="",0,IF(P847="Inkoop bij 3e partij",0,IF(H847="Ja", Z847,VLOOKUP($G847,PDC!$B$10:$G$95,5,FALSE))))</f>
        <v>0</v>
      </c>
      <c r="AH847" s="293">
        <f>IF(G847="",0,IF(P847="Inkoop bij 3e partij",V847*(1+PDC!$F$37)+IF(G847=0,0,IF(LEN(G847)=0,0,VLOOKUP($G847,PDC!$B$10:$J$77,7,FALSE))),0))</f>
        <v>0</v>
      </c>
      <c r="AI847" s="293">
        <f>IF(G847="",0,IF(P847="Inkoop bij 3e partij",W847*(1+PDC!$F$38),0))</f>
        <v>0</v>
      </c>
      <c r="AJ847" s="30">
        <f>IF(L847="",0,IF(M847="Ja",AA847,VLOOKUP($L847,PDC!$B$10:$G$95,5,FALSE)))</f>
        <v>0</v>
      </c>
    </row>
    <row r="848" spans="1:36" x14ac:dyDescent="0.2">
      <c r="A848" s="36" t="str">
        <f>IF(OR(LEN('Local Access'!A848)=0,'Local Access'!$L847="Ja"),"",'Local Access'!A848)</f>
        <v/>
      </c>
      <c r="B848" s="36" t="str">
        <f>IF(OR(LEN('Local Access'!B848)=0,'Local Access'!$L847="Ja"),"",'Local Access'!B848)</f>
        <v/>
      </c>
      <c r="C848" s="36" t="str">
        <f>IF(OR(LEN('Local Access'!C848)=0,'Local Access'!$L847="Ja"),"",'Local Access'!C848)</f>
        <v/>
      </c>
      <c r="D848" s="36" t="str">
        <f>IF(OR(LEN('Local Access'!D848)=0,'Local Access'!$L847="Ja"),"",'Local Access'!D848)</f>
        <v/>
      </c>
      <c r="E848" s="36" t="str">
        <f>IF(OR(LEN('Local Access'!E848)=0,'Local Access'!$L847="Ja"),"",'Local Access'!E848)</f>
        <v/>
      </c>
      <c r="F848" s="36" t="str">
        <f>IF(OR(LEN('Local Access'!F848)=0,'Local Access'!$L847="Ja"),"",'Local Access'!F848)</f>
        <v/>
      </c>
      <c r="G848" s="36" t="str">
        <f>IF(N847="Ja","",IF(LEN('Local Access'!H848)=0,"",'Local Access'!H848))</f>
        <v/>
      </c>
      <c r="H848" s="174" t="str">
        <f t="shared" si="65"/>
        <v/>
      </c>
      <c r="I848" s="36" t="str">
        <f>IF(N847="Ja","",IF(LEN('Local Access'!G848)=0,"",'Local Access'!G848))</f>
        <v/>
      </c>
      <c r="J848" s="36" t="str">
        <f>IF(N847="Ja","",IF(LEN('Local Access'!I848)=0,"",'Local Access'!I848))</f>
        <v/>
      </c>
      <c r="K848" s="36" t="str">
        <f>IF(LEN('Local Access'!J848)=0,"",'Local Access'!J848)</f>
        <v/>
      </c>
      <c r="L848" s="36" t="str">
        <f>IF(LEN('Local Access'!K848)=0,"",'Local Access'!K848)</f>
        <v/>
      </c>
      <c r="M848" s="174" t="str">
        <f t="shared" si="66"/>
        <v/>
      </c>
      <c r="N848" s="36" t="str">
        <f>IF(LEN('Local Access'!L848)=0,"",'Local Access'!L848)</f>
        <v/>
      </c>
      <c r="O848" s="36" t="str">
        <f>IF(LEN('Local Access'!M848)=0,"",'Local Access'!M848)</f>
        <v/>
      </c>
      <c r="P848" s="35"/>
      <c r="Q848" s="35"/>
      <c r="R848" s="34"/>
      <c r="S848" s="33"/>
      <c r="T848" s="33"/>
      <c r="U848" s="32"/>
      <c r="V848" s="31"/>
      <c r="W848" s="31"/>
      <c r="X848" s="31"/>
      <c r="Y848" s="31"/>
      <c r="Z848" s="31"/>
      <c r="AA848" s="31"/>
      <c r="AB848" s="292">
        <f t="shared" si="67"/>
        <v>0</v>
      </c>
      <c r="AC848" s="292">
        <f t="shared" si="68"/>
        <v>0</v>
      </c>
      <c r="AD848" s="292">
        <f t="shared" si="69"/>
        <v>0</v>
      </c>
      <c r="AE848" s="30">
        <f>IF(G848="",0,IF(P848="On-Net maken (glasvezel)",$S848*PDC!$F$33+$T848*PDC!$F$34+PDC!$F$32+$U848,IF(P848="On-Net maken (radio)",PDC!$F$35+$U848,0)))</f>
        <v>0</v>
      </c>
      <c r="AF848" s="293">
        <f>IF(G848="",0,IF(P848="Inkoop bij 3e partij",0,IF(H848="Ja",Y848,VLOOKUP($G848,PDC!$B$10:$G$95,6,FALSE))))</f>
        <v>0</v>
      </c>
      <c r="AG848" s="30">
        <f>IF(G848="",0,IF(P848="Inkoop bij 3e partij",0,IF(H848="Ja", Z848,VLOOKUP($G848,PDC!$B$10:$G$95,5,FALSE))))</f>
        <v>0</v>
      </c>
      <c r="AH848" s="293">
        <f>IF(G848="",0,IF(P848="Inkoop bij 3e partij",V848*(1+PDC!$F$37)+IF(G848=0,0,IF(LEN(G848)=0,0,VLOOKUP($G848,PDC!$B$10:$J$77,7,FALSE))),0))</f>
        <v>0</v>
      </c>
      <c r="AI848" s="293">
        <f>IF(G848="",0,IF(P848="Inkoop bij 3e partij",W848*(1+PDC!$F$38),0))</f>
        <v>0</v>
      </c>
      <c r="AJ848" s="30">
        <f>IF(L848="",0,IF(M848="Ja",AA848,VLOOKUP($L848,PDC!$B$10:$G$95,5,FALSE)))</f>
        <v>0</v>
      </c>
    </row>
    <row r="849" spans="1:36" x14ac:dyDescent="0.2">
      <c r="A849" s="36" t="str">
        <f>IF(OR(LEN('Local Access'!A849)=0,'Local Access'!$L848="Ja"),"",'Local Access'!A849)</f>
        <v/>
      </c>
      <c r="B849" s="36" t="str">
        <f>IF(OR(LEN('Local Access'!B849)=0,'Local Access'!$L848="Ja"),"",'Local Access'!B849)</f>
        <v/>
      </c>
      <c r="C849" s="36" t="str">
        <f>IF(OR(LEN('Local Access'!C849)=0,'Local Access'!$L848="Ja"),"",'Local Access'!C849)</f>
        <v/>
      </c>
      <c r="D849" s="36" t="str">
        <f>IF(OR(LEN('Local Access'!D849)=0,'Local Access'!$L848="Ja"),"",'Local Access'!D849)</f>
        <v/>
      </c>
      <c r="E849" s="36" t="str">
        <f>IF(OR(LEN('Local Access'!E849)=0,'Local Access'!$L848="Ja"),"",'Local Access'!E849)</f>
        <v/>
      </c>
      <c r="F849" s="36" t="str">
        <f>IF(OR(LEN('Local Access'!F849)=0,'Local Access'!$L848="Ja"),"",'Local Access'!F849)</f>
        <v/>
      </c>
      <c r="G849" s="36" t="str">
        <f>IF(N848="Ja","",IF(LEN('Local Access'!H849)=0,"",'Local Access'!H849))</f>
        <v/>
      </c>
      <c r="H849" s="174" t="str">
        <f t="shared" si="65"/>
        <v/>
      </c>
      <c r="I849" s="36" t="str">
        <f>IF(N848="Ja","",IF(LEN('Local Access'!G849)=0,"",'Local Access'!G849))</f>
        <v/>
      </c>
      <c r="J849" s="36" t="str">
        <f>IF(N848="Ja","",IF(LEN('Local Access'!I849)=0,"",'Local Access'!I849))</f>
        <v/>
      </c>
      <c r="K849" s="36" t="str">
        <f>IF(LEN('Local Access'!J849)=0,"",'Local Access'!J849)</f>
        <v/>
      </c>
      <c r="L849" s="36" t="str">
        <f>IF(LEN('Local Access'!K849)=0,"",'Local Access'!K849)</f>
        <v/>
      </c>
      <c r="M849" s="174" t="str">
        <f t="shared" si="66"/>
        <v/>
      </c>
      <c r="N849" s="36" t="str">
        <f>IF(LEN('Local Access'!L849)=0,"",'Local Access'!L849)</f>
        <v/>
      </c>
      <c r="O849" s="36" t="str">
        <f>IF(LEN('Local Access'!M849)=0,"",'Local Access'!M849)</f>
        <v/>
      </c>
      <c r="P849" s="35"/>
      <c r="Q849" s="35"/>
      <c r="R849" s="34"/>
      <c r="S849" s="33"/>
      <c r="T849" s="33"/>
      <c r="U849" s="32"/>
      <c r="V849" s="31"/>
      <c r="W849" s="31"/>
      <c r="X849" s="31"/>
      <c r="Y849" s="31"/>
      <c r="Z849" s="31"/>
      <c r="AA849" s="31"/>
      <c r="AB849" s="292">
        <f t="shared" si="67"/>
        <v>0</v>
      </c>
      <c r="AC849" s="292">
        <f t="shared" si="68"/>
        <v>0</v>
      </c>
      <c r="AD849" s="292">
        <f t="shared" si="69"/>
        <v>0</v>
      </c>
      <c r="AE849" s="30">
        <f>IF(G849="",0,IF(P849="On-Net maken (glasvezel)",$S849*PDC!$F$33+$T849*PDC!$F$34+PDC!$F$32+$U849,IF(P849="On-Net maken (radio)",PDC!$F$35+$U849,0)))</f>
        <v>0</v>
      </c>
      <c r="AF849" s="293">
        <f>IF(G849="",0,IF(P849="Inkoop bij 3e partij",0,IF(H849="Ja",Y849,VLOOKUP($G849,PDC!$B$10:$G$95,6,FALSE))))</f>
        <v>0</v>
      </c>
      <c r="AG849" s="30">
        <f>IF(G849="",0,IF(P849="Inkoop bij 3e partij",0,IF(H849="Ja", Z849,VLOOKUP($G849,PDC!$B$10:$G$95,5,FALSE))))</f>
        <v>0</v>
      </c>
      <c r="AH849" s="293">
        <f>IF(G849="",0,IF(P849="Inkoop bij 3e partij",V849*(1+PDC!$F$37)+IF(G849=0,0,IF(LEN(G849)=0,0,VLOOKUP($G849,PDC!$B$10:$J$77,7,FALSE))),0))</f>
        <v>0</v>
      </c>
      <c r="AI849" s="293">
        <f>IF(G849="",0,IF(P849="Inkoop bij 3e partij",W849*(1+PDC!$F$38),0))</f>
        <v>0</v>
      </c>
      <c r="AJ849" s="30">
        <f>IF(L849="",0,IF(M849="Ja",AA849,VLOOKUP($L849,PDC!$B$10:$G$95,5,FALSE)))</f>
        <v>0</v>
      </c>
    </row>
    <row r="850" spans="1:36" x14ac:dyDescent="0.2">
      <c r="A850" s="36" t="str">
        <f>IF(OR(LEN('Local Access'!A850)=0,'Local Access'!$L849="Ja"),"",'Local Access'!A850)</f>
        <v/>
      </c>
      <c r="B850" s="36" t="str">
        <f>IF(OR(LEN('Local Access'!B850)=0,'Local Access'!$L849="Ja"),"",'Local Access'!B850)</f>
        <v/>
      </c>
      <c r="C850" s="36" t="str">
        <f>IF(OR(LEN('Local Access'!C850)=0,'Local Access'!$L849="Ja"),"",'Local Access'!C850)</f>
        <v/>
      </c>
      <c r="D850" s="36" t="str">
        <f>IF(OR(LEN('Local Access'!D850)=0,'Local Access'!$L849="Ja"),"",'Local Access'!D850)</f>
        <v/>
      </c>
      <c r="E850" s="36" t="str">
        <f>IF(OR(LEN('Local Access'!E850)=0,'Local Access'!$L849="Ja"),"",'Local Access'!E850)</f>
        <v/>
      </c>
      <c r="F850" s="36" t="str">
        <f>IF(OR(LEN('Local Access'!F850)=0,'Local Access'!$L849="Ja"),"",'Local Access'!F850)</f>
        <v/>
      </c>
      <c r="G850" s="36" t="str">
        <f>IF(N849="Ja","",IF(LEN('Local Access'!H850)=0,"",'Local Access'!H850))</f>
        <v/>
      </c>
      <c r="H850" s="174" t="str">
        <f t="shared" si="65"/>
        <v/>
      </c>
      <c r="I850" s="36" t="str">
        <f>IF(N849="Ja","",IF(LEN('Local Access'!G850)=0,"",'Local Access'!G850))</f>
        <v/>
      </c>
      <c r="J850" s="36" t="str">
        <f>IF(N849="Ja","",IF(LEN('Local Access'!I850)=0,"",'Local Access'!I850))</f>
        <v/>
      </c>
      <c r="K850" s="36" t="str">
        <f>IF(LEN('Local Access'!J850)=0,"",'Local Access'!J850)</f>
        <v/>
      </c>
      <c r="L850" s="36" t="str">
        <f>IF(LEN('Local Access'!K850)=0,"",'Local Access'!K850)</f>
        <v/>
      </c>
      <c r="M850" s="174" t="str">
        <f t="shared" si="66"/>
        <v/>
      </c>
      <c r="N850" s="36" t="str">
        <f>IF(LEN('Local Access'!L850)=0,"",'Local Access'!L850)</f>
        <v/>
      </c>
      <c r="O850" s="36" t="str">
        <f>IF(LEN('Local Access'!M850)=0,"",'Local Access'!M850)</f>
        <v/>
      </c>
      <c r="P850" s="35"/>
      <c r="Q850" s="35"/>
      <c r="R850" s="34"/>
      <c r="S850" s="33"/>
      <c r="T850" s="33"/>
      <c r="U850" s="32"/>
      <c r="V850" s="31"/>
      <c r="W850" s="31"/>
      <c r="X850" s="31"/>
      <c r="Y850" s="31"/>
      <c r="Z850" s="31"/>
      <c r="AA850" s="31"/>
      <c r="AB850" s="292">
        <f t="shared" si="67"/>
        <v>0</v>
      </c>
      <c r="AC850" s="292">
        <f t="shared" si="68"/>
        <v>0</v>
      </c>
      <c r="AD850" s="292">
        <f t="shared" si="69"/>
        <v>0</v>
      </c>
      <c r="AE850" s="30">
        <f>IF(G850="",0,IF(P850="On-Net maken (glasvezel)",$S850*PDC!$F$33+$T850*PDC!$F$34+PDC!$F$32+$U850,IF(P850="On-Net maken (radio)",PDC!$F$35+$U850,0)))</f>
        <v>0</v>
      </c>
      <c r="AF850" s="293">
        <f>IF(G850="",0,IF(P850="Inkoop bij 3e partij",0,IF(H850="Ja",Y850,VLOOKUP($G850,PDC!$B$10:$G$95,6,FALSE))))</f>
        <v>0</v>
      </c>
      <c r="AG850" s="30">
        <f>IF(G850="",0,IF(P850="Inkoop bij 3e partij",0,IF(H850="Ja", Z850,VLOOKUP($G850,PDC!$B$10:$G$95,5,FALSE))))</f>
        <v>0</v>
      </c>
      <c r="AH850" s="293">
        <f>IF(G850="",0,IF(P850="Inkoop bij 3e partij",V850*(1+PDC!$F$37)+IF(G850=0,0,IF(LEN(G850)=0,0,VLOOKUP($G850,PDC!$B$10:$J$77,7,FALSE))),0))</f>
        <v>0</v>
      </c>
      <c r="AI850" s="293">
        <f>IF(G850="",0,IF(P850="Inkoop bij 3e partij",W850*(1+PDC!$F$38),0))</f>
        <v>0</v>
      </c>
      <c r="AJ850" s="30">
        <f>IF(L850="",0,IF(M850="Ja",AA850,VLOOKUP($L850,PDC!$B$10:$G$95,5,FALSE)))</f>
        <v>0</v>
      </c>
    </row>
    <row r="851" spans="1:36" x14ac:dyDescent="0.2">
      <c r="A851" s="36" t="str">
        <f>IF(OR(LEN('Local Access'!A851)=0,'Local Access'!$L850="Ja"),"",'Local Access'!A851)</f>
        <v/>
      </c>
      <c r="B851" s="36" t="str">
        <f>IF(OR(LEN('Local Access'!B851)=0,'Local Access'!$L850="Ja"),"",'Local Access'!B851)</f>
        <v/>
      </c>
      <c r="C851" s="36" t="str">
        <f>IF(OR(LEN('Local Access'!C851)=0,'Local Access'!$L850="Ja"),"",'Local Access'!C851)</f>
        <v/>
      </c>
      <c r="D851" s="36" t="str">
        <f>IF(OR(LEN('Local Access'!D851)=0,'Local Access'!$L850="Ja"),"",'Local Access'!D851)</f>
        <v/>
      </c>
      <c r="E851" s="36" t="str">
        <f>IF(OR(LEN('Local Access'!E851)=0,'Local Access'!$L850="Ja"),"",'Local Access'!E851)</f>
        <v/>
      </c>
      <c r="F851" s="36" t="str">
        <f>IF(OR(LEN('Local Access'!F851)=0,'Local Access'!$L850="Ja"),"",'Local Access'!F851)</f>
        <v/>
      </c>
      <c r="G851" s="36" t="str">
        <f>IF(N850="Ja","",IF(LEN('Local Access'!H851)=0,"",'Local Access'!H851))</f>
        <v/>
      </c>
      <c r="H851" s="174" t="str">
        <f t="shared" si="65"/>
        <v/>
      </c>
      <c r="I851" s="36" t="str">
        <f>IF(N850="Ja","",IF(LEN('Local Access'!G851)=0,"",'Local Access'!G851))</f>
        <v/>
      </c>
      <c r="J851" s="36" t="str">
        <f>IF(N850="Ja","",IF(LEN('Local Access'!I851)=0,"",'Local Access'!I851))</f>
        <v/>
      </c>
      <c r="K851" s="36" t="str">
        <f>IF(LEN('Local Access'!J851)=0,"",'Local Access'!J851)</f>
        <v/>
      </c>
      <c r="L851" s="36" t="str">
        <f>IF(LEN('Local Access'!K851)=0,"",'Local Access'!K851)</f>
        <v/>
      </c>
      <c r="M851" s="174" t="str">
        <f t="shared" si="66"/>
        <v/>
      </c>
      <c r="N851" s="36" t="str">
        <f>IF(LEN('Local Access'!L851)=0,"",'Local Access'!L851)</f>
        <v/>
      </c>
      <c r="O851" s="36" t="str">
        <f>IF(LEN('Local Access'!M851)=0,"",'Local Access'!M851)</f>
        <v/>
      </c>
      <c r="P851" s="35"/>
      <c r="Q851" s="35"/>
      <c r="R851" s="34"/>
      <c r="S851" s="33"/>
      <c r="T851" s="33"/>
      <c r="U851" s="32"/>
      <c r="V851" s="31"/>
      <c r="W851" s="31"/>
      <c r="X851" s="31"/>
      <c r="Y851" s="31"/>
      <c r="Z851" s="31"/>
      <c r="AA851" s="31"/>
      <c r="AB851" s="292">
        <f t="shared" si="67"/>
        <v>0</v>
      </c>
      <c r="AC851" s="292">
        <f t="shared" si="68"/>
        <v>0</v>
      </c>
      <c r="AD851" s="292">
        <f t="shared" si="69"/>
        <v>0</v>
      </c>
      <c r="AE851" s="30">
        <f>IF(G851="",0,IF(P851="On-Net maken (glasvezel)",$S851*PDC!$F$33+$T851*PDC!$F$34+PDC!$F$32+$U851,IF(P851="On-Net maken (radio)",PDC!$F$35+$U851,0)))</f>
        <v>0</v>
      </c>
      <c r="AF851" s="293">
        <f>IF(G851="",0,IF(P851="Inkoop bij 3e partij",0,IF(H851="Ja",Y851,VLOOKUP($G851,PDC!$B$10:$G$95,6,FALSE))))</f>
        <v>0</v>
      </c>
      <c r="AG851" s="30">
        <f>IF(G851="",0,IF(P851="Inkoop bij 3e partij",0,IF(H851="Ja", Z851,VLOOKUP($G851,PDC!$B$10:$G$95,5,FALSE))))</f>
        <v>0</v>
      </c>
      <c r="AH851" s="293">
        <f>IF(G851="",0,IF(P851="Inkoop bij 3e partij",V851*(1+PDC!$F$37)+IF(G851=0,0,IF(LEN(G851)=0,0,VLOOKUP($G851,PDC!$B$10:$J$77,7,FALSE))),0))</f>
        <v>0</v>
      </c>
      <c r="AI851" s="293">
        <f>IF(G851="",0,IF(P851="Inkoop bij 3e partij",W851*(1+PDC!$F$38),0))</f>
        <v>0</v>
      </c>
      <c r="AJ851" s="30">
        <f>IF(L851="",0,IF(M851="Ja",AA851,VLOOKUP($L851,PDC!$B$10:$G$95,5,FALSE)))</f>
        <v>0</v>
      </c>
    </row>
    <row r="852" spans="1:36" x14ac:dyDescent="0.2">
      <c r="A852" s="36" t="str">
        <f>IF(OR(LEN('Local Access'!A852)=0,'Local Access'!$L851="Ja"),"",'Local Access'!A852)</f>
        <v/>
      </c>
      <c r="B852" s="36" t="str">
        <f>IF(OR(LEN('Local Access'!B852)=0,'Local Access'!$L851="Ja"),"",'Local Access'!B852)</f>
        <v/>
      </c>
      <c r="C852" s="36" t="str">
        <f>IF(OR(LEN('Local Access'!C852)=0,'Local Access'!$L851="Ja"),"",'Local Access'!C852)</f>
        <v/>
      </c>
      <c r="D852" s="36" t="str">
        <f>IF(OR(LEN('Local Access'!D852)=0,'Local Access'!$L851="Ja"),"",'Local Access'!D852)</f>
        <v/>
      </c>
      <c r="E852" s="36" t="str">
        <f>IF(OR(LEN('Local Access'!E852)=0,'Local Access'!$L851="Ja"),"",'Local Access'!E852)</f>
        <v/>
      </c>
      <c r="F852" s="36" t="str">
        <f>IF(OR(LEN('Local Access'!F852)=0,'Local Access'!$L851="Ja"),"",'Local Access'!F852)</f>
        <v/>
      </c>
      <c r="G852" s="36" t="str">
        <f>IF(N851="Ja","",IF(LEN('Local Access'!H852)=0,"",'Local Access'!H852))</f>
        <v/>
      </c>
      <c r="H852" s="174" t="str">
        <f t="shared" si="65"/>
        <v/>
      </c>
      <c r="I852" s="36" t="str">
        <f>IF(N851="Ja","",IF(LEN('Local Access'!G852)=0,"",'Local Access'!G852))</f>
        <v/>
      </c>
      <c r="J852" s="36" t="str">
        <f>IF(N851="Ja","",IF(LEN('Local Access'!I852)=0,"",'Local Access'!I852))</f>
        <v/>
      </c>
      <c r="K852" s="36" t="str">
        <f>IF(LEN('Local Access'!J852)=0,"",'Local Access'!J852)</f>
        <v/>
      </c>
      <c r="L852" s="36" t="str">
        <f>IF(LEN('Local Access'!K852)=0,"",'Local Access'!K852)</f>
        <v/>
      </c>
      <c r="M852" s="174" t="str">
        <f t="shared" si="66"/>
        <v/>
      </c>
      <c r="N852" s="36" t="str">
        <f>IF(LEN('Local Access'!L852)=0,"",'Local Access'!L852)</f>
        <v/>
      </c>
      <c r="O852" s="36" t="str">
        <f>IF(LEN('Local Access'!M852)=0,"",'Local Access'!M852)</f>
        <v/>
      </c>
      <c r="P852" s="35"/>
      <c r="Q852" s="35"/>
      <c r="R852" s="34"/>
      <c r="S852" s="33"/>
      <c r="T852" s="33"/>
      <c r="U852" s="32"/>
      <c r="V852" s="31"/>
      <c r="W852" s="31"/>
      <c r="X852" s="31"/>
      <c r="Y852" s="31"/>
      <c r="Z852" s="31"/>
      <c r="AA852" s="31"/>
      <c r="AB852" s="292">
        <f t="shared" si="67"/>
        <v>0</v>
      </c>
      <c r="AC852" s="292">
        <f t="shared" si="68"/>
        <v>0</v>
      </c>
      <c r="AD852" s="292">
        <f t="shared" si="69"/>
        <v>0</v>
      </c>
      <c r="AE852" s="30">
        <f>IF(G852="",0,IF(P852="On-Net maken (glasvezel)",$S852*PDC!$F$33+$T852*PDC!$F$34+PDC!$F$32+$U852,IF(P852="On-Net maken (radio)",PDC!$F$35+$U852,0)))</f>
        <v>0</v>
      </c>
      <c r="AF852" s="293">
        <f>IF(G852="",0,IF(P852="Inkoop bij 3e partij",0,IF(H852="Ja",Y852,VLOOKUP($G852,PDC!$B$10:$G$95,6,FALSE))))</f>
        <v>0</v>
      </c>
      <c r="AG852" s="30">
        <f>IF(G852="",0,IF(P852="Inkoop bij 3e partij",0,IF(H852="Ja", Z852,VLOOKUP($G852,PDC!$B$10:$G$95,5,FALSE))))</f>
        <v>0</v>
      </c>
      <c r="AH852" s="293">
        <f>IF(G852="",0,IF(P852="Inkoop bij 3e partij",V852*(1+PDC!$F$37)+IF(G852=0,0,IF(LEN(G852)=0,0,VLOOKUP($G852,PDC!$B$10:$J$77,7,FALSE))),0))</f>
        <v>0</v>
      </c>
      <c r="AI852" s="293">
        <f>IF(G852="",0,IF(P852="Inkoop bij 3e partij",W852*(1+PDC!$F$38),0))</f>
        <v>0</v>
      </c>
      <c r="AJ852" s="30">
        <f>IF(L852="",0,IF(M852="Ja",AA852,VLOOKUP($L852,PDC!$B$10:$G$95,5,FALSE)))</f>
        <v>0</v>
      </c>
    </row>
    <row r="853" spans="1:36" x14ac:dyDescent="0.2">
      <c r="A853" s="36" t="str">
        <f>IF(OR(LEN('Local Access'!A853)=0,'Local Access'!$L852="Ja"),"",'Local Access'!A853)</f>
        <v/>
      </c>
      <c r="B853" s="36" t="str">
        <f>IF(OR(LEN('Local Access'!B853)=0,'Local Access'!$L852="Ja"),"",'Local Access'!B853)</f>
        <v/>
      </c>
      <c r="C853" s="36" t="str">
        <f>IF(OR(LEN('Local Access'!C853)=0,'Local Access'!$L852="Ja"),"",'Local Access'!C853)</f>
        <v/>
      </c>
      <c r="D853" s="36" t="str">
        <f>IF(OR(LEN('Local Access'!D853)=0,'Local Access'!$L852="Ja"),"",'Local Access'!D853)</f>
        <v/>
      </c>
      <c r="E853" s="36" t="str">
        <f>IF(OR(LEN('Local Access'!E853)=0,'Local Access'!$L852="Ja"),"",'Local Access'!E853)</f>
        <v/>
      </c>
      <c r="F853" s="36" t="str">
        <f>IF(OR(LEN('Local Access'!F853)=0,'Local Access'!$L852="Ja"),"",'Local Access'!F853)</f>
        <v/>
      </c>
      <c r="G853" s="36" t="str">
        <f>IF(N852="Ja","",IF(LEN('Local Access'!H853)=0,"",'Local Access'!H853))</f>
        <v/>
      </c>
      <c r="H853" s="174" t="str">
        <f t="shared" si="65"/>
        <v/>
      </c>
      <c r="I853" s="36" t="str">
        <f>IF(N852="Ja","",IF(LEN('Local Access'!G853)=0,"",'Local Access'!G853))</f>
        <v/>
      </c>
      <c r="J853" s="36" t="str">
        <f>IF(N852="Ja","",IF(LEN('Local Access'!I853)=0,"",'Local Access'!I853))</f>
        <v/>
      </c>
      <c r="K853" s="36" t="str">
        <f>IF(LEN('Local Access'!J853)=0,"",'Local Access'!J853)</f>
        <v/>
      </c>
      <c r="L853" s="36" t="str">
        <f>IF(LEN('Local Access'!K853)=0,"",'Local Access'!K853)</f>
        <v/>
      </c>
      <c r="M853" s="174" t="str">
        <f t="shared" si="66"/>
        <v/>
      </c>
      <c r="N853" s="36" t="str">
        <f>IF(LEN('Local Access'!L853)=0,"",'Local Access'!L853)</f>
        <v/>
      </c>
      <c r="O853" s="36" t="str">
        <f>IF(LEN('Local Access'!M853)=0,"",'Local Access'!M853)</f>
        <v/>
      </c>
      <c r="P853" s="35"/>
      <c r="Q853" s="35"/>
      <c r="R853" s="34"/>
      <c r="S853" s="33"/>
      <c r="T853" s="33"/>
      <c r="U853" s="32"/>
      <c r="V853" s="31"/>
      <c r="W853" s="31"/>
      <c r="X853" s="31"/>
      <c r="Y853" s="31"/>
      <c r="Z853" s="31"/>
      <c r="AA853" s="31"/>
      <c r="AB853" s="292">
        <f t="shared" si="67"/>
        <v>0</v>
      </c>
      <c r="AC853" s="292">
        <f t="shared" si="68"/>
        <v>0</v>
      </c>
      <c r="AD853" s="292">
        <f t="shared" si="69"/>
        <v>0</v>
      </c>
      <c r="AE853" s="30">
        <f>IF(G853="",0,IF(P853="On-Net maken (glasvezel)",$S853*PDC!$F$33+$T853*PDC!$F$34+PDC!$F$32+$U853,IF(P853="On-Net maken (radio)",PDC!$F$35+$U853,0)))</f>
        <v>0</v>
      </c>
      <c r="AF853" s="293">
        <f>IF(G853="",0,IF(P853="Inkoop bij 3e partij",0,IF(H853="Ja",Y853,VLOOKUP($G853,PDC!$B$10:$G$95,6,FALSE))))</f>
        <v>0</v>
      </c>
      <c r="AG853" s="30">
        <f>IF(G853="",0,IF(P853="Inkoop bij 3e partij",0,IF(H853="Ja", Z853,VLOOKUP($G853,PDC!$B$10:$G$95,5,FALSE))))</f>
        <v>0</v>
      </c>
      <c r="AH853" s="293">
        <f>IF(G853="",0,IF(P853="Inkoop bij 3e partij",V853*(1+PDC!$F$37)+IF(G853=0,0,IF(LEN(G853)=0,0,VLOOKUP($G853,PDC!$B$10:$J$77,7,FALSE))),0))</f>
        <v>0</v>
      </c>
      <c r="AI853" s="293">
        <f>IF(G853="",0,IF(P853="Inkoop bij 3e partij",W853*(1+PDC!$F$38),0))</f>
        <v>0</v>
      </c>
      <c r="AJ853" s="30">
        <f>IF(L853="",0,IF(M853="Ja",AA853,VLOOKUP($L853,PDC!$B$10:$G$95,5,FALSE)))</f>
        <v>0</v>
      </c>
    </row>
    <row r="854" spans="1:36" x14ac:dyDescent="0.2">
      <c r="A854" s="36" t="str">
        <f>IF(OR(LEN('Local Access'!A854)=0,'Local Access'!$L853="Ja"),"",'Local Access'!A854)</f>
        <v/>
      </c>
      <c r="B854" s="36" t="str">
        <f>IF(OR(LEN('Local Access'!B854)=0,'Local Access'!$L853="Ja"),"",'Local Access'!B854)</f>
        <v/>
      </c>
      <c r="C854" s="36" t="str">
        <f>IF(OR(LEN('Local Access'!C854)=0,'Local Access'!$L853="Ja"),"",'Local Access'!C854)</f>
        <v/>
      </c>
      <c r="D854" s="36" t="str">
        <f>IF(OR(LEN('Local Access'!D854)=0,'Local Access'!$L853="Ja"),"",'Local Access'!D854)</f>
        <v/>
      </c>
      <c r="E854" s="36" t="str">
        <f>IF(OR(LEN('Local Access'!E854)=0,'Local Access'!$L853="Ja"),"",'Local Access'!E854)</f>
        <v/>
      </c>
      <c r="F854" s="36" t="str">
        <f>IF(OR(LEN('Local Access'!F854)=0,'Local Access'!$L853="Ja"),"",'Local Access'!F854)</f>
        <v/>
      </c>
      <c r="G854" s="36" t="str">
        <f>IF(N853="Ja","",IF(LEN('Local Access'!H854)=0,"",'Local Access'!H854))</f>
        <v/>
      </c>
      <c r="H854" s="174" t="str">
        <f t="shared" si="65"/>
        <v/>
      </c>
      <c r="I854" s="36" t="str">
        <f>IF(N853="Ja","",IF(LEN('Local Access'!G854)=0,"",'Local Access'!G854))</f>
        <v/>
      </c>
      <c r="J854" s="36" t="str">
        <f>IF(N853="Ja","",IF(LEN('Local Access'!I854)=0,"",'Local Access'!I854))</f>
        <v/>
      </c>
      <c r="K854" s="36" t="str">
        <f>IF(LEN('Local Access'!J854)=0,"",'Local Access'!J854)</f>
        <v/>
      </c>
      <c r="L854" s="36" t="str">
        <f>IF(LEN('Local Access'!K854)=0,"",'Local Access'!K854)</f>
        <v/>
      </c>
      <c r="M854" s="174" t="str">
        <f t="shared" si="66"/>
        <v/>
      </c>
      <c r="N854" s="36" t="str">
        <f>IF(LEN('Local Access'!L854)=0,"",'Local Access'!L854)</f>
        <v/>
      </c>
      <c r="O854" s="36" t="str">
        <f>IF(LEN('Local Access'!M854)=0,"",'Local Access'!M854)</f>
        <v/>
      </c>
      <c r="P854" s="35"/>
      <c r="Q854" s="35"/>
      <c r="R854" s="34"/>
      <c r="S854" s="33"/>
      <c r="T854" s="33"/>
      <c r="U854" s="32"/>
      <c r="V854" s="31"/>
      <c r="W854" s="31"/>
      <c r="X854" s="31"/>
      <c r="Y854" s="31"/>
      <c r="Z854" s="31"/>
      <c r="AA854" s="31"/>
      <c r="AB854" s="292">
        <f t="shared" si="67"/>
        <v>0</v>
      </c>
      <c r="AC854" s="292">
        <f t="shared" si="68"/>
        <v>0</v>
      </c>
      <c r="AD854" s="292">
        <f t="shared" si="69"/>
        <v>0</v>
      </c>
      <c r="AE854" s="30">
        <f>IF(G854="",0,IF(P854="On-Net maken (glasvezel)",$S854*PDC!$F$33+$T854*PDC!$F$34+PDC!$F$32+$U854,IF(P854="On-Net maken (radio)",PDC!$F$35+$U854,0)))</f>
        <v>0</v>
      </c>
      <c r="AF854" s="293">
        <f>IF(G854="",0,IF(P854="Inkoop bij 3e partij",0,IF(H854="Ja",Y854,VLOOKUP($G854,PDC!$B$10:$G$95,6,FALSE))))</f>
        <v>0</v>
      </c>
      <c r="AG854" s="30">
        <f>IF(G854="",0,IF(P854="Inkoop bij 3e partij",0,IF(H854="Ja", Z854,VLOOKUP($G854,PDC!$B$10:$G$95,5,FALSE))))</f>
        <v>0</v>
      </c>
      <c r="AH854" s="293">
        <f>IF(G854="",0,IF(P854="Inkoop bij 3e partij",V854*(1+PDC!$F$37)+IF(G854=0,0,IF(LEN(G854)=0,0,VLOOKUP($G854,PDC!$B$10:$J$77,7,FALSE))),0))</f>
        <v>0</v>
      </c>
      <c r="AI854" s="293">
        <f>IF(G854="",0,IF(P854="Inkoop bij 3e partij",W854*(1+PDC!$F$38),0))</f>
        <v>0</v>
      </c>
      <c r="AJ854" s="30">
        <f>IF(L854="",0,IF(M854="Ja",AA854,VLOOKUP($L854,PDC!$B$10:$G$95,5,FALSE)))</f>
        <v>0</v>
      </c>
    </row>
    <row r="855" spans="1:36" x14ac:dyDescent="0.2">
      <c r="A855" s="36" t="str">
        <f>IF(OR(LEN('Local Access'!A855)=0,'Local Access'!$L854="Ja"),"",'Local Access'!A855)</f>
        <v/>
      </c>
      <c r="B855" s="36" t="str">
        <f>IF(OR(LEN('Local Access'!B855)=0,'Local Access'!$L854="Ja"),"",'Local Access'!B855)</f>
        <v/>
      </c>
      <c r="C855" s="36" t="str">
        <f>IF(OR(LEN('Local Access'!C855)=0,'Local Access'!$L854="Ja"),"",'Local Access'!C855)</f>
        <v/>
      </c>
      <c r="D855" s="36" t="str">
        <f>IF(OR(LEN('Local Access'!D855)=0,'Local Access'!$L854="Ja"),"",'Local Access'!D855)</f>
        <v/>
      </c>
      <c r="E855" s="36" t="str">
        <f>IF(OR(LEN('Local Access'!E855)=0,'Local Access'!$L854="Ja"),"",'Local Access'!E855)</f>
        <v/>
      </c>
      <c r="F855" s="36" t="str">
        <f>IF(OR(LEN('Local Access'!F855)=0,'Local Access'!$L854="Ja"),"",'Local Access'!F855)</f>
        <v/>
      </c>
      <c r="G855" s="36" t="str">
        <f>IF(N854="Ja","",IF(LEN('Local Access'!H855)=0,"",'Local Access'!H855))</f>
        <v/>
      </c>
      <c r="H855" s="174" t="str">
        <f t="shared" si="65"/>
        <v/>
      </c>
      <c r="I855" s="36" t="str">
        <f>IF(N854="Ja","",IF(LEN('Local Access'!G855)=0,"",'Local Access'!G855))</f>
        <v/>
      </c>
      <c r="J855" s="36" t="str">
        <f>IF(N854="Ja","",IF(LEN('Local Access'!I855)=0,"",'Local Access'!I855))</f>
        <v/>
      </c>
      <c r="K855" s="36" t="str">
        <f>IF(LEN('Local Access'!J855)=0,"",'Local Access'!J855)</f>
        <v/>
      </c>
      <c r="L855" s="36" t="str">
        <f>IF(LEN('Local Access'!K855)=0,"",'Local Access'!K855)</f>
        <v/>
      </c>
      <c r="M855" s="174" t="str">
        <f t="shared" si="66"/>
        <v/>
      </c>
      <c r="N855" s="36" t="str">
        <f>IF(LEN('Local Access'!L855)=0,"",'Local Access'!L855)</f>
        <v/>
      </c>
      <c r="O855" s="36" t="str">
        <f>IF(LEN('Local Access'!M855)=0,"",'Local Access'!M855)</f>
        <v/>
      </c>
      <c r="P855" s="35"/>
      <c r="Q855" s="35"/>
      <c r="R855" s="34"/>
      <c r="S855" s="33"/>
      <c r="T855" s="33"/>
      <c r="U855" s="32"/>
      <c r="V855" s="31"/>
      <c r="W855" s="31"/>
      <c r="X855" s="31"/>
      <c r="Y855" s="31"/>
      <c r="Z855" s="31"/>
      <c r="AA855" s="31"/>
      <c r="AB855" s="292">
        <f t="shared" si="67"/>
        <v>0</v>
      </c>
      <c r="AC855" s="292">
        <f t="shared" si="68"/>
        <v>0</v>
      </c>
      <c r="AD855" s="292">
        <f t="shared" si="69"/>
        <v>0</v>
      </c>
      <c r="AE855" s="30">
        <f>IF(G855="",0,IF(P855="On-Net maken (glasvezel)",$S855*PDC!$F$33+$T855*PDC!$F$34+PDC!$F$32+$U855,IF(P855="On-Net maken (radio)",PDC!$F$35+$U855,0)))</f>
        <v>0</v>
      </c>
      <c r="AF855" s="293">
        <f>IF(G855="",0,IF(P855="Inkoop bij 3e partij",0,IF(H855="Ja",Y855,VLOOKUP($G855,PDC!$B$10:$G$95,6,FALSE))))</f>
        <v>0</v>
      </c>
      <c r="AG855" s="30">
        <f>IF(G855="",0,IF(P855="Inkoop bij 3e partij",0,IF(H855="Ja", Z855,VLOOKUP($G855,PDC!$B$10:$G$95,5,FALSE))))</f>
        <v>0</v>
      </c>
      <c r="AH855" s="293">
        <f>IF(G855="",0,IF(P855="Inkoop bij 3e partij",V855*(1+PDC!$F$37)+IF(G855=0,0,IF(LEN(G855)=0,0,VLOOKUP($G855,PDC!$B$10:$J$77,7,FALSE))),0))</f>
        <v>0</v>
      </c>
      <c r="AI855" s="293">
        <f>IF(G855="",0,IF(P855="Inkoop bij 3e partij",W855*(1+PDC!$F$38),0))</f>
        <v>0</v>
      </c>
      <c r="AJ855" s="30">
        <f>IF(L855="",0,IF(M855="Ja",AA855,VLOOKUP($L855,PDC!$B$10:$G$95,5,FALSE)))</f>
        <v>0</v>
      </c>
    </row>
    <row r="856" spans="1:36" x14ac:dyDescent="0.2">
      <c r="A856" s="36" t="str">
        <f>IF(OR(LEN('Local Access'!A856)=0,'Local Access'!$L855="Ja"),"",'Local Access'!A856)</f>
        <v/>
      </c>
      <c r="B856" s="36" t="str">
        <f>IF(OR(LEN('Local Access'!B856)=0,'Local Access'!$L855="Ja"),"",'Local Access'!B856)</f>
        <v/>
      </c>
      <c r="C856" s="36" t="str">
        <f>IF(OR(LEN('Local Access'!C856)=0,'Local Access'!$L855="Ja"),"",'Local Access'!C856)</f>
        <v/>
      </c>
      <c r="D856" s="36" t="str">
        <f>IF(OR(LEN('Local Access'!D856)=0,'Local Access'!$L855="Ja"),"",'Local Access'!D856)</f>
        <v/>
      </c>
      <c r="E856" s="36" t="str">
        <f>IF(OR(LEN('Local Access'!E856)=0,'Local Access'!$L855="Ja"),"",'Local Access'!E856)</f>
        <v/>
      </c>
      <c r="F856" s="36" t="str">
        <f>IF(OR(LEN('Local Access'!F856)=0,'Local Access'!$L855="Ja"),"",'Local Access'!F856)</f>
        <v/>
      </c>
      <c r="G856" s="36" t="str">
        <f>IF(N855="Ja","",IF(LEN('Local Access'!H856)=0,"",'Local Access'!H856))</f>
        <v/>
      </c>
      <c r="H856" s="174" t="str">
        <f t="shared" si="65"/>
        <v/>
      </c>
      <c r="I856" s="36" t="str">
        <f>IF(N855="Ja","",IF(LEN('Local Access'!G856)=0,"",'Local Access'!G856))</f>
        <v/>
      </c>
      <c r="J856" s="36" t="str">
        <f>IF(N855="Ja","",IF(LEN('Local Access'!I856)=0,"",'Local Access'!I856))</f>
        <v/>
      </c>
      <c r="K856" s="36" t="str">
        <f>IF(LEN('Local Access'!J856)=0,"",'Local Access'!J856)</f>
        <v/>
      </c>
      <c r="L856" s="36" t="str">
        <f>IF(LEN('Local Access'!K856)=0,"",'Local Access'!K856)</f>
        <v/>
      </c>
      <c r="M856" s="174" t="str">
        <f t="shared" si="66"/>
        <v/>
      </c>
      <c r="N856" s="36" t="str">
        <f>IF(LEN('Local Access'!L856)=0,"",'Local Access'!L856)</f>
        <v/>
      </c>
      <c r="O856" s="36" t="str">
        <f>IF(LEN('Local Access'!M856)=0,"",'Local Access'!M856)</f>
        <v/>
      </c>
      <c r="P856" s="35"/>
      <c r="Q856" s="35"/>
      <c r="R856" s="34"/>
      <c r="S856" s="33"/>
      <c r="T856" s="33"/>
      <c r="U856" s="32"/>
      <c r="V856" s="31"/>
      <c r="W856" s="31"/>
      <c r="X856" s="31"/>
      <c r="Y856" s="31"/>
      <c r="Z856" s="31"/>
      <c r="AA856" s="31"/>
      <c r="AB856" s="292">
        <f t="shared" si="67"/>
        <v>0</v>
      </c>
      <c r="AC856" s="292">
        <f t="shared" si="68"/>
        <v>0</v>
      </c>
      <c r="AD856" s="292">
        <f t="shared" si="69"/>
        <v>0</v>
      </c>
      <c r="AE856" s="30">
        <f>IF(G856="",0,IF(P856="On-Net maken (glasvezel)",$S856*PDC!$F$33+$T856*PDC!$F$34+PDC!$F$32+$U856,IF(P856="On-Net maken (radio)",PDC!$F$35+$U856,0)))</f>
        <v>0</v>
      </c>
      <c r="AF856" s="293">
        <f>IF(G856="",0,IF(P856="Inkoop bij 3e partij",0,IF(H856="Ja",Y856,VLOOKUP($G856,PDC!$B$10:$G$95,6,FALSE))))</f>
        <v>0</v>
      </c>
      <c r="AG856" s="30">
        <f>IF(G856="",0,IF(P856="Inkoop bij 3e partij",0,IF(H856="Ja", Z856,VLOOKUP($G856,PDC!$B$10:$G$95,5,FALSE))))</f>
        <v>0</v>
      </c>
      <c r="AH856" s="293">
        <f>IF(G856="",0,IF(P856="Inkoop bij 3e partij",V856*(1+PDC!$F$37)+IF(G856=0,0,IF(LEN(G856)=0,0,VLOOKUP($G856,PDC!$B$10:$J$77,7,FALSE))),0))</f>
        <v>0</v>
      </c>
      <c r="AI856" s="293">
        <f>IF(G856="",0,IF(P856="Inkoop bij 3e partij",W856*(1+PDC!$F$38),0))</f>
        <v>0</v>
      </c>
      <c r="AJ856" s="30">
        <f>IF(L856="",0,IF(M856="Ja",AA856,VLOOKUP($L856,PDC!$B$10:$G$95,5,FALSE)))</f>
        <v>0</v>
      </c>
    </row>
    <row r="857" spans="1:36" x14ac:dyDescent="0.2">
      <c r="A857" s="36" t="str">
        <f>IF(OR(LEN('Local Access'!A857)=0,'Local Access'!$L856="Ja"),"",'Local Access'!A857)</f>
        <v/>
      </c>
      <c r="B857" s="36" t="str">
        <f>IF(OR(LEN('Local Access'!B857)=0,'Local Access'!$L856="Ja"),"",'Local Access'!B857)</f>
        <v/>
      </c>
      <c r="C857" s="36" t="str">
        <f>IF(OR(LEN('Local Access'!C857)=0,'Local Access'!$L856="Ja"),"",'Local Access'!C857)</f>
        <v/>
      </c>
      <c r="D857" s="36" t="str">
        <f>IF(OR(LEN('Local Access'!D857)=0,'Local Access'!$L856="Ja"),"",'Local Access'!D857)</f>
        <v/>
      </c>
      <c r="E857" s="36" t="str">
        <f>IF(OR(LEN('Local Access'!E857)=0,'Local Access'!$L856="Ja"),"",'Local Access'!E857)</f>
        <v/>
      </c>
      <c r="F857" s="36" t="str">
        <f>IF(OR(LEN('Local Access'!F857)=0,'Local Access'!$L856="Ja"),"",'Local Access'!F857)</f>
        <v/>
      </c>
      <c r="G857" s="36" t="str">
        <f>IF(N856="Ja","",IF(LEN('Local Access'!H857)=0,"",'Local Access'!H857))</f>
        <v/>
      </c>
      <c r="H857" s="174" t="str">
        <f t="shared" si="65"/>
        <v/>
      </c>
      <c r="I857" s="36" t="str">
        <f>IF(N856="Ja","",IF(LEN('Local Access'!G857)=0,"",'Local Access'!G857))</f>
        <v/>
      </c>
      <c r="J857" s="36" t="str">
        <f>IF(N856="Ja","",IF(LEN('Local Access'!I857)=0,"",'Local Access'!I857))</f>
        <v/>
      </c>
      <c r="K857" s="36" t="str">
        <f>IF(LEN('Local Access'!J857)=0,"",'Local Access'!J857)</f>
        <v/>
      </c>
      <c r="L857" s="36" t="str">
        <f>IF(LEN('Local Access'!K857)=0,"",'Local Access'!K857)</f>
        <v/>
      </c>
      <c r="M857" s="174" t="str">
        <f t="shared" si="66"/>
        <v/>
      </c>
      <c r="N857" s="36" t="str">
        <f>IF(LEN('Local Access'!L857)=0,"",'Local Access'!L857)</f>
        <v/>
      </c>
      <c r="O857" s="36" t="str">
        <f>IF(LEN('Local Access'!M857)=0,"",'Local Access'!M857)</f>
        <v/>
      </c>
      <c r="P857" s="35"/>
      <c r="Q857" s="35"/>
      <c r="R857" s="34"/>
      <c r="S857" s="33"/>
      <c r="T857" s="33"/>
      <c r="U857" s="32"/>
      <c r="V857" s="31"/>
      <c r="W857" s="31"/>
      <c r="X857" s="31"/>
      <c r="Y857" s="31"/>
      <c r="Z857" s="31"/>
      <c r="AA857" s="31"/>
      <c r="AB857" s="292">
        <f t="shared" si="67"/>
        <v>0</v>
      </c>
      <c r="AC857" s="292">
        <f t="shared" si="68"/>
        <v>0</v>
      </c>
      <c r="AD857" s="292">
        <f t="shared" si="69"/>
        <v>0</v>
      </c>
      <c r="AE857" s="30">
        <f>IF(G857="",0,IF(P857="On-Net maken (glasvezel)",$S857*PDC!$F$33+$T857*PDC!$F$34+PDC!$F$32+$U857,IF(P857="On-Net maken (radio)",PDC!$F$35+$U857,0)))</f>
        <v>0</v>
      </c>
      <c r="AF857" s="293">
        <f>IF(G857="",0,IF(P857="Inkoop bij 3e partij",0,IF(H857="Ja",Y857,VLOOKUP($G857,PDC!$B$10:$G$95,6,FALSE))))</f>
        <v>0</v>
      </c>
      <c r="AG857" s="30">
        <f>IF(G857="",0,IF(P857="Inkoop bij 3e partij",0,IF(H857="Ja", Z857,VLOOKUP($G857,PDC!$B$10:$G$95,5,FALSE))))</f>
        <v>0</v>
      </c>
      <c r="AH857" s="293">
        <f>IF(G857="",0,IF(P857="Inkoop bij 3e partij",V857*(1+PDC!$F$37)+IF(G857=0,0,IF(LEN(G857)=0,0,VLOOKUP($G857,PDC!$B$10:$J$77,7,FALSE))),0))</f>
        <v>0</v>
      </c>
      <c r="AI857" s="293">
        <f>IF(G857="",0,IF(P857="Inkoop bij 3e partij",W857*(1+PDC!$F$38),0))</f>
        <v>0</v>
      </c>
      <c r="AJ857" s="30">
        <f>IF(L857="",0,IF(M857="Ja",AA857,VLOOKUP($L857,PDC!$B$10:$G$95,5,FALSE)))</f>
        <v>0</v>
      </c>
    </row>
    <row r="858" spans="1:36" x14ac:dyDescent="0.2">
      <c r="A858" s="36" t="str">
        <f>IF(OR(LEN('Local Access'!A858)=0,'Local Access'!$L857="Ja"),"",'Local Access'!A858)</f>
        <v/>
      </c>
      <c r="B858" s="36" t="str">
        <f>IF(OR(LEN('Local Access'!B858)=0,'Local Access'!$L857="Ja"),"",'Local Access'!B858)</f>
        <v/>
      </c>
      <c r="C858" s="36" t="str">
        <f>IF(OR(LEN('Local Access'!C858)=0,'Local Access'!$L857="Ja"),"",'Local Access'!C858)</f>
        <v/>
      </c>
      <c r="D858" s="36" t="str">
        <f>IF(OR(LEN('Local Access'!D858)=0,'Local Access'!$L857="Ja"),"",'Local Access'!D858)</f>
        <v/>
      </c>
      <c r="E858" s="36" t="str">
        <f>IF(OR(LEN('Local Access'!E858)=0,'Local Access'!$L857="Ja"),"",'Local Access'!E858)</f>
        <v/>
      </c>
      <c r="F858" s="36" t="str">
        <f>IF(OR(LEN('Local Access'!F858)=0,'Local Access'!$L857="Ja"),"",'Local Access'!F858)</f>
        <v/>
      </c>
      <c r="G858" s="36" t="str">
        <f>IF(N857="Ja","",IF(LEN('Local Access'!H858)=0,"",'Local Access'!H858))</f>
        <v/>
      </c>
      <c r="H858" s="174" t="str">
        <f t="shared" si="65"/>
        <v/>
      </c>
      <c r="I858" s="36" t="str">
        <f>IF(N857="Ja","",IF(LEN('Local Access'!G858)=0,"",'Local Access'!G858))</f>
        <v/>
      </c>
      <c r="J858" s="36" t="str">
        <f>IF(N857="Ja","",IF(LEN('Local Access'!I858)=0,"",'Local Access'!I858))</f>
        <v/>
      </c>
      <c r="K858" s="36" t="str">
        <f>IF(LEN('Local Access'!J858)=0,"",'Local Access'!J858)</f>
        <v/>
      </c>
      <c r="L858" s="36" t="str">
        <f>IF(LEN('Local Access'!K858)=0,"",'Local Access'!K858)</f>
        <v/>
      </c>
      <c r="M858" s="174" t="str">
        <f t="shared" si="66"/>
        <v/>
      </c>
      <c r="N858" s="36" t="str">
        <f>IF(LEN('Local Access'!L858)=0,"",'Local Access'!L858)</f>
        <v/>
      </c>
      <c r="O858" s="36" t="str">
        <f>IF(LEN('Local Access'!M858)=0,"",'Local Access'!M858)</f>
        <v/>
      </c>
      <c r="P858" s="35"/>
      <c r="Q858" s="35"/>
      <c r="R858" s="34"/>
      <c r="S858" s="33"/>
      <c r="T858" s="33"/>
      <c r="U858" s="32"/>
      <c r="V858" s="31"/>
      <c r="W858" s="31"/>
      <c r="X858" s="31"/>
      <c r="Y858" s="31"/>
      <c r="Z858" s="31"/>
      <c r="AA858" s="31"/>
      <c r="AB858" s="292">
        <f t="shared" si="67"/>
        <v>0</v>
      </c>
      <c r="AC858" s="292">
        <f t="shared" si="68"/>
        <v>0</v>
      </c>
      <c r="AD858" s="292">
        <f t="shared" si="69"/>
        <v>0</v>
      </c>
      <c r="AE858" s="30">
        <f>IF(G858="",0,IF(P858="On-Net maken (glasvezel)",$S858*PDC!$F$33+$T858*PDC!$F$34+PDC!$F$32+$U858,IF(P858="On-Net maken (radio)",PDC!$F$35+$U858,0)))</f>
        <v>0</v>
      </c>
      <c r="AF858" s="293">
        <f>IF(G858="",0,IF(P858="Inkoop bij 3e partij",0,IF(H858="Ja",Y858,VLOOKUP($G858,PDC!$B$10:$G$95,6,FALSE))))</f>
        <v>0</v>
      </c>
      <c r="AG858" s="30">
        <f>IF(G858="",0,IF(P858="Inkoop bij 3e partij",0,IF(H858="Ja", Z858,VLOOKUP($G858,PDC!$B$10:$G$95,5,FALSE))))</f>
        <v>0</v>
      </c>
      <c r="AH858" s="293">
        <f>IF(G858="",0,IF(P858="Inkoop bij 3e partij",V858*(1+PDC!$F$37)+IF(G858=0,0,IF(LEN(G858)=0,0,VLOOKUP($G858,PDC!$B$10:$J$77,7,FALSE))),0))</f>
        <v>0</v>
      </c>
      <c r="AI858" s="293">
        <f>IF(G858="",0,IF(P858="Inkoop bij 3e partij",W858*(1+PDC!$F$38),0))</f>
        <v>0</v>
      </c>
      <c r="AJ858" s="30">
        <f>IF(L858="",0,IF(M858="Ja",AA858,VLOOKUP($L858,PDC!$B$10:$G$95,5,FALSE)))</f>
        <v>0</v>
      </c>
    </row>
    <row r="859" spans="1:36" x14ac:dyDescent="0.2">
      <c r="A859" s="36" t="str">
        <f>IF(OR(LEN('Local Access'!A859)=0,'Local Access'!$L858="Ja"),"",'Local Access'!A859)</f>
        <v/>
      </c>
      <c r="B859" s="36" t="str">
        <f>IF(OR(LEN('Local Access'!B859)=0,'Local Access'!$L858="Ja"),"",'Local Access'!B859)</f>
        <v/>
      </c>
      <c r="C859" s="36" t="str">
        <f>IF(OR(LEN('Local Access'!C859)=0,'Local Access'!$L858="Ja"),"",'Local Access'!C859)</f>
        <v/>
      </c>
      <c r="D859" s="36" t="str">
        <f>IF(OR(LEN('Local Access'!D859)=0,'Local Access'!$L858="Ja"),"",'Local Access'!D859)</f>
        <v/>
      </c>
      <c r="E859" s="36" t="str">
        <f>IF(OR(LEN('Local Access'!E859)=0,'Local Access'!$L858="Ja"),"",'Local Access'!E859)</f>
        <v/>
      </c>
      <c r="F859" s="36" t="str">
        <f>IF(OR(LEN('Local Access'!F859)=0,'Local Access'!$L858="Ja"),"",'Local Access'!F859)</f>
        <v/>
      </c>
      <c r="G859" s="36" t="str">
        <f>IF(N858="Ja","",IF(LEN('Local Access'!H859)=0,"",'Local Access'!H859))</f>
        <v/>
      </c>
      <c r="H859" s="174" t="str">
        <f t="shared" si="65"/>
        <v/>
      </c>
      <c r="I859" s="36" t="str">
        <f>IF(N858="Ja","",IF(LEN('Local Access'!G859)=0,"",'Local Access'!G859))</f>
        <v/>
      </c>
      <c r="J859" s="36" t="str">
        <f>IF(N858="Ja","",IF(LEN('Local Access'!I859)=0,"",'Local Access'!I859))</f>
        <v/>
      </c>
      <c r="K859" s="36" t="str">
        <f>IF(LEN('Local Access'!J859)=0,"",'Local Access'!J859)</f>
        <v/>
      </c>
      <c r="L859" s="36" t="str">
        <f>IF(LEN('Local Access'!K859)=0,"",'Local Access'!K859)</f>
        <v/>
      </c>
      <c r="M859" s="174" t="str">
        <f t="shared" si="66"/>
        <v/>
      </c>
      <c r="N859" s="36" t="str">
        <f>IF(LEN('Local Access'!L859)=0,"",'Local Access'!L859)</f>
        <v/>
      </c>
      <c r="O859" s="36" t="str">
        <f>IF(LEN('Local Access'!M859)=0,"",'Local Access'!M859)</f>
        <v/>
      </c>
      <c r="P859" s="35"/>
      <c r="Q859" s="35"/>
      <c r="R859" s="34"/>
      <c r="S859" s="33"/>
      <c r="T859" s="33"/>
      <c r="U859" s="32"/>
      <c r="V859" s="31"/>
      <c r="W859" s="31"/>
      <c r="X859" s="31"/>
      <c r="Y859" s="31"/>
      <c r="Z859" s="31"/>
      <c r="AA859" s="31"/>
      <c r="AB859" s="292">
        <f t="shared" si="67"/>
        <v>0</v>
      </c>
      <c r="AC859" s="292">
        <f t="shared" si="68"/>
        <v>0</v>
      </c>
      <c r="AD859" s="292">
        <f t="shared" si="69"/>
        <v>0</v>
      </c>
      <c r="AE859" s="30">
        <f>IF(G859="",0,IF(P859="On-Net maken (glasvezel)",$S859*PDC!$F$33+$T859*PDC!$F$34+PDC!$F$32+$U859,IF(P859="On-Net maken (radio)",PDC!$F$35+$U859,0)))</f>
        <v>0</v>
      </c>
      <c r="AF859" s="293">
        <f>IF(G859="",0,IF(P859="Inkoop bij 3e partij",0,IF(H859="Ja",Y859,VLOOKUP($G859,PDC!$B$10:$G$95,6,FALSE))))</f>
        <v>0</v>
      </c>
      <c r="AG859" s="30">
        <f>IF(G859="",0,IF(P859="Inkoop bij 3e partij",0,IF(H859="Ja", Z859,VLOOKUP($G859,PDC!$B$10:$G$95,5,FALSE))))</f>
        <v>0</v>
      </c>
      <c r="AH859" s="293">
        <f>IF(G859="",0,IF(P859="Inkoop bij 3e partij",V859*(1+PDC!$F$37)+IF(G859=0,0,IF(LEN(G859)=0,0,VLOOKUP($G859,PDC!$B$10:$J$77,7,FALSE))),0))</f>
        <v>0</v>
      </c>
      <c r="AI859" s="293">
        <f>IF(G859="",0,IF(P859="Inkoop bij 3e partij",W859*(1+PDC!$F$38),0))</f>
        <v>0</v>
      </c>
      <c r="AJ859" s="30">
        <f>IF(L859="",0,IF(M859="Ja",AA859,VLOOKUP($L859,PDC!$B$10:$G$95,5,FALSE)))</f>
        <v>0</v>
      </c>
    </row>
    <row r="860" spans="1:36" x14ac:dyDescent="0.2">
      <c r="A860" s="36" t="str">
        <f>IF(OR(LEN('Local Access'!A860)=0,'Local Access'!$L859="Ja"),"",'Local Access'!A860)</f>
        <v/>
      </c>
      <c r="B860" s="36" t="str">
        <f>IF(OR(LEN('Local Access'!B860)=0,'Local Access'!$L859="Ja"),"",'Local Access'!B860)</f>
        <v/>
      </c>
      <c r="C860" s="36" t="str">
        <f>IF(OR(LEN('Local Access'!C860)=0,'Local Access'!$L859="Ja"),"",'Local Access'!C860)</f>
        <v/>
      </c>
      <c r="D860" s="36" t="str">
        <f>IF(OR(LEN('Local Access'!D860)=0,'Local Access'!$L859="Ja"),"",'Local Access'!D860)</f>
        <v/>
      </c>
      <c r="E860" s="36" t="str">
        <f>IF(OR(LEN('Local Access'!E860)=0,'Local Access'!$L859="Ja"),"",'Local Access'!E860)</f>
        <v/>
      </c>
      <c r="F860" s="36" t="str">
        <f>IF(OR(LEN('Local Access'!F860)=0,'Local Access'!$L859="Ja"),"",'Local Access'!F860)</f>
        <v/>
      </c>
      <c r="G860" s="36" t="str">
        <f>IF(N859="Ja","",IF(LEN('Local Access'!H860)=0,"",'Local Access'!H860))</f>
        <v/>
      </c>
      <c r="H860" s="174" t="str">
        <f t="shared" si="65"/>
        <v/>
      </c>
      <c r="I860" s="36" t="str">
        <f>IF(N859="Ja","",IF(LEN('Local Access'!G860)=0,"",'Local Access'!G860))</f>
        <v/>
      </c>
      <c r="J860" s="36" t="str">
        <f>IF(N859="Ja","",IF(LEN('Local Access'!I860)=0,"",'Local Access'!I860))</f>
        <v/>
      </c>
      <c r="K860" s="36" t="str">
        <f>IF(LEN('Local Access'!J860)=0,"",'Local Access'!J860)</f>
        <v/>
      </c>
      <c r="L860" s="36" t="str">
        <f>IF(LEN('Local Access'!K860)=0,"",'Local Access'!K860)</f>
        <v/>
      </c>
      <c r="M860" s="174" t="str">
        <f t="shared" si="66"/>
        <v/>
      </c>
      <c r="N860" s="36" t="str">
        <f>IF(LEN('Local Access'!L860)=0,"",'Local Access'!L860)</f>
        <v/>
      </c>
      <c r="O860" s="36" t="str">
        <f>IF(LEN('Local Access'!M860)=0,"",'Local Access'!M860)</f>
        <v/>
      </c>
      <c r="P860" s="35"/>
      <c r="Q860" s="35"/>
      <c r="R860" s="34"/>
      <c r="S860" s="33"/>
      <c r="T860" s="33"/>
      <c r="U860" s="32"/>
      <c r="V860" s="31"/>
      <c r="W860" s="31"/>
      <c r="X860" s="31"/>
      <c r="Y860" s="31"/>
      <c r="Z860" s="31"/>
      <c r="AA860" s="31"/>
      <c r="AB860" s="292">
        <f t="shared" si="67"/>
        <v>0</v>
      </c>
      <c r="AC860" s="292">
        <f t="shared" si="68"/>
        <v>0</v>
      </c>
      <c r="AD860" s="292">
        <f t="shared" si="69"/>
        <v>0</v>
      </c>
      <c r="AE860" s="30">
        <f>IF(G860="",0,IF(P860="On-Net maken (glasvezel)",$S860*PDC!$F$33+$T860*PDC!$F$34+PDC!$F$32+$U860,IF(P860="On-Net maken (radio)",PDC!$F$35+$U860,0)))</f>
        <v>0</v>
      </c>
      <c r="AF860" s="293">
        <f>IF(G860="",0,IF(P860="Inkoop bij 3e partij",0,IF(H860="Ja",Y860,VLOOKUP($G860,PDC!$B$10:$G$95,6,FALSE))))</f>
        <v>0</v>
      </c>
      <c r="AG860" s="30">
        <f>IF(G860="",0,IF(P860="Inkoop bij 3e partij",0,IF(H860="Ja", Z860,VLOOKUP($G860,PDC!$B$10:$G$95,5,FALSE))))</f>
        <v>0</v>
      </c>
      <c r="AH860" s="293">
        <f>IF(G860="",0,IF(P860="Inkoop bij 3e partij",V860*(1+PDC!$F$37)+IF(G860=0,0,IF(LEN(G860)=0,0,VLOOKUP($G860,PDC!$B$10:$J$77,7,FALSE))),0))</f>
        <v>0</v>
      </c>
      <c r="AI860" s="293">
        <f>IF(G860="",0,IF(P860="Inkoop bij 3e partij",W860*(1+PDC!$F$38),0))</f>
        <v>0</v>
      </c>
      <c r="AJ860" s="30">
        <f>IF(L860="",0,IF(M860="Ja",AA860,VLOOKUP($L860,PDC!$B$10:$G$95,5,FALSE)))</f>
        <v>0</v>
      </c>
    </row>
    <row r="861" spans="1:36" x14ac:dyDescent="0.2">
      <c r="A861" s="36" t="str">
        <f>IF(OR(LEN('Local Access'!A861)=0,'Local Access'!$L860="Ja"),"",'Local Access'!A861)</f>
        <v/>
      </c>
      <c r="B861" s="36" t="str">
        <f>IF(OR(LEN('Local Access'!B861)=0,'Local Access'!$L860="Ja"),"",'Local Access'!B861)</f>
        <v/>
      </c>
      <c r="C861" s="36" t="str">
        <f>IF(OR(LEN('Local Access'!C861)=0,'Local Access'!$L860="Ja"),"",'Local Access'!C861)</f>
        <v/>
      </c>
      <c r="D861" s="36" t="str">
        <f>IF(OR(LEN('Local Access'!D861)=0,'Local Access'!$L860="Ja"),"",'Local Access'!D861)</f>
        <v/>
      </c>
      <c r="E861" s="36" t="str">
        <f>IF(OR(LEN('Local Access'!E861)=0,'Local Access'!$L860="Ja"),"",'Local Access'!E861)</f>
        <v/>
      </c>
      <c r="F861" s="36" t="str">
        <f>IF(OR(LEN('Local Access'!F861)=0,'Local Access'!$L860="Ja"),"",'Local Access'!F861)</f>
        <v/>
      </c>
      <c r="G861" s="36" t="str">
        <f>IF(N860="Ja","",IF(LEN('Local Access'!H861)=0,"",'Local Access'!H861))</f>
        <v/>
      </c>
      <c r="H861" s="174" t="str">
        <f t="shared" si="65"/>
        <v/>
      </c>
      <c r="I861" s="36" t="str">
        <f>IF(N860="Ja","",IF(LEN('Local Access'!G861)=0,"",'Local Access'!G861))</f>
        <v/>
      </c>
      <c r="J861" s="36" t="str">
        <f>IF(N860="Ja","",IF(LEN('Local Access'!I861)=0,"",'Local Access'!I861))</f>
        <v/>
      </c>
      <c r="K861" s="36" t="str">
        <f>IF(LEN('Local Access'!J861)=0,"",'Local Access'!J861)</f>
        <v/>
      </c>
      <c r="L861" s="36" t="str">
        <f>IF(LEN('Local Access'!K861)=0,"",'Local Access'!K861)</f>
        <v/>
      </c>
      <c r="M861" s="174" t="str">
        <f t="shared" si="66"/>
        <v/>
      </c>
      <c r="N861" s="36" t="str">
        <f>IF(LEN('Local Access'!L861)=0,"",'Local Access'!L861)</f>
        <v/>
      </c>
      <c r="O861" s="36" t="str">
        <f>IF(LEN('Local Access'!M861)=0,"",'Local Access'!M861)</f>
        <v/>
      </c>
      <c r="P861" s="35"/>
      <c r="Q861" s="35"/>
      <c r="R861" s="34"/>
      <c r="S861" s="33"/>
      <c r="T861" s="33"/>
      <c r="U861" s="32"/>
      <c r="V861" s="31"/>
      <c r="W861" s="31"/>
      <c r="X861" s="31"/>
      <c r="Y861" s="31"/>
      <c r="Z861" s="31"/>
      <c r="AA861" s="31"/>
      <c r="AB861" s="292">
        <f t="shared" si="67"/>
        <v>0</v>
      </c>
      <c r="AC861" s="292">
        <f t="shared" si="68"/>
        <v>0</v>
      </c>
      <c r="AD861" s="292">
        <f t="shared" si="69"/>
        <v>0</v>
      </c>
      <c r="AE861" s="30">
        <f>IF(G861="",0,IF(P861="On-Net maken (glasvezel)",$S861*PDC!$F$33+$T861*PDC!$F$34+PDC!$F$32+$U861,IF(P861="On-Net maken (radio)",PDC!$F$35+$U861,0)))</f>
        <v>0</v>
      </c>
      <c r="AF861" s="293">
        <f>IF(G861="",0,IF(P861="Inkoop bij 3e partij",0,IF(H861="Ja",Y861,VLOOKUP($G861,PDC!$B$10:$G$95,6,FALSE))))</f>
        <v>0</v>
      </c>
      <c r="AG861" s="30">
        <f>IF(G861="",0,IF(P861="Inkoop bij 3e partij",0,IF(H861="Ja", Z861,VLOOKUP($G861,PDC!$B$10:$G$95,5,FALSE))))</f>
        <v>0</v>
      </c>
      <c r="AH861" s="293">
        <f>IF(G861="",0,IF(P861="Inkoop bij 3e partij",V861*(1+PDC!$F$37)+IF(G861=0,0,IF(LEN(G861)=0,0,VLOOKUP($G861,PDC!$B$10:$J$77,7,FALSE))),0))</f>
        <v>0</v>
      </c>
      <c r="AI861" s="293">
        <f>IF(G861="",0,IF(P861="Inkoop bij 3e partij",W861*(1+PDC!$F$38),0))</f>
        <v>0</v>
      </c>
      <c r="AJ861" s="30">
        <f>IF(L861="",0,IF(M861="Ja",AA861,VLOOKUP($L861,PDC!$B$10:$G$95,5,FALSE)))</f>
        <v>0</v>
      </c>
    </row>
    <row r="862" spans="1:36" x14ac:dyDescent="0.2">
      <c r="A862" s="36" t="str">
        <f>IF(OR(LEN('Local Access'!A862)=0,'Local Access'!$L861="Ja"),"",'Local Access'!A862)</f>
        <v/>
      </c>
      <c r="B862" s="36" t="str">
        <f>IF(OR(LEN('Local Access'!B862)=0,'Local Access'!$L861="Ja"),"",'Local Access'!B862)</f>
        <v/>
      </c>
      <c r="C862" s="36" t="str">
        <f>IF(OR(LEN('Local Access'!C862)=0,'Local Access'!$L861="Ja"),"",'Local Access'!C862)</f>
        <v/>
      </c>
      <c r="D862" s="36" t="str">
        <f>IF(OR(LEN('Local Access'!D862)=0,'Local Access'!$L861="Ja"),"",'Local Access'!D862)</f>
        <v/>
      </c>
      <c r="E862" s="36" t="str">
        <f>IF(OR(LEN('Local Access'!E862)=0,'Local Access'!$L861="Ja"),"",'Local Access'!E862)</f>
        <v/>
      </c>
      <c r="F862" s="36" t="str">
        <f>IF(OR(LEN('Local Access'!F862)=0,'Local Access'!$L861="Ja"),"",'Local Access'!F862)</f>
        <v/>
      </c>
      <c r="G862" s="36" t="str">
        <f>IF(N861="Ja","",IF(LEN('Local Access'!H862)=0,"",'Local Access'!H862))</f>
        <v/>
      </c>
      <c r="H862" s="174" t="str">
        <f t="shared" si="65"/>
        <v/>
      </c>
      <c r="I862" s="36" t="str">
        <f>IF(N861="Ja","",IF(LEN('Local Access'!G862)=0,"",'Local Access'!G862))</f>
        <v/>
      </c>
      <c r="J862" s="36" t="str">
        <f>IF(N861="Ja","",IF(LEN('Local Access'!I862)=0,"",'Local Access'!I862))</f>
        <v/>
      </c>
      <c r="K862" s="36" t="str">
        <f>IF(LEN('Local Access'!J862)=0,"",'Local Access'!J862)</f>
        <v/>
      </c>
      <c r="L862" s="36" t="str">
        <f>IF(LEN('Local Access'!K862)=0,"",'Local Access'!K862)</f>
        <v/>
      </c>
      <c r="M862" s="174" t="str">
        <f t="shared" si="66"/>
        <v/>
      </c>
      <c r="N862" s="36" t="str">
        <f>IF(LEN('Local Access'!L862)=0,"",'Local Access'!L862)</f>
        <v/>
      </c>
      <c r="O862" s="36" t="str">
        <f>IF(LEN('Local Access'!M862)=0,"",'Local Access'!M862)</f>
        <v/>
      </c>
      <c r="P862" s="35"/>
      <c r="Q862" s="35"/>
      <c r="R862" s="34"/>
      <c r="S862" s="33"/>
      <c r="T862" s="33"/>
      <c r="U862" s="32"/>
      <c r="V862" s="31"/>
      <c r="W862" s="31"/>
      <c r="X862" s="31"/>
      <c r="Y862" s="31"/>
      <c r="Z862" s="31"/>
      <c r="AA862" s="31"/>
      <c r="AB862" s="292">
        <f t="shared" si="67"/>
        <v>0</v>
      </c>
      <c r="AC862" s="292">
        <f t="shared" si="68"/>
        <v>0</v>
      </c>
      <c r="AD862" s="292">
        <f t="shared" si="69"/>
        <v>0</v>
      </c>
      <c r="AE862" s="30">
        <f>IF(G862="",0,IF(P862="On-Net maken (glasvezel)",$S862*PDC!$F$33+$T862*PDC!$F$34+PDC!$F$32+$U862,IF(P862="On-Net maken (radio)",PDC!$F$35+$U862,0)))</f>
        <v>0</v>
      </c>
      <c r="AF862" s="293">
        <f>IF(G862="",0,IF(P862="Inkoop bij 3e partij",0,IF(H862="Ja",Y862,VLOOKUP($G862,PDC!$B$10:$G$95,6,FALSE))))</f>
        <v>0</v>
      </c>
      <c r="AG862" s="30">
        <f>IF(G862="",0,IF(P862="Inkoop bij 3e partij",0,IF(H862="Ja", Z862,VLOOKUP($G862,PDC!$B$10:$G$95,5,FALSE))))</f>
        <v>0</v>
      </c>
      <c r="AH862" s="293">
        <f>IF(G862="",0,IF(P862="Inkoop bij 3e partij",V862*(1+PDC!$F$37)+IF(G862=0,0,IF(LEN(G862)=0,0,VLOOKUP($G862,PDC!$B$10:$J$77,7,FALSE))),0))</f>
        <v>0</v>
      </c>
      <c r="AI862" s="293">
        <f>IF(G862="",0,IF(P862="Inkoop bij 3e partij",W862*(1+PDC!$F$38),0))</f>
        <v>0</v>
      </c>
      <c r="AJ862" s="30">
        <f>IF(L862="",0,IF(M862="Ja",AA862,VLOOKUP($L862,PDC!$B$10:$G$95,5,FALSE)))</f>
        <v>0</v>
      </c>
    </row>
    <row r="863" spans="1:36" x14ac:dyDescent="0.2">
      <c r="A863" s="36" t="str">
        <f>IF(OR(LEN('Local Access'!A863)=0,'Local Access'!$L862="Ja"),"",'Local Access'!A863)</f>
        <v/>
      </c>
      <c r="B863" s="36" t="str">
        <f>IF(OR(LEN('Local Access'!B863)=0,'Local Access'!$L862="Ja"),"",'Local Access'!B863)</f>
        <v/>
      </c>
      <c r="C863" s="36" t="str">
        <f>IF(OR(LEN('Local Access'!C863)=0,'Local Access'!$L862="Ja"),"",'Local Access'!C863)</f>
        <v/>
      </c>
      <c r="D863" s="36" t="str">
        <f>IF(OR(LEN('Local Access'!D863)=0,'Local Access'!$L862="Ja"),"",'Local Access'!D863)</f>
        <v/>
      </c>
      <c r="E863" s="36" t="str">
        <f>IF(OR(LEN('Local Access'!E863)=0,'Local Access'!$L862="Ja"),"",'Local Access'!E863)</f>
        <v/>
      </c>
      <c r="F863" s="36" t="str">
        <f>IF(OR(LEN('Local Access'!F863)=0,'Local Access'!$L862="Ja"),"",'Local Access'!F863)</f>
        <v/>
      </c>
      <c r="G863" s="36" t="str">
        <f>IF(N862="Ja","",IF(LEN('Local Access'!H863)=0,"",'Local Access'!H863))</f>
        <v/>
      </c>
      <c r="H863" s="174" t="str">
        <f t="shared" si="65"/>
        <v/>
      </c>
      <c r="I863" s="36" t="str">
        <f>IF(N862="Ja","",IF(LEN('Local Access'!G863)=0,"",'Local Access'!G863))</f>
        <v/>
      </c>
      <c r="J863" s="36" t="str">
        <f>IF(N862="Ja","",IF(LEN('Local Access'!I863)=0,"",'Local Access'!I863))</f>
        <v/>
      </c>
      <c r="K863" s="36" t="str">
        <f>IF(LEN('Local Access'!J863)=0,"",'Local Access'!J863)</f>
        <v/>
      </c>
      <c r="L863" s="36" t="str">
        <f>IF(LEN('Local Access'!K863)=0,"",'Local Access'!K863)</f>
        <v/>
      </c>
      <c r="M863" s="174" t="str">
        <f t="shared" si="66"/>
        <v/>
      </c>
      <c r="N863" s="36" t="str">
        <f>IF(LEN('Local Access'!L863)=0,"",'Local Access'!L863)</f>
        <v/>
      </c>
      <c r="O863" s="36" t="str">
        <f>IF(LEN('Local Access'!M863)=0,"",'Local Access'!M863)</f>
        <v/>
      </c>
      <c r="P863" s="35"/>
      <c r="Q863" s="35"/>
      <c r="R863" s="34"/>
      <c r="S863" s="33"/>
      <c r="T863" s="33"/>
      <c r="U863" s="32"/>
      <c r="V863" s="31"/>
      <c r="W863" s="31"/>
      <c r="X863" s="31"/>
      <c r="Y863" s="31"/>
      <c r="Z863" s="31"/>
      <c r="AA863" s="31"/>
      <c r="AB863" s="292">
        <f t="shared" si="67"/>
        <v>0</v>
      </c>
      <c r="AC863" s="292">
        <f t="shared" si="68"/>
        <v>0</v>
      </c>
      <c r="AD863" s="292">
        <f t="shared" si="69"/>
        <v>0</v>
      </c>
      <c r="AE863" s="30">
        <f>IF(G863="",0,IF(P863="On-Net maken (glasvezel)",$S863*PDC!$F$33+$T863*PDC!$F$34+PDC!$F$32+$U863,IF(P863="On-Net maken (radio)",PDC!$F$35+$U863,0)))</f>
        <v>0</v>
      </c>
      <c r="AF863" s="293">
        <f>IF(G863="",0,IF(P863="Inkoop bij 3e partij",0,IF(H863="Ja",Y863,VLOOKUP($G863,PDC!$B$10:$G$95,6,FALSE))))</f>
        <v>0</v>
      </c>
      <c r="AG863" s="30">
        <f>IF(G863="",0,IF(P863="Inkoop bij 3e partij",0,IF(H863="Ja", Z863,VLOOKUP($G863,PDC!$B$10:$G$95,5,FALSE))))</f>
        <v>0</v>
      </c>
      <c r="AH863" s="293">
        <f>IF(G863="",0,IF(P863="Inkoop bij 3e partij",V863*(1+PDC!$F$37)+IF(G863=0,0,IF(LEN(G863)=0,0,VLOOKUP($G863,PDC!$B$10:$J$77,7,FALSE))),0))</f>
        <v>0</v>
      </c>
      <c r="AI863" s="293">
        <f>IF(G863="",0,IF(P863="Inkoop bij 3e partij",W863*(1+PDC!$F$38),0))</f>
        <v>0</v>
      </c>
      <c r="AJ863" s="30">
        <f>IF(L863="",0,IF(M863="Ja",AA863,VLOOKUP($L863,PDC!$B$10:$G$95,5,FALSE)))</f>
        <v>0</v>
      </c>
    </row>
    <row r="864" spans="1:36" x14ac:dyDescent="0.2">
      <c r="A864" s="36" t="str">
        <f>IF(OR(LEN('Local Access'!A864)=0,'Local Access'!$L863="Ja"),"",'Local Access'!A864)</f>
        <v/>
      </c>
      <c r="B864" s="36" t="str">
        <f>IF(OR(LEN('Local Access'!B864)=0,'Local Access'!$L863="Ja"),"",'Local Access'!B864)</f>
        <v/>
      </c>
      <c r="C864" s="36" t="str">
        <f>IF(OR(LEN('Local Access'!C864)=0,'Local Access'!$L863="Ja"),"",'Local Access'!C864)</f>
        <v/>
      </c>
      <c r="D864" s="36" t="str">
        <f>IF(OR(LEN('Local Access'!D864)=0,'Local Access'!$L863="Ja"),"",'Local Access'!D864)</f>
        <v/>
      </c>
      <c r="E864" s="36" t="str">
        <f>IF(OR(LEN('Local Access'!E864)=0,'Local Access'!$L863="Ja"),"",'Local Access'!E864)</f>
        <v/>
      </c>
      <c r="F864" s="36" t="str">
        <f>IF(OR(LEN('Local Access'!F864)=0,'Local Access'!$L863="Ja"),"",'Local Access'!F864)</f>
        <v/>
      </c>
      <c r="G864" s="36" t="str">
        <f>IF(N863="Ja","",IF(LEN('Local Access'!H864)=0,"",'Local Access'!H864))</f>
        <v/>
      </c>
      <c r="H864" s="174" t="str">
        <f t="shared" si="65"/>
        <v/>
      </c>
      <c r="I864" s="36" t="str">
        <f>IF(N863="Ja","",IF(LEN('Local Access'!G864)=0,"",'Local Access'!G864))</f>
        <v/>
      </c>
      <c r="J864" s="36" t="str">
        <f>IF(N863="Ja","",IF(LEN('Local Access'!I864)=0,"",'Local Access'!I864))</f>
        <v/>
      </c>
      <c r="K864" s="36" t="str">
        <f>IF(LEN('Local Access'!J864)=0,"",'Local Access'!J864)</f>
        <v/>
      </c>
      <c r="L864" s="36" t="str">
        <f>IF(LEN('Local Access'!K864)=0,"",'Local Access'!K864)</f>
        <v/>
      </c>
      <c r="M864" s="174" t="str">
        <f t="shared" si="66"/>
        <v/>
      </c>
      <c r="N864" s="36" t="str">
        <f>IF(LEN('Local Access'!L864)=0,"",'Local Access'!L864)</f>
        <v/>
      </c>
      <c r="O864" s="36" t="str">
        <f>IF(LEN('Local Access'!M864)=0,"",'Local Access'!M864)</f>
        <v/>
      </c>
      <c r="P864" s="35"/>
      <c r="Q864" s="35"/>
      <c r="R864" s="34"/>
      <c r="S864" s="33"/>
      <c r="T864" s="33"/>
      <c r="U864" s="32"/>
      <c r="V864" s="31"/>
      <c r="W864" s="31"/>
      <c r="X864" s="31"/>
      <c r="Y864" s="31"/>
      <c r="Z864" s="31"/>
      <c r="AA864" s="31"/>
      <c r="AB864" s="292">
        <f t="shared" si="67"/>
        <v>0</v>
      </c>
      <c r="AC864" s="292">
        <f t="shared" si="68"/>
        <v>0</v>
      </c>
      <c r="AD864" s="292">
        <f t="shared" si="69"/>
        <v>0</v>
      </c>
      <c r="AE864" s="30">
        <f>IF(G864="",0,IF(P864="On-Net maken (glasvezel)",$S864*PDC!$F$33+$T864*PDC!$F$34+PDC!$F$32+$U864,IF(P864="On-Net maken (radio)",PDC!$F$35+$U864,0)))</f>
        <v>0</v>
      </c>
      <c r="AF864" s="293">
        <f>IF(G864="",0,IF(P864="Inkoop bij 3e partij",0,IF(H864="Ja",Y864,VLOOKUP($G864,PDC!$B$10:$G$95,6,FALSE))))</f>
        <v>0</v>
      </c>
      <c r="AG864" s="30">
        <f>IF(G864="",0,IF(P864="Inkoop bij 3e partij",0,IF(H864="Ja", Z864,VLOOKUP($G864,PDC!$B$10:$G$95,5,FALSE))))</f>
        <v>0</v>
      </c>
      <c r="AH864" s="293">
        <f>IF(G864="",0,IF(P864="Inkoop bij 3e partij",V864*(1+PDC!$F$37)+IF(G864=0,0,IF(LEN(G864)=0,0,VLOOKUP($G864,PDC!$B$10:$J$77,7,FALSE))),0))</f>
        <v>0</v>
      </c>
      <c r="AI864" s="293">
        <f>IF(G864="",0,IF(P864="Inkoop bij 3e partij",W864*(1+PDC!$F$38),0))</f>
        <v>0</v>
      </c>
      <c r="AJ864" s="30">
        <f>IF(L864="",0,IF(M864="Ja",AA864,VLOOKUP($L864,PDC!$B$10:$G$95,5,FALSE)))</f>
        <v>0</v>
      </c>
    </row>
    <row r="865" spans="1:36" x14ac:dyDescent="0.2">
      <c r="A865" s="36" t="str">
        <f>IF(OR(LEN('Local Access'!A865)=0,'Local Access'!$L864="Ja"),"",'Local Access'!A865)</f>
        <v/>
      </c>
      <c r="B865" s="36" t="str">
        <f>IF(OR(LEN('Local Access'!B865)=0,'Local Access'!$L864="Ja"),"",'Local Access'!B865)</f>
        <v/>
      </c>
      <c r="C865" s="36" t="str">
        <f>IF(OR(LEN('Local Access'!C865)=0,'Local Access'!$L864="Ja"),"",'Local Access'!C865)</f>
        <v/>
      </c>
      <c r="D865" s="36" t="str">
        <f>IF(OR(LEN('Local Access'!D865)=0,'Local Access'!$L864="Ja"),"",'Local Access'!D865)</f>
        <v/>
      </c>
      <c r="E865" s="36" t="str">
        <f>IF(OR(LEN('Local Access'!E865)=0,'Local Access'!$L864="Ja"),"",'Local Access'!E865)</f>
        <v/>
      </c>
      <c r="F865" s="36" t="str">
        <f>IF(OR(LEN('Local Access'!F865)=0,'Local Access'!$L864="Ja"),"",'Local Access'!F865)</f>
        <v/>
      </c>
      <c r="G865" s="36" t="str">
        <f>IF(N864="Ja","",IF(LEN('Local Access'!H865)=0,"",'Local Access'!H865))</f>
        <v/>
      </c>
      <c r="H865" s="174" t="str">
        <f t="shared" si="65"/>
        <v/>
      </c>
      <c r="I865" s="36" t="str">
        <f>IF(N864="Ja","",IF(LEN('Local Access'!G865)=0,"",'Local Access'!G865))</f>
        <v/>
      </c>
      <c r="J865" s="36" t="str">
        <f>IF(N864="Ja","",IF(LEN('Local Access'!I865)=0,"",'Local Access'!I865))</f>
        <v/>
      </c>
      <c r="K865" s="36" t="str">
        <f>IF(LEN('Local Access'!J865)=0,"",'Local Access'!J865)</f>
        <v/>
      </c>
      <c r="L865" s="36" t="str">
        <f>IF(LEN('Local Access'!K865)=0,"",'Local Access'!K865)</f>
        <v/>
      </c>
      <c r="M865" s="174" t="str">
        <f t="shared" si="66"/>
        <v/>
      </c>
      <c r="N865" s="36" t="str">
        <f>IF(LEN('Local Access'!L865)=0,"",'Local Access'!L865)</f>
        <v/>
      </c>
      <c r="O865" s="36" t="str">
        <f>IF(LEN('Local Access'!M865)=0,"",'Local Access'!M865)</f>
        <v/>
      </c>
      <c r="P865" s="35"/>
      <c r="Q865" s="35"/>
      <c r="R865" s="34"/>
      <c r="S865" s="33"/>
      <c r="T865" s="33"/>
      <c r="U865" s="32"/>
      <c r="V865" s="31"/>
      <c r="W865" s="31"/>
      <c r="X865" s="31"/>
      <c r="Y865" s="31"/>
      <c r="Z865" s="31"/>
      <c r="AA865" s="31"/>
      <c r="AB865" s="292">
        <f t="shared" si="67"/>
        <v>0</v>
      </c>
      <c r="AC865" s="292">
        <f t="shared" si="68"/>
        <v>0</v>
      </c>
      <c r="AD865" s="292">
        <f t="shared" si="69"/>
        <v>0</v>
      </c>
      <c r="AE865" s="30">
        <f>IF(G865="",0,IF(P865="On-Net maken (glasvezel)",$S865*PDC!$F$33+$T865*PDC!$F$34+PDC!$F$32+$U865,IF(P865="On-Net maken (radio)",PDC!$F$35+$U865,0)))</f>
        <v>0</v>
      </c>
      <c r="AF865" s="293">
        <f>IF(G865="",0,IF(P865="Inkoop bij 3e partij",0,IF(H865="Ja",Y865,VLOOKUP($G865,PDC!$B$10:$G$95,6,FALSE))))</f>
        <v>0</v>
      </c>
      <c r="AG865" s="30">
        <f>IF(G865="",0,IF(P865="Inkoop bij 3e partij",0,IF(H865="Ja", Z865,VLOOKUP($G865,PDC!$B$10:$G$95,5,FALSE))))</f>
        <v>0</v>
      </c>
      <c r="AH865" s="293">
        <f>IF(G865="",0,IF(P865="Inkoop bij 3e partij",V865*(1+PDC!$F$37)+IF(G865=0,0,IF(LEN(G865)=0,0,VLOOKUP($G865,PDC!$B$10:$J$77,7,FALSE))),0))</f>
        <v>0</v>
      </c>
      <c r="AI865" s="293">
        <f>IF(G865="",0,IF(P865="Inkoop bij 3e partij",W865*(1+PDC!$F$38),0))</f>
        <v>0</v>
      </c>
      <c r="AJ865" s="30">
        <f>IF(L865="",0,IF(M865="Ja",AA865,VLOOKUP($L865,PDC!$B$10:$G$95,5,FALSE)))</f>
        <v>0</v>
      </c>
    </row>
    <row r="866" spans="1:36" x14ac:dyDescent="0.2">
      <c r="A866" s="36" t="str">
        <f>IF(OR(LEN('Local Access'!A866)=0,'Local Access'!$L865="Ja"),"",'Local Access'!A866)</f>
        <v/>
      </c>
      <c r="B866" s="36" t="str">
        <f>IF(OR(LEN('Local Access'!B866)=0,'Local Access'!$L865="Ja"),"",'Local Access'!B866)</f>
        <v/>
      </c>
      <c r="C866" s="36" t="str">
        <f>IF(OR(LEN('Local Access'!C866)=0,'Local Access'!$L865="Ja"),"",'Local Access'!C866)</f>
        <v/>
      </c>
      <c r="D866" s="36" t="str">
        <f>IF(OR(LEN('Local Access'!D866)=0,'Local Access'!$L865="Ja"),"",'Local Access'!D866)</f>
        <v/>
      </c>
      <c r="E866" s="36" t="str">
        <f>IF(OR(LEN('Local Access'!E866)=0,'Local Access'!$L865="Ja"),"",'Local Access'!E866)</f>
        <v/>
      </c>
      <c r="F866" s="36" t="str">
        <f>IF(OR(LEN('Local Access'!F866)=0,'Local Access'!$L865="Ja"),"",'Local Access'!F866)</f>
        <v/>
      </c>
      <c r="G866" s="36" t="str">
        <f>IF(N865="Ja","",IF(LEN('Local Access'!H866)=0,"",'Local Access'!H866))</f>
        <v/>
      </c>
      <c r="H866" s="174" t="str">
        <f t="shared" si="65"/>
        <v/>
      </c>
      <c r="I866" s="36" t="str">
        <f>IF(N865="Ja","",IF(LEN('Local Access'!G866)=0,"",'Local Access'!G866))</f>
        <v/>
      </c>
      <c r="J866" s="36" t="str">
        <f>IF(N865="Ja","",IF(LEN('Local Access'!I866)=0,"",'Local Access'!I866))</f>
        <v/>
      </c>
      <c r="K866" s="36" t="str">
        <f>IF(LEN('Local Access'!J866)=0,"",'Local Access'!J866)</f>
        <v/>
      </c>
      <c r="L866" s="36" t="str">
        <f>IF(LEN('Local Access'!K866)=0,"",'Local Access'!K866)</f>
        <v/>
      </c>
      <c r="M866" s="174" t="str">
        <f t="shared" si="66"/>
        <v/>
      </c>
      <c r="N866" s="36" t="str">
        <f>IF(LEN('Local Access'!L866)=0,"",'Local Access'!L866)</f>
        <v/>
      </c>
      <c r="O866" s="36" t="str">
        <f>IF(LEN('Local Access'!M866)=0,"",'Local Access'!M866)</f>
        <v/>
      </c>
      <c r="P866" s="35"/>
      <c r="Q866" s="35"/>
      <c r="R866" s="34"/>
      <c r="S866" s="33"/>
      <c r="T866" s="33"/>
      <c r="U866" s="32"/>
      <c r="V866" s="31"/>
      <c r="W866" s="31"/>
      <c r="X866" s="31"/>
      <c r="Y866" s="31"/>
      <c r="Z866" s="31"/>
      <c r="AA866" s="31"/>
      <c r="AB866" s="292">
        <f t="shared" si="67"/>
        <v>0</v>
      </c>
      <c r="AC866" s="292">
        <f t="shared" si="68"/>
        <v>0</v>
      </c>
      <c r="AD866" s="292">
        <f t="shared" si="69"/>
        <v>0</v>
      </c>
      <c r="AE866" s="30">
        <f>IF(G866="",0,IF(P866="On-Net maken (glasvezel)",$S866*PDC!$F$33+$T866*PDC!$F$34+PDC!$F$32+$U866,IF(P866="On-Net maken (radio)",PDC!$F$35+$U866,0)))</f>
        <v>0</v>
      </c>
      <c r="AF866" s="293">
        <f>IF(G866="",0,IF(P866="Inkoop bij 3e partij",0,IF(H866="Ja",Y866,VLOOKUP($G866,PDC!$B$10:$G$95,6,FALSE))))</f>
        <v>0</v>
      </c>
      <c r="AG866" s="30">
        <f>IF(G866="",0,IF(P866="Inkoop bij 3e partij",0,IF(H866="Ja", Z866,VLOOKUP($G866,PDC!$B$10:$G$95,5,FALSE))))</f>
        <v>0</v>
      </c>
      <c r="AH866" s="293">
        <f>IF(G866="",0,IF(P866="Inkoop bij 3e partij",V866*(1+PDC!$F$37)+IF(G866=0,0,IF(LEN(G866)=0,0,VLOOKUP($G866,PDC!$B$10:$J$77,7,FALSE))),0))</f>
        <v>0</v>
      </c>
      <c r="AI866" s="293">
        <f>IF(G866="",0,IF(P866="Inkoop bij 3e partij",W866*(1+PDC!$F$38),0))</f>
        <v>0</v>
      </c>
      <c r="AJ866" s="30">
        <f>IF(L866="",0,IF(M866="Ja",AA866,VLOOKUP($L866,PDC!$B$10:$G$95,5,FALSE)))</f>
        <v>0</v>
      </c>
    </row>
    <row r="867" spans="1:36" x14ac:dyDescent="0.2">
      <c r="A867" s="36" t="str">
        <f>IF(OR(LEN('Local Access'!A867)=0,'Local Access'!$L866="Ja"),"",'Local Access'!A867)</f>
        <v/>
      </c>
      <c r="B867" s="36" t="str">
        <f>IF(OR(LEN('Local Access'!B867)=0,'Local Access'!$L866="Ja"),"",'Local Access'!B867)</f>
        <v/>
      </c>
      <c r="C867" s="36" t="str">
        <f>IF(OR(LEN('Local Access'!C867)=0,'Local Access'!$L866="Ja"),"",'Local Access'!C867)</f>
        <v/>
      </c>
      <c r="D867" s="36" t="str">
        <f>IF(OR(LEN('Local Access'!D867)=0,'Local Access'!$L866="Ja"),"",'Local Access'!D867)</f>
        <v/>
      </c>
      <c r="E867" s="36" t="str">
        <f>IF(OR(LEN('Local Access'!E867)=0,'Local Access'!$L866="Ja"),"",'Local Access'!E867)</f>
        <v/>
      </c>
      <c r="F867" s="36" t="str">
        <f>IF(OR(LEN('Local Access'!F867)=0,'Local Access'!$L866="Ja"),"",'Local Access'!F867)</f>
        <v/>
      </c>
      <c r="G867" s="36" t="str">
        <f>IF(N866="Ja","",IF(LEN('Local Access'!H867)=0,"",'Local Access'!H867))</f>
        <v/>
      </c>
      <c r="H867" s="174" t="str">
        <f t="shared" si="65"/>
        <v/>
      </c>
      <c r="I867" s="36" t="str">
        <f>IF(N866="Ja","",IF(LEN('Local Access'!G867)=0,"",'Local Access'!G867))</f>
        <v/>
      </c>
      <c r="J867" s="36" t="str">
        <f>IF(N866="Ja","",IF(LEN('Local Access'!I867)=0,"",'Local Access'!I867))</f>
        <v/>
      </c>
      <c r="K867" s="36" t="str">
        <f>IF(LEN('Local Access'!J867)=0,"",'Local Access'!J867)</f>
        <v/>
      </c>
      <c r="L867" s="36" t="str">
        <f>IF(LEN('Local Access'!K867)=0,"",'Local Access'!K867)</f>
        <v/>
      </c>
      <c r="M867" s="174" t="str">
        <f t="shared" si="66"/>
        <v/>
      </c>
      <c r="N867" s="36" t="str">
        <f>IF(LEN('Local Access'!L867)=0,"",'Local Access'!L867)</f>
        <v/>
      </c>
      <c r="O867" s="36" t="str">
        <f>IF(LEN('Local Access'!M867)=0,"",'Local Access'!M867)</f>
        <v/>
      </c>
      <c r="P867" s="35"/>
      <c r="Q867" s="35"/>
      <c r="R867" s="34"/>
      <c r="S867" s="33"/>
      <c r="T867" s="33"/>
      <c r="U867" s="32"/>
      <c r="V867" s="31"/>
      <c r="W867" s="31"/>
      <c r="X867" s="31"/>
      <c r="Y867" s="31"/>
      <c r="Z867" s="31"/>
      <c r="AA867" s="31"/>
      <c r="AB867" s="292">
        <f t="shared" si="67"/>
        <v>0</v>
      </c>
      <c r="AC867" s="292">
        <f t="shared" si="68"/>
        <v>0</v>
      </c>
      <c r="AD867" s="292">
        <f t="shared" si="69"/>
        <v>0</v>
      </c>
      <c r="AE867" s="30">
        <f>IF(G867="",0,IF(P867="On-Net maken (glasvezel)",$S867*PDC!$F$33+$T867*PDC!$F$34+PDC!$F$32+$U867,IF(P867="On-Net maken (radio)",PDC!$F$35+$U867,0)))</f>
        <v>0</v>
      </c>
      <c r="AF867" s="293">
        <f>IF(G867="",0,IF(P867="Inkoop bij 3e partij",0,IF(H867="Ja",Y867,VLOOKUP($G867,PDC!$B$10:$G$95,6,FALSE))))</f>
        <v>0</v>
      </c>
      <c r="AG867" s="30">
        <f>IF(G867="",0,IF(P867="Inkoop bij 3e partij",0,IF(H867="Ja", Z867,VLOOKUP($G867,PDC!$B$10:$G$95,5,FALSE))))</f>
        <v>0</v>
      </c>
      <c r="AH867" s="293">
        <f>IF(G867="",0,IF(P867="Inkoop bij 3e partij",V867*(1+PDC!$F$37)+IF(G867=0,0,IF(LEN(G867)=0,0,VLOOKUP($G867,PDC!$B$10:$J$77,7,FALSE))),0))</f>
        <v>0</v>
      </c>
      <c r="AI867" s="293">
        <f>IF(G867="",0,IF(P867="Inkoop bij 3e partij",W867*(1+PDC!$F$38),0))</f>
        <v>0</v>
      </c>
      <c r="AJ867" s="30">
        <f>IF(L867="",0,IF(M867="Ja",AA867,VLOOKUP($L867,PDC!$B$10:$G$95,5,FALSE)))</f>
        <v>0</v>
      </c>
    </row>
    <row r="868" spans="1:36" x14ac:dyDescent="0.2">
      <c r="A868" s="36" t="str">
        <f>IF(OR(LEN('Local Access'!A868)=0,'Local Access'!$L867="Ja"),"",'Local Access'!A868)</f>
        <v/>
      </c>
      <c r="B868" s="36" t="str">
        <f>IF(OR(LEN('Local Access'!B868)=0,'Local Access'!$L867="Ja"),"",'Local Access'!B868)</f>
        <v/>
      </c>
      <c r="C868" s="36" t="str">
        <f>IF(OR(LEN('Local Access'!C868)=0,'Local Access'!$L867="Ja"),"",'Local Access'!C868)</f>
        <v/>
      </c>
      <c r="D868" s="36" t="str">
        <f>IF(OR(LEN('Local Access'!D868)=0,'Local Access'!$L867="Ja"),"",'Local Access'!D868)</f>
        <v/>
      </c>
      <c r="E868" s="36" t="str">
        <f>IF(OR(LEN('Local Access'!E868)=0,'Local Access'!$L867="Ja"),"",'Local Access'!E868)</f>
        <v/>
      </c>
      <c r="F868" s="36" t="str">
        <f>IF(OR(LEN('Local Access'!F868)=0,'Local Access'!$L867="Ja"),"",'Local Access'!F868)</f>
        <v/>
      </c>
      <c r="G868" s="36" t="str">
        <f>IF(N867="Ja","",IF(LEN('Local Access'!H868)=0,"",'Local Access'!H868))</f>
        <v/>
      </c>
      <c r="H868" s="174" t="str">
        <f t="shared" si="65"/>
        <v/>
      </c>
      <c r="I868" s="36" t="str">
        <f>IF(N867="Ja","",IF(LEN('Local Access'!G868)=0,"",'Local Access'!G868))</f>
        <v/>
      </c>
      <c r="J868" s="36" t="str">
        <f>IF(N867="Ja","",IF(LEN('Local Access'!I868)=0,"",'Local Access'!I868))</f>
        <v/>
      </c>
      <c r="K868" s="36" t="str">
        <f>IF(LEN('Local Access'!J868)=0,"",'Local Access'!J868)</f>
        <v/>
      </c>
      <c r="L868" s="36" t="str">
        <f>IF(LEN('Local Access'!K868)=0,"",'Local Access'!K868)</f>
        <v/>
      </c>
      <c r="M868" s="174" t="str">
        <f t="shared" si="66"/>
        <v/>
      </c>
      <c r="N868" s="36" t="str">
        <f>IF(LEN('Local Access'!L868)=0,"",'Local Access'!L868)</f>
        <v/>
      </c>
      <c r="O868" s="36" t="str">
        <f>IF(LEN('Local Access'!M868)=0,"",'Local Access'!M868)</f>
        <v/>
      </c>
      <c r="P868" s="35"/>
      <c r="Q868" s="35"/>
      <c r="R868" s="34"/>
      <c r="S868" s="33"/>
      <c r="T868" s="33"/>
      <c r="U868" s="32"/>
      <c r="V868" s="31"/>
      <c r="W868" s="31"/>
      <c r="X868" s="31"/>
      <c r="Y868" s="31"/>
      <c r="Z868" s="31"/>
      <c r="AA868" s="31"/>
      <c r="AB868" s="292">
        <f t="shared" si="67"/>
        <v>0</v>
      </c>
      <c r="AC868" s="292">
        <f t="shared" si="68"/>
        <v>0</v>
      </c>
      <c r="AD868" s="292">
        <f t="shared" si="69"/>
        <v>0</v>
      </c>
      <c r="AE868" s="30">
        <f>IF(G868="",0,IF(P868="On-Net maken (glasvezel)",$S868*PDC!$F$33+$T868*PDC!$F$34+PDC!$F$32+$U868,IF(P868="On-Net maken (radio)",PDC!$F$35+$U868,0)))</f>
        <v>0</v>
      </c>
      <c r="AF868" s="293">
        <f>IF(G868="",0,IF(P868="Inkoop bij 3e partij",0,IF(H868="Ja",Y868,VLOOKUP($G868,PDC!$B$10:$G$95,6,FALSE))))</f>
        <v>0</v>
      </c>
      <c r="AG868" s="30">
        <f>IF(G868="",0,IF(P868="Inkoop bij 3e partij",0,IF(H868="Ja", Z868,VLOOKUP($G868,PDC!$B$10:$G$95,5,FALSE))))</f>
        <v>0</v>
      </c>
      <c r="AH868" s="293">
        <f>IF(G868="",0,IF(P868="Inkoop bij 3e partij",V868*(1+PDC!$F$37)+IF(G868=0,0,IF(LEN(G868)=0,0,VLOOKUP($G868,PDC!$B$10:$J$77,7,FALSE))),0))</f>
        <v>0</v>
      </c>
      <c r="AI868" s="293">
        <f>IF(G868="",0,IF(P868="Inkoop bij 3e partij",W868*(1+PDC!$F$38),0))</f>
        <v>0</v>
      </c>
      <c r="AJ868" s="30">
        <f>IF(L868="",0,IF(M868="Ja",AA868,VLOOKUP($L868,PDC!$B$10:$G$95,5,FALSE)))</f>
        <v>0</v>
      </c>
    </row>
    <row r="869" spans="1:36" x14ac:dyDescent="0.2">
      <c r="A869" s="36" t="str">
        <f>IF(OR(LEN('Local Access'!A869)=0,'Local Access'!$L868="Ja"),"",'Local Access'!A869)</f>
        <v/>
      </c>
      <c r="B869" s="36" t="str">
        <f>IF(OR(LEN('Local Access'!B869)=0,'Local Access'!$L868="Ja"),"",'Local Access'!B869)</f>
        <v/>
      </c>
      <c r="C869" s="36" t="str">
        <f>IF(OR(LEN('Local Access'!C869)=0,'Local Access'!$L868="Ja"),"",'Local Access'!C869)</f>
        <v/>
      </c>
      <c r="D869" s="36" t="str">
        <f>IF(OR(LEN('Local Access'!D869)=0,'Local Access'!$L868="Ja"),"",'Local Access'!D869)</f>
        <v/>
      </c>
      <c r="E869" s="36" t="str">
        <f>IF(OR(LEN('Local Access'!E869)=0,'Local Access'!$L868="Ja"),"",'Local Access'!E869)</f>
        <v/>
      </c>
      <c r="F869" s="36" t="str">
        <f>IF(OR(LEN('Local Access'!F869)=0,'Local Access'!$L868="Ja"),"",'Local Access'!F869)</f>
        <v/>
      </c>
      <c r="G869" s="36" t="str">
        <f>IF(N868="Ja","",IF(LEN('Local Access'!H869)=0,"",'Local Access'!H869))</f>
        <v/>
      </c>
      <c r="H869" s="174" t="str">
        <f t="shared" si="65"/>
        <v/>
      </c>
      <c r="I869" s="36" t="str">
        <f>IF(N868="Ja","",IF(LEN('Local Access'!G869)=0,"",'Local Access'!G869))</f>
        <v/>
      </c>
      <c r="J869" s="36" t="str">
        <f>IF(N868="Ja","",IF(LEN('Local Access'!I869)=0,"",'Local Access'!I869))</f>
        <v/>
      </c>
      <c r="K869" s="36" t="str">
        <f>IF(LEN('Local Access'!J869)=0,"",'Local Access'!J869)</f>
        <v/>
      </c>
      <c r="L869" s="36" t="str">
        <f>IF(LEN('Local Access'!K869)=0,"",'Local Access'!K869)</f>
        <v/>
      </c>
      <c r="M869" s="174" t="str">
        <f t="shared" si="66"/>
        <v/>
      </c>
      <c r="N869" s="36" t="str">
        <f>IF(LEN('Local Access'!L869)=0,"",'Local Access'!L869)</f>
        <v/>
      </c>
      <c r="O869" s="36" t="str">
        <f>IF(LEN('Local Access'!M869)=0,"",'Local Access'!M869)</f>
        <v/>
      </c>
      <c r="P869" s="35"/>
      <c r="Q869" s="35"/>
      <c r="R869" s="34"/>
      <c r="S869" s="33"/>
      <c r="T869" s="33"/>
      <c r="U869" s="32"/>
      <c r="V869" s="31"/>
      <c r="W869" s="31"/>
      <c r="X869" s="31"/>
      <c r="Y869" s="31"/>
      <c r="Z869" s="31"/>
      <c r="AA869" s="31"/>
      <c r="AB869" s="292">
        <f t="shared" si="67"/>
        <v>0</v>
      </c>
      <c r="AC869" s="292">
        <f t="shared" si="68"/>
        <v>0</v>
      </c>
      <c r="AD869" s="292">
        <f t="shared" si="69"/>
        <v>0</v>
      </c>
      <c r="AE869" s="30">
        <f>IF(G869="",0,IF(P869="On-Net maken (glasvezel)",$S869*PDC!$F$33+$T869*PDC!$F$34+PDC!$F$32+$U869,IF(P869="On-Net maken (radio)",PDC!$F$35+$U869,0)))</f>
        <v>0</v>
      </c>
      <c r="AF869" s="293">
        <f>IF(G869="",0,IF(P869="Inkoop bij 3e partij",0,IF(H869="Ja",Y869,VLOOKUP($G869,PDC!$B$10:$G$95,6,FALSE))))</f>
        <v>0</v>
      </c>
      <c r="AG869" s="30">
        <f>IF(G869="",0,IF(P869="Inkoop bij 3e partij",0,IF(H869="Ja", Z869,VLOOKUP($G869,PDC!$B$10:$G$95,5,FALSE))))</f>
        <v>0</v>
      </c>
      <c r="AH869" s="293">
        <f>IF(G869="",0,IF(P869="Inkoop bij 3e partij",V869*(1+PDC!$F$37)+IF(G869=0,0,IF(LEN(G869)=0,0,VLOOKUP($G869,PDC!$B$10:$J$77,7,FALSE))),0))</f>
        <v>0</v>
      </c>
      <c r="AI869" s="293">
        <f>IF(G869="",0,IF(P869="Inkoop bij 3e partij",W869*(1+PDC!$F$38),0))</f>
        <v>0</v>
      </c>
      <c r="AJ869" s="30">
        <f>IF(L869="",0,IF(M869="Ja",AA869,VLOOKUP($L869,PDC!$B$10:$G$95,5,FALSE)))</f>
        <v>0</v>
      </c>
    </row>
    <row r="870" spans="1:36" x14ac:dyDescent="0.2">
      <c r="A870" s="36" t="str">
        <f>IF(OR(LEN('Local Access'!A870)=0,'Local Access'!$L869="Ja"),"",'Local Access'!A870)</f>
        <v/>
      </c>
      <c r="B870" s="36" t="str">
        <f>IF(OR(LEN('Local Access'!B870)=0,'Local Access'!$L869="Ja"),"",'Local Access'!B870)</f>
        <v/>
      </c>
      <c r="C870" s="36" t="str">
        <f>IF(OR(LEN('Local Access'!C870)=0,'Local Access'!$L869="Ja"),"",'Local Access'!C870)</f>
        <v/>
      </c>
      <c r="D870" s="36" t="str">
        <f>IF(OR(LEN('Local Access'!D870)=0,'Local Access'!$L869="Ja"),"",'Local Access'!D870)</f>
        <v/>
      </c>
      <c r="E870" s="36" t="str">
        <f>IF(OR(LEN('Local Access'!E870)=0,'Local Access'!$L869="Ja"),"",'Local Access'!E870)</f>
        <v/>
      </c>
      <c r="F870" s="36" t="str">
        <f>IF(OR(LEN('Local Access'!F870)=0,'Local Access'!$L869="Ja"),"",'Local Access'!F870)</f>
        <v/>
      </c>
      <c r="G870" s="36" t="str">
        <f>IF(N869="Ja","",IF(LEN('Local Access'!H870)=0,"",'Local Access'!H870))</f>
        <v/>
      </c>
      <c r="H870" s="174" t="str">
        <f t="shared" si="65"/>
        <v/>
      </c>
      <c r="I870" s="36" t="str">
        <f>IF(N869="Ja","",IF(LEN('Local Access'!G870)=0,"",'Local Access'!G870))</f>
        <v/>
      </c>
      <c r="J870" s="36" t="str">
        <f>IF(N869="Ja","",IF(LEN('Local Access'!I870)=0,"",'Local Access'!I870))</f>
        <v/>
      </c>
      <c r="K870" s="36" t="str">
        <f>IF(LEN('Local Access'!J870)=0,"",'Local Access'!J870)</f>
        <v/>
      </c>
      <c r="L870" s="36" t="str">
        <f>IF(LEN('Local Access'!K870)=0,"",'Local Access'!K870)</f>
        <v/>
      </c>
      <c r="M870" s="174" t="str">
        <f t="shared" si="66"/>
        <v/>
      </c>
      <c r="N870" s="36" t="str">
        <f>IF(LEN('Local Access'!L870)=0,"",'Local Access'!L870)</f>
        <v/>
      </c>
      <c r="O870" s="36" t="str">
        <f>IF(LEN('Local Access'!M870)=0,"",'Local Access'!M870)</f>
        <v/>
      </c>
      <c r="P870" s="35"/>
      <c r="Q870" s="35"/>
      <c r="R870" s="34"/>
      <c r="S870" s="33"/>
      <c r="T870" s="33"/>
      <c r="U870" s="32"/>
      <c r="V870" s="31"/>
      <c r="W870" s="31"/>
      <c r="X870" s="31"/>
      <c r="Y870" s="31"/>
      <c r="Z870" s="31"/>
      <c r="AA870" s="31"/>
      <c r="AB870" s="292">
        <f t="shared" si="67"/>
        <v>0</v>
      </c>
      <c r="AC870" s="292">
        <f t="shared" si="68"/>
        <v>0</v>
      </c>
      <c r="AD870" s="292">
        <f t="shared" si="69"/>
        <v>0</v>
      </c>
      <c r="AE870" s="30">
        <f>IF(G870="",0,IF(P870="On-Net maken (glasvezel)",$S870*PDC!$F$33+$T870*PDC!$F$34+PDC!$F$32+$U870,IF(P870="On-Net maken (radio)",PDC!$F$35+$U870,0)))</f>
        <v>0</v>
      </c>
      <c r="AF870" s="293">
        <f>IF(G870="",0,IF(P870="Inkoop bij 3e partij",0,IF(H870="Ja",Y870,VLOOKUP($G870,PDC!$B$10:$G$95,6,FALSE))))</f>
        <v>0</v>
      </c>
      <c r="AG870" s="30">
        <f>IF(G870="",0,IF(P870="Inkoop bij 3e partij",0,IF(H870="Ja", Z870,VLOOKUP($G870,PDC!$B$10:$G$95,5,FALSE))))</f>
        <v>0</v>
      </c>
      <c r="AH870" s="293">
        <f>IF(G870="",0,IF(P870="Inkoop bij 3e partij",V870*(1+PDC!$F$37)+IF(G870=0,0,IF(LEN(G870)=0,0,VLOOKUP($G870,PDC!$B$10:$J$77,7,FALSE))),0))</f>
        <v>0</v>
      </c>
      <c r="AI870" s="293">
        <f>IF(G870="",0,IF(P870="Inkoop bij 3e partij",W870*(1+PDC!$F$38),0))</f>
        <v>0</v>
      </c>
      <c r="AJ870" s="30">
        <f>IF(L870="",0,IF(M870="Ja",AA870,VLOOKUP($L870,PDC!$B$10:$G$95,5,FALSE)))</f>
        <v>0</v>
      </c>
    </row>
    <row r="871" spans="1:36" x14ac:dyDescent="0.2">
      <c r="A871" s="36" t="str">
        <f>IF(OR(LEN('Local Access'!A871)=0,'Local Access'!$L870="Ja"),"",'Local Access'!A871)</f>
        <v/>
      </c>
      <c r="B871" s="36" t="str">
        <f>IF(OR(LEN('Local Access'!B871)=0,'Local Access'!$L870="Ja"),"",'Local Access'!B871)</f>
        <v/>
      </c>
      <c r="C871" s="36" t="str">
        <f>IF(OR(LEN('Local Access'!C871)=0,'Local Access'!$L870="Ja"),"",'Local Access'!C871)</f>
        <v/>
      </c>
      <c r="D871" s="36" t="str">
        <f>IF(OR(LEN('Local Access'!D871)=0,'Local Access'!$L870="Ja"),"",'Local Access'!D871)</f>
        <v/>
      </c>
      <c r="E871" s="36" t="str">
        <f>IF(OR(LEN('Local Access'!E871)=0,'Local Access'!$L870="Ja"),"",'Local Access'!E871)</f>
        <v/>
      </c>
      <c r="F871" s="36" t="str">
        <f>IF(OR(LEN('Local Access'!F871)=0,'Local Access'!$L870="Ja"),"",'Local Access'!F871)</f>
        <v/>
      </c>
      <c r="G871" s="36" t="str">
        <f>IF(N870="Ja","",IF(LEN('Local Access'!H871)=0,"",'Local Access'!H871))</f>
        <v/>
      </c>
      <c r="H871" s="174" t="str">
        <f t="shared" si="65"/>
        <v/>
      </c>
      <c r="I871" s="36" t="str">
        <f>IF(N870="Ja","",IF(LEN('Local Access'!G871)=0,"",'Local Access'!G871))</f>
        <v/>
      </c>
      <c r="J871" s="36" t="str">
        <f>IF(N870="Ja","",IF(LEN('Local Access'!I871)=0,"",'Local Access'!I871))</f>
        <v/>
      </c>
      <c r="K871" s="36" t="str">
        <f>IF(LEN('Local Access'!J871)=0,"",'Local Access'!J871)</f>
        <v/>
      </c>
      <c r="L871" s="36" t="str">
        <f>IF(LEN('Local Access'!K871)=0,"",'Local Access'!K871)</f>
        <v/>
      </c>
      <c r="M871" s="174" t="str">
        <f t="shared" si="66"/>
        <v/>
      </c>
      <c r="N871" s="36" t="str">
        <f>IF(LEN('Local Access'!L871)=0,"",'Local Access'!L871)</f>
        <v/>
      </c>
      <c r="O871" s="36" t="str">
        <f>IF(LEN('Local Access'!M871)=0,"",'Local Access'!M871)</f>
        <v/>
      </c>
      <c r="P871" s="35"/>
      <c r="Q871" s="35"/>
      <c r="R871" s="34"/>
      <c r="S871" s="33"/>
      <c r="T871" s="33"/>
      <c r="U871" s="32"/>
      <c r="V871" s="31"/>
      <c r="W871" s="31"/>
      <c r="X871" s="31"/>
      <c r="Y871" s="31"/>
      <c r="Z871" s="31"/>
      <c r="AA871" s="31"/>
      <c r="AB871" s="292">
        <f t="shared" si="67"/>
        <v>0</v>
      </c>
      <c r="AC871" s="292">
        <f t="shared" si="68"/>
        <v>0</v>
      </c>
      <c r="AD871" s="292">
        <f t="shared" si="69"/>
        <v>0</v>
      </c>
      <c r="AE871" s="30">
        <f>IF(G871="",0,IF(P871="On-Net maken (glasvezel)",$S871*PDC!$F$33+$T871*PDC!$F$34+PDC!$F$32+$U871,IF(P871="On-Net maken (radio)",PDC!$F$35+$U871,0)))</f>
        <v>0</v>
      </c>
      <c r="AF871" s="293">
        <f>IF(G871="",0,IF(P871="Inkoop bij 3e partij",0,IF(H871="Ja",Y871,VLOOKUP($G871,PDC!$B$10:$G$95,6,FALSE))))</f>
        <v>0</v>
      </c>
      <c r="AG871" s="30">
        <f>IF(G871="",0,IF(P871="Inkoop bij 3e partij",0,IF(H871="Ja", Z871,VLOOKUP($G871,PDC!$B$10:$G$95,5,FALSE))))</f>
        <v>0</v>
      </c>
      <c r="AH871" s="293">
        <f>IF(G871="",0,IF(P871="Inkoop bij 3e partij",V871*(1+PDC!$F$37)+IF(G871=0,0,IF(LEN(G871)=0,0,VLOOKUP($G871,PDC!$B$10:$J$77,7,FALSE))),0))</f>
        <v>0</v>
      </c>
      <c r="AI871" s="293">
        <f>IF(G871="",0,IF(P871="Inkoop bij 3e partij",W871*(1+PDC!$F$38),0))</f>
        <v>0</v>
      </c>
      <c r="AJ871" s="30">
        <f>IF(L871="",0,IF(M871="Ja",AA871,VLOOKUP($L871,PDC!$B$10:$G$95,5,FALSE)))</f>
        <v>0</v>
      </c>
    </row>
    <row r="872" spans="1:36" x14ac:dyDescent="0.2">
      <c r="A872" s="36" t="str">
        <f>IF(OR(LEN('Local Access'!A872)=0,'Local Access'!$L871="Ja"),"",'Local Access'!A872)</f>
        <v/>
      </c>
      <c r="B872" s="36" t="str">
        <f>IF(OR(LEN('Local Access'!B872)=0,'Local Access'!$L871="Ja"),"",'Local Access'!B872)</f>
        <v/>
      </c>
      <c r="C872" s="36" t="str">
        <f>IF(OR(LEN('Local Access'!C872)=0,'Local Access'!$L871="Ja"),"",'Local Access'!C872)</f>
        <v/>
      </c>
      <c r="D872" s="36" t="str">
        <f>IF(OR(LEN('Local Access'!D872)=0,'Local Access'!$L871="Ja"),"",'Local Access'!D872)</f>
        <v/>
      </c>
      <c r="E872" s="36" t="str">
        <f>IF(OR(LEN('Local Access'!E872)=0,'Local Access'!$L871="Ja"),"",'Local Access'!E872)</f>
        <v/>
      </c>
      <c r="F872" s="36" t="str">
        <f>IF(OR(LEN('Local Access'!F872)=0,'Local Access'!$L871="Ja"),"",'Local Access'!F872)</f>
        <v/>
      </c>
      <c r="G872" s="36" t="str">
        <f>IF(N871="Ja","",IF(LEN('Local Access'!H872)=0,"",'Local Access'!H872))</f>
        <v/>
      </c>
      <c r="H872" s="174" t="str">
        <f t="shared" si="65"/>
        <v/>
      </c>
      <c r="I872" s="36" t="str">
        <f>IF(N871="Ja","",IF(LEN('Local Access'!G872)=0,"",'Local Access'!G872))</f>
        <v/>
      </c>
      <c r="J872" s="36" t="str">
        <f>IF(N871="Ja","",IF(LEN('Local Access'!I872)=0,"",'Local Access'!I872))</f>
        <v/>
      </c>
      <c r="K872" s="36" t="str">
        <f>IF(LEN('Local Access'!J872)=0,"",'Local Access'!J872)</f>
        <v/>
      </c>
      <c r="L872" s="36" t="str">
        <f>IF(LEN('Local Access'!K872)=0,"",'Local Access'!K872)</f>
        <v/>
      </c>
      <c r="M872" s="174" t="str">
        <f t="shared" si="66"/>
        <v/>
      </c>
      <c r="N872" s="36" t="str">
        <f>IF(LEN('Local Access'!L872)=0,"",'Local Access'!L872)</f>
        <v/>
      </c>
      <c r="O872" s="36" t="str">
        <f>IF(LEN('Local Access'!M872)=0,"",'Local Access'!M872)</f>
        <v/>
      </c>
      <c r="P872" s="35"/>
      <c r="Q872" s="35"/>
      <c r="R872" s="34"/>
      <c r="S872" s="33"/>
      <c r="T872" s="33"/>
      <c r="U872" s="32"/>
      <c r="V872" s="31"/>
      <c r="W872" s="31"/>
      <c r="X872" s="31"/>
      <c r="Y872" s="31"/>
      <c r="Z872" s="31"/>
      <c r="AA872" s="31"/>
      <c r="AB872" s="292">
        <f t="shared" si="67"/>
        <v>0</v>
      </c>
      <c r="AC872" s="292">
        <f t="shared" si="68"/>
        <v>0</v>
      </c>
      <c r="AD872" s="292">
        <f t="shared" si="69"/>
        <v>0</v>
      </c>
      <c r="AE872" s="30">
        <f>IF(G872="",0,IF(P872="On-Net maken (glasvezel)",$S872*PDC!$F$33+$T872*PDC!$F$34+PDC!$F$32+$U872,IF(P872="On-Net maken (radio)",PDC!$F$35+$U872,0)))</f>
        <v>0</v>
      </c>
      <c r="AF872" s="293">
        <f>IF(G872="",0,IF(P872="Inkoop bij 3e partij",0,IF(H872="Ja",Y872,VLOOKUP($G872,PDC!$B$10:$G$95,6,FALSE))))</f>
        <v>0</v>
      </c>
      <c r="AG872" s="30">
        <f>IF(G872="",0,IF(P872="Inkoop bij 3e partij",0,IF(H872="Ja", Z872,VLOOKUP($G872,PDC!$B$10:$G$95,5,FALSE))))</f>
        <v>0</v>
      </c>
      <c r="AH872" s="293">
        <f>IF(G872="",0,IF(P872="Inkoop bij 3e partij",V872*(1+PDC!$F$37)+IF(G872=0,0,IF(LEN(G872)=0,0,VLOOKUP($G872,PDC!$B$10:$J$77,7,FALSE))),0))</f>
        <v>0</v>
      </c>
      <c r="AI872" s="293">
        <f>IF(G872="",0,IF(P872="Inkoop bij 3e partij",W872*(1+PDC!$F$38),0))</f>
        <v>0</v>
      </c>
      <c r="AJ872" s="30">
        <f>IF(L872="",0,IF(M872="Ja",AA872,VLOOKUP($L872,PDC!$B$10:$G$95,5,FALSE)))</f>
        <v>0</v>
      </c>
    </row>
    <row r="873" spans="1:36" x14ac:dyDescent="0.2">
      <c r="A873" s="36" t="str">
        <f>IF(OR(LEN('Local Access'!A873)=0,'Local Access'!$L872="Ja"),"",'Local Access'!A873)</f>
        <v/>
      </c>
      <c r="B873" s="36" t="str">
        <f>IF(OR(LEN('Local Access'!B873)=0,'Local Access'!$L872="Ja"),"",'Local Access'!B873)</f>
        <v/>
      </c>
      <c r="C873" s="36" t="str">
        <f>IF(OR(LEN('Local Access'!C873)=0,'Local Access'!$L872="Ja"),"",'Local Access'!C873)</f>
        <v/>
      </c>
      <c r="D873" s="36" t="str">
        <f>IF(OR(LEN('Local Access'!D873)=0,'Local Access'!$L872="Ja"),"",'Local Access'!D873)</f>
        <v/>
      </c>
      <c r="E873" s="36" t="str">
        <f>IF(OR(LEN('Local Access'!E873)=0,'Local Access'!$L872="Ja"),"",'Local Access'!E873)</f>
        <v/>
      </c>
      <c r="F873" s="36" t="str">
        <f>IF(OR(LEN('Local Access'!F873)=0,'Local Access'!$L872="Ja"),"",'Local Access'!F873)</f>
        <v/>
      </c>
      <c r="G873" s="36" t="str">
        <f>IF(N872="Ja","",IF(LEN('Local Access'!H873)=0,"",'Local Access'!H873))</f>
        <v/>
      </c>
      <c r="H873" s="174" t="str">
        <f t="shared" si="65"/>
        <v/>
      </c>
      <c r="I873" s="36" t="str">
        <f>IF(N872="Ja","",IF(LEN('Local Access'!G873)=0,"",'Local Access'!G873))</f>
        <v/>
      </c>
      <c r="J873" s="36" t="str">
        <f>IF(N872="Ja","",IF(LEN('Local Access'!I873)=0,"",'Local Access'!I873))</f>
        <v/>
      </c>
      <c r="K873" s="36" t="str">
        <f>IF(LEN('Local Access'!J873)=0,"",'Local Access'!J873)</f>
        <v/>
      </c>
      <c r="L873" s="36" t="str">
        <f>IF(LEN('Local Access'!K873)=0,"",'Local Access'!K873)</f>
        <v/>
      </c>
      <c r="M873" s="174" t="str">
        <f t="shared" si="66"/>
        <v/>
      </c>
      <c r="N873" s="36" t="str">
        <f>IF(LEN('Local Access'!L873)=0,"",'Local Access'!L873)</f>
        <v/>
      </c>
      <c r="O873" s="36" t="str">
        <f>IF(LEN('Local Access'!M873)=0,"",'Local Access'!M873)</f>
        <v/>
      </c>
      <c r="P873" s="35"/>
      <c r="Q873" s="35"/>
      <c r="R873" s="34"/>
      <c r="S873" s="33"/>
      <c r="T873" s="33"/>
      <c r="U873" s="32"/>
      <c r="V873" s="31"/>
      <c r="W873" s="31"/>
      <c r="X873" s="31"/>
      <c r="Y873" s="31"/>
      <c r="Z873" s="31"/>
      <c r="AA873" s="31"/>
      <c r="AB873" s="292">
        <f t="shared" si="67"/>
        <v>0</v>
      </c>
      <c r="AC873" s="292">
        <f t="shared" si="68"/>
        <v>0</v>
      </c>
      <c r="AD873" s="292">
        <f t="shared" si="69"/>
        <v>0</v>
      </c>
      <c r="AE873" s="30">
        <f>IF(G873="",0,IF(P873="On-Net maken (glasvezel)",$S873*PDC!$F$33+$T873*PDC!$F$34+PDC!$F$32+$U873,IF(P873="On-Net maken (radio)",PDC!$F$35+$U873,0)))</f>
        <v>0</v>
      </c>
      <c r="AF873" s="293">
        <f>IF(G873="",0,IF(P873="Inkoop bij 3e partij",0,IF(H873="Ja",Y873,VLOOKUP($G873,PDC!$B$10:$G$95,6,FALSE))))</f>
        <v>0</v>
      </c>
      <c r="AG873" s="30">
        <f>IF(G873="",0,IF(P873="Inkoop bij 3e partij",0,IF(H873="Ja", Z873,VLOOKUP($G873,PDC!$B$10:$G$95,5,FALSE))))</f>
        <v>0</v>
      </c>
      <c r="AH873" s="293">
        <f>IF(G873="",0,IF(P873="Inkoop bij 3e partij",V873*(1+PDC!$F$37)+IF(G873=0,0,IF(LEN(G873)=0,0,VLOOKUP($G873,PDC!$B$10:$J$77,7,FALSE))),0))</f>
        <v>0</v>
      </c>
      <c r="AI873" s="293">
        <f>IF(G873="",0,IF(P873="Inkoop bij 3e partij",W873*(1+PDC!$F$38),0))</f>
        <v>0</v>
      </c>
      <c r="AJ873" s="30">
        <f>IF(L873="",0,IF(M873="Ja",AA873,VLOOKUP($L873,PDC!$B$10:$G$95,5,FALSE)))</f>
        <v>0</v>
      </c>
    </row>
    <row r="874" spans="1:36" x14ac:dyDescent="0.2">
      <c r="A874" s="36" t="str">
        <f>IF(OR(LEN('Local Access'!A874)=0,'Local Access'!$L873="Ja"),"",'Local Access'!A874)</f>
        <v/>
      </c>
      <c r="B874" s="36" t="str">
        <f>IF(OR(LEN('Local Access'!B874)=0,'Local Access'!$L873="Ja"),"",'Local Access'!B874)</f>
        <v/>
      </c>
      <c r="C874" s="36" t="str">
        <f>IF(OR(LEN('Local Access'!C874)=0,'Local Access'!$L873="Ja"),"",'Local Access'!C874)</f>
        <v/>
      </c>
      <c r="D874" s="36" t="str">
        <f>IF(OR(LEN('Local Access'!D874)=0,'Local Access'!$L873="Ja"),"",'Local Access'!D874)</f>
        <v/>
      </c>
      <c r="E874" s="36" t="str">
        <f>IF(OR(LEN('Local Access'!E874)=0,'Local Access'!$L873="Ja"),"",'Local Access'!E874)</f>
        <v/>
      </c>
      <c r="F874" s="36" t="str">
        <f>IF(OR(LEN('Local Access'!F874)=0,'Local Access'!$L873="Ja"),"",'Local Access'!F874)</f>
        <v/>
      </c>
      <c r="G874" s="36" t="str">
        <f>IF(N873="Ja","",IF(LEN('Local Access'!H874)=0,"",'Local Access'!H874))</f>
        <v/>
      </c>
      <c r="H874" s="174" t="str">
        <f t="shared" si="65"/>
        <v/>
      </c>
      <c r="I874" s="36" t="str">
        <f>IF(N873="Ja","",IF(LEN('Local Access'!G874)=0,"",'Local Access'!G874))</f>
        <v/>
      </c>
      <c r="J874" s="36" t="str">
        <f>IF(N873="Ja","",IF(LEN('Local Access'!I874)=0,"",'Local Access'!I874))</f>
        <v/>
      </c>
      <c r="K874" s="36" t="str">
        <f>IF(LEN('Local Access'!J874)=0,"",'Local Access'!J874)</f>
        <v/>
      </c>
      <c r="L874" s="36" t="str">
        <f>IF(LEN('Local Access'!K874)=0,"",'Local Access'!K874)</f>
        <v/>
      </c>
      <c r="M874" s="174" t="str">
        <f t="shared" si="66"/>
        <v/>
      </c>
      <c r="N874" s="36" t="str">
        <f>IF(LEN('Local Access'!L874)=0,"",'Local Access'!L874)</f>
        <v/>
      </c>
      <c r="O874" s="36" t="str">
        <f>IF(LEN('Local Access'!M874)=0,"",'Local Access'!M874)</f>
        <v/>
      </c>
      <c r="P874" s="35"/>
      <c r="Q874" s="35"/>
      <c r="R874" s="34"/>
      <c r="S874" s="33"/>
      <c r="T874" s="33"/>
      <c r="U874" s="32"/>
      <c r="V874" s="31"/>
      <c r="W874" s="31"/>
      <c r="X874" s="31"/>
      <c r="Y874" s="31"/>
      <c r="Z874" s="31"/>
      <c r="AA874" s="31"/>
      <c r="AB874" s="292">
        <f t="shared" si="67"/>
        <v>0</v>
      </c>
      <c r="AC874" s="292">
        <f t="shared" si="68"/>
        <v>0</v>
      </c>
      <c r="AD874" s="292">
        <f t="shared" si="69"/>
        <v>0</v>
      </c>
      <c r="AE874" s="30">
        <f>IF(G874="",0,IF(P874="On-Net maken (glasvezel)",$S874*PDC!$F$33+$T874*PDC!$F$34+PDC!$F$32+$U874,IF(P874="On-Net maken (radio)",PDC!$F$35+$U874,0)))</f>
        <v>0</v>
      </c>
      <c r="AF874" s="293">
        <f>IF(G874="",0,IF(P874="Inkoop bij 3e partij",0,IF(H874="Ja",Y874,VLOOKUP($G874,PDC!$B$10:$G$95,6,FALSE))))</f>
        <v>0</v>
      </c>
      <c r="AG874" s="30">
        <f>IF(G874="",0,IF(P874="Inkoop bij 3e partij",0,IF(H874="Ja", Z874,VLOOKUP($G874,PDC!$B$10:$G$95,5,FALSE))))</f>
        <v>0</v>
      </c>
      <c r="AH874" s="293">
        <f>IF(G874="",0,IF(P874="Inkoop bij 3e partij",V874*(1+PDC!$F$37)+IF(G874=0,0,IF(LEN(G874)=0,0,VLOOKUP($G874,PDC!$B$10:$J$77,7,FALSE))),0))</f>
        <v>0</v>
      </c>
      <c r="AI874" s="293">
        <f>IF(G874="",0,IF(P874="Inkoop bij 3e partij",W874*(1+PDC!$F$38),0))</f>
        <v>0</v>
      </c>
      <c r="AJ874" s="30">
        <f>IF(L874="",0,IF(M874="Ja",AA874,VLOOKUP($L874,PDC!$B$10:$G$95,5,FALSE)))</f>
        <v>0</v>
      </c>
    </row>
    <row r="875" spans="1:36" x14ac:dyDescent="0.2">
      <c r="A875" s="36" t="str">
        <f>IF(OR(LEN('Local Access'!A875)=0,'Local Access'!$L874="Ja"),"",'Local Access'!A875)</f>
        <v/>
      </c>
      <c r="B875" s="36" t="str">
        <f>IF(OR(LEN('Local Access'!B875)=0,'Local Access'!$L874="Ja"),"",'Local Access'!B875)</f>
        <v/>
      </c>
      <c r="C875" s="36" t="str">
        <f>IF(OR(LEN('Local Access'!C875)=0,'Local Access'!$L874="Ja"),"",'Local Access'!C875)</f>
        <v/>
      </c>
      <c r="D875" s="36" t="str">
        <f>IF(OR(LEN('Local Access'!D875)=0,'Local Access'!$L874="Ja"),"",'Local Access'!D875)</f>
        <v/>
      </c>
      <c r="E875" s="36" t="str">
        <f>IF(OR(LEN('Local Access'!E875)=0,'Local Access'!$L874="Ja"),"",'Local Access'!E875)</f>
        <v/>
      </c>
      <c r="F875" s="36" t="str">
        <f>IF(OR(LEN('Local Access'!F875)=0,'Local Access'!$L874="Ja"),"",'Local Access'!F875)</f>
        <v/>
      </c>
      <c r="G875" s="36" t="str">
        <f>IF(N874="Ja","",IF(LEN('Local Access'!H875)=0,"",'Local Access'!H875))</f>
        <v/>
      </c>
      <c r="H875" s="174" t="str">
        <f t="shared" si="65"/>
        <v/>
      </c>
      <c r="I875" s="36" t="str">
        <f>IF(N874="Ja","",IF(LEN('Local Access'!G875)=0,"",'Local Access'!G875))</f>
        <v/>
      </c>
      <c r="J875" s="36" t="str">
        <f>IF(N874="Ja","",IF(LEN('Local Access'!I875)=0,"",'Local Access'!I875))</f>
        <v/>
      </c>
      <c r="K875" s="36" t="str">
        <f>IF(LEN('Local Access'!J875)=0,"",'Local Access'!J875)</f>
        <v/>
      </c>
      <c r="L875" s="36" t="str">
        <f>IF(LEN('Local Access'!K875)=0,"",'Local Access'!K875)</f>
        <v/>
      </c>
      <c r="M875" s="174" t="str">
        <f t="shared" si="66"/>
        <v/>
      </c>
      <c r="N875" s="36" t="str">
        <f>IF(LEN('Local Access'!L875)=0,"",'Local Access'!L875)</f>
        <v/>
      </c>
      <c r="O875" s="36" t="str">
        <f>IF(LEN('Local Access'!M875)=0,"",'Local Access'!M875)</f>
        <v/>
      </c>
      <c r="P875" s="35"/>
      <c r="Q875" s="35"/>
      <c r="R875" s="34"/>
      <c r="S875" s="33"/>
      <c r="T875" s="33"/>
      <c r="U875" s="32"/>
      <c r="V875" s="31"/>
      <c r="W875" s="31"/>
      <c r="X875" s="31"/>
      <c r="Y875" s="31"/>
      <c r="Z875" s="31"/>
      <c r="AA875" s="31"/>
      <c r="AB875" s="292">
        <f t="shared" si="67"/>
        <v>0</v>
      </c>
      <c r="AC875" s="292">
        <f t="shared" si="68"/>
        <v>0</v>
      </c>
      <c r="AD875" s="292">
        <f t="shared" si="69"/>
        <v>0</v>
      </c>
      <c r="AE875" s="30">
        <f>IF(G875="",0,IF(P875="On-Net maken (glasvezel)",$S875*PDC!$F$33+$T875*PDC!$F$34+PDC!$F$32+$U875,IF(P875="On-Net maken (radio)",PDC!$F$35+$U875,0)))</f>
        <v>0</v>
      </c>
      <c r="AF875" s="293">
        <f>IF(G875="",0,IF(P875="Inkoop bij 3e partij",0,IF(H875="Ja",Y875,VLOOKUP($G875,PDC!$B$10:$G$95,6,FALSE))))</f>
        <v>0</v>
      </c>
      <c r="AG875" s="30">
        <f>IF(G875="",0,IF(P875="Inkoop bij 3e partij",0,IF(H875="Ja", Z875,VLOOKUP($G875,PDC!$B$10:$G$95,5,FALSE))))</f>
        <v>0</v>
      </c>
      <c r="AH875" s="293">
        <f>IF(G875="",0,IF(P875="Inkoop bij 3e partij",V875*(1+PDC!$F$37)+IF(G875=0,0,IF(LEN(G875)=0,0,VLOOKUP($G875,PDC!$B$10:$J$77,7,FALSE))),0))</f>
        <v>0</v>
      </c>
      <c r="AI875" s="293">
        <f>IF(G875="",0,IF(P875="Inkoop bij 3e partij",W875*(1+PDC!$F$38),0))</f>
        <v>0</v>
      </c>
      <c r="AJ875" s="30">
        <f>IF(L875="",0,IF(M875="Ja",AA875,VLOOKUP($L875,PDC!$B$10:$G$95,5,FALSE)))</f>
        <v>0</v>
      </c>
    </row>
    <row r="876" spans="1:36" x14ac:dyDescent="0.2">
      <c r="A876" s="36" t="str">
        <f>IF(OR(LEN('Local Access'!A876)=0,'Local Access'!$L875="Ja"),"",'Local Access'!A876)</f>
        <v/>
      </c>
      <c r="B876" s="36" t="str">
        <f>IF(OR(LEN('Local Access'!B876)=0,'Local Access'!$L875="Ja"),"",'Local Access'!B876)</f>
        <v/>
      </c>
      <c r="C876" s="36" t="str">
        <f>IF(OR(LEN('Local Access'!C876)=0,'Local Access'!$L875="Ja"),"",'Local Access'!C876)</f>
        <v/>
      </c>
      <c r="D876" s="36" t="str">
        <f>IF(OR(LEN('Local Access'!D876)=0,'Local Access'!$L875="Ja"),"",'Local Access'!D876)</f>
        <v/>
      </c>
      <c r="E876" s="36" t="str">
        <f>IF(OR(LEN('Local Access'!E876)=0,'Local Access'!$L875="Ja"),"",'Local Access'!E876)</f>
        <v/>
      </c>
      <c r="F876" s="36" t="str">
        <f>IF(OR(LEN('Local Access'!F876)=0,'Local Access'!$L875="Ja"),"",'Local Access'!F876)</f>
        <v/>
      </c>
      <c r="G876" s="36" t="str">
        <f>IF(N875="Ja","",IF(LEN('Local Access'!H876)=0,"",'Local Access'!H876))</f>
        <v/>
      </c>
      <c r="H876" s="174" t="str">
        <f t="shared" si="65"/>
        <v/>
      </c>
      <c r="I876" s="36" t="str">
        <f>IF(N875="Ja","",IF(LEN('Local Access'!G876)=0,"",'Local Access'!G876))</f>
        <v/>
      </c>
      <c r="J876" s="36" t="str">
        <f>IF(N875="Ja","",IF(LEN('Local Access'!I876)=0,"",'Local Access'!I876))</f>
        <v/>
      </c>
      <c r="K876" s="36" t="str">
        <f>IF(LEN('Local Access'!J876)=0,"",'Local Access'!J876)</f>
        <v/>
      </c>
      <c r="L876" s="36" t="str">
        <f>IF(LEN('Local Access'!K876)=0,"",'Local Access'!K876)</f>
        <v/>
      </c>
      <c r="M876" s="174" t="str">
        <f t="shared" si="66"/>
        <v/>
      </c>
      <c r="N876" s="36" t="str">
        <f>IF(LEN('Local Access'!L876)=0,"",'Local Access'!L876)</f>
        <v/>
      </c>
      <c r="O876" s="36" t="str">
        <f>IF(LEN('Local Access'!M876)=0,"",'Local Access'!M876)</f>
        <v/>
      </c>
      <c r="P876" s="35"/>
      <c r="Q876" s="35"/>
      <c r="R876" s="34"/>
      <c r="S876" s="33"/>
      <c r="T876" s="33"/>
      <c r="U876" s="32"/>
      <c r="V876" s="31"/>
      <c r="W876" s="31"/>
      <c r="X876" s="31"/>
      <c r="Y876" s="31"/>
      <c r="Z876" s="31"/>
      <c r="AA876" s="31"/>
      <c r="AB876" s="292">
        <f t="shared" si="67"/>
        <v>0</v>
      </c>
      <c r="AC876" s="292">
        <f t="shared" si="68"/>
        <v>0</v>
      </c>
      <c r="AD876" s="292">
        <f t="shared" si="69"/>
        <v>0</v>
      </c>
      <c r="AE876" s="30">
        <f>IF(G876="",0,IF(P876="On-Net maken (glasvezel)",$S876*PDC!$F$33+$T876*PDC!$F$34+PDC!$F$32+$U876,IF(P876="On-Net maken (radio)",PDC!$F$35+$U876,0)))</f>
        <v>0</v>
      </c>
      <c r="AF876" s="293">
        <f>IF(G876="",0,IF(P876="Inkoop bij 3e partij",0,IF(H876="Ja",Y876,VLOOKUP($G876,PDC!$B$10:$G$95,6,FALSE))))</f>
        <v>0</v>
      </c>
      <c r="AG876" s="30">
        <f>IF(G876="",0,IF(P876="Inkoop bij 3e partij",0,IF(H876="Ja", Z876,VLOOKUP($G876,PDC!$B$10:$G$95,5,FALSE))))</f>
        <v>0</v>
      </c>
      <c r="AH876" s="293">
        <f>IF(G876="",0,IF(P876="Inkoop bij 3e partij",V876*(1+PDC!$F$37)+IF(G876=0,0,IF(LEN(G876)=0,0,VLOOKUP($G876,PDC!$B$10:$J$77,7,FALSE))),0))</f>
        <v>0</v>
      </c>
      <c r="AI876" s="293">
        <f>IF(G876="",0,IF(P876="Inkoop bij 3e partij",W876*(1+PDC!$F$38),0))</f>
        <v>0</v>
      </c>
      <c r="AJ876" s="30">
        <f>IF(L876="",0,IF(M876="Ja",AA876,VLOOKUP($L876,PDC!$B$10:$G$95,5,FALSE)))</f>
        <v>0</v>
      </c>
    </row>
    <row r="877" spans="1:36" x14ac:dyDescent="0.2">
      <c r="A877" s="36" t="str">
        <f>IF(OR(LEN('Local Access'!A877)=0,'Local Access'!$L876="Ja"),"",'Local Access'!A877)</f>
        <v/>
      </c>
      <c r="B877" s="36" t="str">
        <f>IF(OR(LEN('Local Access'!B877)=0,'Local Access'!$L876="Ja"),"",'Local Access'!B877)</f>
        <v/>
      </c>
      <c r="C877" s="36" t="str">
        <f>IF(OR(LEN('Local Access'!C877)=0,'Local Access'!$L876="Ja"),"",'Local Access'!C877)</f>
        <v/>
      </c>
      <c r="D877" s="36" t="str">
        <f>IF(OR(LEN('Local Access'!D877)=0,'Local Access'!$L876="Ja"),"",'Local Access'!D877)</f>
        <v/>
      </c>
      <c r="E877" s="36" t="str">
        <f>IF(OR(LEN('Local Access'!E877)=0,'Local Access'!$L876="Ja"),"",'Local Access'!E877)</f>
        <v/>
      </c>
      <c r="F877" s="36" t="str">
        <f>IF(OR(LEN('Local Access'!F877)=0,'Local Access'!$L876="Ja"),"",'Local Access'!F877)</f>
        <v/>
      </c>
      <c r="G877" s="36" t="str">
        <f>IF(N876="Ja","",IF(LEN('Local Access'!H877)=0,"",'Local Access'!H877))</f>
        <v/>
      </c>
      <c r="H877" s="174" t="str">
        <f t="shared" si="65"/>
        <v/>
      </c>
      <c r="I877" s="36" t="str">
        <f>IF(N876="Ja","",IF(LEN('Local Access'!G877)=0,"",'Local Access'!G877))</f>
        <v/>
      </c>
      <c r="J877" s="36" t="str">
        <f>IF(N876="Ja","",IF(LEN('Local Access'!I877)=0,"",'Local Access'!I877))</f>
        <v/>
      </c>
      <c r="K877" s="36" t="str">
        <f>IF(LEN('Local Access'!J877)=0,"",'Local Access'!J877)</f>
        <v/>
      </c>
      <c r="L877" s="36" t="str">
        <f>IF(LEN('Local Access'!K877)=0,"",'Local Access'!K877)</f>
        <v/>
      </c>
      <c r="M877" s="174" t="str">
        <f t="shared" si="66"/>
        <v/>
      </c>
      <c r="N877" s="36" t="str">
        <f>IF(LEN('Local Access'!L877)=0,"",'Local Access'!L877)</f>
        <v/>
      </c>
      <c r="O877" s="36" t="str">
        <f>IF(LEN('Local Access'!M877)=0,"",'Local Access'!M877)</f>
        <v/>
      </c>
      <c r="P877" s="35"/>
      <c r="Q877" s="35"/>
      <c r="R877" s="34"/>
      <c r="S877" s="33"/>
      <c r="T877" s="33"/>
      <c r="U877" s="32"/>
      <c r="V877" s="31"/>
      <c r="W877" s="31"/>
      <c r="X877" s="31"/>
      <c r="Y877" s="31"/>
      <c r="Z877" s="31"/>
      <c r="AA877" s="31"/>
      <c r="AB877" s="292">
        <f t="shared" si="67"/>
        <v>0</v>
      </c>
      <c r="AC877" s="292">
        <f t="shared" si="68"/>
        <v>0</v>
      </c>
      <c r="AD877" s="292">
        <f t="shared" si="69"/>
        <v>0</v>
      </c>
      <c r="AE877" s="30">
        <f>IF(G877="",0,IF(P877="On-Net maken (glasvezel)",$S877*PDC!$F$33+$T877*PDC!$F$34+PDC!$F$32+$U877,IF(P877="On-Net maken (radio)",PDC!$F$35+$U877,0)))</f>
        <v>0</v>
      </c>
      <c r="AF877" s="293">
        <f>IF(G877="",0,IF(P877="Inkoop bij 3e partij",0,IF(H877="Ja",Y877,VLOOKUP($G877,PDC!$B$10:$G$95,6,FALSE))))</f>
        <v>0</v>
      </c>
      <c r="AG877" s="30">
        <f>IF(G877="",0,IF(P877="Inkoop bij 3e partij",0,IF(H877="Ja", Z877,VLOOKUP($G877,PDC!$B$10:$G$95,5,FALSE))))</f>
        <v>0</v>
      </c>
      <c r="AH877" s="293">
        <f>IF(G877="",0,IF(P877="Inkoop bij 3e partij",V877*(1+PDC!$F$37)+IF(G877=0,0,IF(LEN(G877)=0,0,VLOOKUP($G877,PDC!$B$10:$J$77,7,FALSE))),0))</f>
        <v>0</v>
      </c>
      <c r="AI877" s="293">
        <f>IF(G877="",0,IF(P877="Inkoop bij 3e partij",W877*(1+PDC!$F$38),0))</f>
        <v>0</v>
      </c>
      <c r="AJ877" s="30">
        <f>IF(L877="",0,IF(M877="Ja",AA877,VLOOKUP($L877,PDC!$B$10:$G$95,5,FALSE)))</f>
        <v>0</v>
      </c>
    </row>
    <row r="878" spans="1:36" x14ac:dyDescent="0.2">
      <c r="A878" s="36" t="str">
        <f>IF(OR(LEN('Local Access'!A878)=0,'Local Access'!$L877="Ja"),"",'Local Access'!A878)</f>
        <v/>
      </c>
      <c r="B878" s="36" t="str">
        <f>IF(OR(LEN('Local Access'!B878)=0,'Local Access'!$L877="Ja"),"",'Local Access'!B878)</f>
        <v/>
      </c>
      <c r="C878" s="36" t="str">
        <f>IF(OR(LEN('Local Access'!C878)=0,'Local Access'!$L877="Ja"),"",'Local Access'!C878)</f>
        <v/>
      </c>
      <c r="D878" s="36" t="str">
        <f>IF(OR(LEN('Local Access'!D878)=0,'Local Access'!$L877="Ja"),"",'Local Access'!D878)</f>
        <v/>
      </c>
      <c r="E878" s="36" t="str">
        <f>IF(OR(LEN('Local Access'!E878)=0,'Local Access'!$L877="Ja"),"",'Local Access'!E878)</f>
        <v/>
      </c>
      <c r="F878" s="36" t="str">
        <f>IF(OR(LEN('Local Access'!F878)=0,'Local Access'!$L877="Ja"),"",'Local Access'!F878)</f>
        <v/>
      </c>
      <c r="G878" s="36" t="str">
        <f>IF(N877="Ja","",IF(LEN('Local Access'!H878)=0,"",'Local Access'!H878))</f>
        <v/>
      </c>
      <c r="H878" s="174" t="str">
        <f t="shared" si="65"/>
        <v/>
      </c>
      <c r="I878" s="36" t="str">
        <f>IF(N877="Ja","",IF(LEN('Local Access'!G878)=0,"",'Local Access'!G878))</f>
        <v/>
      </c>
      <c r="J878" s="36" t="str">
        <f>IF(N877="Ja","",IF(LEN('Local Access'!I878)=0,"",'Local Access'!I878))</f>
        <v/>
      </c>
      <c r="K878" s="36" t="str">
        <f>IF(LEN('Local Access'!J878)=0,"",'Local Access'!J878)</f>
        <v/>
      </c>
      <c r="L878" s="36" t="str">
        <f>IF(LEN('Local Access'!K878)=0,"",'Local Access'!K878)</f>
        <v/>
      </c>
      <c r="M878" s="174" t="str">
        <f t="shared" si="66"/>
        <v/>
      </c>
      <c r="N878" s="36" t="str">
        <f>IF(LEN('Local Access'!L878)=0,"",'Local Access'!L878)</f>
        <v/>
      </c>
      <c r="O878" s="36" t="str">
        <f>IF(LEN('Local Access'!M878)=0,"",'Local Access'!M878)</f>
        <v/>
      </c>
      <c r="P878" s="35"/>
      <c r="Q878" s="35"/>
      <c r="R878" s="34"/>
      <c r="S878" s="33"/>
      <c r="T878" s="33"/>
      <c r="U878" s="32"/>
      <c r="V878" s="31"/>
      <c r="W878" s="31"/>
      <c r="X878" s="31"/>
      <c r="Y878" s="31"/>
      <c r="Z878" s="31"/>
      <c r="AA878" s="31"/>
      <c r="AB878" s="292">
        <f t="shared" si="67"/>
        <v>0</v>
      </c>
      <c r="AC878" s="292">
        <f t="shared" si="68"/>
        <v>0</v>
      </c>
      <c r="AD878" s="292">
        <f t="shared" si="69"/>
        <v>0</v>
      </c>
      <c r="AE878" s="30">
        <f>IF(G878="",0,IF(P878="On-Net maken (glasvezel)",$S878*PDC!$F$33+$T878*PDC!$F$34+PDC!$F$32+$U878,IF(P878="On-Net maken (radio)",PDC!$F$35+$U878,0)))</f>
        <v>0</v>
      </c>
      <c r="AF878" s="293">
        <f>IF(G878="",0,IF(P878="Inkoop bij 3e partij",0,IF(H878="Ja",Y878,VLOOKUP($G878,PDC!$B$10:$G$95,6,FALSE))))</f>
        <v>0</v>
      </c>
      <c r="AG878" s="30">
        <f>IF(G878="",0,IF(P878="Inkoop bij 3e partij",0,IF(H878="Ja", Z878,VLOOKUP($G878,PDC!$B$10:$G$95,5,FALSE))))</f>
        <v>0</v>
      </c>
      <c r="AH878" s="293">
        <f>IF(G878="",0,IF(P878="Inkoop bij 3e partij",V878*(1+PDC!$F$37)+IF(G878=0,0,IF(LEN(G878)=0,0,VLOOKUP($G878,PDC!$B$10:$J$77,7,FALSE))),0))</f>
        <v>0</v>
      </c>
      <c r="AI878" s="293">
        <f>IF(G878="",0,IF(P878="Inkoop bij 3e partij",W878*(1+PDC!$F$38),0))</f>
        <v>0</v>
      </c>
      <c r="AJ878" s="30">
        <f>IF(L878="",0,IF(M878="Ja",AA878,VLOOKUP($L878,PDC!$B$10:$G$95,5,FALSE)))</f>
        <v>0</v>
      </c>
    </row>
    <row r="879" spans="1:36" x14ac:dyDescent="0.2">
      <c r="A879" s="36" t="str">
        <f>IF(OR(LEN('Local Access'!A879)=0,'Local Access'!$L878="Ja"),"",'Local Access'!A879)</f>
        <v/>
      </c>
      <c r="B879" s="36" t="str">
        <f>IF(OR(LEN('Local Access'!B879)=0,'Local Access'!$L878="Ja"),"",'Local Access'!B879)</f>
        <v/>
      </c>
      <c r="C879" s="36" t="str">
        <f>IF(OR(LEN('Local Access'!C879)=0,'Local Access'!$L878="Ja"),"",'Local Access'!C879)</f>
        <v/>
      </c>
      <c r="D879" s="36" t="str">
        <f>IF(OR(LEN('Local Access'!D879)=0,'Local Access'!$L878="Ja"),"",'Local Access'!D879)</f>
        <v/>
      </c>
      <c r="E879" s="36" t="str">
        <f>IF(OR(LEN('Local Access'!E879)=0,'Local Access'!$L878="Ja"),"",'Local Access'!E879)</f>
        <v/>
      </c>
      <c r="F879" s="36" t="str">
        <f>IF(OR(LEN('Local Access'!F879)=0,'Local Access'!$L878="Ja"),"",'Local Access'!F879)</f>
        <v/>
      </c>
      <c r="G879" s="36" t="str">
        <f>IF(N878="Ja","",IF(LEN('Local Access'!H879)=0,"",'Local Access'!H879))</f>
        <v/>
      </c>
      <c r="H879" s="174" t="str">
        <f t="shared" si="65"/>
        <v/>
      </c>
      <c r="I879" s="36" t="str">
        <f>IF(N878="Ja","",IF(LEN('Local Access'!G879)=0,"",'Local Access'!G879))</f>
        <v/>
      </c>
      <c r="J879" s="36" t="str">
        <f>IF(N878="Ja","",IF(LEN('Local Access'!I879)=0,"",'Local Access'!I879))</f>
        <v/>
      </c>
      <c r="K879" s="36" t="str">
        <f>IF(LEN('Local Access'!J879)=0,"",'Local Access'!J879)</f>
        <v/>
      </c>
      <c r="L879" s="36" t="str">
        <f>IF(LEN('Local Access'!K879)=0,"",'Local Access'!K879)</f>
        <v/>
      </c>
      <c r="M879" s="174" t="str">
        <f t="shared" si="66"/>
        <v/>
      </c>
      <c r="N879" s="36" t="str">
        <f>IF(LEN('Local Access'!L879)=0,"",'Local Access'!L879)</f>
        <v/>
      </c>
      <c r="O879" s="36" t="str">
        <f>IF(LEN('Local Access'!M879)=0,"",'Local Access'!M879)</f>
        <v/>
      </c>
      <c r="P879" s="35"/>
      <c r="Q879" s="35"/>
      <c r="R879" s="34"/>
      <c r="S879" s="33"/>
      <c r="T879" s="33"/>
      <c r="U879" s="32"/>
      <c r="V879" s="31"/>
      <c r="W879" s="31"/>
      <c r="X879" s="31"/>
      <c r="Y879" s="31"/>
      <c r="Z879" s="31"/>
      <c r="AA879" s="31"/>
      <c r="AB879" s="292">
        <f t="shared" si="67"/>
        <v>0</v>
      </c>
      <c r="AC879" s="292">
        <f t="shared" si="68"/>
        <v>0</v>
      </c>
      <c r="AD879" s="292">
        <f t="shared" si="69"/>
        <v>0</v>
      </c>
      <c r="AE879" s="30">
        <f>IF(G879="",0,IF(P879="On-Net maken (glasvezel)",$S879*PDC!$F$33+$T879*PDC!$F$34+PDC!$F$32+$U879,IF(P879="On-Net maken (radio)",PDC!$F$35+$U879,0)))</f>
        <v>0</v>
      </c>
      <c r="AF879" s="293">
        <f>IF(G879="",0,IF(P879="Inkoop bij 3e partij",0,IF(H879="Ja",Y879,VLOOKUP($G879,PDC!$B$10:$G$95,6,FALSE))))</f>
        <v>0</v>
      </c>
      <c r="AG879" s="30">
        <f>IF(G879="",0,IF(P879="Inkoop bij 3e partij",0,IF(H879="Ja", Z879,VLOOKUP($G879,PDC!$B$10:$G$95,5,FALSE))))</f>
        <v>0</v>
      </c>
      <c r="AH879" s="293">
        <f>IF(G879="",0,IF(P879="Inkoop bij 3e partij",V879*(1+PDC!$F$37)+IF(G879=0,0,IF(LEN(G879)=0,0,VLOOKUP($G879,PDC!$B$10:$J$77,7,FALSE))),0))</f>
        <v>0</v>
      </c>
      <c r="AI879" s="293">
        <f>IF(G879="",0,IF(P879="Inkoop bij 3e partij",W879*(1+PDC!$F$38),0))</f>
        <v>0</v>
      </c>
      <c r="AJ879" s="30">
        <f>IF(L879="",0,IF(M879="Ja",AA879,VLOOKUP($L879,PDC!$B$10:$G$95,5,FALSE)))</f>
        <v>0</v>
      </c>
    </row>
    <row r="880" spans="1:36" x14ac:dyDescent="0.2">
      <c r="A880" s="36" t="str">
        <f>IF(OR(LEN('Local Access'!A880)=0,'Local Access'!$L879="Ja"),"",'Local Access'!A880)</f>
        <v/>
      </c>
      <c r="B880" s="36" t="str">
        <f>IF(OR(LEN('Local Access'!B880)=0,'Local Access'!$L879="Ja"),"",'Local Access'!B880)</f>
        <v/>
      </c>
      <c r="C880" s="36" t="str">
        <f>IF(OR(LEN('Local Access'!C880)=0,'Local Access'!$L879="Ja"),"",'Local Access'!C880)</f>
        <v/>
      </c>
      <c r="D880" s="36" t="str">
        <f>IF(OR(LEN('Local Access'!D880)=0,'Local Access'!$L879="Ja"),"",'Local Access'!D880)</f>
        <v/>
      </c>
      <c r="E880" s="36" t="str">
        <f>IF(OR(LEN('Local Access'!E880)=0,'Local Access'!$L879="Ja"),"",'Local Access'!E880)</f>
        <v/>
      </c>
      <c r="F880" s="36" t="str">
        <f>IF(OR(LEN('Local Access'!F880)=0,'Local Access'!$L879="Ja"),"",'Local Access'!F880)</f>
        <v/>
      </c>
      <c r="G880" s="36" t="str">
        <f>IF(N879="Ja","",IF(LEN('Local Access'!H880)=0,"",'Local Access'!H880))</f>
        <v/>
      </c>
      <c r="H880" s="174" t="str">
        <f t="shared" si="65"/>
        <v/>
      </c>
      <c r="I880" s="36" t="str">
        <f>IF(N879="Ja","",IF(LEN('Local Access'!G880)=0,"",'Local Access'!G880))</f>
        <v/>
      </c>
      <c r="J880" s="36" t="str">
        <f>IF(N879="Ja","",IF(LEN('Local Access'!I880)=0,"",'Local Access'!I880))</f>
        <v/>
      </c>
      <c r="K880" s="36" t="str">
        <f>IF(LEN('Local Access'!J880)=0,"",'Local Access'!J880)</f>
        <v/>
      </c>
      <c r="L880" s="36" t="str">
        <f>IF(LEN('Local Access'!K880)=0,"",'Local Access'!K880)</f>
        <v/>
      </c>
      <c r="M880" s="174" t="str">
        <f t="shared" si="66"/>
        <v/>
      </c>
      <c r="N880" s="36" t="str">
        <f>IF(LEN('Local Access'!L880)=0,"",'Local Access'!L880)</f>
        <v/>
      </c>
      <c r="O880" s="36" t="str">
        <f>IF(LEN('Local Access'!M880)=0,"",'Local Access'!M880)</f>
        <v/>
      </c>
      <c r="P880" s="35"/>
      <c r="Q880" s="35"/>
      <c r="R880" s="34"/>
      <c r="S880" s="33"/>
      <c r="T880" s="33"/>
      <c r="U880" s="32"/>
      <c r="V880" s="31"/>
      <c r="W880" s="31"/>
      <c r="X880" s="31"/>
      <c r="Y880" s="31"/>
      <c r="Z880" s="31"/>
      <c r="AA880" s="31"/>
      <c r="AB880" s="292">
        <f t="shared" si="67"/>
        <v>0</v>
      </c>
      <c r="AC880" s="292">
        <f t="shared" si="68"/>
        <v>0</v>
      </c>
      <c r="AD880" s="292">
        <f t="shared" si="69"/>
        <v>0</v>
      </c>
      <c r="AE880" s="30">
        <f>IF(G880="",0,IF(P880="On-Net maken (glasvezel)",$S880*PDC!$F$33+$T880*PDC!$F$34+PDC!$F$32+$U880,IF(P880="On-Net maken (radio)",PDC!$F$35+$U880,0)))</f>
        <v>0</v>
      </c>
      <c r="AF880" s="293">
        <f>IF(G880="",0,IF(P880="Inkoop bij 3e partij",0,IF(H880="Ja",Y880,VLOOKUP($G880,PDC!$B$10:$G$95,6,FALSE))))</f>
        <v>0</v>
      </c>
      <c r="AG880" s="30">
        <f>IF(G880="",0,IF(P880="Inkoop bij 3e partij",0,IF(H880="Ja", Z880,VLOOKUP($G880,PDC!$B$10:$G$95,5,FALSE))))</f>
        <v>0</v>
      </c>
      <c r="AH880" s="293">
        <f>IF(G880="",0,IF(P880="Inkoop bij 3e partij",V880*(1+PDC!$F$37)+IF(G880=0,0,IF(LEN(G880)=0,0,VLOOKUP($G880,PDC!$B$10:$J$77,7,FALSE))),0))</f>
        <v>0</v>
      </c>
      <c r="AI880" s="293">
        <f>IF(G880="",0,IF(P880="Inkoop bij 3e partij",W880*(1+PDC!$F$38),0))</f>
        <v>0</v>
      </c>
      <c r="AJ880" s="30">
        <f>IF(L880="",0,IF(M880="Ja",AA880,VLOOKUP($L880,PDC!$B$10:$G$95,5,FALSE)))</f>
        <v>0</v>
      </c>
    </row>
    <row r="881" spans="1:36" x14ac:dyDescent="0.2">
      <c r="A881" s="36" t="str">
        <f>IF(OR(LEN('Local Access'!A881)=0,'Local Access'!$L880="Ja"),"",'Local Access'!A881)</f>
        <v/>
      </c>
      <c r="B881" s="36" t="str">
        <f>IF(OR(LEN('Local Access'!B881)=0,'Local Access'!$L880="Ja"),"",'Local Access'!B881)</f>
        <v/>
      </c>
      <c r="C881" s="36" t="str">
        <f>IF(OR(LEN('Local Access'!C881)=0,'Local Access'!$L880="Ja"),"",'Local Access'!C881)</f>
        <v/>
      </c>
      <c r="D881" s="36" t="str">
        <f>IF(OR(LEN('Local Access'!D881)=0,'Local Access'!$L880="Ja"),"",'Local Access'!D881)</f>
        <v/>
      </c>
      <c r="E881" s="36" t="str">
        <f>IF(OR(LEN('Local Access'!E881)=0,'Local Access'!$L880="Ja"),"",'Local Access'!E881)</f>
        <v/>
      </c>
      <c r="F881" s="36" t="str">
        <f>IF(OR(LEN('Local Access'!F881)=0,'Local Access'!$L880="Ja"),"",'Local Access'!F881)</f>
        <v/>
      </c>
      <c r="G881" s="36" t="str">
        <f>IF(N880="Ja","",IF(LEN('Local Access'!H881)=0,"",'Local Access'!H881))</f>
        <v/>
      </c>
      <c r="H881" s="174" t="str">
        <f t="shared" si="65"/>
        <v/>
      </c>
      <c r="I881" s="36" t="str">
        <f>IF(N880="Ja","",IF(LEN('Local Access'!G881)=0,"",'Local Access'!G881))</f>
        <v/>
      </c>
      <c r="J881" s="36" t="str">
        <f>IF(N880="Ja","",IF(LEN('Local Access'!I881)=0,"",'Local Access'!I881))</f>
        <v/>
      </c>
      <c r="K881" s="36" t="str">
        <f>IF(LEN('Local Access'!J881)=0,"",'Local Access'!J881)</f>
        <v/>
      </c>
      <c r="L881" s="36" t="str">
        <f>IF(LEN('Local Access'!K881)=0,"",'Local Access'!K881)</f>
        <v/>
      </c>
      <c r="M881" s="174" t="str">
        <f t="shared" si="66"/>
        <v/>
      </c>
      <c r="N881" s="36" t="str">
        <f>IF(LEN('Local Access'!L881)=0,"",'Local Access'!L881)</f>
        <v/>
      </c>
      <c r="O881" s="36" t="str">
        <f>IF(LEN('Local Access'!M881)=0,"",'Local Access'!M881)</f>
        <v/>
      </c>
      <c r="P881" s="35"/>
      <c r="Q881" s="35"/>
      <c r="R881" s="34"/>
      <c r="S881" s="33"/>
      <c r="T881" s="33"/>
      <c r="U881" s="32"/>
      <c r="V881" s="31"/>
      <c r="W881" s="31"/>
      <c r="X881" s="31"/>
      <c r="Y881" s="31"/>
      <c r="Z881" s="31"/>
      <c r="AA881" s="31"/>
      <c r="AB881" s="292">
        <f t="shared" si="67"/>
        <v>0</v>
      </c>
      <c r="AC881" s="292">
        <f t="shared" si="68"/>
        <v>0</v>
      </c>
      <c r="AD881" s="292">
        <f t="shared" si="69"/>
        <v>0</v>
      </c>
      <c r="AE881" s="30">
        <f>IF(G881="",0,IF(P881="On-Net maken (glasvezel)",$S881*PDC!$F$33+$T881*PDC!$F$34+PDC!$F$32+$U881,IF(P881="On-Net maken (radio)",PDC!$F$35+$U881,0)))</f>
        <v>0</v>
      </c>
      <c r="AF881" s="293">
        <f>IF(G881="",0,IF(P881="Inkoop bij 3e partij",0,IF(H881="Ja",Y881,VLOOKUP($G881,PDC!$B$10:$G$95,6,FALSE))))</f>
        <v>0</v>
      </c>
      <c r="AG881" s="30">
        <f>IF(G881="",0,IF(P881="Inkoop bij 3e partij",0,IF(H881="Ja", Z881,VLOOKUP($G881,PDC!$B$10:$G$95,5,FALSE))))</f>
        <v>0</v>
      </c>
      <c r="AH881" s="293">
        <f>IF(G881="",0,IF(P881="Inkoop bij 3e partij",V881*(1+PDC!$F$37)+IF(G881=0,0,IF(LEN(G881)=0,0,VLOOKUP($G881,PDC!$B$10:$J$77,7,FALSE))),0))</f>
        <v>0</v>
      </c>
      <c r="AI881" s="293">
        <f>IF(G881="",0,IF(P881="Inkoop bij 3e partij",W881*(1+PDC!$F$38),0))</f>
        <v>0</v>
      </c>
      <c r="AJ881" s="30">
        <f>IF(L881="",0,IF(M881="Ja",AA881,VLOOKUP($L881,PDC!$B$10:$G$95,5,FALSE)))</f>
        <v>0</v>
      </c>
    </row>
    <row r="882" spans="1:36" x14ac:dyDescent="0.2">
      <c r="A882" s="36" t="str">
        <f>IF(OR(LEN('Local Access'!A882)=0,'Local Access'!$L881="Ja"),"",'Local Access'!A882)</f>
        <v/>
      </c>
      <c r="B882" s="36" t="str">
        <f>IF(OR(LEN('Local Access'!B882)=0,'Local Access'!$L881="Ja"),"",'Local Access'!B882)</f>
        <v/>
      </c>
      <c r="C882" s="36" t="str">
        <f>IF(OR(LEN('Local Access'!C882)=0,'Local Access'!$L881="Ja"),"",'Local Access'!C882)</f>
        <v/>
      </c>
      <c r="D882" s="36" t="str">
        <f>IF(OR(LEN('Local Access'!D882)=0,'Local Access'!$L881="Ja"),"",'Local Access'!D882)</f>
        <v/>
      </c>
      <c r="E882" s="36" t="str">
        <f>IF(OR(LEN('Local Access'!E882)=0,'Local Access'!$L881="Ja"),"",'Local Access'!E882)</f>
        <v/>
      </c>
      <c r="F882" s="36" t="str">
        <f>IF(OR(LEN('Local Access'!F882)=0,'Local Access'!$L881="Ja"),"",'Local Access'!F882)</f>
        <v/>
      </c>
      <c r="G882" s="36" t="str">
        <f>IF(N881="Ja","",IF(LEN('Local Access'!H882)=0,"",'Local Access'!H882))</f>
        <v/>
      </c>
      <c r="H882" s="174" t="str">
        <f t="shared" si="65"/>
        <v/>
      </c>
      <c r="I882" s="36" t="str">
        <f>IF(N881="Ja","",IF(LEN('Local Access'!G882)=0,"",'Local Access'!G882))</f>
        <v/>
      </c>
      <c r="J882" s="36" t="str">
        <f>IF(N881="Ja","",IF(LEN('Local Access'!I882)=0,"",'Local Access'!I882))</f>
        <v/>
      </c>
      <c r="K882" s="36" t="str">
        <f>IF(LEN('Local Access'!J882)=0,"",'Local Access'!J882)</f>
        <v/>
      </c>
      <c r="L882" s="36" t="str">
        <f>IF(LEN('Local Access'!K882)=0,"",'Local Access'!K882)</f>
        <v/>
      </c>
      <c r="M882" s="174" t="str">
        <f t="shared" si="66"/>
        <v/>
      </c>
      <c r="N882" s="36" t="str">
        <f>IF(LEN('Local Access'!L882)=0,"",'Local Access'!L882)</f>
        <v/>
      </c>
      <c r="O882" s="36" t="str">
        <f>IF(LEN('Local Access'!M882)=0,"",'Local Access'!M882)</f>
        <v/>
      </c>
      <c r="P882" s="35"/>
      <c r="Q882" s="35"/>
      <c r="R882" s="34"/>
      <c r="S882" s="33"/>
      <c r="T882" s="33"/>
      <c r="U882" s="32"/>
      <c r="V882" s="31"/>
      <c r="W882" s="31"/>
      <c r="X882" s="31"/>
      <c r="Y882" s="31"/>
      <c r="Z882" s="31"/>
      <c r="AA882" s="31"/>
      <c r="AB882" s="292">
        <f t="shared" si="67"/>
        <v>0</v>
      </c>
      <c r="AC882" s="292">
        <f t="shared" si="68"/>
        <v>0</v>
      </c>
      <c r="AD882" s="292">
        <f t="shared" si="69"/>
        <v>0</v>
      </c>
      <c r="AE882" s="30">
        <f>IF(G882="",0,IF(P882="On-Net maken (glasvezel)",$S882*PDC!$F$33+$T882*PDC!$F$34+PDC!$F$32+$U882,IF(P882="On-Net maken (radio)",PDC!$F$35+$U882,0)))</f>
        <v>0</v>
      </c>
      <c r="AF882" s="293">
        <f>IF(G882="",0,IF(P882="Inkoop bij 3e partij",0,IF(H882="Ja",Y882,VLOOKUP($G882,PDC!$B$10:$G$95,6,FALSE))))</f>
        <v>0</v>
      </c>
      <c r="AG882" s="30">
        <f>IF(G882="",0,IF(P882="Inkoop bij 3e partij",0,IF(H882="Ja", Z882,VLOOKUP($G882,PDC!$B$10:$G$95,5,FALSE))))</f>
        <v>0</v>
      </c>
      <c r="AH882" s="293">
        <f>IF(G882="",0,IF(P882="Inkoop bij 3e partij",V882*(1+PDC!$F$37)+IF(G882=0,0,IF(LEN(G882)=0,0,VLOOKUP($G882,PDC!$B$10:$J$77,7,FALSE))),0))</f>
        <v>0</v>
      </c>
      <c r="AI882" s="293">
        <f>IF(G882="",0,IF(P882="Inkoop bij 3e partij",W882*(1+PDC!$F$38),0))</f>
        <v>0</v>
      </c>
      <c r="AJ882" s="30">
        <f>IF(L882="",0,IF(M882="Ja",AA882,VLOOKUP($L882,PDC!$B$10:$G$95,5,FALSE)))</f>
        <v>0</v>
      </c>
    </row>
    <row r="883" spans="1:36" x14ac:dyDescent="0.2">
      <c r="A883" s="36" t="str">
        <f>IF(OR(LEN('Local Access'!A883)=0,'Local Access'!$L882="Ja"),"",'Local Access'!A883)</f>
        <v/>
      </c>
      <c r="B883" s="36" t="str">
        <f>IF(OR(LEN('Local Access'!B883)=0,'Local Access'!$L882="Ja"),"",'Local Access'!B883)</f>
        <v/>
      </c>
      <c r="C883" s="36" t="str">
        <f>IF(OR(LEN('Local Access'!C883)=0,'Local Access'!$L882="Ja"),"",'Local Access'!C883)</f>
        <v/>
      </c>
      <c r="D883" s="36" t="str">
        <f>IF(OR(LEN('Local Access'!D883)=0,'Local Access'!$L882="Ja"),"",'Local Access'!D883)</f>
        <v/>
      </c>
      <c r="E883" s="36" t="str">
        <f>IF(OR(LEN('Local Access'!E883)=0,'Local Access'!$L882="Ja"),"",'Local Access'!E883)</f>
        <v/>
      </c>
      <c r="F883" s="36" t="str">
        <f>IF(OR(LEN('Local Access'!F883)=0,'Local Access'!$L882="Ja"),"",'Local Access'!F883)</f>
        <v/>
      </c>
      <c r="G883" s="36" t="str">
        <f>IF(N882="Ja","",IF(LEN('Local Access'!H883)=0,"",'Local Access'!H883))</f>
        <v/>
      </c>
      <c r="H883" s="174" t="str">
        <f t="shared" si="65"/>
        <v/>
      </c>
      <c r="I883" s="36" t="str">
        <f>IF(N882="Ja","",IF(LEN('Local Access'!G883)=0,"",'Local Access'!G883))</f>
        <v/>
      </c>
      <c r="J883" s="36" t="str">
        <f>IF(N882="Ja","",IF(LEN('Local Access'!I883)=0,"",'Local Access'!I883))</f>
        <v/>
      </c>
      <c r="K883" s="36" t="str">
        <f>IF(LEN('Local Access'!J883)=0,"",'Local Access'!J883)</f>
        <v/>
      </c>
      <c r="L883" s="36" t="str">
        <f>IF(LEN('Local Access'!K883)=0,"",'Local Access'!K883)</f>
        <v/>
      </c>
      <c r="M883" s="174" t="str">
        <f t="shared" si="66"/>
        <v/>
      </c>
      <c r="N883" s="36" t="str">
        <f>IF(LEN('Local Access'!L883)=0,"",'Local Access'!L883)</f>
        <v/>
      </c>
      <c r="O883" s="36" t="str">
        <f>IF(LEN('Local Access'!M883)=0,"",'Local Access'!M883)</f>
        <v/>
      </c>
      <c r="P883" s="35"/>
      <c r="Q883" s="35"/>
      <c r="R883" s="34"/>
      <c r="S883" s="33"/>
      <c r="T883" s="33"/>
      <c r="U883" s="32"/>
      <c r="V883" s="31"/>
      <c r="W883" s="31"/>
      <c r="X883" s="31"/>
      <c r="Y883" s="31"/>
      <c r="Z883" s="31"/>
      <c r="AA883" s="31"/>
      <c r="AB883" s="292">
        <f t="shared" si="67"/>
        <v>0</v>
      </c>
      <c r="AC883" s="292">
        <f t="shared" si="68"/>
        <v>0</v>
      </c>
      <c r="AD883" s="292">
        <f t="shared" si="69"/>
        <v>0</v>
      </c>
      <c r="AE883" s="30">
        <f>IF(G883="",0,IF(P883="On-Net maken (glasvezel)",$S883*PDC!$F$33+$T883*PDC!$F$34+PDC!$F$32+$U883,IF(P883="On-Net maken (radio)",PDC!$F$35+$U883,0)))</f>
        <v>0</v>
      </c>
      <c r="AF883" s="293">
        <f>IF(G883="",0,IF(P883="Inkoop bij 3e partij",0,IF(H883="Ja",Y883,VLOOKUP($G883,PDC!$B$10:$G$95,6,FALSE))))</f>
        <v>0</v>
      </c>
      <c r="AG883" s="30">
        <f>IF(G883="",0,IF(P883="Inkoop bij 3e partij",0,IF(H883="Ja", Z883,VLOOKUP($G883,PDC!$B$10:$G$95,5,FALSE))))</f>
        <v>0</v>
      </c>
      <c r="AH883" s="293">
        <f>IF(G883="",0,IF(P883="Inkoop bij 3e partij",V883*(1+PDC!$F$37)+IF(G883=0,0,IF(LEN(G883)=0,0,VLOOKUP($G883,PDC!$B$10:$J$77,7,FALSE))),0))</f>
        <v>0</v>
      </c>
      <c r="AI883" s="293">
        <f>IF(G883="",0,IF(P883="Inkoop bij 3e partij",W883*(1+PDC!$F$38),0))</f>
        <v>0</v>
      </c>
      <c r="AJ883" s="30">
        <f>IF(L883="",0,IF(M883="Ja",AA883,VLOOKUP($L883,PDC!$B$10:$G$95,5,FALSE)))</f>
        <v>0</v>
      </c>
    </row>
    <row r="884" spans="1:36" x14ac:dyDescent="0.2">
      <c r="A884" s="36" t="str">
        <f>IF(OR(LEN('Local Access'!A884)=0,'Local Access'!$L883="Ja"),"",'Local Access'!A884)</f>
        <v/>
      </c>
      <c r="B884" s="36" t="str">
        <f>IF(OR(LEN('Local Access'!B884)=0,'Local Access'!$L883="Ja"),"",'Local Access'!B884)</f>
        <v/>
      </c>
      <c r="C884" s="36" t="str">
        <f>IF(OR(LEN('Local Access'!C884)=0,'Local Access'!$L883="Ja"),"",'Local Access'!C884)</f>
        <v/>
      </c>
      <c r="D884" s="36" t="str">
        <f>IF(OR(LEN('Local Access'!D884)=0,'Local Access'!$L883="Ja"),"",'Local Access'!D884)</f>
        <v/>
      </c>
      <c r="E884" s="36" t="str">
        <f>IF(OR(LEN('Local Access'!E884)=0,'Local Access'!$L883="Ja"),"",'Local Access'!E884)</f>
        <v/>
      </c>
      <c r="F884" s="36" t="str">
        <f>IF(OR(LEN('Local Access'!F884)=0,'Local Access'!$L883="Ja"),"",'Local Access'!F884)</f>
        <v/>
      </c>
      <c r="G884" s="36" t="str">
        <f>IF(N883="Ja","",IF(LEN('Local Access'!H884)=0,"",'Local Access'!H884))</f>
        <v/>
      </c>
      <c r="H884" s="174" t="str">
        <f t="shared" si="65"/>
        <v/>
      </c>
      <c r="I884" s="36" t="str">
        <f>IF(N883="Ja","",IF(LEN('Local Access'!G884)=0,"",'Local Access'!G884))</f>
        <v/>
      </c>
      <c r="J884" s="36" t="str">
        <f>IF(N883="Ja","",IF(LEN('Local Access'!I884)=0,"",'Local Access'!I884))</f>
        <v/>
      </c>
      <c r="K884" s="36" t="str">
        <f>IF(LEN('Local Access'!J884)=0,"",'Local Access'!J884)</f>
        <v/>
      </c>
      <c r="L884" s="36" t="str">
        <f>IF(LEN('Local Access'!K884)=0,"",'Local Access'!K884)</f>
        <v/>
      </c>
      <c r="M884" s="174" t="str">
        <f t="shared" si="66"/>
        <v/>
      </c>
      <c r="N884" s="36" t="str">
        <f>IF(LEN('Local Access'!L884)=0,"",'Local Access'!L884)</f>
        <v/>
      </c>
      <c r="O884" s="36" t="str">
        <f>IF(LEN('Local Access'!M884)=0,"",'Local Access'!M884)</f>
        <v/>
      </c>
      <c r="P884" s="35"/>
      <c r="Q884" s="35"/>
      <c r="R884" s="34"/>
      <c r="S884" s="33"/>
      <c r="T884" s="33"/>
      <c r="U884" s="32"/>
      <c r="V884" s="31"/>
      <c r="W884" s="31"/>
      <c r="X884" s="31"/>
      <c r="Y884" s="31"/>
      <c r="Z884" s="31"/>
      <c r="AA884" s="31"/>
      <c r="AB884" s="292">
        <f t="shared" si="67"/>
        <v>0</v>
      </c>
      <c r="AC884" s="292">
        <f t="shared" si="68"/>
        <v>0</v>
      </c>
      <c r="AD884" s="292">
        <f t="shared" si="69"/>
        <v>0</v>
      </c>
      <c r="AE884" s="30">
        <f>IF(G884="",0,IF(P884="On-Net maken (glasvezel)",$S884*PDC!$F$33+$T884*PDC!$F$34+PDC!$F$32+$U884,IF(P884="On-Net maken (radio)",PDC!$F$35+$U884,0)))</f>
        <v>0</v>
      </c>
      <c r="AF884" s="293">
        <f>IF(G884="",0,IF(P884="Inkoop bij 3e partij",0,IF(H884="Ja",Y884,VLOOKUP($G884,PDC!$B$10:$G$95,6,FALSE))))</f>
        <v>0</v>
      </c>
      <c r="AG884" s="30">
        <f>IF(G884="",0,IF(P884="Inkoop bij 3e partij",0,IF(H884="Ja", Z884,VLOOKUP($G884,PDC!$B$10:$G$95,5,FALSE))))</f>
        <v>0</v>
      </c>
      <c r="AH884" s="293">
        <f>IF(G884="",0,IF(P884="Inkoop bij 3e partij",V884*(1+PDC!$F$37)+IF(G884=0,0,IF(LEN(G884)=0,0,VLOOKUP($G884,PDC!$B$10:$J$77,7,FALSE))),0))</f>
        <v>0</v>
      </c>
      <c r="AI884" s="293">
        <f>IF(G884="",0,IF(P884="Inkoop bij 3e partij",W884*(1+PDC!$F$38),0))</f>
        <v>0</v>
      </c>
      <c r="AJ884" s="30">
        <f>IF(L884="",0,IF(M884="Ja",AA884,VLOOKUP($L884,PDC!$B$10:$G$95,5,FALSE)))</f>
        <v>0</v>
      </c>
    </row>
    <row r="885" spans="1:36" x14ac:dyDescent="0.2">
      <c r="A885" s="36" t="str">
        <f>IF(OR(LEN('Local Access'!A885)=0,'Local Access'!$L884="Ja"),"",'Local Access'!A885)</f>
        <v/>
      </c>
      <c r="B885" s="36" t="str">
        <f>IF(OR(LEN('Local Access'!B885)=0,'Local Access'!$L884="Ja"),"",'Local Access'!B885)</f>
        <v/>
      </c>
      <c r="C885" s="36" t="str">
        <f>IF(OR(LEN('Local Access'!C885)=0,'Local Access'!$L884="Ja"),"",'Local Access'!C885)</f>
        <v/>
      </c>
      <c r="D885" s="36" t="str">
        <f>IF(OR(LEN('Local Access'!D885)=0,'Local Access'!$L884="Ja"),"",'Local Access'!D885)</f>
        <v/>
      </c>
      <c r="E885" s="36" t="str">
        <f>IF(OR(LEN('Local Access'!E885)=0,'Local Access'!$L884="Ja"),"",'Local Access'!E885)</f>
        <v/>
      </c>
      <c r="F885" s="36" t="str">
        <f>IF(OR(LEN('Local Access'!F885)=0,'Local Access'!$L884="Ja"),"",'Local Access'!F885)</f>
        <v/>
      </c>
      <c r="G885" s="36" t="str">
        <f>IF(N884="Ja","",IF(LEN('Local Access'!H885)=0,"",'Local Access'!H885))</f>
        <v/>
      </c>
      <c r="H885" s="174" t="str">
        <f t="shared" si="65"/>
        <v/>
      </c>
      <c r="I885" s="36" t="str">
        <f>IF(N884="Ja","",IF(LEN('Local Access'!G885)=0,"",'Local Access'!G885))</f>
        <v/>
      </c>
      <c r="J885" s="36" t="str">
        <f>IF(N884="Ja","",IF(LEN('Local Access'!I885)=0,"",'Local Access'!I885))</f>
        <v/>
      </c>
      <c r="K885" s="36" t="str">
        <f>IF(LEN('Local Access'!J885)=0,"",'Local Access'!J885)</f>
        <v/>
      </c>
      <c r="L885" s="36" t="str">
        <f>IF(LEN('Local Access'!K885)=0,"",'Local Access'!K885)</f>
        <v/>
      </c>
      <c r="M885" s="174" t="str">
        <f t="shared" si="66"/>
        <v/>
      </c>
      <c r="N885" s="36" t="str">
        <f>IF(LEN('Local Access'!L885)=0,"",'Local Access'!L885)</f>
        <v/>
      </c>
      <c r="O885" s="36" t="str">
        <f>IF(LEN('Local Access'!M885)=0,"",'Local Access'!M885)</f>
        <v/>
      </c>
      <c r="P885" s="35"/>
      <c r="Q885" s="35"/>
      <c r="R885" s="34"/>
      <c r="S885" s="33"/>
      <c r="T885" s="33"/>
      <c r="U885" s="32"/>
      <c r="V885" s="31"/>
      <c r="W885" s="31"/>
      <c r="X885" s="31"/>
      <c r="Y885" s="31"/>
      <c r="Z885" s="31"/>
      <c r="AA885" s="31"/>
      <c r="AB885" s="292">
        <f t="shared" si="67"/>
        <v>0</v>
      </c>
      <c r="AC885" s="292">
        <f t="shared" si="68"/>
        <v>0</v>
      </c>
      <c r="AD885" s="292">
        <f t="shared" si="69"/>
        <v>0</v>
      </c>
      <c r="AE885" s="30">
        <f>IF(G885="",0,IF(P885="On-Net maken (glasvezel)",$S885*PDC!$F$33+$T885*PDC!$F$34+PDC!$F$32+$U885,IF(P885="On-Net maken (radio)",PDC!$F$35+$U885,0)))</f>
        <v>0</v>
      </c>
      <c r="AF885" s="293">
        <f>IF(G885="",0,IF(P885="Inkoop bij 3e partij",0,IF(H885="Ja",Y885,VLOOKUP($G885,PDC!$B$10:$G$95,6,FALSE))))</f>
        <v>0</v>
      </c>
      <c r="AG885" s="30">
        <f>IF(G885="",0,IF(P885="Inkoop bij 3e partij",0,IF(H885="Ja", Z885,VLOOKUP($G885,PDC!$B$10:$G$95,5,FALSE))))</f>
        <v>0</v>
      </c>
      <c r="AH885" s="293">
        <f>IF(G885="",0,IF(P885="Inkoop bij 3e partij",V885*(1+PDC!$F$37)+IF(G885=0,0,IF(LEN(G885)=0,0,VLOOKUP($G885,PDC!$B$10:$J$77,7,FALSE))),0))</f>
        <v>0</v>
      </c>
      <c r="AI885" s="293">
        <f>IF(G885="",0,IF(P885="Inkoop bij 3e partij",W885*(1+PDC!$F$38),0))</f>
        <v>0</v>
      </c>
      <c r="AJ885" s="30">
        <f>IF(L885="",0,IF(M885="Ja",AA885,VLOOKUP($L885,PDC!$B$10:$G$95,5,FALSE)))</f>
        <v>0</v>
      </c>
    </row>
    <row r="886" spans="1:36" x14ac:dyDescent="0.2">
      <c r="A886" s="36" t="str">
        <f>IF(OR(LEN('Local Access'!A886)=0,'Local Access'!$L885="Ja"),"",'Local Access'!A886)</f>
        <v/>
      </c>
      <c r="B886" s="36" t="str">
        <f>IF(OR(LEN('Local Access'!B886)=0,'Local Access'!$L885="Ja"),"",'Local Access'!B886)</f>
        <v/>
      </c>
      <c r="C886" s="36" t="str">
        <f>IF(OR(LEN('Local Access'!C886)=0,'Local Access'!$L885="Ja"),"",'Local Access'!C886)</f>
        <v/>
      </c>
      <c r="D886" s="36" t="str">
        <f>IF(OR(LEN('Local Access'!D886)=0,'Local Access'!$L885="Ja"),"",'Local Access'!D886)</f>
        <v/>
      </c>
      <c r="E886" s="36" t="str">
        <f>IF(OR(LEN('Local Access'!E886)=0,'Local Access'!$L885="Ja"),"",'Local Access'!E886)</f>
        <v/>
      </c>
      <c r="F886" s="36" t="str">
        <f>IF(OR(LEN('Local Access'!F886)=0,'Local Access'!$L885="Ja"),"",'Local Access'!F886)</f>
        <v/>
      </c>
      <c r="G886" s="36" t="str">
        <f>IF(N885="Ja","",IF(LEN('Local Access'!H886)=0,"",'Local Access'!H886))</f>
        <v/>
      </c>
      <c r="H886" s="174" t="str">
        <f t="shared" si="65"/>
        <v/>
      </c>
      <c r="I886" s="36" t="str">
        <f>IF(N885="Ja","",IF(LEN('Local Access'!G886)=0,"",'Local Access'!G886))</f>
        <v/>
      </c>
      <c r="J886" s="36" t="str">
        <f>IF(N885="Ja","",IF(LEN('Local Access'!I886)=0,"",'Local Access'!I886))</f>
        <v/>
      </c>
      <c r="K886" s="36" t="str">
        <f>IF(LEN('Local Access'!J886)=0,"",'Local Access'!J886)</f>
        <v/>
      </c>
      <c r="L886" s="36" t="str">
        <f>IF(LEN('Local Access'!K886)=0,"",'Local Access'!K886)</f>
        <v/>
      </c>
      <c r="M886" s="174" t="str">
        <f t="shared" si="66"/>
        <v/>
      </c>
      <c r="N886" s="36" t="str">
        <f>IF(LEN('Local Access'!L886)=0,"",'Local Access'!L886)</f>
        <v/>
      </c>
      <c r="O886" s="36" t="str">
        <f>IF(LEN('Local Access'!M886)=0,"",'Local Access'!M886)</f>
        <v/>
      </c>
      <c r="P886" s="35"/>
      <c r="Q886" s="35"/>
      <c r="R886" s="34"/>
      <c r="S886" s="33"/>
      <c r="T886" s="33"/>
      <c r="U886" s="32"/>
      <c r="V886" s="31"/>
      <c r="W886" s="31"/>
      <c r="X886" s="31"/>
      <c r="Y886" s="31"/>
      <c r="Z886" s="31"/>
      <c r="AA886" s="31"/>
      <c r="AB886" s="292">
        <f t="shared" si="67"/>
        <v>0</v>
      </c>
      <c r="AC886" s="292">
        <f t="shared" si="68"/>
        <v>0</v>
      </c>
      <c r="AD886" s="292">
        <f t="shared" si="69"/>
        <v>0</v>
      </c>
      <c r="AE886" s="30">
        <f>IF(G886="",0,IF(P886="On-Net maken (glasvezel)",$S886*PDC!$F$33+$T886*PDC!$F$34+PDC!$F$32+$U886,IF(P886="On-Net maken (radio)",PDC!$F$35+$U886,0)))</f>
        <v>0</v>
      </c>
      <c r="AF886" s="293">
        <f>IF(G886="",0,IF(P886="Inkoop bij 3e partij",0,IF(H886="Ja",Y886,VLOOKUP($G886,PDC!$B$10:$G$95,6,FALSE))))</f>
        <v>0</v>
      </c>
      <c r="AG886" s="30">
        <f>IF(G886="",0,IF(P886="Inkoop bij 3e partij",0,IF(H886="Ja", Z886,VLOOKUP($G886,PDC!$B$10:$G$95,5,FALSE))))</f>
        <v>0</v>
      </c>
      <c r="AH886" s="293">
        <f>IF(G886="",0,IF(P886="Inkoop bij 3e partij",V886*(1+PDC!$F$37)+IF(G886=0,0,IF(LEN(G886)=0,0,VLOOKUP($G886,PDC!$B$10:$J$77,7,FALSE))),0))</f>
        <v>0</v>
      </c>
      <c r="AI886" s="293">
        <f>IF(G886="",0,IF(P886="Inkoop bij 3e partij",W886*(1+PDC!$F$38),0))</f>
        <v>0</v>
      </c>
      <c r="AJ886" s="30">
        <f>IF(L886="",0,IF(M886="Ja",AA886,VLOOKUP($L886,PDC!$B$10:$G$95,5,FALSE)))</f>
        <v>0</v>
      </c>
    </row>
    <row r="887" spans="1:36" x14ac:dyDescent="0.2">
      <c r="A887" s="36" t="str">
        <f>IF(OR(LEN('Local Access'!A887)=0,'Local Access'!$L886="Ja"),"",'Local Access'!A887)</f>
        <v/>
      </c>
      <c r="B887" s="36" t="str">
        <f>IF(OR(LEN('Local Access'!B887)=0,'Local Access'!$L886="Ja"),"",'Local Access'!B887)</f>
        <v/>
      </c>
      <c r="C887" s="36" t="str">
        <f>IF(OR(LEN('Local Access'!C887)=0,'Local Access'!$L886="Ja"),"",'Local Access'!C887)</f>
        <v/>
      </c>
      <c r="D887" s="36" t="str">
        <f>IF(OR(LEN('Local Access'!D887)=0,'Local Access'!$L886="Ja"),"",'Local Access'!D887)</f>
        <v/>
      </c>
      <c r="E887" s="36" t="str">
        <f>IF(OR(LEN('Local Access'!E887)=0,'Local Access'!$L886="Ja"),"",'Local Access'!E887)</f>
        <v/>
      </c>
      <c r="F887" s="36" t="str">
        <f>IF(OR(LEN('Local Access'!F887)=0,'Local Access'!$L886="Ja"),"",'Local Access'!F887)</f>
        <v/>
      </c>
      <c r="G887" s="36" t="str">
        <f>IF(N886="Ja","",IF(LEN('Local Access'!H887)=0,"",'Local Access'!H887))</f>
        <v/>
      </c>
      <c r="H887" s="174" t="str">
        <f t="shared" si="65"/>
        <v/>
      </c>
      <c r="I887" s="36" t="str">
        <f>IF(N886="Ja","",IF(LEN('Local Access'!G887)=0,"",'Local Access'!G887))</f>
        <v/>
      </c>
      <c r="J887" s="36" t="str">
        <f>IF(N886="Ja","",IF(LEN('Local Access'!I887)=0,"",'Local Access'!I887))</f>
        <v/>
      </c>
      <c r="K887" s="36" t="str">
        <f>IF(LEN('Local Access'!J887)=0,"",'Local Access'!J887)</f>
        <v/>
      </c>
      <c r="L887" s="36" t="str">
        <f>IF(LEN('Local Access'!K887)=0,"",'Local Access'!K887)</f>
        <v/>
      </c>
      <c r="M887" s="174" t="str">
        <f t="shared" si="66"/>
        <v/>
      </c>
      <c r="N887" s="36" t="str">
        <f>IF(LEN('Local Access'!L887)=0,"",'Local Access'!L887)</f>
        <v/>
      </c>
      <c r="O887" s="36" t="str">
        <f>IF(LEN('Local Access'!M887)=0,"",'Local Access'!M887)</f>
        <v/>
      </c>
      <c r="P887" s="35"/>
      <c r="Q887" s="35"/>
      <c r="R887" s="34"/>
      <c r="S887" s="33"/>
      <c r="T887" s="33"/>
      <c r="U887" s="32"/>
      <c r="V887" s="31"/>
      <c r="W887" s="31"/>
      <c r="X887" s="31"/>
      <c r="Y887" s="31"/>
      <c r="Z887" s="31"/>
      <c r="AA887" s="31"/>
      <c r="AB887" s="292">
        <f t="shared" si="67"/>
        <v>0</v>
      </c>
      <c r="AC887" s="292">
        <f t="shared" si="68"/>
        <v>0</v>
      </c>
      <c r="AD887" s="292">
        <f t="shared" si="69"/>
        <v>0</v>
      </c>
      <c r="AE887" s="30">
        <f>IF(G887="",0,IF(P887="On-Net maken (glasvezel)",$S887*PDC!$F$33+$T887*PDC!$F$34+PDC!$F$32+$U887,IF(P887="On-Net maken (radio)",PDC!$F$35+$U887,0)))</f>
        <v>0</v>
      </c>
      <c r="AF887" s="293">
        <f>IF(G887="",0,IF(P887="Inkoop bij 3e partij",0,IF(H887="Ja",Y887,VLOOKUP($G887,PDC!$B$10:$G$95,6,FALSE))))</f>
        <v>0</v>
      </c>
      <c r="AG887" s="30">
        <f>IF(G887="",0,IF(P887="Inkoop bij 3e partij",0,IF(H887="Ja", Z887,VLOOKUP($G887,PDC!$B$10:$G$95,5,FALSE))))</f>
        <v>0</v>
      </c>
      <c r="AH887" s="293">
        <f>IF(G887="",0,IF(P887="Inkoop bij 3e partij",V887*(1+PDC!$F$37)+IF(G887=0,0,IF(LEN(G887)=0,0,VLOOKUP($G887,PDC!$B$10:$J$77,7,FALSE))),0))</f>
        <v>0</v>
      </c>
      <c r="AI887" s="293">
        <f>IF(G887="",0,IF(P887="Inkoop bij 3e partij",W887*(1+PDC!$F$38),0))</f>
        <v>0</v>
      </c>
      <c r="AJ887" s="30">
        <f>IF(L887="",0,IF(M887="Ja",AA887,VLOOKUP($L887,PDC!$B$10:$G$95,5,FALSE)))</f>
        <v>0</v>
      </c>
    </row>
    <row r="888" spans="1:36" x14ac:dyDescent="0.2">
      <c r="A888" s="36" t="str">
        <f>IF(OR(LEN('Local Access'!A888)=0,'Local Access'!$L887="Ja"),"",'Local Access'!A888)</f>
        <v/>
      </c>
      <c r="B888" s="36" t="str">
        <f>IF(OR(LEN('Local Access'!B888)=0,'Local Access'!$L887="Ja"),"",'Local Access'!B888)</f>
        <v/>
      </c>
      <c r="C888" s="36" t="str">
        <f>IF(OR(LEN('Local Access'!C888)=0,'Local Access'!$L887="Ja"),"",'Local Access'!C888)</f>
        <v/>
      </c>
      <c r="D888" s="36" t="str">
        <f>IF(OR(LEN('Local Access'!D888)=0,'Local Access'!$L887="Ja"),"",'Local Access'!D888)</f>
        <v/>
      </c>
      <c r="E888" s="36" t="str">
        <f>IF(OR(LEN('Local Access'!E888)=0,'Local Access'!$L887="Ja"),"",'Local Access'!E888)</f>
        <v/>
      </c>
      <c r="F888" s="36" t="str">
        <f>IF(OR(LEN('Local Access'!F888)=0,'Local Access'!$L887="Ja"),"",'Local Access'!F888)</f>
        <v/>
      </c>
      <c r="G888" s="36" t="str">
        <f>IF(N887="Ja","",IF(LEN('Local Access'!H888)=0,"",'Local Access'!H888))</f>
        <v/>
      </c>
      <c r="H888" s="174" t="str">
        <f t="shared" si="65"/>
        <v/>
      </c>
      <c r="I888" s="36" t="str">
        <f>IF(N887="Ja","",IF(LEN('Local Access'!G888)=0,"",'Local Access'!G888))</f>
        <v/>
      </c>
      <c r="J888" s="36" t="str">
        <f>IF(N887="Ja","",IF(LEN('Local Access'!I888)=0,"",'Local Access'!I888))</f>
        <v/>
      </c>
      <c r="K888" s="36" t="str">
        <f>IF(LEN('Local Access'!J888)=0,"",'Local Access'!J888)</f>
        <v/>
      </c>
      <c r="L888" s="36" t="str">
        <f>IF(LEN('Local Access'!K888)=0,"",'Local Access'!K888)</f>
        <v/>
      </c>
      <c r="M888" s="174" t="str">
        <f t="shared" si="66"/>
        <v/>
      </c>
      <c r="N888" s="36" t="str">
        <f>IF(LEN('Local Access'!L888)=0,"",'Local Access'!L888)</f>
        <v/>
      </c>
      <c r="O888" s="36" t="str">
        <f>IF(LEN('Local Access'!M888)=0,"",'Local Access'!M888)</f>
        <v/>
      </c>
      <c r="P888" s="35"/>
      <c r="Q888" s="35"/>
      <c r="R888" s="34"/>
      <c r="S888" s="33"/>
      <c r="T888" s="33"/>
      <c r="U888" s="32"/>
      <c r="V888" s="31"/>
      <c r="W888" s="31"/>
      <c r="X888" s="31"/>
      <c r="Y888" s="31"/>
      <c r="Z888" s="31"/>
      <c r="AA888" s="31"/>
      <c r="AB888" s="292">
        <f t="shared" si="67"/>
        <v>0</v>
      </c>
      <c r="AC888" s="292">
        <f t="shared" si="68"/>
        <v>0</v>
      </c>
      <c r="AD888" s="292">
        <f t="shared" si="69"/>
        <v>0</v>
      </c>
      <c r="AE888" s="30">
        <f>IF(G888="",0,IF(P888="On-Net maken (glasvezel)",$S888*PDC!$F$33+$T888*PDC!$F$34+PDC!$F$32+$U888,IF(P888="On-Net maken (radio)",PDC!$F$35+$U888,0)))</f>
        <v>0</v>
      </c>
      <c r="AF888" s="293">
        <f>IF(G888="",0,IF(P888="Inkoop bij 3e partij",0,IF(H888="Ja",Y888,VLOOKUP($G888,PDC!$B$10:$G$95,6,FALSE))))</f>
        <v>0</v>
      </c>
      <c r="AG888" s="30">
        <f>IF(G888="",0,IF(P888="Inkoop bij 3e partij",0,IF(H888="Ja", Z888,VLOOKUP($G888,PDC!$B$10:$G$95,5,FALSE))))</f>
        <v>0</v>
      </c>
      <c r="AH888" s="293">
        <f>IF(G888="",0,IF(P888="Inkoop bij 3e partij",V888*(1+PDC!$F$37)+IF(G888=0,0,IF(LEN(G888)=0,0,VLOOKUP($G888,PDC!$B$10:$J$77,7,FALSE))),0))</f>
        <v>0</v>
      </c>
      <c r="AI888" s="293">
        <f>IF(G888="",0,IF(P888="Inkoop bij 3e partij",W888*(1+PDC!$F$38),0))</f>
        <v>0</v>
      </c>
      <c r="AJ888" s="30">
        <f>IF(L888="",0,IF(M888="Ja",AA888,VLOOKUP($L888,PDC!$B$10:$G$95,5,FALSE)))</f>
        <v>0</v>
      </c>
    </row>
    <row r="889" spans="1:36" x14ac:dyDescent="0.2">
      <c r="A889" s="36" t="str">
        <f>IF(OR(LEN('Local Access'!A889)=0,'Local Access'!$L888="Ja"),"",'Local Access'!A889)</f>
        <v/>
      </c>
      <c r="B889" s="36" t="str">
        <f>IF(OR(LEN('Local Access'!B889)=0,'Local Access'!$L888="Ja"),"",'Local Access'!B889)</f>
        <v/>
      </c>
      <c r="C889" s="36" t="str">
        <f>IF(OR(LEN('Local Access'!C889)=0,'Local Access'!$L888="Ja"),"",'Local Access'!C889)</f>
        <v/>
      </c>
      <c r="D889" s="36" t="str">
        <f>IF(OR(LEN('Local Access'!D889)=0,'Local Access'!$L888="Ja"),"",'Local Access'!D889)</f>
        <v/>
      </c>
      <c r="E889" s="36" t="str">
        <f>IF(OR(LEN('Local Access'!E889)=0,'Local Access'!$L888="Ja"),"",'Local Access'!E889)</f>
        <v/>
      </c>
      <c r="F889" s="36" t="str">
        <f>IF(OR(LEN('Local Access'!F889)=0,'Local Access'!$L888="Ja"),"",'Local Access'!F889)</f>
        <v/>
      </c>
      <c r="G889" s="36" t="str">
        <f>IF(N888="Ja","",IF(LEN('Local Access'!H889)=0,"",'Local Access'!H889))</f>
        <v/>
      </c>
      <c r="H889" s="174" t="str">
        <f t="shared" si="65"/>
        <v/>
      </c>
      <c r="I889" s="36" t="str">
        <f>IF(N888="Ja","",IF(LEN('Local Access'!G889)=0,"",'Local Access'!G889))</f>
        <v/>
      </c>
      <c r="J889" s="36" t="str">
        <f>IF(N888="Ja","",IF(LEN('Local Access'!I889)=0,"",'Local Access'!I889))</f>
        <v/>
      </c>
      <c r="K889" s="36" t="str">
        <f>IF(LEN('Local Access'!J889)=0,"",'Local Access'!J889)</f>
        <v/>
      </c>
      <c r="L889" s="36" t="str">
        <f>IF(LEN('Local Access'!K889)=0,"",'Local Access'!K889)</f>
        <v/>
      </c>
      <c r="M889" s="174" t="str">
        <f t="shared" si="66"/>
        <v/>
      </c>
      <c r="N889" s="36" t="str">
        <f>IF(LEN('Local Access'!L889)=0,"",'Local Access'!L889)</f>
        <v/>
      </c>
      <c r="O889" s="36" t="str">
        <f>IF(LEN('Local Access'!M889)=0,"",'Local Access'!M889)</f>
        <v/>
      </c>
      <c r="P889" s="35"/>
      <c r="Q889" s="35"/>
      <c r="R889" s="34"/>
      <c r="S889" s="33"/>
      <c r="T889" s="33"/>
      <c r="U889" s="32"/>
      <c r="V889" s="31"/>
      <c r="W889" s="31"/>
      <c r="X889" s="31"/>
      <c r="Y889" s="31"/>
      <c r="Z889" s="31"/>
      <c r="AA889" s="31"/>
      <c r="AB889" s="292">
        <f t="shared" si="67"/>
        <v>0</v>
      </c>
      <c r="AC889" s="292">
        <f t="shared" si="68"/>
        <v>0</v>
      </c>
      <c r="AD889" s="292">
        <f t="shared" si="69"/>
        <v>0</v>
      </c>
      <c r="AE889" s="30">
        <f>IF(G889="",0,IF(P889="On-Net maken (glasvezel)",$S889*PDC!$F$33+$T889*PDC!$F$34+PDC!$F$32+$U889,IF(P889="On-Net maken (radio)",PDC!$F$35+$U889,0)))</f>
        <v>0</v>
      </c>
      <c r="AF889" s="293">
        <f>IF(G889="",0,IF(P889="Inkoop bij 3e partij",0,IF(H889="Ja",Y889,VLOOKUP($G889,PDC!$B$10:$G$95,6,FALSE))))</f>
        <v>0</v>
      </c>
      <c r="AG889" s="30">
        <f>IF(G889="",0,IF(P889="Inkoop bij 3e partij",0,IF(H889="Ja", Z889,VLOOKUP($G889,PDC!$B$10:$G$95,5,FALSE))))</f>
        <v>0</v>
      </c>
      <c r="AH889" s="293">
        <f>IF(G889="",0,IF(P889="Inkoop bij 3e partij",V889*(1+PDC!$F$37)+IF(G889=0,0,IF(LEN(G889)=0,0,VLOOKUP($G889,PDC!$B$10:$J$77,7,FALSE))),0))</f>
        <v>0</v>
      </c>
      <c r="AI889" s="293">
        <f>IF(G889="",0,IF(P889="Inkoop bij 3e partij",W889*(1+PDC!$F$38),0))</f>
        <v>0</v>
      </c>
      <c r="AJ889" s="30">
        <f>IF(L889="",0,IF(M889="Ja",AA889,VLOOKUP($L889,PDC!$B$10:$G$95,5,FALSE)))</f>
        <v>0</v>
      </c>
    </row>
    <row r="890" spans="1:36" x14ac:dyDescent="0.2">
      <c r="A890" s="36" t="str">
        <f>IF(OR(LEN('Local Access'!A890)=0,'Local Access'!$L889="Ja"),"",'Local Access'!A890)</f>
        <v/>
      </c>
      <c r="B890" s="36" t="str">
        <f>IF(OR(LEN('Local Access'!B890)=0,'Local Access'!$L889="Ja"),"",'Local Access'!B890)</f>
        <v/>
      </c>
      <c r="C890" s="36" t="str">
        <f>IF(OR(LEN('Local Access'!C890)=0,'Local Access'!$L889="Ja"),"",'Local Access'!C890)</f>
        <v/>
      </c>
      <c r="D890" s="36" t="str">
        <f>IF(OR(LEN('Local Access'!D890)=0,'Local Access'!$L889="Ja"),"",'Local Access'!D890)</f>
        <v/>
      </c>
      <c r="E890" s="36" t="str">
        <f>IF(OR(LEN('Local Access'!E890)=0,'Local Access'!$L889="Ja"),"",'Local Access'!E890)</f>
        <v/>
      </c>
      <c r="F890" s="36" t="str">
        <f>IF(OR(LEN('Local Access'!F890)=0,'Local Access'!$L889="Ja"),"",'Local Access'!F890)</f>
        <v/>
      </c>
      <c r="G890" s="36" t="str">
        <f>IF(N889="Ja","",IF(LEN('Local Access'!H890)=0,"",'Local Access'!H890))</f>
        <v/>
      </c>
      <c r="H890" s="174" t="str">
        <f t="shared" si="65"/>
        <v/>
      </c>
      <c r="I890" s="36" t="str">
        <f>IF(N889="Ja","",IF(LEN('Local Access'!G890)=0,"",'Local Access'!G890))</f>
        <v/>
      </c>
      <c r="J890" s="36" t="str">
        <f>IF(N889="Ja","",IF(LEN('Local Access'!I890)=0,"",'Local Access'!I890))</f>
        <v/>
      </c>
      <c r="K890" s="36" t="str">
        <f>IF(LEN('Local Access'!J890)=0,"",'Local Access'!J890)</f>
        <v/>
      </c>
      <c r="L890" s="36" t="str">
        <f>IF(LEN('Local Access'!K890)=0,"",'Local Access'!K890)</f>
        <v/>
      </c>
      <c r="M890" s="174" t="str">
        <f t="shared" si="66"/>
        <v/>
      </c>
      <c r="N890" s="36" t="str">
        <f>IF(LEN('Local Access'!L890)=0,"",'Local Access'!L890)</f>
        <v/>
      </c>
      <c r="O890" s="36" t="str">
        <f>IF(LEN('Local Access'!M890)=0,"",'Local Access'!M890)</f>
        <v/>
      </c>
      <c r="P890" s="35"/>
      <c r="Q890" s="35"/>
      <c r="R890" s="34"/>
      <c r="S890" s="33"/>
      <c r="T890" s="33"/>
      <c r="U890" s="32"/>
      <c r="V890" s="31"/>
      <c r="W890" s="31"/>
      <c r="X890" s="31"/>
      <c r="Y890" s="31"/>
      <c r="Z890" s="31"/>
      <c r="AA890" s="31"/>
      <c r="AB890" s="292">
        <f t="shared" si="67"/>
        <v>0</v>
      </c>
      <c r="AC890" s="292">
        <f t="shared" si="68"/>
        <v>0</v>
      </c>
      <c r="AD890" s="292">
        <f t="shared" si="69"/>
        <v>0</v>
      </c>
      <c r="AE890" s="30">
        <f>IF(G890="",0,IF(P890="On-Net maken (glasvezel)",$S890*PDC!$F$33+$T890*PDC!$F$34+PDC!$F$32+$U890,IF(P890="On-Net maken (radio)",PDC!$F$35+$U890,0)))</f>
        <v>0</v>
      </c>
      <c r="AF890" s="293">
        <f>IF(G890="",0,IF(P890="Inkoop bij 3e partij",0,IF(H890="Ja",Y890,VLOOKUP($G890,PDC!$B$10:$G$95,6,FALSE))))</f>
        <v>0</v>
      </c>
      <c r="AG890" s="30">
        <f>IF(G890="",0,IF(P890="Inkoop bij 3e partij",0,IF(H890="Ja", Z890,VLOOKUP($G890,PDC!$B$10:$G$95,5,FALSE))))</f>
        <v>0</v>
      </c>
      <c r="AH890" s="293">
        <f>IF(G890="",0,IF(P890="Inkoop bij 3e partij",V890*(1+PDC!$F$37)+IF(G890=0,0,IF(LEN(G890)=0,0,VLOOKUP($G890,PDC!$B$10:$J$77,7,FALSE))),0))</f>
        <v>0</v>
      </c>
      <c r="AI890" s="293">
        <f>IF(G890="",0,IF(P890="Inkoop bij 3e partij",W890*(1+PDC!$F$38),0))</f>
        <v>0</v>
      </c>
      <c r="AJ890" s="30">
        <f>IF(L890="",0,IF(M890="Ja",AA890,VLOOKUP($L890,PDC!$B$10:$G$95,5,FALSE)))</f>
        <v>0</v>
      </c>
    </row>
    <row r="891" spans="1:36" x14ac:dyDescent="0.2">
      <c r="A891" s="36" t="str">
        <f>IF(OR(LEN('Local Access'!A891)=0,'Local Access'!$L890="Ja"),"",'Local Access'!A891)</f>
        <v/>
      </c>
      <c r="B891" s="36" t="str">
        <f>IF(OR(LEN('Local Access'!B891)=0,'Local Access'!$L890="Ja"),"",'Local Access'!B891)</f>
        <v/>
      </c>
      <c r="C891" s="36" t="str">
        <f>IF(OR(LEN('Local Access'!C891)=0,'Local Access'!$L890="Ja"),"",'Local Access'!C891)</f>
        <v/>
      </c>
      <c r="D891" s="36" t="str">
        <f>IF(OR(LEN('Local Access'!D891)=0,'Local Access'!$L890="Ja"),"",'Local Access'!D891)</f>
        <v/>
      </c>
      <c r="E891" s="36" t="str">
        <f>IF(OR(LEN('Local Access'!E891)=0,'Local Access'!$L890="Ja"),"",'Local Access'!E891)</f>
        <v/>
      </c>
      <c r="F891" s="36" t="str">
        <f>IF(OR(LEN('Local Access'!F891)=0,'Local Access'!$L890="Ja"),"",'Local Access'!F891)</f>
        <v/>
      </c>
      <c r="G891" s="36" t="str">
        <f>IF(N890="Ja","",IF(LEN('Local Access'!H891)=0,"",'Local Access'!H891))</f>
        <v/>
      </c>
      <c r="H891" s="174" t="str">
        <f t="shared" si="65"/>
        <v/>
      </c>
      <c r="I891" s="36" t="str">
        <f>IF(N890="Ja","",IF(LEN('Local Access'!G891)=0,"",'Local Access'!G891))</f>
        <v/>
      </c>
      <c r="J891" s="36" t="str">
        <f>IF(N890="Ja","",IF(LEN('Local Access'!I891)=0,"",'Local Access'!I891))</f>
        <v/>
      </c>
      <c r="K891" s="36" t="str">
        <f>IF(LEN('Local Access'!J891)=0,"",'Local Access'!J891)</f>
        <v/>
      </c>
      <c r="L891" s="36" t="str">
        <f>IF(LEN('Local Access'!K891)=0,"",'Local Access'!K891)</f>
        <v/>
      </c>
      <c r="M891" s="174" t="str">
        <f t="shared" si="66"/>
        <v/>
      </c>
      <c r="N891" s="36" t="str">
        <f>IF(LEN('Local Access'!L891)=0,"",'Local Access'!L891)</f>
        <v/>
      </c>
      <c r="O891" s="36" t="str">
        <f>IF(LEN('Local Access'!M891)=0,"",'Local Access'!M891)</f>
        <v/>
      </c>
      <c r="P891" s="35"/>
      <c r="Q891" s="35"/>
      <c r="R891" s="34"/>
      <c r="S891" s="33"/>
      <c r="T891" s="33"/>
      <c r="U891" s="32"/>
      <c r="V891" s="31"/>
      <c r="W891" s="31"/>
      <c r="X891" s="31"/>
      <c r="Y891" s="31"/>
      <c r="Z891" s="31"/>
      <c r="AA891" s="31"/>
      <c r="AB891" s="292">
        <f t="shared" si="67"/>
        <v>0</v>
      </c>
      <c r="AC891" s="292">
        <f t="shared" si="68"/>
        <v>0</v>
      </c>
      <c r="AD891" s="292">
        <f t="shared" si="69"/>
        <v>0</v>
      </c>
      <c r="AE891" s="30">
        <f>IF(G891="",0,IF(P891="On-Net maken (glasvezel)",$S891*PDC!$F$33+$T891*PDC!$F$34+PDC!$F$32+$U891,IF(P891="On-Net maken (radio)",PDC!$F$35+$U891,0)))</f>
        <v>0</v>
      </c>
      <c r="AF891" s="293">
        <f>IF(G891="",0,IF(P891="Inkoop bij 3e partij",0,IF(H891="Ja",Y891,VLOOKUP($G891,PDC!$B$10:$G$95,6,FALSE))))</f>
        <v>0</v>
      </c>
      <c r="AG891" s="30">
        <f>IF(G891="",0,IF(P891="Inkoop bij 3e partij",0,IF(H891="Ja", Z891,VLOOKUP($G891,PDC!$B$10:$G$95,5,FALSE))))</f>
        <v>0</v>
      </c>
      <c r="AH891" s="293">
        <f>IF(G891="",0,IF(P891="Inkoop bij 3e partij",V891*(1+PDC!$F$37)+IF(G891=0,0,IF(LEN(G891)=0,0,VLOOKUP($G891,PDC!$B$10:$J$77,7,FALSE))),0))</f>
        <v>0</v>
      </c>
      <c r="AI891" s="293">
        <f>IF(G891="",0,IF(P891="Inkoop bij 3e partij",W891*(1+PDC!$F$38),0))</f>
        <v>0</v>
      </c>
      <c r="AJ891" s="30">
        <f>IF(L891="",0,IF(M891="Ja",AA891,VLOOKUP($L891,PDC!$B$10:$G$95,5,FALSE)))</f>
        <v>0</v>
      </c>
    </row>
    <row r="892" spans="1:36" x14ac:dyDescent="0.2">
      <c r="A892" s="36" t="str">
        <f>IF(OR(LEN('Local Access'!A892)=0,'Local Access'!$L891="Ja"),"",'Local Access'!A892)</f>
        <v/>
      </c>
      <c r="B892" s="36" t="str">
        <f>IF(OR(LEN('Local Access'!B892)=0,'Local Access'!$L891="Ja"),"",'Local Access'!B892)</f>
        <v/>
      </c>
      <c r="C892" s="36" t="str">
        <f>IF(OR(LEN('Local Access'!C892)=0,'Local Access'!$L891="Ja"),"",'Local Access'!C892)</f>
        <v/>
      </c>
      <c r="D892" s="36" t="str">
        <f>IF(OR(LEN('Local Access'!D892)=0,'Local Access'!$L891="Ja"),"",'Local Access'!D892)</f>
        <v/>
      </c>
      <c r="E892" s="36" t="str">
        <f>IF(OR(LEN('Local Access'!E892)=0,'Local Access'!$L891="Ja"),"",'Local Access'!E892)</f>
        <v/>
      </c>
      <c r="F892" s="36" t="str">
        <f>IF(OR(LEN('Local Access'!F892)=0,'Local Access'!$L891="Ja"),"",'Local Access'!F892)</f>
        <v/>
      </c>
      <c r="G892" s="36" t="str">
        <f>IF(N891="Ja","",IF(LEN('Local Access'!H892)=0,"",'Local Access'!H892))</f>
        <v/>
      </c>
      <c r="H892" s="174" t="str">
        <f t="shared" si="65"/>
        <v/>
      </c>
      <c r="I892" s="36" t="str">
        <f>IF(N891="Ja","",IF(LEN('Local Access'!G892)=0,"",'Local Access'!G892))</f>
        <v/>
      </c>
      <c r="J892" s="36" t="str">
        <f>IF(N891="Ja","",IF(LEN('Local Access'!I892)=0,"",'Local Access'!I892))</f>
        <v/>
      </c>
      <c r="K892" s="36" t="str">
        <f>IF(LEN('Local Access'!J892)=0,"",'Local Access'!J892)</f>
        <v/>
      </c>
      <c r="L892" s="36" t="str">
        <f>IF(LEN('Local Access'!K892)=0,"",'Local Access'!K892)</f>
        <v/>
      </c>
      <c r="M892" s="174" t="str">
        <f t="shared" si="66"/>
        <v/>
      </c>
      <c r="N892" s="36" t="str">
        <f>IF(LEN('Local Access'!L892)=0,"",'Local Access'!L892)</f>
        <v/>
      </c>
      <c r="O892" s="36" t="str">
        <f>IF(LEN('Local Access'!M892)=0,"",'Local Access'!M892)</f>
        <v/>
      </c>
      <c r="P892" s="35"/>
      <c r="Q892" s="35"/>
      <c r="R892" s="34"/>
      <c r="S892" s="33"/>
      <c r="T892" s="33"/>
      <c r="U892" s="32"/>
      <c r="V892" s="31"/>
      <c r="W892" s="31"/>
      <c r="X892" s="31"/>
      <c r="Y892" s="31"/>
      <c r="Z892" s="31"/>
      <c r="AA892" s="31"/>
      <c r="AB892" s="292">
        <f t="shared" si="67"/>
        <v>0</v>
      </c>
      <c r="AC892" s="292">
        <f t="shared" si="68"/>
        <v>0</v>
      </c>
      <c r="AD892" s="292">
        <f t="shared" si="69"/>
        <v>0</v>
      </c>
      <c r="AE892" s="30">
        <f>IF(G892="",0,IF(P892="On-Net maken (glasvezel)",$S892*PDC!$F$33+$T892*PDC!$F$34+PDC!$F$32+$U892,IF(P892="On-Net maken (radio)",PDC!$F$35+$U892,0)))</f>
        <v>0</v>
      </c>
      <c r="AF892" s="293">
        <f>IF(G892="",0,IF(P892="Inkoop bij 3e partij",0,IF(H892="Ja",Y892,VLOOKUP($G892,PDC!$B$10:$G$95,6,FALSE))))</f>
        <v>0</v>
      </c>
      <c r="AG892" s="30">
        <f>IF(G892="",0,IF(P892="Inkoop bij 3e partij",0,IF(H892="Ja", Z892,VLOOKUP($G892,PDC!$B$10:$G$95,5,FALSE))))</f>
        <v>0</v>
      </c>
      <c r="AH892" s="293">
        <f>IF(G892="",0,IF(P892="Inkoop bij 3e partij",V892*(1+PDC!$F$37)+IF(G892=0,0,IF(LEN(G892)=0,0,VLOOKUP($G892,PDC!$B$10:$J$77,7,FALSE))),0))</f>
        <v>0</v>
      </c>
      <c r="AI892" s="293">
        <f>IF(G892="",0,IF(P892="Inkoop bij 3e partij",W892*(1+PDC!$F$38),0))</f>
        <v>0</v>
      </c>
      <c r="AJ892" s="30">
        <f>IF(L892="",0,IF(M892="Ja",AA892,VLOOKUP($L892,PDC!$B$10:$G$95,5,FALSE)))</f>
        <v>0</v>
      </c>
    </row>
    <row r="893" spans="1:36" x14ac:dyDescent="0.2">
      <c r="A893" s="36" t="str">
        <f>IF(OR(LEN('Local Access'!A893)=0,'Local Access'!$L892="Ja"),"",'Local Access'!A893)</f>
        <v/>
      </c>
      <c r="B893" s="36" t="str">
        <f>IF(OR(LEN('Local Access'!B893)=0,'Local Access'!$L892="Ja"),"",'Local Access'!B893)</f>
        <v/>
      </c>
      <c r="C893" s="36" t="str">
        <f>IF(OR(LEN('Local Access'!C893)=0,'Local Access'!$L892="Ja"),"",'Local Access'!C893)</f>
        <v/>
      </c>
      <c r="D893" s="36" t="str">
        <f>IF(OR(LEN('Local Access'!D893)=0,'Local Access'!$L892="Ja"),"",'Local Access'!D893)</f>
        <v/>
      </c>
      <c r="E893" s="36" t="str">
        <f>IF(OR(LEN('Local Access'!E893)=0,'Local Access'!$L892="Ja"),"",'Local Access'!E893)</f>
        <v/>
      </c>
      <c r="F893" s="36" t="str">
        <f>IF(OR(LEN('Local Access'!F893)=0,'Local Access'!$L892="Ja"),"",'Local Access'!F893)</f>
        <v/>
      </c>
      <c r="G893" s="36" t="str">
        <f>IF(N892="Ja","",IF(LEN('Local Access'!H893)=0,"",'Local Access'!H893))</f>
        <v/>
      </c>
      <c r="H893" s="174" t="str">
        <f t="shared" si="65"/>
        <v/>
      </c>
      <c r="I893" s="36" t="str">
        <f>IF(N892="Ja","",IF(LEN('Local Access'!G893)=0,"",'Local Access'!G893))</f>
        <v/>
      </c>
      <c r="J893" s="36" t="str">
        <f>IF(N892="Ja","",IF(LEN('Local Access'!I893)=0,"",'Local Access'!I893))</f>
        <v/>
      </c>
      <c r="K893" s="36" t="str">
        <f>IF(LEN('Local Access'!J893)=0,"",'Local Access'!J893)</f>
        <v/>
      </c>
      <c r="L893" s="36" t="str">
        <f>IF(LEN('Local Access'!K893)=0,"",'Local Access'!K893)</f>
        <v/>
      </c>
      <c r="M893" s="174" t="str">
        <f t="shared" si="66"/>
        <v/>
      </c>
      <c r="N893" s="36" t="str">
        <f>IF(LEN('Local Access'!L893)=0,"",'Local Access'!L893)</f>
        <v/>
      </c>
      <c r="O893" s="36" t="str">
        <f>IF(LEN('Local Access'!M893)=0,"",'Local Access'!M893)</f>
        <v/>
      </c>
      <c r="P893" s="35"/>
      <c r="Q893" s="35"/>
      <c r="R893" s="34"/>
      <c r="S893" s="33"/>
      <c r="T893" s="33"/>
      <c r="U893" s="32"/>
      <c r="V893" s="31"/>
      <c r="W893" s="31"/>
      <c r="X893" s="31"/>
      <c r="Y893" s="31"/>
      <c r="Z893" s="31"/>
      <c r="AA893" s="31"/>
      <c r="AB893" s="292">
        <f t="shared" si="67"/>
        <v>0</v>
      </c>
      <c r="AC893" s="292">
        <f t="shared" si="68"/>
        <v>0</v>
      </c>
      <c r="AD893" s="292">
        <f t="shared" si="69"/>
        <v>0</v>
      </c>
      <c r="AE893" s="30">
        <f>IF(G893="",0,IF(P893="On-Net maken (glasvezel)",$S893*PDC!$F$33+$T893*PDC!$F$34+PDC!$F$32+$U893,IF(P893="On-Net maken (radio)",PDC!$F$35+$U893,0)))</f>
        <v>0</v>
      </c>
      <c r="AF893" s="293">
        <f>IF(G893="",0,IF(P893="Inkoop bij 3e partij",0,IF(H893="Ja",Y893,VLOOKUP($G893,PDC!$B$10:$G$95,6,FALSE))))</f>
        <v>0</v>
      </c>
      <c r="AG893" s="30">
        <f>IF(G893="",0,IF(P893="Inkoop bij 3e partij",0,IF(H893="Ja", Z893,VLOOKUP($G893,PDC!$B$10:$G$95,5,FALSE))))</f>
        <v>0</v>
      </c>
      <c r="AH893" s="293">
        <f>IF(G893="",0,IF(P893="Inkoop bij 3e partij",V893*(1+PDC!$F$37)+IF(G893=0,0,IF(LEN(G893)=0,0,VLOOKUP($G893,PDC!$B$10:$J$77,7,FALSE))),0))</f>
        <v>0</v>
      </c>
      <c r="AI893" s="293">
        <f>IF(G893="",0,IF(P893="Inkoop bij 3e partij",W893*(1+PDC!$F$38),0))</f>
        <v>0</v>
      </c>
      <c r="AJ893" s="30">
        <f>IF(L893="",0,IF(M893="Ja",AA893,VLOOKUP($L893,PDC!$B$10:$G$95,5,FALSE)))</f>
        <v>0</v>
      </c>
    </row>
    <row r="894" spans="1:36" x14ac:dyDescent="0.2">
      <c r="A894" s="36" t="str">
        <f>IF(OR(LEN('Local Access'!A894)=0,'Local Access'!$L893="Ja"),"",'Local Access'!A894)</f>
        <v/>
      </c>
      <c r="B894" s="36" t="str">
        <f>IF(OR(LEN('Local Access'!B894)=0,'Local Access'!$L893="Ja"),"",'Local Access'!B894)</f>
        <v/>
      </c>
      <c r="C894" s="36" t="str">
        <f>IF(OR(LEN('Local Access'!C894)=0,'Local Access'!$L893="Ja"),"",'Local Access'!C894)</f>
        <v/>
      </c>
      <c r="D894" s="36" t="str">
        <f>IF(OR(LEN('Local Access'!D894)=0,'Local Access'!$L893="Ja"),"",'Local Access'!D894)</f>
        <v/>
      </c>
      <c r="E894" s="36" t="str">
        <f>IF(OR(LEN('Local Access'!E894)=0,'Local Access'!$L893="Ja"),"",'Local Access'!E894)</f>
        <v/>
      </c>
      <c r="F894" s="36" t="str">
        <f>IF(OR(LEN('Local Access'!F894)=0,'Local Access'!$L893="Ja"),"",'Local Access'!F894)</f>
        <v/>
      </c>
      <c r="G894" s="36" t="str">
        <f>IF(N893="Ja","",IF(LEN('Local Access'!H894)=0,"",'Local Access'!H894))</f>
        <v/>
      </c>
      <c r="H894" s="174" t="str">
        <f t="shared" si="65"/>
        <v/>
      </c>
      <c r="I894" s="36" t="str">
        <f>IF(N893="Ja","",IF(LEN('Local Access'!G894)=0,"",'Local Access'!G894))</f>
        <v/>
      </c>
      <c r="J894" s="36" t="str">
        <f>IF(N893="Ja","",IF(LEN('Local Access'!I894)=0,"",'Local Access'!I894))</f>
        <v/>
      </c>
      <c r="K894" s="36" t="str">
        <f>IF(LEN('Local Access'!J894)=0,"",'Local Access'!J894)</f>
        <v/>
      </c>
      <c r="L894" s="36" t="str">
        <f>IF(LEN('Local Access'!K894)=0,"",'Local Access'!K894)</f>
        <v/>
      </c>
      <c r="M894" s="174" t="str">
        <f t="shared" si="66"/>
        <v/>
      </c>
      <c r="N894" s="36" t="str">
        <f>IF(LEN('Local Access'!L894)=0,"",'Local Access'!L894)</f>
        <v/>
      </c>
      <c r="O894" s="36" t="str">
        <f>IF(LEN('Local Access'!M894)=0,"",'Local Access'!M894)</f>
        <v/>
      </c>
      <c r="P894" s="35"/>
      <c r="Q894" s="35"/>
      <c r="R894" s="34"/>
      <c r="S894" s="33"/>
      <c r="T894" s="33"/>
      <c r="U894" s="32"/>
      <c r="V894" s="31"/>
      <c r="W894" s="31"/>
      <c r="X894" s="31"/>
      <c r="Y894" s="31"/>
      <c r="Z894" s="31"/>
      <c r="AA894" s="31"/>
      <c r="AB894" s="292">
        <f t="shared" si="67"/>
        <v>0</v>
      </c>
      <c r="AC894" s="292">
        <f t="shared" si="68"/>
        <v>0</v>
      </c>
      <c r="AD894" s="292">
        <f t="shared" si="69"/>
        <v>0</v>
      </c>
      <c r="AE894" s="30">
        <f>IF(G894="",0,IF(P894="On-Net maken (glasvezel)",$S894*PDC!$F$33+$T894*PDC!$F$34+PDC!$F$32+$U894,IF(P894="On-Net maken (radio)",PDC!$F$35+$U894,0)))</f>
        <v>0</v>
      </c>
      <c r="AF894" s="293">
        <f>IF(G894="",0,IF(P894="Inkoop bij 3e partij",0,IF(H894="Ja",Y894,VLOOKUP($G894,PDC!$B$10:$G$95,6,FALSE))))</f>
        <v>0</v>
      </c>
      <c r="AG894" s="30">
        <f>IF(G894="",0,IF(P894="Inkoop bij 3e partij",0,IF(H894="Ja", Z894,VLOOKUP($G894,PDC!$B$10:$G$95,5,FALSE))))</f>
        <v>0</v>
      </c>
      <c r="AH894" s="293">
        <f>IF(G894="",0,IF(P894="Inkoop bij 3e partij",V894*(1+PDC!$F$37)+IF(G894=0,0,IF(LEN(G894)=0,0,VLOOKUP($G894,PDC!$B$10:$J$77,7,FALSE))),0))</f>
        <v>0</v>
      </c>
      <c r="AI894" s="293">
        <f>IF(G894="",0,IF(P894="Inkoop bij 3e partij",W894*(1+PDC!$F$38),0))</f>
        <v>0</v>
      </c>
      <c r="AJ894" s="30">
        <f>IF(L894="",0,IF(M894="Ja",AA894,VLOOKUP($L894,PDC!$B$10:$G$95,5,FALSE)))</f>
        <v>0</v>
      </c>
    </row>
    <row r="895" spans="1:36" x14ac:dyDescent="0.2">
      <c r="A895" s="36" t="str">
        <f>IF(OR(LEN('Local Access'!A895)=0,'Local Access'!$L894="Ja"),"",'Local Access'!A895)</f>
        <v/>
      </c>
      <c r="B895" s="36" t="str">
        <f>IF(OR(LEN('Local Access'!B895)=0,'Local Access'!$L894="Ja"),"",'Local Access'!B895)</f>
        <v/>
      </c>
      <c r="C895" s="36" t="str">
        <f>IF(OR(LEN('Local Access'!C895)=0,'Local Access'!$L894="Ja"),"",'Local Access'!C895)</f>
        <v/>
      </c>
      <c r="D895" s="36" t="str">
        <f>IF(OR(LEN('Local Access'!D895)=0,'Local Access'!$L894="Ja"),"",'Local Access'!D895)</f>
        <v/>
      </c>
      <c r="E895" s="36" t="str">
        <f>IF(OR(LEN('Local Access'!E895)=0,'Local Access'!$L894="Ja"),"",'Local Access'!E895)</f>
        <v/>
      </c>
      <c r="F895" s="36" t="str">
        <f>IF(OR(LEN('Local Access'!F895)=0,'Local Access'!$L894="Ja"),"",'Local Access'!F895)</f>
        <v/>
      </c>
      <c r="G895" s="36" t="str">
        <f>IF(N894="Ja","",IF(LEN('Local Access'!H895)=0,"",'Local Access'!H895))</f>
        <v/>
      </c>
      <c r="H895" s="174" t="str">
        <f t="shared" si="65"/>
        <v/>
      </c>
      <c r="I895" s="36" t="str">
        <f>IF(N894="Ja","",IF(LEN('Local Access'!G895)=0,"",'Local Access'!G895))</f>
        <v/>
      </c>
      <c r="J895" s="36" t="str">
        <f>IF(N894="Ja","",IF(LEN('Local Access'!I895)=0,"",'Local Access'!I895))</f>
        <v/>
      </c>
      <c r="K895" s="36" t="str">
        <f>IF(LEN('Local Access'!J895)=0,"",'Local Access'!J895)</f>
        <v/>
      </c>
      <c r="L895" s="36" t="str">
        <f>IF(LEN('Local Access'!K895)=0,"",'Local Access'!K895)</f>
        <v/>
      </c>
      <c r="M895" s="174" t="str">
        <f t="shared" si="66"/>
        <v/>
      </c>
      <c r="N895" s="36" t="str">
        <f>IF(LEN('Local Access'!L895)=0,"",'Local Access'!L895)</f>
        <v/>
      </c>
      <c r="O895" s="36" t="str">
        <f>IF(LEN('Local Access'!M895)=0,"",'Local Access'!M895)</f>
        <v/>
      </c>
      <c r="P895" s="35"/>
      <c r="Q895" s="35"/>
      <c r="R895" s="34"/>
      <c r="S895" s="33"/>
      <c r="T895" s="33"/>
      <c r="U895" s="32"/>
      <c r="V895" s="31"/>
      <c r="W895" s="31"/>
      <c r="X895" s="31"/>
      <c r="Y895" s="31"/>
      <c r="Z895" s="31"/>
      <c r="AA895" s="31"/>
      <c r="AB895" s="292">
        <f t="shared" si="67"/>
        <v>0</v>
      </c>
      <c r="AC895" s="292">
        <f t="shared" si="68"/>
        <v>0</v>
      </c>
      <c r="AD895" s="292">
        <f t="shared" si="69"/>
        <v>0</v>
      </c>
      <c r="AE895" s="30">
        <f>IF(G895="",0,IF(P895="On-Net maken (glasvezel)",$S895*PDC!$F$33+$T895*PDC!$F$34+PDC!$F$32+$U895,IF(P895="On-Net maken (radio)",PDC!$F$35+$U895,0)))</f>
        <v>0</v>
      </c>
      <c r="AF895" s="293">
        <f>IF(G895="",0,IF(P895="Inkoop bij 3e partij",0,IF(H895="Ja",Y895,VLOOKUP($G895,PDC!$B$10:$G$95,6,FALSE))))</f>
        <v>0</v>
      </c>
      <c r="AG895" s="30">
        <f>IF(G895="",0,IF(P895="Inkoop bij 3e partij",0,IF(H895="Ja", Z895,VLOOKUP($G895,PDC!$B$10:$G$95,5,FALSE))))</f>
        <v>0</v>
      </c>
      <c r="AH895" s="293">
        <f>IF(G895="",0,IF(P895="Inkoop bij 3e partij",V895*(1+PDC!$F$37)+IF(G895=0,0,IF(LEN(G895)=0,0,VLOOKUP($G895,PDC!$B$10:$J$77,7,FALSE))),0))</f>
        <v>0</v>
      </c>
      <c r="AI895" s="293">
        <f>IF(G895="",0,IF(P895="Inkoop bij 3e partij",W895*(1+PDC!$F$38),0))</f>
        <v>0</v>
      </c>
      <c r="AJ895" s="30">
        <f>IF(L895="",0,IF(M895="Ja",AA895,VLOOKUP($L895,PDC!$B$10:$G$95,5,FALSE)))</f>
        <v>0</v>
      </c>
    </row>
    <row r="896" spans="1:36" x14ac:dyDescent="0.2">
      <c r="A896" s="36" t="str">
        <f>IF(OR(LEN('Local Access'!A896)=0,'Local Access'!$L895="Ja"),"",'Local Access'!A896)</f>
        <v/>
      </c>
      <c r="B896" s="36" t="str">
        <f>IF(OR(LEN('Local Access'!B896)=0,'Local Access'!$L895="Ja"),"",'Local Access'!B896)</f>
        <v/>
      </c>
      <c r="C896" s="36" t="str">
        <f>IF(OR(LEN('Local Access'!C896)=0,'Local Access'!$L895="Ja"),"",'Local Access'!C896)</f>
        <v/>
      </c>
      <c r="D896" s="36" t="str">
        <f>IF(OR(LEN('Local Access'!D896)=0,'Local Access'!$L895="Ja"),"",'Local Access'!D896)</f>
        <v/>
      </c>
      <c r="E896" s="36" t="str">
        <f>IF(OR(LEN('Local Access'!E896)=0,'Local Access'!$L895="Ja"),"",'Local Access'!E896)</f>
        <v/>
      </c>
      <c r="F896" s="36" t="str">
        <f>IF(OR(LEN('Local Access'!F896)=0,'Local Access'!$L895="Ja"),"",'Local Access'!F896)</f>
        <v/>
      </c>
      <c r="G896" s="36" t="str">
        <f>IF(N895="Ja","",IF(LEN('Local Access'!H896)=0,"",'Local Access'!H896))</f>
        <v/>
      </c>
      <c r="H896" s="174" t="str">
        <f t="shared" si="65"/>
        <v/>
      </c>
      <c r="I896" s="36" t="str">
        <f>IF(N895="Ja","",IF(LEN('Local Access'!G896)=0,"",'Local Access'!G896))</f>
        <v/>
      </c>
      <c r="J896" s="36" t="str">
        <f>IF(N895="Ja","",IF(LEN('Local Access'!I896)=0,"",'Local Access'!I896))</f>
        <v/>
      </c>
      <c r="K896" s="36" t="str">
        <f>IF(LEN('Local Access'!J896)=0,"",'Local Access'!J896)</f>
        <v/>
      </c>
      <c r="L896" s="36" t="str">
        <f>IF(LEN('Local Access'!K896)=0,"",'Local Access'!K896)</f>
        <v/>
      </c>
      <c r="M896" s="174" t="str">
        <f t="shared" si="66"/>
        <v/>
      </c>
      <c r="N896" s="36" t="str">
        <f>IF(LEN('Local Access'!L896)=0,"",'Local Access'!L896)</f>
        <v/>
      </c>
      <c r="O896" s="36" t="str">
        <f>IF(LEN('Local Access'!M896)=0,"",'Local Access'!M896)</f>
        <v/>
      </c>
      <c r="P896" s="35"/>
      <c r="Q896" s="35"/>
      <c r="R896" s="34"/>
      <c r="S896" s="33"/>
      <c r="T896" s="33"/>
      <c r="U896" s="32"/>
      <c r="V896" s="31"/>
      <c r="W896" s="31"/>
      <c r="X896" s="31"/>
      <c r="Y896" s="31"/>
      <c r="Z896" s="31"/>
      <c r="AA896" s="31"/>
      <c r="AB896" s="292">
        <f t="shared" si="67"/>
        <v>0</v>
      </c>
      <c r="AC896" s="292">
        <f t="shared" si="68"/>
        <v>0</v>
      </c>
      <c r="AD896" s="292">
        <f t="shared" si="69"/>
        <v>0</v>
      </c>
      <c r="AE896" s="30">
        <f>IF(G896="",0,IF(P896="On-Net maken (glasvezel)",$S896*PDC!$F$33+$T896*PDC!$F$34+PDC!$F$32+$U896,IF(P896="On-Net maken (radio)",PDC!$F$35+$U896,0)))</f>
        <v>0</v>
      </c>
      <c r="AF896" s="293">
        <f>IF(G896="",0,IF(P896="Inkoop bij 3e partij",0,IF(H896="Ja",Y896,VLOOKUP($G896,PDC!$B$10:$G$95,6,FALSE))))</f>
        <v>0</v>
      </c>
      <c r="AG896" s="30">
        <f>IF(G896="",0,IF(P896="Inkoop bij 3e partij",0,IF(H896="Ja", Z896,VLOOKUP($G896,PDC!$B$10:$G$95,5,FALSE))))</f>
        <v>0</v>
      </c>
      <c r="AH896" s="293">
        <f>IF(G896="",0,IF(P896="Inkoop bij 3e partij",V896*(1+PDC!$F$37)+IF(G896=0,0,IF(LEN(G896)=0,0,VLOOKUP($G896,PDC!$B$10:$J$77,7,FALSE))),0))</f>
        <v>0</v>
      </c>
      <c r="AI896" s="293">
        <f>IF(G896="",0,IF(P896="Inkoop bij 3e partij",W896*(1+PDC!$F$38),0))</f>
        <v>0</v>
      </c>
      <c r="AJ896" s="30">
        <f>IF(L896="",0,IF(M896="Ja",AA896,VLOOKUP($L896,PDC!$B$10:$G$95,5,FALSE)))</f>
        <v>0</v>
      </c>
    </row>
    <row r="897" spans="1:36" x14ac:dyDescent="0.2">
      <c r="A897" s="36" t="str">
        <f>IF(OR(LEN('Local Access'!A897)=0,'Local Access'!$L896="Ja"),"",'Local Access'!A897)</f>
        <v/>
      </c>
      <c r="B897" s="36" t="str">
        <f>IF(OR(LEN('Local Access'!B897)=0,'Local Access'!$L896="Ja"),"",'Local Access'!B897)</f>
        <v/>
      </c>
      <c r="C897" s="36" t="str">
        <f>IF(OR(LEN('Local Access'!C897)=0,'Local Access'!$L896="Ja"),"",'Local Access'!C897)</f>
        <v/>
      </c>
      <c r="D897" s="36" t="str">
        <f>IF(OR(LEN('Local Access'!D897)=0,'Local Access'!$L896="Ja"),"",'Local Access'!D897)</f>
        <v/>
      </c>
      <c r="E897" s="36" t="str">
        <f>IF(OR(LEN('Local Access'!E897)=0,'Local Access'!$L896="Ja"),"",'Local Access'!E897)</f>
        <v/>
      </c>
      <c r="F897" s="36" t="str">
        <f>IF(OR(LEN('Local Access'!F897)=0,'Local Access'!$L896="Ja"),"",'Local Access'!F897)</f>
        <v/>
      </c>
      <c r="G897" s="36" t="str">
        <f>IF(N896="Ja","",IF(LEN('Local Access'!H897)=0,"",'Local Access'!H897))</f>
        <v/>
      </c>
      <c r="H897" s="174" t="str">
        <f t="shared" si="65"/>
        <v/>
      </c>
      <c r="I897" s="36" t="str">
        <f>IF(N896="Ja","",IF(LEN('Local Access'!G897)=0,"",'Local Access'!G897))</f>
        <v/>
      </c>
      <c r="J897" s="36" t="str">
        <f>IF(N896="Ja","",IF(LEN('Local Access'!I897)=0,"",'Local Access'!I897))</f>
        <v/>
      </c>
      <c r="K897" s="36" t="str">
        <f>IF(LEN('Local Access'!J897)=0,"",'Local Access'!J897)</f>
        <v/>
      </c>
      <c r="L897" s="36" t="str">
        <f>IF(LEN('Local Access'!K897)=0,"",'Local Access'!K897)</f>
        <v/>
      </c>
      <c r="M897" s="174" t="str">
        <f t="shared" si="66"/>
        <v/>
      </c>
      <c r="N897" s="36" t="str">
        <f>IF(LEN('Local Access'!L897)=0,"",'Local Access'!L897)</f>
        <v/>
      </c>
      <c r="O897" s="36" t="str">
        <f>IF(LEN('Local Access'!M897)=0,"",'Local Access'!M897)</f>
        <v/>
      </c>
      <c r="P897" s="35"/>
      <c r="Q897" s="35"/>
      <c r="R897" s="34"/>
      <c r="S897" s="33"/>
      <c r="T897" s="33"/>
      <c r="U897" s="32"/>
      <c r="V897" s="31"/>
      <c r="W897" s="31"/>
      <c r="X897" s="31"/>
      <c r="Y897" s="31"/>
      <c r="Z897" s="31"/>
      <c r="AA897" s="31"/>
      <c r="AB897" s="292">
        <f t="shared" si="67"/>
        <v>0</v>
      </c>
      <c r="AC897" s="292">
        <f t="shared" si="68"/>
        <v>0</v>
      </c>
      <c r="AD897" s="292">
        <f t="shared" si="69"/>
        <v>0</v>
      </c>
      <c r="AE897" s="30">
        <f>IF(G897="",0,IF(P897="On-Net maken (glasvezel)",$S897*PDC!$F$33+$T897*PDC!$F$34+PDC!$F$32+$U897,IF(P897="On-Net maken (radio)",PDC!$F$35+$U897,0)))</f>
        <v>0</v>
      </c>
      <c r="AF897" s="293">
        <f>IF(G897="",0,IF(P897="Inkoop bij 3e partij",0,IF(H897="Ja",Y897,VLOOKUP($G897,PDC!$B$10:$G$95,6,FALSE))))</f>
        <v>0</v>
      </c>
      <c r="AG897" s="30">
        <f>IF(G897="",0,IF(P897="Inkoop bij 3e partij",0,IF(H897="Ja", Z897,VLOOKUP($G897,PDC!$B$10:$G$95,5,FALSE))))</f>
        <v>0</v>
      </c>
      <c r="AH897" s="293">
        <f>IF(G897="",0,IF(P897="Inkoop bij 3e partij",V897*(1+PDC!$F$37)+IF(G897=0,0,IF(LEN(G897)=0,0,VLOOKUP($G897,PDC!$B$10:$J$77,7,FALSE))),0))</f>
        <v>0</v>
      </c>
      <c r="AI897" s="293">
        <f>IF(G897="",0,IF(P897="Inkoop bij 3e partij",W897*(1+PDC!$F$38),0))</f>
        <v>0</v>
      </c>
      <c r="AJ897" s="30">
        <f>IF(L897="",0,IF(M897="Ja",AA897,VLOOKUP($L897,PDC!$B$10:$G$95,5,FALSE)))</f>
        <v>0</v>
      </c>
    </row>
    <row r="898" spans="1:36" x14ac:dyDescent="0.2">
      <c r="A898" s="36" t="str">
        <f>IF(OR(LEN('Local Access'!A898)=0,'Local Access'!$L897="Ja"),"",'Local Access'!A898)</f>
        <v/>
      </c>
      <c r="B898" s="36" t="str">
        <f>IF(OR(LEN('Local Access'!B898)=0,'Local Access'!$L897="Ja"),"",'Local Access'!B898)</f>
        <v/>
      </c>
      <c r="C898" s="36" t="str">
        <f>IF(OR(LEN('Local Access'!C898)=0,'Local Access'!$L897="Ja"),"",'Local Access'!C898)</f>
        <v/>
      </c>
      <c r="D898" s="36" t="str">
        <f>IF(OR(LEN('Local Access'!D898)=0,'Local Access'!$L897="Ja"),"",'Local Access'!D898)</f>
        <v/>
      </c>
      <c r="E898" s="36" t="str">
        <f>IF(OR(LEN('Local Access'!E898)=0,'Local Access'!$L897="Ja"),"",'Local Access'!E898)</f>
        <v/>
      </c>
      <c r="F898" s="36" t="str">
        <f>IF(OR(LEN('Local Access'!F898)=0,'Local Access'!$L897="Ja"),"",'Local Access'!F898)</f>
        <v/>
      </c>
      <c r="G898" s="36" t="str">
        <f>IF(N897="Ja","",IF(LEN('Local Access'!H898)=0,"",'Local Access'!H898))</f>
        <v/>
      </c>
      <c r="H898" s="174" t="str">
        <f t="shared" si="65"/>
        <v/>
      </c>
      <c r="I898" s="36" t="str">
        <f>IF(N897="Ja","",IF(LEN('Local Access'!G898)=0,"",'Local Access'!G898))</f>
        <v/>
      </c>
      <c r="J898" s="36" t="str">
        <f>IF(N897="Ja","",IF(LEN('Local Access'!I898)=0,"",'Local Access'!I898))</f>
        <v/>
      </c>
      <c r="K898" s="36" t="str">
        <f>IF(LEN('Local Access'!J898)=0,"",'Local Access'!J898)</f>
        <v/>
      </c>
      <c r="L898" s="36" t="str">
        <f>IF(LEN('Local Access'!K898)=0,"",'Local Access'!K898)</f>
        <v/>
      </c>
      <c r="M898" s="174" t="str">
        <f t="shared" si="66"/>
        <v/>
      </c>
      <c r="N898" s="36" t="str">
        <f>IF(LEN('Local Access'!L898)=0,"",'Local Access'!L898)</f>
        <v/>
      </c>
      <c r="O898" s="36" t="str">
        <f>IF(LEN('Local Access'!M898)=0,"",'Local Access'!M898)</f>
        <v/>
      </c>
      <c r="P898" s="35"/>
      <c r="Q898" s="35"/>
      <c r="R898" s="34"/>
      <c r="S898" s="33"/>
      <c r="T898" s="33"/>
      <c r="U898" s="32"/>
      <c r="V898" s="31"/>
      <c r="W898" s="31"/>
      <c r="X898" s="31"/>
      <c r="Y898" s="31"/>
      <c r="Z898" s="31"/>
      <c r="AA898" s="31"/>
      <c r="AB898" s="292">
        <f t="shared" si="67"/>
        <v>0</v>
      </c>
      <c r="AC898" s="292">
        <f t="shared" si="68"/>
        <v>0</v>
      </c>
      <c r="AD898" s="292">
        <f t="shared" si="69"/>
        <v>0</v>
      </c>
      <c r="AE898" s="30">
        <f>IF(G898="",0,IF(P898="On-Net maken (glasvezel)",$S898*PDC!$F$33+$T898*PDC!$F$34+PDC!$F$32+$U898,IF(P898="On-Net maken (radio)",PDC!$F$35+$U898,0)))</f>
        <v>0</v>
      </c>
      <c r="AF898" s="293">
        <f>IF(G898="",0,IF(P898="Inkoop bij 3e partij",0,IF(H898="Ja",Y898,VLOOKUP($G898,PDC!$B$10:$G$95,6,FALSE))))</f>
        <v>0</v>
      </c>
      <c r="AG898" s="30">
        <f>IF(G898="",0,IF(P898="Inkoop bij 3e partij",0,IF(H898="Ja", Z898,VLOOKUP($G898,PDC!$B$10:$G$95,5,FALSE))))</f>
        <v>0</v>
      </c>
      <c r="AH898" s="293">
        <f>IF(G898="",0,IF(P898="Inkoop bij 3e partij",V898*(1+PDC!$F$37)+IF(G898=0,0,IF(LEN(G898)=0,0,VLOOKUP($G898,PDC!$B$10:$J$77,7,FALSE))),0))</f>
        <v>0</v>
      </c>
      <c r="AI898" s="293">
        <f>IF(G898="",0,IF(P898="Inkoop bij 3e partij",W898*(1+PDC!$F$38),0))</f>
        <v>0</v>
      </c>
      <c r="AJ898" s="30">
        <f>IF(L898="",0,IF(M898="Ja",AA898,VLOOKUP($L898,PDC!$B$10:$G$95,5,FALSE)))</f>
        <v>0</v>
      </c>
    </row>
    <row r="899" spans="1:36" x14ac:dyDescent="0.2">
      <c r="A899" s="36" t="str">
        <f>IF(OR(LEN('Local Access'!A899)=0,'Local Access'!$L898="Ja"),"",'Local Access'!A899)</f>
        <v/>
      </c>
      <c r="B899" s="36" t="str">
        <f>IF(OR(LEN('Local Access'!B899)=0,'Local Access'!$L898="Ja"),"",'Local Access'!B899)</f>
        <v/>
      </c>
      <c r="C899" s="36" t="str">
        <f>IF(OR(LEN('Local Access'!C899)=0,'Local Access'!$L898="Ja"),"",'Local Access'!C899)</f>
        <v/>
      </c>
      <c r="D899" s="36" t="str">
        <f>IF(OR(LEN('Local Access'!D899)=0,'Local Access'!$L898="Ja"),"",'Local Access'!D899)</f>
        <v/>
      </c>
      <c r="E899" s="36" t="str">
        <f>IF(OR(LEN('Local Access'!E899)=0,'Local Access'!$L898="Ja"),"",'Local Access'!E899)</f>
        <v/>
      </c>
      <c r="F899" s="36" t="str">
        <f>IF(OR(LEN('Local Access'!F899)=0,'Local Access'!$L898="Ja"),"",'Local Access'!F899)</f>
        <v/>
      </c>
      <c r="G899" s="36" t="str">
        <f>IF(N898="Ja","",IF(LEN('Local Access'!H899)=0,"",'Local Access'!H899))</f>
        <v/>
      </c>
      <c r="H899" s="174" t="str">
        <f t="shared" si="65"/>
        <v/>
      </c>
      <c r="I899" s="36" t="str">
        <f>IF(N898="Ja","",IF(LEN('Local Access'!G899)=0,"",'Local Access'!G899))</f>
        <v/>
      </c>
      <c r="J899" s="36" t="str">
        <f>IF(N898="Ja","",IF(LEN('Local Access'!I899)=0,"",'Local Access'!I899))</f>
        <v/>
      </c>
      <c r="K899" s="36" t="str">
        <f>IF(LEN('Local Access'!J899)=0,"",'Local Access'!J899)</f>
        <v/>
      </c>
      <c r="L899" s="36" t="str">
        <f>IF(LEN('Local Access'!K899)=0,"",'Local Access'!K899)</f>
        <v/>
      </c>
      <c r="M899" s="174" t="str">
        <f t="shared" si="66"/>
        <v/>
      </c>
      <c r="N899" s="36" t="str">
        <f>IF(LEN('Local Access'!L899)=0,"",'Local Access'!L899)</f>
        <v/>
      </c>
      <c r="O899" s="36" t="str">
        <f>IF(LEN('Local Access'!M899)=0,"",'Local Access'!M899)</f>
        <v/>
      </c>
      <c r="P899" s="35"/>
      <c r="Q899" s="35"/>
      <c r="R899" s="34"/>
      <c r="S899" s="33"/>
      <c r="T899" s="33"/>
      <c r="U899" s="32"/>
      <c r="V899" s="31"/>
      <c r="W899" s="31"/>
      <c r="X899" s="31"/>
      <c r="Y899" s="31"/>
      <c r="Z899" s="31"/>
      <c r="AA899" s="31"/>
      <c r="AB899" s="292">
        <f t="shared" si="67"/>
        <v>0</v>
      </c>
      <c r="AC899" s="292">
        <f t="shared" si="68"/>
        <v>0</v>
      </c>
      <c r="AD899" s="292">
        <f t="shared" si="69"/>
        <v>0</v>
      </c>
      <c r="AE899" s="30">
        <f>IF(G899="",0,IF(P899="On-Net maken (glasvezel)",$S899*PDC!$F$33+$T899*PDC!$F$34+PDC!$F$32+$U899,IF(P899="On-Net maken (radio)",PDC!$F$35+$U899,0)))</f>
        <v>0</v>
      </c>
      <c r="AF899" s="293">
        <f>IF(G899="",0,IF(P899="Inkoop bij 3e partij",0,IF(H899="Ja",Y899,VLOOKUP($G899,PDC!$B$10:$G$95,6,FALSE))))</f>
        <v>0</v>
      </c>
      <c r="AG899" s="30">
        <f>IF(G899="",0,IF(P899="Inkoop bij 3e partij",0,IF(H899="Ja", Z899,VLOOKUP($G899,PDC!$B$10:$G$95,5,FALSE))))</f>
        <v>0</v>
      </c>
      <c r="AH899" s="293">
        <f>IF(G899="",0,IF(P899="Inkoop bij 3e partij",V899*(1+PDC!$F$37)+IF(G899=0,0,IF(LEN(G899)=0,0,VLOOKUP($G899,PDC!$B$10:$J$77,7,FALSE))),0))</f>
        <v>0</v>
      </c>
      <c r="AI899" s="293">
        <f>IF(G899="",0,IF(P899="Inkoop bij 3e partij",W899*(1+PDC!$F$38),0))</f>
        <v>0</v>
      </c>
      <c r="AJ899" s="30">
        <f>IF(L899="",0,IF(M899="Ja",AA899,VLOOKUP($L899,PDC!$B$10:$G$95,5,FALSE)))</f>
        <v>0</v>
      </c>
    </row>
    <row r="900" spans="1:36" x14ac:dyDescent="0.2">
      <c r="A900" s="36" t="str">
        <f>IF(OR(LEN('Local Access'!A900)=0,'Local Access'!$L899="Ja"),"",'Local Access'!A900)</f>
        <v/>
      </c>
      <c r="B900" s="36" t="str">
        <f>IF(OR(LEN('Local Access'!B900)=0,'Local Access'!$L899="Ja"),"",'Local Access'!B900)</f>
        <v/>
      </c>
      <c r="C900" s="36" t="str">
        <f>IF(OR(LEN('Local Access'!C900)=0,'Local Access'!$L899="Ja"),"",'Local Access'!C900)</f>
        <v/>
      </c>
      <c r="D900" s="36" t="str">
        <f>IF(OR(LEN('Local Access'!D900)=0,'Local Access'!$L899="Ja"),"",'Local Access'!D900)</f>
        <v/>
      </c>
      <c r="E900" s="36" t="str">
        <f>IF(OR(LEN('Local Access'!E900)=0,'Local Access'!$L899="Ja"),"",'Local Access'!E900)</f>
        <v/>
      </c>
      <c r="F900" s="36" t="str">
        <f>IF(OR(LEN('Local Access'!F900)=0,'Local Access'!$L899="Ja"),"",'Local Access'!F900)</f>
        <v/>
      </c>
      <c r="G900" s="36" t="str">
        <f>IF(N899="Ja","",IF(LEN('Local Access'!H900)=0,"",'Local Access'!H900))</f>
        <v/>
      </c>
      <c r="H900" s="174" t="str">
        <f t="shared" si="65"/>
        <v/>
      </c>
      <c r="I900" s="36" t="str">
        <f>IF(N899="Ja","",IF(LEN('Local Access'!G900)=0,"",'Local Access'!G900))</f>
        <v/>
      </c>
      <c r="J900" s="36" t="str">
        <f>IF(N899="Ja","",IF(LEN('Local Access'!I900)=0,"",'Local Access'!I900))</f>
        <v/>
      </c>
      <c r="K900" s="36" t="str">
        <f>IF(LEN('Local Access'!J900)=0,"",'Local Access'!J900)</f>
        <v/>
      </c>
      <c r="L900" s="36" t="str">
        <f>IF(LEN('Local Access'!K900)=0,"",'Local Access'!K900)</f>
        <v/>
      </c>
      <c r="M900" s="174" t="str">
        <f t="shared" si="66"/>
        <v/>
      </c>
      <c r="N900" s="36" t="str">
        <f>IF(LEN('Local Access'!L900)=0,"",'Local Access'!L900)</f>
        <v/>
      </c>
      <c r="O900" s="36" t="str">
        <f>IF(LEN('Local Access'!M900)=0,"",'Local Access'!M900)</f>
        <v/>
      </c>
      <c r="P900" s="35"/>
      <c r="Q900" s="35"/>
      <c r="R900" s="34"/>
      <c r="S900" s="33"/>
      <c r="T900" s="33"/>
      <c r="U900" s="32"/>
      <c r="V900" s="31"/>
      <c r="W900" s="31"/>
      <c r="X900" s="31"/>
      <c r="Y900" s="31"/>
      <c r="Z900" s="31"/>
      <c r="AA900" s="31"/>
      <c r="AB900" s="292">
        <f t="shared" si="67"/>
        <v>0</v>
      </c>
      <c r="AC900" s="292">
        <f t="shared" si="68"/>
        <v>0</v>
      </c>
      <c r="AD900" s="292">
        <f t="shared" si="69"/>
        <v>0</v>
      </c>
      <c r="AE900" s="30">
        <f>IF(G900="",0,IF(P900="On-Net maken (glasvezel)",$S900*PDC!$F$33+$T900*PDC!$F$34+PDC!$F$32+$U900,IF(P900="On-Net maken (radio)",PDC!$F$35+$U900,0)))</f>
        <v>0</v>
      </c>
      <c r="AF900" s="293">
        <f>IF(G900="",0,IF(P900="Inkoop bij 3e partij",0,IF(H900="Ja",Y900,VLOOKUP($G900,PDC!$B$10:$G$95,6,FALSE))))</f>
        <v>0</v>
      </c>
      <c r="AG900" s="30">
        <f>IF(G900="",0,IF(P900="Inkoop bij 3e partij",0,IF(H900="Ja", Z900,VLOOKUP($G900,PDC!$B$10:$G$95,5,FALSE))))</f>
        <v>0</v>
      </c>
      <c r="AH900" s="293">
        <f>IF(G900="",0,IF(P900="Inkoop bij 3e partij",V900*(1+PDC!$F$37)+IF(G900=0,0,IF(LEN(G900)=0,0,VLOOKUP($G900,PDC!$B$10:$J$77,7,FALSE))),0))</f>
        <v>0</v>
      </c>
      <c r="AI900" s="293">
        <f>IF(G900="",0,IF(P900="Inkoop bij 3e partij",W900*(1+PDC!$F$38),0))</f>
        <v>0</v>
      </c>
      <c r="AJ900" s="30">
        <f>IF(L900="",0,IF(M900="Ja",AA900,VLOOKUP($L900,PDC!$B$10:$G$95,5,FALSE)))</f>
        <v>0</v>
      </c>
    </row>
    <row r="901" spans="1:36" x14ac:dyDescent="0.2">
      <c r="A901" s="36" t="str">
        <f>IF(OR(LEN('Local Access'!A901)=0,'Local Access'!$L900="Ja"),"",'Local Access'!A901)</f>
        <v/>
      </c>
      <c r="B901" s="36" t="str">
        <f>IF(OR(LEN('Local Access'!B901)=0,'Local Access'!$L900="Ja"),"",'Local Access'!B901)</f>
        <v/>
      </c>
      <c r="C901" s="36" t="str">
        <f>IF(OR(LEN('Local Access'!C901)=0,'Local Access'!$L900="Ja"),"",'Local Access'!C901)</f>
        <v/>
      </c>
      <c r="D901" s="36" t="str">
        <f>IF(OR(LEN('Local Access'!D901)=0,'Local Access'!$L900="Ja"),"",'Local Access'!D901)</f>
        <v/>
      </c>
      <c r="E901" s="36" t="str">
        <f>IF(OR(LEN('Local Access'!E901)=0,'Local Access'!$L900="Ja"),"",'Local Access'!E901)</f>
        <v/>
      </c>
      <c r="F901" s="36" t="str">
        <f>IF(OR(LEN('Local Access'!F901)=0,'Local Access'!$L900="Ja"),"",'Local Access'!F901)</f>
        <v/>
      </c>
      <c r="G901" s="36" t="str">
        <f>IF(N900="Ja","",IF(LEN('Local Access'!H901)=0,"",'Local Access'!H901))</f>
        <v/>
      </c>
      <c r="H901" s="174" t="str">
        <f t="shared" si="65"/>
        <v/>
      </c>
      <c r="I901" s="36" t="str">
        <f>IF(N900="Ja","",IF(LEN('Local Access'!G901)=0,"",'Local Access'!G901))</f>
        <v/>
      </c>
      <c r="J901" s="36" t="str">
        <f>IF(N900="Ja","",IF(LEN('Local Access'!I901)=0,"",'Local Access'!I901))</f>
        <v/>
      </c>
      <c r="K901" s="36" t="str">
        <f>IF(LEN('Local Access'!J901)=0,"",'Local Access'!J901)</f>
        <v/>
      </c>
      <c r="L901" s="36" t="str">
        <f>IF(LEN('Local Access'!K901)=0,"",'Local Access'!K901)</f>
        <v/>
      </c>
      <c r="M901" s="174" t="str">
        <f t="shared" si="66"/>
        <v/>
      </c>
      <c r="N901" s="36" t="str">
        <f>IF(LEN('Local Access'!L901)=0,"",'Local Access'!L901)</f>
        <v/>
      </c>
      <c r="O901" s="36" t="str">
        <f>IF(LEN('Local Access'!M901)=0,"",'Local Access'!M901)</f>
        <v/>
      </c>
      <c r="P901" s="35"/>
      <c r="Q901" s="35"/>
      <c r="R901" s="34"/>
      <c r="S901" s="33"/>
      <c r="T901" s="33"/>
      <c r="U901" s="32"/>
      <c r="V901" s="31"/>
      <c r="W901" s="31"/>
      <c r="X901" s="31"/>
      <c r="Y901" s="31"/>
      <c r="Z901" s="31"/>
      <c r="AA901" s="31"/>
      <c r="AB901" s="292">
        <f t="shared" si="67"/>
        <v>0</v>
      </c>
      <c r="AC901" s="292">
        <f t="shared" si="68"/>
        <v>0</v>
      </c>
      <c r="AD901" s="292">
        <f t="shared" si="69"/>
        <v>0</v>
      </c>
      <c r="AE901" s="30">
        <f>IF(G901="",0,IF(P901="On-Net maken (glasvezel)",$S901*PDC!$F$33+$T901*PDC!$F$34+PDC!$F$32+$U901,IF(P901="On-Net maken (radio)",PDC!$F$35+$U901,0)))</f>
        <v>0</v>
      </c>
      <c r="AF901" s="293">
        <f>IF(G901="",0,IF(P901="Inkoop bij 3e partij",0,IF(H901="Ja",Y901,VLOOKUP($G901,PDC!$B$10:$G$95,6,FALSE))))</f>
        <v>0</v>
      </c>
      <c r="AG901" s="30">
        <f>IF(G901="",0,IF(P901="Inkoop bij 3e partij",0,IF(H901="Ja", Z901,VLOOKUP($G901,PDC!$B$10:$G$95,5,FALSE))))</f>
        <v>0</v>
      </c>
      <c r="AH901" s="293">
        <f>IF(G901="",0,IF(P901="Inkoop bij 3e partij",V901*(1+PDC!$F$37)+IF(G901=0,0,IF(LEN(G901)=0,0,VLOOKUP($G901,PDC!$B$10:$J$77,7,FALSE))),0))</f>
        <v>0</v>
      </c>
      <c r="AI901" s="293">
        <f>IF(G901="",0,IF(P901="Inkoop bij 3e partij",W901*(1+PDC!$F$38),0))</f>
        <v>0</v>
      </c>
      <c r="AJ901" s="30">
        <f>IF(L901="",0,IF(M901="Ja",AA901,VLOOKUP($L901,PDC!$B$10:$G$95,5,FALSE)))</f>
        <v>0</v>
      </c>
    </row>
    <row r="902" spans="1:36" x14ac:dyDescent="0.2">
      <c r="A902" s="36" t="str">
        <f>IF(OR(LEN('Local Access'!A902)=0,'Local Access'!$L901="Ja"),"",'Local Access'!A902)</f>
        <v/>
      </c>
      <c r="B902" s="36" t="str">
        <f>IF(OR(LEN('Local Access'!B902)=0,'Local Access'!$L901="Ja"),"",'Local Access'!B902)</f>
        <v/>
      </c>
      <c r="C902" s="36" t="str">
        <f>IF(OR(LEN('Local Access'!C902)=0,'Local Access'!$L901="Ja"),"",'Local Access'!C902)</f>
        <v/>
      </c>
      <c r="D902" s="36" t="str">
        <f>IF(OR(LEN('Local Access'!D902)=0,'Local Access'!$L901="Ja"),"",'Local Access'!D902)</f>
        <v/>
      </c>
      <c r="E902" s="36" t="str">
        <f>IF(OR(LEN('Local Access'!E902)=0,'Local Access'!$L901="Ja"),"",'Local Access'!E902)</f>
        <v/>
      </c>
      <c r="F902" s="36" t="str">
        <f>IF(OR(LEN('Local Access'!F902)=0,'Local Access'!$L901="Ja"),"",'Local Access'!F902)</f>
        <v/>
      </c>
      <c r="G902" s="36" t="str">
        <f>IF(N901="Ja","",IF(LEN('Local Access'!H902)=0,"",'Local Access'!H902))</f>
        <v/>
      </c>
      <c r="H902" s="174" t="str">
        <f t="shared" si="65"/>
        <v/>
      </c>
      <c r="I902" s="36" t="str">
        <f>IF(N901="Ja","",IF(LEN('Local Access'!G902)=0,"",'Local Access'!G902))</f>
        <v/>
      </c>
      <c r="J902" s="36" t="str">
        <f>IF(N901="Ja","",IF(LEN('Local Access'!I902)=0,"",'Local Access'!I902))</f>
        <v/>
      </c>
      <c r="K902" s="36" t="str">
        <f>IF(LEN('Local Access'!J902)=0,"",'Local Access'!J902)</f>
        <v/>
      </c>
      <c r="L902" s="36" t="str">
        <f>IF(LEN('Local Access'!K902)=0,"",'Local Access'!K902)</f>
        <v/>
      </c>
      <c r="M902" s="174" t="str">
        <f t="shared" si="66"/>
        <v/>
      </c>
      <c r="N902" s="36" t="str">
        <f>IF(LEN('Local Access'!L902)=0,"",'Local Access'!L902)</f>
        <v/>
      </c>
      <c r="O902" s="36" t="str">
        <f>IF(LEN('Local Access'!M902)=0,"",'Local Access'!M902)</f>
        <v/>
      </c>
      <c r="P902" s="35"/>
      <c r="Q902" s="35"/>
      <c r="R902" s="34"/>
      <c r="S902" s="33"/>
      <c r="T902" s="33"/>
      <c r="U902" s="32"/>
      <c r="V902" s="31"/>
      <c r="W902" s="31"/>
      <c r="X902" s="31"/>
      <c r="Y902" s="31"/>
      <c r="Z902" s="31"/>
      <c r="AA902" s="31"/>
      <c r="AB902" s="292">
        <f t="shared" si="67"/>
        <v>0</v>
      </c>
      <c r="AC902" s="292">
        <f t="shared" si="68"/>
        <v>0</v>
      </c>
      <c r="AD902" s="292">
        <f t="shared" si="69"/>
        <v>0</v>
      </c>
      <c r="AE902" s="30">
        <f>IF(G902="",0,IF(P902="On-Net maken (glasvezel)",$S902*PDC!$F$33+$T902*PDC!$F$34+PDC!$F$32+$U902,IF(P902="On-Net maken (radio)",PDC!$F$35+$U902,0)))</f>
        <v>0</v>
      </c>
      <c r="AF902" s="293">
        <f>IF(G902="",0,IF(P902="Inkoop bij 3e partij",0,IF(H902="Ja",Y902,VLOOKUP($G902,PDC!$B$10:$G$95,6,FALSE))))</f>
        <v>0</v>
      </c>
      <c r="AG902" s="30">
        <f>IF(G902="",0,IF(P902="Inkoop bij 3e partij",0,IF(H902="Ja", Z902,VLOOKUP($G902,PDC!$B$10:$G$95,5,FALSE))))</f>
        <v>0</v>
      </c>
      <c r="AH902" s="293">
        <f>IF(G902="",0,IF(P902="Inkoop bij 3e partij",V902*(1+PDC!$F$37)+IF(G902=0,0,IF(LEN(G902)=0,0,VLOOKUP($G902,PDC!$B$10:$J$77,7,FALSE))),0))</f>
        <v>0</v>
      </c>
      <c r="AI902" s="293">
        <f>IF(G902="",0,IF(P902="Inkoop bij 3e partij",W902*(1+PDC!$F$38),0))</f>
        <v>0</v>
      </c>
      <c r="AJ902" s="30">
        <f>IF(L902="",0,IF(M902="Ja",AA902,VLOOKUP($L902,PDC!$B$10:$G$95,5,FALSE)))</f>
        <v>0</v>
      </c>
    </row>
    <row r="903" spans="1:36" x14ac:dyDescent="0.2">
      <c r="A903" s="36" t="str">
        <f>IF(OR(LEN('Local Access'!A903)=0,'Local Access'!$L902="Ja"),"",'Local Access'!A903)</f>
        <v/>
      </c>
      <c r="B903" s="36" t="str">
        <f>IF(OR(LEN('Local Access'!B903)=0,'Local Access'!$L902="Ja"),"",'Local Access'!B903)</f>
        <v/>
      </c>
      <c r="C903" s="36" t="str">
        <f>IF(OR(LEN('Local Access'!C903)=0,'Local Access'!$L902="Ja"),"",'Local Access'!C903)</f>
        <v/>
      </c>
      <c r="D903" s="36" t="str">
        <f>IF(OR(LEN('Local Access'!D903)=0,'Local Access'!$L902="Ja"),"",'Local Access'!D903)</f>
        <v/>
      </c>
      <c r="E903" s="36" t="str">
        <f>IF(OR(LEN('Local Access'!E903)=0,'Local Access'!$L902="Ja"),"",'Local Access'!E903)</f>
        <v/>
      </c>
      <c r="F903" s="36" t="str">
        <f>IF(OR(LEN('Local Access'!F903)=0,'Local Access'!$L902="Ja"),"",'Local Access'!F903)</f>
        <v/>
      </c>
      <c r="G903" s="36" t="str">
        <f>IF(N902="Ja","",IF(LEN('Local Access'!H903)=0,"",'Local Access'!H903))</f>
        <v/>
      </c>
      <c r="H903" s="174" t="str">
        <f t="shared" si="65"/>
        <v/>
      </c>
      <c r="I903" s="36" t="str">
        <f>IF(N902="Ja","",IF(LEN('Local Access'!G903)=0,"",'Local Access'!G903))</f>
        <v/>
      </c>
      <c r="J903" s="36" t="str">
        <f>IF(N902="Ja","",IF(LEN('Local Access'!I903)=0,"",'Local Access'!I903))</f>
        <v/>
      </c>
      <c r="K903" s="36" t="str">
        <f>IF(LEN('Local Access'!J903)=0,"",'Local Access'!J903)</f>
        <v/>
      </c>
      <c r="L903" s="36" t="str">
        <f>IF(LEN('Local Access'!K903)=0,"",'Local Access'!K903)</f>
        <v/>
      </c>
      <c r="M903" s="174" t="str">
        <f t="shared" si="66"/>
        <v/>
      </c>
      <c r="N903" s="36" t="str">
        <f>IF(LEN('Local Access'!L903)=0,"",'Local Access'!L903)</f>
        <v/>
      </c>
      <c r="O903" s="36" t="str">
        <f>IF(LEN('Local Access'!M903)=0,"",'Local Access'!M903)</f>
        <v/>
      </c>
      <c r="P903" s="35"/>
      <c r="Q903" s="35"/>
      <c r="R903" s="34"/>
      <c r="S903" s="33"/>
      <c r="T903" s="33"/>
      <c r="U903" s="32"/>
      <c r="V903" s="31"/>
      <c r="W903" s="31"/>
      <c r="X903" s="31"/>
      <c r="Y903" s="31"/>
      <c r="Z903" s="31"/>
      <c r="AA903" s="31"/>
      <c r="AB903" s="292">
        <f t="shared" si="67"/>
        <v>0</v>
      </c>
      <c r="AC903" s="292">
        <f t="shared" si="68"/>
        <v>0</v>
      </c>
      <c r="AD903" s="292">
        <f t="shared" si="69"/>
        <v>0</v>
      </c>
      <c r="AE903" s="30">
        <f>IF(G903="",0,IF(P903="On-Net maken (glasvezel)",$S903*PDC!$F$33+$T903*PDC!$F$34+PDC!$F$32+$U903,IF(P903="On-Net maken (radio)",PDC!$F$35+$U903,0)))</f>
        <v>0</v>
      </c>
      <c r="AF903" s="293">
        <f>IF(G903="",0,IF(P903="Inkoop bij 3e partij",0,IF(H903="Ja",Y903,VLOOKUP($G903,PDC!$B$10:$G$95,6,FALSE))))</f>
        <v>0</v>
      </c>
      <c r="AG903" s="30">
        <f>IF(G903="",0,IF(P903="Inkoop bij 3e partij",0,IF(H903="Ja", Z903,VLOOKUP($G903,PDC!$B$10:$G$95,5,FALSE))))</f>
        <v>0</v>
      </c>
      <c r="AH903" s="293">
        <f>IF(G903="",0,IF(P903="Inkoop bij 3e partij",V903*(1+PDC!$F$37)+IF(G903=0,0,IF(LEN(G903)=0,0,VLOOKUP($G903,PDC!$B$10:$J$77,7,FALSE))),0))</f>
        <v>0</v>
      </c>
      <c r="AI903" s="293">
        <f>IF(G903="",0,IF(P903="Inkoop bij 3e partij",W903*(1+PDC!$F$38),0))</f>
        <v>0</v>
      </c>
      <c r="AJ903" s="30">
        <f>IF(L903="",0,IF(M903="Ja",AA903,VLOOKUP($L903,PDC!$B$10:$G$95,5,FALSE)))</f>
        <v>0</v>
      </c>
    </row>
    <row r="904" spans="1:36" x14ac:dyDescent="0.2">
      <c r="A904" s="36" t="str">
        <f>IF(OR(LEN('Local Access'!A904)=0,'Local Access'!$L903="Ja"),"",'Local Access'!A904)</f>
        <v/>
      </c>
      <c r="B904" s="36" t="str">
        <f>IF(OR(LEN('Local Access'!B904)=0,'Local Access'!$L903="Ja"),"",'Local Access'!B904)</f>
        <v/>
      </c>
      <c r="C904" s="36" t="str">
        <f>IF(OR(LEN('Local Access'!C904)=0,'Local Access'!$L903="Ja"),"",'Local Access'!C904)</f>
        <v/>
      </c>
      <c r="D904" s="36" t="str">
        <f>IF(OR(LEN('Local Access'!D904)=0,'Local Access'!$L903="Ja"),"",'Local Access'!D904)</f>
        <v/>
      </c>
      <c r="E904" s="36" t="str">
        <f>IF(OR(LEN('Local Access'!E904)=0,'Local Access'!$L903="Ja"),"",'Local Access'!E904)</f>
        <v/>
      </c>
      <c r="F904" s="36" t="str">
        <f>IF(OR(LEN('Local Access'!F904)=0,'Local Access'!$L903="Ja"),"",'Local Access'!F904)</f>
        <v/>
      </c>
      <c r="G904" s="36" t="str">
        <f>IF(N903="Ja","",IF(LEN('Local Access'!H904)=0,"",'Local Access'!H904))</f>
        <v/>
      </c>
      <c r="H904" s="174" t="str">
        <f t="shared" si="65"/>
        <v/>
      </c>
      <c r="I904" s="36" t="str">
        <f>IF(N903="Ja","",IF(LEN('Local Access'!G904)=0,"",'Local Access'!G904))</f>
        <v/>
      </c>
      <c r="J904" s="36" t="str">
        <f>IF(N903="Ja","",IF(LEN('Local Access'!I904)=0,"",'Local Access'!I904))</f>
        <v/>
      </c>
      <c r="K904" s="36" t="str">
        <f>IF(LEN('Local Access'!J904)=0,"",'Local Access'!J904)</f>
        <v/>
      </c>
      <c r="L904" s="36" t="str">
        <f>IF(LEN('Local Access'!K904)=0,"",'Local Access'!K904)</f>
        <v/>
      </c>
      <c r="M904" s="174" t="str">
        <f t="shared" si="66"/>
        <v/>
      </c>
      <c r="N904" s="36" t="str">
        <f>IF(LEN('Local Access'!L904)=0,"",'Local Access'!L904)</f>
        <v/>
      </c>
      <c r="O904" s="36" t="str">
        <f>IF(LEN('Local Access'!M904)=0,"",'Local Access'!M904)</f>
        <v/>
      </c>
      <c r="P904" s="35"/>
      <c r="Q904" s="35"/>
      <c r="R904" s="34"/>
      <c r="S904" s="33"/>
      <c r="T904" s="33"/>
      <c r="U904" s="32"/>
      <c r="V904" s="31"/>
      <c r="W904" s="31"/>
      <c r="X904" s="31"/>
      <c r="Y904" s="31"/>
      <c r="Z904" s="31"/>
      <c r="AA904" s="31"/>
      <c r="AB904" s="292">
        <f t="shared" si="67"/>
        <v>0</v>
      </c>
      <c r="AC904" s="292">
        <f t="shared" si="68"/>
        <v>0</v>
      </c>
      <c r="AD904" s="292">
        <f t="shared" si="69"/>
        <v>0</v>
      </c>
      <c r="AE904" s="30">
        <f>IF(G904="",0,IF(P904="On-Net maken (glasvezel)",$S904*PDC!$F$33+$T904*PDC!$F$34+PDC!$F$32+$U904,IF(P904="On-Net maken (radio)",PDC!$F$35+$U904,0)))</f>
        <v>0</v>
      </c>
      <c r="AF904" s="293">
        <f>IF(G904="",0,IF(P904="Inkoop bij 3e partij",0,IF(H904="Ja",Y904,VLOOKUP($G904,PDC!$B$10:$G$95,6,FALSE))))</f>
        <v>0</v>
      </c>
      <c r="AG904" s="30">
        <f>IF(G904="",0,IF(P904="Inkoop bij 3e partij",0,IF(H904="Ja", Z904,VLOOKUP($G904,PDC!$B$10:$G$95,5,FALSE))))</f>
        <v>0</v>
      </c>
      <c r="AH904" s="293">
        <f>IF(G904="",0,IF(P904="Inkoop bij 3e partij",V904*(1+PDC!$F$37)+IF(G904=0,0,IF(LEN(G904)=0,0,VLOOKUP($G904,PDC!$B$10:$J$77,7,FALSE))),0))</f>
        <v>0</v>
      </c>
      <c r="AI904" s="293">
        <f>IF(G904="",0,IF(P904="Inkoop bij 3e partij",W904*(1+PDC!$F$38),0))</f>
        <v>0</v>
      </c>
      <c r="AJ904" s="30">
        <f>IF(L904="",0,IF(M904="Ja",AA904,VLOOKUP($L904,PDC!$B$10:$G$95,5,FALSE)))</f>
        <v>0</v>
      </c>
    </row>
    <row r="905" spans="1:36" x14ac:dyDescent="0.2">
      <c r="A905" s="36" t="str">
        <f>IF(OR(LEN('Local Access'!A905)=0,'Local Access'!$L904="Ja"),"",'Local Access'!A905)</f>
        <v/>
      </c>
      <c r="B905" s="36" t="str">
        <f>IF(OR(LEN('Local Access'!B905)=0,'Local Access'!$L904="Ja"),"",'Local Access'!B905)</f>
        <v/>
      </c>
      <c r="C905" s="36" t="str">
        <f>IF(OR(LEN('Local Access'!C905)=0,'Local Access'!$L904="Ja"),"",'Local Access'!C905)</f>
        <v/>
      </c>
      <c r="D905" s="36" t="str">
        <f>IF(OR(LEN('Local Access'!D905)=0,'Local Access'!$L904="Ja"),"",'Local Access'!D905)</f>
        <v/>
      </c>
      <c r="E905" s="36" t="str">
        <f>IF(OR(LEN('Local Access'!E905)=0,'Local Access'!$L904="Ja"),"",'Local Access'!E905)</f>
        <v/>
      </c>
      <c r="F905" s="36" t="str">
        <f>IF(OR(LEN('Local Access'!F905)=0,'Local Access'!$L904="Ja"),"",'Local Access'!F905)</f>
        <v/>
      </c>
      <c r="G905" s="36" t="str">
        <f>IF(N904="Ja","",IF(LEN('Local Access'!H905)=0,"",'Local Access'!H905))</f>
        <v/>
      </c>
      <c r="H905" s="174" t="str">
        <f t="shared" si="65"/>
        <v/>
      </c>
      <c r="I905" s="36" t="str">
        <f>IF(N904="Ja","",IF(LEN('Local Access'!G905)=0,"",'Local Access'!G905))</f>
        <v/>
      </c>
      <c r="J905" s="36" t="str">
        <f>IF(N904="Ja","",IF(LEN('Local Access'!I905)=0,"",'Local Access'!I905))</f>
        <v/>
      </c>
      <c r="K905" s="36" t="str">
        <f>IF(LEN('Local Access'!J905)=0,"",'Local Access'!J905)</f>
        <v/>
      </c>
      <c r="L905" s="36" t="str">
        <f>IF(LEN('Local Access'!K905)=0,"",'Local Access'!K905)</f>
        <v/>
      </c>
      <c r="M905" s="174" t="str">
        <f t="shared" si="66"/>
        <v/>
      </c>
      <c r="N905" s="36" t="str">
        <f>IF(LEN('Local Access'!L905)=0,"",'Local Access'!L905)</f>
        <v/>
      </c>
      <c r="O905" s="36" t="str">
        <f>IF(LEN('Local Access'!M905)=0,"",'Local Access'!M905)</f>
        <v/>
      </c>
      <c r="P905" s="35"/>
      <c r="Q905" s="35"/>
      <c r="R905" s="34"/>
      <c r="S905" s="33"/>
      <c r="T905" s="33"/>
      <c r="U905" s="32"/>
      <c r="V905" s="31"/>
      <c r="W905" s="31"/>
      <c r="X905" s="31"/>
      <c r="Y905" s="31"/>
      <c r="Z905" s="31"/>
      <c r="AA905" s="31"/>
      <c r="AB905" s="292">
        <f t="shared" si="67"/>
        <v>0</v>
      </c>
      <c r="AC905" s="292">
        <f t="shared" si="68"/>
        <v>0</v>
      </c>
      <c r="AD905" s="292">
        <f t="shared" si="69"/>
        <v>0</v>
      </c>
      <c r="AE905" s="30">
        <f>IF(G905="",0,IF(P905="On-Net maken (glasvezel)",$S905*PDC!$F$33+$T905*PDC!$F$34+PDC!$F$32+$U905,IF(P905="On-Net maken (radio)",PDC!$F$35+$U905,0)))</f>
        <v>0</v>
      </c>
      <c r="AF905" s="293">
        <f>IF(G905="",0,IF(P905="Inkoop bij 3e partij",0,IF(H905="Ja",Y905,VLOOKUP($G905,PDC!$B$10:$G$95,6,FALSE))))</f>
        <v>0</v>
      </c>
      <c r="AG905" s="30">
        <f>IF(G905="",0,IF(P905="Inkoop bij 3e partij",0,IF(H905="Ja", Z905,VLOOKUP($G905,PDC!$B$10:$G$95,5,FALSE))))</f>
        <v>0</v>
      </c>
      <c r="AH905" s="293">
        <f>IF(G905="",0,IF(P905="Inkoop bij 3e partij",V905*(1+PDC!$F$37)+IF(G905=0,0,IF(LEN(G905)=0,0,VLOOKUP($G905,PDC!$B$10:$J$77,7,FALSE))),0))</f>
        <v>0</v>
      </c>
      <c r="AI905" s="293">
        <f>IF(G905="",0,IF(P905="Inkoop bij 3e partij",W905*(1+PDC!$F$38),0))</f>
        <v>0</v>
      </c>
      <c r="AJ905" s="30">
        <f>IF(L905="",0,IF(M905="Ja",AA905,VLOOKUP($L905,PDC!$B$10:$G$95,5,FALSE)))</f>
        <v>0</v>
      </c>
    </row>
    <row r="906" spans="1:36" x14ac:dyDescent="0.2">
      <c r="A906" s="36" t="str">
        <f>IF(OR(LEN('Local Access'!A906)=0,'Local Access'!$L905="Ja"),"",'Local Access'!A906)</f>
        <v/>
      </c>
      <c r="B906" s="36" t="str">
        <f>IF(OR(LEN('Local Access'!B906)=0,'Local Access'!$L905="Ja"),"",'Local Access'!B906)</f>
        <v/>
      </c>
      <c r="C906" s="36" t="str">
        <f>IF(OR(LEN('Local Access'!C906)=0,'Local Access'!$L905="Ja"),"",'Local Access'!C906)</f>
        <v/>
      </c>
      <c r="D906" s="36" t="str">
        <f>IF(OR(LEN('Local Access'!D906)=0,'Local Access'!$L905="Ja"),"",'Local Access'!D906)</f>
        <v/>
      </c>
      <c r="E906" s="36" t="str">
        <f>IF(OR(LEN('Local Access'!E906)=0,'Local Access'!$L905="Ja"),"",'Local Access'!E906)</f>
        <v/>
      </c>
      <c r="F906" s="36" t="str">
        <f>IF(OR(LEN('Local Access'!F906)=0,'Local Access'!$L905="Ja"),"",'Local Access'!F906)</f>
        <v/>
      </c>
      <c r="G906" s="36" t="str">
        <f>IF(N905="Ja","",IF(LEN('Local Access'!H906)=0,"",'Local Access'!H906))</f>
        <v/>
      </c>
      <c r="H906" s="174" t="str">
        <f t="shared" si="65"/>
        <v/>
      </c>
      <c r="I906" s="36" t="str">
        <f>IF(N905="Ja","",IF(LEN('Local Access'!G906)=0,"",'Local Access'!G906))</f>
        <v/>
      </c>
      <c r="J906" s="36" t="str">
        <f>IF(N905="Ja","",IF(LEN('Local Access'!I906)=0,"",'Local Access'!I906))</f>
        <v/>
      </c>
      <c r="K906" s="36" t="str">
        <f>IF(LEN('Local Access'!J906)=0,"",'Local Access'!J906)</f>
        <v/>
      </c>
      <c r="L906" s="36" t="str">
        <f>IF(LEN('Local Access'!K906)=0,"",'Local Access'!K906)</f>
        <v/>
      </c>
      <c r="M906" s="174" t="str">
        <f t="shared" si="66"/>
        <v/>
      </c>
      <c r="N906" s="36" t="str">
        <f>IF(LEN('Local Access'!L906)=0,"",'Local Access'!L906)</f>
        <v/>
      </c>
      <c r="O906" s="36" t="str">
        <f>IF(LEN('Local Access'!M906)=0,"",'Local Access'!M906)</f>
        <v/>
      </c>
      <c r="P906" s="35"/>
      <c r="Q906" s="35"/>
      <c r="R906" s="34"/>
      <c r="S906" s="33"/>
      <c r="T906" s="33"/>
      <c r="U906" s="32"/>
      <c r="V906" s="31"/>
      <c r="W906" s="31"/>
      <c r="X906" s="31"/>
      <c r="Y906" s="31"/>
      <c r="Z906" s="31"/>
      <c r="AA906" s="31"/>
      <c r="AB906" s="292">
        <f t="shared" si="67"/>
        <v>0</v>
      </c>
      <c r="AC906" s="292">
        <f t="shared" si="68"/>
        <v>0</v>
      </c>
      <c r="AD906" s="292">
        <f t="shared" si="69"/>
        <v>0</v>
      </c>
      <c r="AE906" s="30">
        <f>IF(G906="",0,IF(P906="On-Net maken (glasvezel)",$S906*PDC!$F$33+$T906*PDC!$F$34+PDC!$F$32+$U906,IF(P906="On-Net maken (radio)",PDC!$F$35+$U906,0)))</f>
        <v>0</v>
      </c>
      <c r="AF906" s="293">
        <f>IF(G906="",0,IF(P906="Inkoop bij 3e partij",0,IF(H906="Ja",Y906,VLOOKUP($G906,PDC!$B$10:$G$95,6,FALSE))))</f>
        <v>0</v>
      </c>
      <c r="AG906" s="30">
        <f>IF(G906="",0,IF(P906="Inkoop bij 3e partij",0,IF(H906="Ja", Z906,VLOOKUP($G906,PDC!$B$10:$G$95,5,FALSE))))</f>
        <v>0</v>
      </c>
      <c r="AH906" s="293">
        <f>IF(G906="",0,IF(P906="Inkoop bij 3e partij",V906*(1+PDC!$F$37)+IF(G906=0,0,IF(LEN(G906)=0,0,VLOOKUP($G906,PDC!$B$10:$J$77,7,FALSE))),0))</f>
        <v>0</v>
      </c>
      <c r="AI906" s="293">
        <f>IF(G906="",0,IF(P906="Inkoop bij 3e partij",W906*(1+PDC!$F$38),0))</f>
        <v>0</v>
      </c>
      <c r="AJ906" s="30">
        <f>IF(L906="",0,IF(M906="Ja",AA906,VLOOKUP($L906,PDC!$B$10:$G$95,5,FALSE)))</f>
        <v>0</v>
      </c>
    </row>
    <row r="907" spans="1:36" x14ac:dyDescent="0.2">
      <c r="A907" s="36" t="str">
        <f>IF(OR(LEN('Local Access'!A907)=0,'Local Access'!$L906="Ja"),"",'Local Access'!A907)</f>
        <v/>
      </c>
      <c r="B907" s="36" t="str">
        <f>IF(OR(LEN('Local Access'!B907)=0,'Local Access'!$L906="Ja"),"",'Local Access'!B907)</f>
        <v/>
      </c>
      <c r="C907" s="36" t="str">
        <f>IF(OR(LEN('Local Access'!C907)=0,'Local Access'!$L906="Ja"),"",'Local Access'!C907)</f>
        <v/>
      </c>
      <c r="D907" s="36" t="str">
        <f>IF(OR(LEN('Local Access'!D907)=0,'Local Access'!$L906="Ja"),"",'Local Access'!D907)</f>
        <v/>
      </c>
      <c r="E907" s="36" t="str">
        <f>IF(OR(LEN('Local Access'!E907)=0,'Local Access'!$L906="Ja"),"",'Local Access'!E907)</f>
        <v/>
      </c>
      <c r="F907" s="36" t="str">
        <f>IF(OR(LEN('Local Access'!F907)=0,'Local Access'!$L906="Ja"),"",'Local Access'!F907)</f>
        <v/>
      </c>
      <c r="G907" s="36" t="str">
        <f>IF(N906="Ja","",IF(LEN('Local Access'!H907)=0,"",'Local Access'!H907))</f>
        <v/>
      </c>
      <c r="H907" s="174" t="str">
        <f t="shared" si="65"/>
        <v/>
      </c>
      <c r="I907" s="36" t="str">
        <f>IF(N906="Ja","",IF(LEN('Local Access'!G907)=0,"",'Local Access'!G907))</f>
        <v/>
      </c>
      <c r="J907" s="36" t="str">
        <f>IF(N906="Ja","",IF(LEN('Local Access'!I907)=0,"",'Local Access'!I907))</f>
        <v/>
      </c>
      <c r="K907" s="36" t="str">
        <f>IF(LEN('Local Access'!J907)=0,"",'Local Access'!J907)</f>
        <v/>
      </c>
      <c r="L907" s="36" t="str">
        <f>IF(LEN('Local Access'!K907)=0,"",'Local Access'!K907)</f>
        <v/>
      </c>
      <c r="M907" s="174" t="str">
        <f t="shared" si="66"/>
        <v/>
      </c>
      <c r="N907" s="36" t="str">
        <f>IF(LEN('Local Access'!L907)=0,"",'Local Access'!L907)</f>
        <v/>
      </c>
      <c r="O907" s="36" t="str">
        <f>IF(LEN('Local Access'!M907)=0,"",'Local Access'!M907)</f>
        <v/>
      </c>
      <c r="P907" s="35"/>
      <c r="Q907" s="35"/>
      <c r="R907" s="34"/>
      <c r="S907" s="33"/>
      <c r="T907" s="33"/>
      <c r="U907" s="32"/>
      <c r="V907" s="31"/>
      <c r="W907" s="31"/>
      <c r="X907" s="31"/>
      <c r="Y907" s="31"/>
      <c r="Z907" s="31"/>
      <c r="AA907" s="31"/>
      <c r="AB907" s="292">
        <f t="shared" si="67"/>
        <v>0</v>
      </c>
      <c r="AC907" s="292">
        <f t="shared" si="68"/>
        <v>0</v>
      </c>
      <c r="AD907" s="292">
        <f t="shared" si="69"/>
        <v>0</v>
      </c>
      <c r="AE907" s="30">
        <f>IF(G907="",0,IF(P907="On-Net maken (glasvezel)",$S907*PDC!$F$33+$T907*PDC!$F$34+PDC!$F$32+$U907,IF(P907="On-Net maken (radio)",PDC!$F$35+$U907,0)))</f>
        <v>0</v>
      </c>
      <c r="AF907" s="293">
        <f>IF(G907="",0,IF(P907="Inkoop bij 3e partij",0,IF(H907="Ja",Y907,VLOOKUP($G907,PDC!$B$10:$G$95,6,FALSE))))</f>
        <v>0</v>
      </c>
      <c r="AG907" s="30">
        <f>IF(G907="",0,IF(P907="Inkoop bij 3e partij",0,IF(H907="Ja", Z907,VLOOKUP($G907,PDC!$B$10:$G$95,5,FALSE))))</f>
        <v>0</v>
      </c>
      <c r="AH907" s="293">
        <f>IF(G907="",0,IF(P907="Inkoop bij 3e partij",V907*(1+PDC!$F$37)+IF(G907=0,0,IF(LEN(G907)=0,0,VLOOKUP($G907,PDC!$B$10:$J$77,7,FALSE))),0))</f>
        <v>0</v>
      </c>
      <c r="AI907" s="293">
        <f>IF(G907="",0,IF(P907="Inkoop bij 3e partij",W907*(1+PDC!$F$38),0))</f>
        <v>0</v>
      </c>
      <c r="AJ907" s="30">
        <f>IF(L907="",0,IF(M907="Ja",AA907,VLOOKUP($L907,PDC!$B$10:$G$95,5,FALSE)))</f>
        <v>0</v>
      </c>
    </row>
    <row r="908" spans="1:36" x14ac:dyDescent="0.2">
      <c r="A908" s="36" t="str">
        <f>IF(OR(LEN('Local Access'!A908)=0,'Local Access'!$L907="Ja"),"",'Local Access'!A908)</f>
        <v/>
      </c>
      <c r="B908" s="36" t="str">
        <f>IF(OR(LEN('Local Access'!B908)=0,'Local Access'!$L907="Ja"),"",'Local Access'!B908)</f>
        <v/>
      </c>
      <c r="C908" s="36" t="str">
        <f>IF(OR(LEN('Local Access'!C908)=0,'Local Access'!$L907="Ja"),"",'Local Access'!C908)</f>
        <v/>
      </c>
      <c r="D908" s="36" t="str">
        <f>IF(OR(LEN('Local Access'!D908)=0,'Local Access'!$L907="Ja"),"",'Local Access'!D908)</f>
        <v/>
      </c>
      <c r="E908" s="36" t="str">
        <f>IF(OR(LEN('Local Access'!E908)=0,'Local Access'!$L907="Ja"),"",'Local Access'!E908)</f>
        <v/>
      </c>
      <c r="F908" s="36" t="str">
        <f>IF(OR(LEN('Local Access'!F908)=0,'Local Access'!$L907="Ja"),"",'Local Access'!F908)</f>
        <v/>
      </c>
      <c r="G908" s="36" t="str">
        <f>IF(N907="Ja","",IF(LEN('Local Access'!H908)=0,"",'Local Access'!H908))</f>
        <v/>
      </c>
      <c r="H908" s="174" t="str">
        <f t="shared" si="65"/>
        <v/>
      </c>
      <c r="I908" s="36" t="str">
        <f>IF(N907="Ja","",IF(LEN('Local Access'!G908)=0,"",'Local Access'!G908))</f>
        <v/>
      </c>
      <c r="J908" s="36" t="str">
        <f>IF(N907="Ja","",IF(LEN('Local Access'!I908)=0,"",'Local Access'!I908))</f>
        <v/>
      </c>
      <c r="K908" s="36" t="str">
        <f>IF(LEN('Local Access'!J908)=0,"",'Local Access'!J908)</f>
        <v/>
      </c>
      <c r="L908" s="36" t="str">
        <f>IF(LEN('Local Access'!K908)=0,"",'Local Access'!K908)</f>
        <v/>
      </c>
      <c r="M908" s="174" t="str">
        <f t="shared" si="66"/>
        <v/>
      </c>
      <c r="N908" s="36" t="str">
        <f>IF(LEN('Local Access'!L908)=0,"",'Local Access'!L908)</f>
        <v/>
      </c>
      <c r="O908" s="36" t="str">
        <f>IF(LEN('Local Access'!M908)=0,"",'Local Access'!M908)</f>
        <v/>
      </c>
      <c r="P908" s="35"/>
      <c r="Q908" s="35"/>
      <c r="R908" s="34"/>
      <c r="S908" s="33"/>
      <c r="T908" s="33"/>
      <c r="U908" s="32"/>
      <c r="V908" s="31"/>
      <c r="W908" s="31"/>
      <c r="X908" s="31"/>
      <c r="Y908" s="31"/>
      <c r="Z908" s="31"/>
      <c r="AA908" s="31"/>
      <c r="AB908" s="292">
        <f t="shared" si="67"/>
        <v>0</v>
      </c>
      <c r="AC908" s="292">
        <f t="shared" si="68"/>
        <v>0</v>
      </c>
      <c r="AD908" s="292">
        <f t="shared" si="69"/>
        <v>0</v>
      </c>
      <c r="AE908" s="30">
        <f>IF(G908="",0,IF(P908="On-Net maken (glasvezel)",$S908*PDC!$F$33+$T908*PDC!$F$34+PDC!$F$32+$U908,IF(P908="On-Net maken (radio)",PDC!$F$35+$U908,0)))</f>
        <v>0</v>
      </c>
      <c r="AF908" s="293">
        <f>IF(G908="",0,IF(P908="Inkoop bij 3e partij",0,IF(H908="Ja",Y908,VLOOKUP($G908,PDC!$B$10:$G$95,6,FALSE))))</f>
        <v>0</v>
      </c>
      <c r="AG908" s="30">
        <f>IF(G908="",0,IF(P908="Inkoop bij 3e partij",0,IF(H908="Ja", Z908,VLOOKUP($G908,PDC!$B$10:$G$95,5,FALSE))))</f>
        <v>0</v>
      </c>
      <c r="AH908" s="293">
        <f>IF(G908="",0,IF(P908="Inkoop bij 3e partij",V908*(1+PDC!$F$37)+IF(G908=0,0,IF(LEN(G908)=0,0,VLOOKUP($G908,PDC!$B$10:$J$77,7,FALSE))),0))</f>
        <v>0</v>
      </c>
      <c r="AI908" s="293">
        <f>IF(G908="",0,IF(P908="Inkoop bij 3e partij",W908*(1+PDC!$F$38),0))</f>
        <v>0</v>
      </c>
      <c r="AJ908" s="30">
        <f>IF(L908="",0,IF(M908="Ja",AA908,VLOOKUP($L908,PDC!$B$10:$G$95,5,FALSE)))</f>
        <v>0</v>
      </c>
    </row>
    <row r="909" spans="1:36" x14ac:dyDescent="0.2">
      <c r="A909" s="36" t="str">
        <f>IF(OR(LEN('Local Access'!A909)=0,'Local Access'!$L908="Ja"),"",'Local Access'!A909)</f>
        <v/>
      </c>
      <c r="B909" s="36" t="str">
        <f>IF(OR(LEN('Local Access'!B909)=0,'Local Access'!$L908="Ja"),"",'Local Access'!B909)</f>
        <v/>
      </c>
      <c r="C909" s="36" t="str">
        <f>IF(OR(LEN('Local Access'!C909)=0,'Local Access'!$L908="Ja"),"",'Local Access'!C909)</f>
        <v/>
      </c>
      <c r="D909" s="36" t="str">
        <f>IF(OR(LEN('Local Access'!D909)=0,'Local Access'!$L908="Ja"),"",'Local Access'!D909)</f>
        <v/>
      </c>
      <c r="E909" s="36" t="str">
        <f>IF(OR(LEN('Local Access'!E909)=0,'Local Access'!$L908="Ja"),"",'Local Access'!E909)</f>
        <v/>
      </c>
      <c r="F909" s="36" t="str">
        <f>IF(OR(LEN('Local Access'!F909)=0,'Local Access'!$L908="Ja"),"",'Local Access'!F909)</f>
        <v/>
      </c>
      <c r="G909" s="36" t="str">
        <f>IF(N908="Ja","",IF(LEN('Local Access'!H909)=0,"",'Local Access'!H909))</f>
        <v/>
      </c>
      <c r="H909" s="174" t="str">
        <f t="shared" ref="H909:H972" si="70">IF(N908="Ja","",IF(LEFT(G909,3)="SD-","Ja",""))</f>
        <v/>
      </c>
      <c r="I909" s="36" t="str">
        <f>IF(N908="Ja","",IF(LEN('Local Access'!G909)=0,"",'Local Access'!G909))</f>
        <v/>
      </c>
      <c r="J909" s="36" t="str">
        <f>IF(N908="Ja","",IF(LEN('Local Access'!I909)=0,"",'Local Access'!I909))</f>
        <v/>
      </c>
      <c r="K909" s="36" t="str">
        <f>IF(LEN('Local Access'!J909)=0,"",'Local Access'!J909)</f>
        <v/>
      </c>
      <c r="L909" s="36" t="str">
        <f>IF(LEN('Local Access'!K909)=0,"",'Local Access'!K909)</f>
        <v/>
      </c>
      <c r="M909" s="174" t="str">
        <f t="shared" ref="M909:M972" si="71">IF(LEFT(L909,3)="SD-","Ja","")</f>
        <v/>
      </c>
      <c r="N909" s="36" t="str">
        <f>IF(LEN('Local Access'!L909)=0,"",'Local Access'!L909)</f>
        <v/>
      </c>
      <c r="O909" s="36" t="str">
        <f>IF(LEN('Local Access'!M909)=0,"",'Local Access'!M909)</f>
        <v/>
      </c>
      <c r="P909" s="35"/>
      <c r="Q909" s="35"/>
      <c r="R909" s="34"/>
      <c r="S909" s="33"/>
      <c r="T909" s="33"/>
      <c r="U909" s="32"/>
      <c r="V909" s="31"/>
      <c r="W909" s="31"/>
      <c r="X909" s="31"/>
      <c r="Y909" s="31"/>
      <c r="Z909" s="31"/>
      <c r="AA909" s="31"/>
      <c r="AB909" s="292">
        <f t="shared" ref="AB909:AB972" si="72">AE909+AH909</f>
        <v>0</v>
      </c>
      <c r="AC909" s="292">
        <f t="shared" ref="AC909:AC972" si="73">AF909</f>
        <v>0</v>
      </c>
      <c r="AD909" s="292">
        <f t="shared" ref="AD909:AD972" si="74">AI909+AG909+AJ909</f>
        <v>0</v>
      </c>
      <c r="AE909" s="30">
        <f>IF(G909="",0,IF(P909="On-Net maken (glasvezel)",$S909*PDC!$F$33+$T909*PDC!$F$34+PDC!$F$32+$U909,IF(P909="On-Net maken (radio)",PDC!$F$35+$U909,0)))</f>
        <v>0</v>
      </c>
      <c r="AF909" s="293">
        <f>IF(G909="",0,IF(P909="Inkoop bij 3e partij",0,IF(H909="Ja",Y909,VLOOKUP($G909,PDC!$B$10:$G$95,6,FALSE))))</f>
        <v>0</v>
      </c>
      <c r="AG909" s="30">
        <f>IF(G909="",0,IF(P909="Inkoop bij 3e partij",0,IF(H909="Ja", Z909,VLOOKUP($G909,PDC!$B$10:$G$95,5,FALSE))))</f>
        <v>0</v>
      </c>
      <c r="AH909" s="293">
        <f>IF(G909="",0,IF(P909="Inkoop bij 3e partij",V909*(1+PDC!$F$37)+IF(G909=0,0,IF(LEN(G909)=0,0,VLOOKUP($G909,PDC!$B$10:$J$77,7,FALSE))),0))</f>
        <v>0</v>
      </c>
      <c r="AI909" s="293">
        <f>IF(G909="",0,IF(P909="Inkoop bij 3e partij",W909*(1+PDC!$F$38),0))</f>
        <v>0</v>
      </c>
      <c r="AJ909" s="30">
        <f>IF(L909="",0,IF(M909="Ja",AA909,VLOOKUP($L909,PDC!$B$10:$G$95,5,FALSE)))</f>
        <v>0</v>
      </c>
    </row>
    <row r="910" spans="1:36" x14ac:dyDescent="0.2">
      <c r="A910" s="36" t="str">
        <f>IF(OR(LEN('Local Access'!A910)=0,'Local Access'!$L909="Ja"),"",'Local Access'!A910)</f>
        <v/>
      </c>
      <c r="B910" s="36" t="str">
        <f>IF(OR(LEN('Local Access'!B910)=0,'Local Access'!$L909="Ja"),"",'Local Access'!B910)</f>
        <v/>
      </c>
      <c r="C910" s="36" t="str">
        <f>IF(OR(LEN('Local Access'!C910)=0,'Local Access'!$L909="Ja"),"",'Local Access'!C910)</f>
        <v/>
      </c>
      <c r="D910" s="36" t="str">
        <f>IF(OR(LEN('Local Access'!D910)=0,'Local Access'!$L909="Ja"),"",'Local Access'!D910)</f>
        <v/>
      </c>
      <c r="E910" s="36" t="str">
        <f>IF(OR(LEN('Local Access'!E910)=0,'Local Access'!$L909="Ja"),"",'Local Access'!E910)</f>
        <v/>
      </c>
      <c r="F910" s="36" t="str">
        <f>IF(OR(LEN('Local Access'!F910)=0,'Local Access'!$L909="Ja"),"",'Local Access'!F910)</f>
        <v/>
      </c>
      <c r="G910" s="36" t="str">
        <f>IF(N909="Ja","",IF(LEN('Local Access'!H910)=0,"",'Local Access'!H910))</f>
        <v/>
      </c>
      <c r="H910" s="174" t="str">
        <f t="shared" si="70"/>
        <v/>
      </c>
      <c r="I910" s="36" t="str">
        <f>IF(N909="Ja","",IF(LEN('Local Access'!G910)=0,"",'Local Access'!G910))</f>
        <v/>
      </c>
      <c r="J910" s="36" t="str">
        <f>IF(N909="Ja","",IF(LEN('Local Access'!I910)=0,"",'Local Access'!I910))</f>
        <v/>
      </c>
      <c r="K910" s="36" t="str">
        <f>IF(LEN('Local Access'!J910)=0,"",'Local Access'!J910)</f>
        <v/>
      </c>
      <c r="L910" s="36" t="str">
        <f>IF(LEN('Local Access'!K910)=0,"",'Local Access'!K910)</f>
        <v/>
      </c>
      <c r="M910" s="174" t="str">
        <f t="shared" si="71"/>
        <v/>
      </c>
      <c r="N910" s="36" t="str">
        <f>IF(LEN('Local Access'!L910)=0,"",'Local Access'!L910)</f>
        <v/>
      </c>
      <c r="O910" s="36" t="str">
        <f>IF(LEN('Local Access'!M910)=0,"",'Local Access'!M910)</f>
        <v/>
      </c>
      <c r="P910" s="35"/>
      <c r="Q910" s="35"/>
      <c r="R910" s="34"/>
      <c r="S910" s="33"/>
      <c r="T910" s="33"/>
      <c r="U910" s="32"/>
      <c r="V910" s="31"/>
      <c r="W910" s="31"/>
      <c r="X910" s="31"/>
      <c r="Y910" s="31"/>
      <c r="Z910" s="31"/>
      <c r="AA910" s="31"/>
      <c r="AB910" s="292">
        <f t="shared" si="72"/>
        <v>0</v>
      </c>
      <c r="AC910" s="292">
        <f t="shared" si="73"/>
        <v>0</v>
      </c>
      <c r="AD910" s="292">
        <f t="shared" si="74"/>
        <v>0</v>
      </c>
      <c r="AE910" s="30">
        <f>IF(G910="",0,IF(P910="On-Net maken (glasvezel)",$S910*PDC!$F$33+$T910*PDC!$F$34+PDC!$F$32+$U910,IF(P910="On-Net maken (radio)",PDC!$F$35+$U910,0)))</f>
        <v>0</v>
      </c>
      <c r="AF910" s="293">
        <f>IF(G910="",0,IF(P910="Inkoop bij 3e partij",0,IF(H910="Ja",Y910,VLOOKUP($G910,PDC!$B$10:$G$95,6,FALSE))))</f>
        <v>0</v>
      </c>
      <c r="AG910" s="30">
        <f>IF(G910="",0,IF(P910="Inkoop bij 3e partij",0,IF(H910="Ja", Z910,VLOOKUP($G910,PDC!$B$10:$G$95,5,FALSE))))</f>
        <v>0</v>
      </c>
      <c r="AH910" s="293">
        <f>IF(G910="",0,IF(P910="Inkoop bij 3e partij",V910*(1+PDC!$F$37)+IF(G910=0,0,IF(LEN(G910)=0,0,VLOOKUP($G910,PDC!$B$10:$J$77,7,FALSE))),0))</f>
        <v>0</v>
      </c>
      <c r="AI910" s="293">
        <f>IF(G910="",0,IF(P910="Inkoop bij 3e partij",W910*(1+PDC!$F$38),0))</f>
        <v>0</v>
      </c>
      <c r="AJ910" s="30">
        <f>IF(L910="",0,IF(M910="Ja",AA910,VLOOKUP($L910,PDC!$B$10:$G$95,5,FALSE)))</f>
        <v>0</v>
      </c>
    </row>
    <row r="911" spans="1:36" x14ac:dyDescent="0.2">
      <c r="A911" s="36" t="str">
        <f>IF(OR(LEN('Local Access'!A911)=0,'Local Access'!$L910="Ja"),"",'Local Access'!A911)</f>
        <v/>
      </c>
      <c r="B911" s="36" t="str">
        <f>IF(OR(LEN('Local Access'!B911)=0,'Local Access'!$L910="Ja"),"",'Local Access'!B911)</f>
        <v/>
      </c>
      <c r="C911" s="36" t="str">
        <f>IF(OR(LEN('Local Access'!C911)=0,'Local Access'!$L910="Ja"),"",'Local Access'!C911)</f>
        <v/>
      </c>
      <c r="D911" s="36" t="str">
        <f>IF(OR(LEN('Local Access'!D911)=0,'Local Access'!$L910="Ja"),"",'Local Access'!D911)</f>
        <v/>
      </c>
      <c r="E911" s="36" t="str">
        <f>IF(OR(LEN('Local Access'!E911)=0,'Local Access'!$L910="Ja"),"",'Local Access'!E911)</f>
        <v/>
      </c>
      <c r="F911" s="36" t="str">
        <f>IF(OR(LEN('Local Access'!F911)=0,'Local Access'!$L910="Ja"),"",'Local Access'!F911)</f>
        <v/>
      </c>
      <c r="G911" s="36" t="str">
        <f>IF(N910="Ja","",IF(LEN('Local Access'!H911)=0,"",'Local Access'!H911))</f>
        <v/>
      </c>
      <c r="H911" s="174" t="str">
        <f t="shared" si="70"/>
        <v/>
      </c>
      <c r="I911" s="36" t="str">
        <f>IF(N910="Ja","",IF(LEN('Local Access'!G911)=0,"",'Local Access'!G911))</f>
        <v/>
      </c>
      <c r="J911" s="36" t="str">
        <f>IF(N910="Ja","",IF(LEN('Local Access'!I911)=0,"",'Local Access'!I911))</f>
        <v/>
      </c>
      <c r="K911" s="36" t="str">
        <f>IF(LEN('Local Access'!J911)=0,"",'Local Access'!J911)</f>
        <v/>
      </c>
      <c r="L911" s="36" t="str">
        <f>IF(LEN('Local Access'!K911)=0,"",'Local Access'!K911)</f>
        <v/>
      </c>
      <c r="M911" s="174" t="str">
        <f t="shared" si="71"/>
        <v/>
      </c>
      <c r="N911" s="36" t="str">
        <f>IF(LEN('Local Access'!L911)=0,"",'Local Access'!L911)</f>
        <v/>
      </c>
      <c r="O911" s="36" t="str">
        <f>IF(LEN('Local Access'!M911)=0,"",'Local Access'!M911)</f>
        <v/>
      </c>
      <c r="P911" s="35"/>
      <c r="Q911" s="35"/>
      <c r="R911" s="34"/>
      <c r="S911" s="33"/>
      <c r="T911" s="33"/>
      <c r="U911" s="32"/>
      <c r="V911" s="31"/>
      <c r="W911" s="31"/>
      <c r="X911" s="31"/>
      <c r="Y911" s="31"/>
      <c r="Z911" s="31"/>
      <c r="AA911" s="31"/>
      <c r="AB911" s="292">
        <f t="shared" si="72"/>
        <v>0</v>
      </c>
      <c r="AC911" s="292">
        <f t="shared" si="73"/>
        <v>0</v>
      </c>
      <c r="AD911" s="292">
        <f t="shared" si="74"/>
        <v>0</v>
      </c>
      <c r="AE911" s="30">
        <f>IF(G911="",0,IF(P911="On-Net maken (glasvezel)",$S911*PDC!$F$33+$T911*PDC!$F$34+PDC!$F$32+$U911,IF(P911="On-Net maken (radio)",PDC!$F$35+$U911,0)))</f>
        <v>0</v>
      </c>
      <c r="AF911" s="293">
        <f>IF(G911="",0,IF(P911="Inkoop bij 3e partij",0,IF(H911="Ja",Y911,VLOOKUP($G911,PDC!$B$10:$G$95,6,FALSE))))</f>
        <v>0</v>
      </c>
      <c r="AG911" s="30">
        <f>IF(G911="",0,IF(P911="Inkoop bij 3e partij",0,IF(H911="Ja", Z911,VLOOKUP($G911,PDC!$B$10:$G$95,5,FALSE))))</f>
        <v>0</v>
      </c>
      <c r="AH911" s="293">
        <f>IF(G911="",0,IF(P911="Inkoop bij 3e partij",V911*(1+PDC!$F$37)+IF(G911=0,0,IF(LEN(G911)=0,0,VLOOKUP($G911,PDC!$B$10:$J$77,7,FALSE))),0))</f>
        <v>0</v>
      </c>
      <c r="AI911" s="293">
        <f>IF(G911="",0,IF(P911="Inkoop bij 3e partij",W911*(1+PDC!$F$38),0))</f>
        <v>0</v>
      </c>
      <c r="AJ911" s="30">
        <f>IF(L911="",0,IF(M911="Ja",AA911,VLOOKUP($L911,PDC!$B$10:$G$95,5,FALSE)))</f>
        <v>0</v>
      </c>
    </row>
    <row r="912" spans="1:36" x14ac:dyDescent="0.2">
      <c r="A912" s="36" t="str">
        <f>IF(OR(LEN('Local Access'!A912)=0,'Local Access'!$L911="Ja"),"",'Local Access'!A912)</f>
        <v/>
      </c>
      <c r="B912" s="36" t="str">
        <f>IF(OR(LEN('Local Access'!B912)=0,'Local Access'!$L911="Ja"),"",'Local Access'!B912)</f>
        <v/>
      </c>
      <c r="C912" s="36" t="str">
        <f>IF(OR(LEN('Local Access'!C912)=0,'Local Access'!$L911="Ja"),"",'Local Access'!C912)</f>
        <v/>
      </c>
      <c r="D912" s="36" t="str">
        <f>IF(OR(LEN('Local Access'!D912)=0,'Local Access'!$L911="Ja"),"",'Local Access'!D912)</f>
        <v/>
      </c>
      <c r="E912" s="36" t="str">
        <f>IF(OR(LEN('Local Access'!E912)=0,'Local Access'!$L911="Ja"),"",'Local Access'!E912)</f>
        <v/>
      </c>
      <c r="F912" s="36" t="str">
        <f>IF(OR(LEN('Local Access'!F912)=0,'Local Access'!$L911="Ja"),"",'Local Access'!F912)</f>
        <v/>
      </c>
      <c r="G912" s="36" t="str">
        <f>IF(N911="Ja","",IF(LEN('Local Access'!H912)=0,"",'Local Access'!H912))</f>
        <v/>
      </c>
      <c r="H912" s="174" t="str">
        <f t="shared" si="70"/>
        <v/>
      </c>
      <c r="I912" s="36" t="str">
        <f>IF(N911="Ja","",IF(LEN('Local Access'!G912)=0,"",'Local Access'!G912))</f>
        <v/>
      </c>
      <c r="J912" s="36" t="str">
        <f>IF(N911="Ja","",IF(LEN('Local Access'!I912)=0,"",'Local Access'!I912))</f>
        <v/>
      </c>
      <c r="K912" s="36" t="str">
        <f>IF(LEN('Local Access'!J912)=0,"",'Local Access'!J912)</f>
        <v/>
      </c>
      <c r="L912" s="36" t="str">
        <f>IF(LEN('Local Access'!K912)=0,"",'Local Access'!K912)</f>
        <v/>
      </c>
      <c r="M912" s="174" t="str">
        <f t="shared" si="71"/>
        <v/>
      </c>
      <c r="N912" s="36" t="str">
        <f>IF(LEN('Local Access'!L912)=0,"",'Local Access'!L912)</f>
        <v/>
      </c>
      <c r="O912" s="36" t="str">
        <f>IF(LEN('Local Access'!M912)=0,"",'Local Access'!M912)</f>
        <v/>
      </c>
      <c r="P912" s="35"/>
      <c r="Q912" s="35"/>
      <c r="R912" s="34"/>
      <c r="S912" s="33"/>
      <c r="T912" s="33"/>
      <c r="U912" s="32"/>
      <c r="V912" s="31"/>
      <c r="W912" s="31"/>
      <c r="X912" s="31"/>
      <c r="Y912" s="31"/>
      <c r="Z912" s="31"/>
      <c r="AA912" s="31"/>
      <c r="AB912" s="292">
        <f t="shared" si="72"/>
        <v>0</v>
      </c>
      <c r="AC912" s="292">
        <f t="shared" si="73"/>
        <v>0</v>
      </c>
      <c r="AD912" s="292">
        <f t="shared" si="74"/>
        <v>0</v>
      </c>
      <c r="AE912" s="30">
        <f>IF(G912="",0,IF(P912="On-Net maken (glasvezel)",$S912*PDC!$F$33+$T912*PDC!$F$34+PDC!$F$32+$U912,IF(P912="On-Net maken (radio)",PDC!$F$35+$U912,0)))</f>
        <v>0</v>
      </c>
      <c r="AF912" s="293">
        <f>IF(G912="",0,IF(P912="Inkoop bij 3e partij",0,IF(H912="Ja",Y912,VLOOKUP($G912,PDC!$B$10:$G$95,6,FALSE))))</f>
        <v>0</v>
      </c>
      <c r="AG912" s="30">
        <f>IF(G912="",0,IF(P912="Inkoop bij 3e partij",0,IF(H912="Ja", Z912,VLOOKUP($G912,PDC!$B$10:$G$95,5,FALSE))))</f>
        <v>0</v>
      </c>
      <c r="AH912" s="293">
        <f>IF(G912="",0,IF(P912="Inkoop bij 3e partij",V912*(1+PDC!$F$37)+IF(G912=0,0,IF(LEN(G912)=0,0,VLOOKUP($G912,PDC!$B$10:$J$77,7,FALSE))),0))</f>
        <v>0</v>
      </c>
      <c r="AI912" s="293">
        <f>IF(G912="",0,IF(P912="Inkoop bij 3e partij",W912*(1+PDC!$F$38),0))</f>
        <v>0</v>
      </c>
      <c r="AJ912" s="30">
        <f>IF(L912="",0,IF(M912="Ja",AA912,VLOOKUP($L912,PDC!$B$10:$G$95,5,FALSE)))</f>
        <v>0</v>
      </c>
    </row>
    <row r="913" spans="1:36" x14ac:dyDescent="0.2">
      <c r="A913" s="36" t="str">
        <f>IF(OR(LEN('Local Access'!A913)=0,'Local Access'!$L912="Ja"),"",'Local Access'!A913)</f>
        <v/>
      </c>
      <c r="B913" s="36" t="str">
        <f>IF(OR(LEN('Local Access'!B913)=0,'Local Access'!$L912="Ja"),"",'Local Access'!B913)</f>
        <v/>
      </c>
      <c r="C913" s="36" t="str">
        <f>IF(OR(LEN('Local Access'!C913)=0,'Local Access'!$L912="Ja"),"",'Local Access'!C913)</f>
        <v/>
      </c>
      <c r="D913" s="36" t="str">
        <f>IF(OR(LEN('Local Access'!D913)=0,'Local Access'!$L912="Ja"),"",'Local Access'!D913)</f>
        <v/>
      </c>
      <c r="E913" s="36" t="str">
        <f>IF(OR(LEN('Local Access'!E913)=0,'Local Access'!$L912="Ja"),"",'Local Access'!E913)</f>
        <v/>
      </c>
      <c r="F913" s="36" t="str">
        <f>IF(OR(LEN('Local Access'!F913)=0,'Local Access'!$L912="Ja"),"",'Local Access'!F913)</f>
        <v/>
      </c>
      <c r="G913" s="36" t="str">
        <f>IF(N912="Ja","",IF(LEN('Local Access'!H913)=0,"",'Local Access'!H913))</f>
        <v/>
      </c>
      <c r="H913" s="174" t="str">
        <f t="shared" si="70"/>
        <v/>
      </c>
      <c r="I913" s="36" t="str">
        <f>IF(N912="Ja","",IF(LEN('Local Access'!G913)=0,"",'Local Access'!G913))</f>
        <v/>
      </c>
      <c r="J913" s="36" t="str">
        <f>IF(N912="Ja","",IF(LEN('Local Access'!I913)=0,"",'Local Access'!I913))</f>
        <v/>
      </c>
      <c r="K913" s="36" t="str">
        <f>IF(LEN('Local Access'!J913)=0,"",'Local Access'!J913)</f>
        <v/>
      </c>
      <c r="L913" s="36" t="str">
        <f>IF(LEN('Local Access'!K913)=0,"",'Local Access'!K913)</f>
        <v/>
      </c>
      <c r="M913" s="174" t="str">
        <f t="shared" si="71"/>
        <v/>
      </c>
      <c r="N913" s="36" t="str">
        <f>IF(LEN('Local Access'!L913)=0,"",'Local Access'!L913)</f>
        <v/>
      </c>
      <c r="O913" s="36" t="str">
        <f>IF(LEN('Local Access'!M913)=0,"",'Local Access'!M913)</f>
        <v/>
      </c>
      <c r="P913" s="35"/>
      <c r="Q913" s="35"/>
      <c r="R913" s="34"/>
      <c r="S913" s="33"/>
      <c r="T913" s="33"/>
      <c r="U913" s="32"/>
      <c r="V913" s="31"/>
      <c r="W913" s="31"/>
      <c r="X913" s="31"/>
      <c r="Y913" s="31"/>
      <c r="Z913" s="31"/>
      <c r="AA913" s="31"/>
      <c r="AB913" s="292">
        <f t="shared" si="72"/>
        <v>0</v>
      </c>
      <c r="AC913" s="292">
        <f t="shared" si="73"/>
        <v>0</v>
      </c>
      <c r="AD913" s="292">
        <f t="shared" si="74"/>
        <v>0</v>
      </c>
      <c r="AE913" s="30">
        <f>IF(G913="",0,IF(P913="On-Net maken (glasvezel)",$S913*PDC!$F$33+$T913*PDC!$F$34+PDC!$F$32+$U913,IF(P913="On-Net maken (radio)",PDC!$F$35+$U913,0)))</f>
        <v>0</v>
      </c>
      <c r="AF913" s="293">
        <f>IF(G913="",0,IF(P913="Inkoop bij 3e partij",0,IF(H913="Ja",Y913,VLOOKUP($G913,PDC!$B$10:$G$95,6,FALSE))))</f>
        <v>0</v>
      </c>
      <c r="AG913" s="30">
        <f>IF(G913="",0,IF(P913="Inkoop bij 3e partij",0,IF(H913="Ja", Z913,VLOOKUP($G913,PDC!$B$10:$G$95,5,FALSE))))</f>
        <v>0</v>
      </c>
      <c r="AH913" s="293">
        <f>IF(G913="",0,IF(P913="Inkoop bij 3e partij",V913*(1+PDC!$F$37)+IF(G913=0,0,IF(LEN(G913)=0,0,VLOOKUP($G913,PDC!$B$10:$J$77,7,FALSE))),0))</f>
        <v>0</v>
      </c>
      <c r="AI913" s="293">
        <f>IF(G913="",0,IF(P913="Inkoop bij 3e partij",W913*(1+PDC!$F$38),0))</f>
        <v>0</v>
      </c>
      <c r="AJ913" s="30">
        <f>IF(L913="",0,IF(M913="Ja",AA913,VLOOKUP($L913,PDC!$B$10:$G$95,5,FALSE)))</f>
        <v>0</v>
      </c>
    </row>
    <row r="914" spans="1:36" x14ac:dyDescent="0.2">
      <c r="A914" s="36" t="str">
        <f>IF(OR(LEN('Local Access'!A914)=0,'Local Access'!$L913="Ja"),"",'Local Access'!A914)</f>
        <v/>
      </c>
      <c r="B914" s="36" t="str">
        <f>IF(OR(LEN('Local Access'!B914)=0,'Local Access'!$L913="Ja"),"",'Local Access'!B914)</f>
        <v/>
      </c>
      <c r="C914" s="36" t="str">
        <f>IF(OR(LEN('Local Access'!C914)=0,'Local Access'!$L913="Ja"),"",'Local Access'!C914)</f>
        <v/>
      </c>
      <c r="D914" s="36" t="str">
        <f>IF(OR(LEN('Local Access'!D914)=0,'Local Access'!$L913="Ja"),"",'Local Access'!D914)</f>
        <v/>
      </c>
      <c r="E914" s="36" t="str">
        <f>IF(OR(LEN('Local Access'!E914)=0,'Local Access'!$L913="Ja"),"",'Local Access'!E914)</f>
        <v/>
      </c>
      <c r="F914" s="36" t="str">
        <f>IF(OR(LEN('Local Access'!F914)=0,'Local Access'!$L913="Ja"),"",'Local Access'!F914)</f>
        <v/>
      </c>
      <c r="G914" s="36" t="str">
        <f>IF(N913="Ja","",IF(LEN('Local Access'!H914)=0,"",'Local Access'!H914))</f>
        <v/>
      </c>
      <c r="H914" s="174" t="str">
        <f t="shared" si="70"/>
        <v/>
      </c>
      <c r="I914" s="36" t="str">
        <f>IF(N913="Ja","",IF(LEN('Local Access'!G914)=0,"",'Local Access'!G914))</f>
        <v/>
      </c>
      <c r="J914" s="36" t="str">
        <f>IF(N913="Ja","",IF(LEN('Local Access'!I914)=0,"",'Local Access'!I914))</f>
        <v/>
      </c>
      <c r="K914" s="36" t="str">
        <f>IF(LEN('Local Access'!J914)=0,"",'Local Access'!J914)</f>
        <v/>
      </c>
      <c r="L914" s="36" t="str">
        <f>IF(LEN('Local Access'!K914)=0,"",'Local Access'!K914)</f>
        <v/>
      </c>
      <c r="M914" s="174" t="str">
        <f t="shared" si="71"/>
        <v/>
      </c>
      <c r="N914" s="36" t="str">
        <f>IF(LEN('Local Access'!L914)=0,"",'Local Access'!L914)</f>
        <v/>
      </c>
      <c r="O914" s="36" t="str">
        <f>IF(LEN('Local Access'!M914)=0,"",'Local Access'!M914)</f>
        <v/>
      </c>
      <c r="P914" s="35"/>
      <c r="Q914" s="35"/>
      <c r="R914" s="34"/>
      <c r="S914" s="33"/>
      <c r="T914" s="33"/>
      <c r="U914" s="32"/>
      <c r="V914" s="31"/>
      <c r="W914" s="31"/>
      <c r="X914" s="31"/>
      <c r="Y914" s="31"/>
      <c r="Z914" s="31"/>
      <c r="AA914" s="31"/>
      <c r="AB914" s="292">
        <f t="shared" si="72"/>
        <v>0</v>
      </c>
      <c r="AC914" s="292">
        <f t="shared" si="73"/>
        <v>0</v>
      </c>
      <c r="AD914" s="292">
        <f t="shared" si="74"/>
        <v>0</v>
      </c>
      <c r="AE914" s="30">
        <f>IF(G914="",0,IF(P914="On-Net maken (glasvezel)",$S914*PDC!$F$33+$T914*PDC!$F$34+PDC!$F$32+$U914,IF(P914="On-Net maken (radio)",PDC!$F$35+$U914,0)))</f>
        <v>0</v>
      </c>
      <c r="AF914" s="293">
        <f>IF(G914="",0,IF(P914="Inkoop bij 3e partij",0,IF(H914="Ja",Y914,VLOOKUP($G914,PDC!$B$10:$G$95,6,FALSE))))</f>
        <v>0</v>
      </c>
      <c r="AG914" s="30">
        <f>IF(G914="",0,IF(P914="Inkoop bij 3e partij",0,IF(H914="Ja", Z914,VLOOKUP($G914,PDC!$B$10:$G$95,5,FALSE))))</f>
        <v>0</v>
      </c>
      <c r="AH914" s="293">
        <f>IF(G914="",0,IF(P914="Inkoop bij 3e partij",V914*(1+PDC!$F$37)+IF(G914=0,0,IF(LEN(G914)=0,0,VLOOKUP($G914,PDC!$B$10:$J$77,7,FALSE))),0))</f>
        <v>0</v>
      </c>
      <c r="AI914" s="293">
        <f>IF(G914="",0,IF(P914="Inkoop bij 3e partij",W914*(1+PDC!$F$38),0))</f>
        <v>0</v>
      </c>
      <c r="AJ914" s="30">
        <f>IF(L914="",0,IF(M914="Ja",AA914,VLOOKUP($L914,PDC!$B$10:$G$95,5,FALSE)))</f>
        <v>0</v>
      </c>
    </row>
    <row r="915" spans="1:36" x14ac:dyDescent="0.2">
      <c r="A915" s="36" t="str">
        <f>IF(OR(LEN('Local Access'!A915)=0,'Local Access'!$L914="Ja"),"",'Local Access'!A915)</f>
        <v/>
      </c>
      <c r="B915" s="36" t="str">
        <f>IF(OR(LEN('Local Access'!B915)=0,'Local Access'!$L914="Ja"),"",'Local Access'!B915)</f>
        <v/>
      </c>
      <c r="C915" s="36" t="str">
        <f>IF(OR(LEN('Local Access'!C915)=0,'Local Access'!$L914="Ja"),"",'Local Access'!C915)</f>
        <v/>
      </c>
      <c r="D915" s="36" t="str">
        <f>IF(OR(LEN('Local Access'!D915)=0,'Local Access'!$L914="Ja"),"",'Local Access'!D915)</f>
        <v/>
      </c>
      <c r="E915" s="36" t="str">
        <f>IF(OR(LEN('Local Access'!E915)=0,'Local Access'!$L914="Ja"),"",'Local Access'!E915)</f>
        <v/>
      </c>
      <c r="F915" s="36" t="str">
        <f>IF(OR(LEN('Local Access'!F915)=0,'Local Access'!$L914="Ja"),"",'Local Access'!F915)</f>
        <v/>
      </c>
      <c r="G915" s="36" t="str">
        <f>IF(N914="Ja","",IF(LEN('Local Access'!H915)=0,"",'Local Access'!H915))</f>
        <v/>
      </c>
      <c r="H915" s="174" t="str">
        <f t="shared" si="70"/>
        <v/>
      </c>
      <c r="I915" s="36" t="str">
        <f>IF(N914="Ja","",IF(LEN('Local Access'!G915)=0,"",'Local Access'!G915))</f>
        <v/>
      </c>
      <c r="J915" s="36" t="str">
        <f>IF(N914="Ja","",IF(LEN('Local Access'!I915)=0,"",'Local Access'!I915))</f>
        <v/>
      </c>
      <c r="K915" s="36" t="str">
        <f>IF(LEN('Local Access'!J915)=0,"",'Local Access'!J915)</f>
        <v/>
      </c>
      <c r="L915" s="36" t="str">
        <f>IF(LEN('Local Access'!K915)=0,"",'Local Access'!K915)</f>
        <v/>
      </c>
      <c r="M915" s="174" t="str">
        <f t="shared" si="71"/>
        <v/>
      </c>
      <c r="N915" s="36" t="str">
        <f>IF(LEN('Local Access'!L915)=0,"",'Local Access'!L915)</f>
        <v/>
      </c>
      <c r="O915" s="36" t="str">
        <f>IF(LEN('Local Access'!M915)=0,"",'Local Access'!M915)</f>
        <v/>
      </c>
      <c r="P915" s="35"/>
      <c r="Q915" s="35"/>
      <c r="R915" s="34"/>
      <c r="S915" s="33"/>
      <c r="T915" s="33"/>
      <c r="U915" s="32"/>
      <c r="V915" s="31"/>
      <c r="W915" s="31"/>
      <c r="X915" s="31"/>
      <c r="Y915" s="31"/>
      <c r="Z915" s="31"/>
      <c r="AA915" s="31"/>
      <c r="AB915" s="292">
        <f t="shared" si="72"/>
        <v>0</v>
      </c>
      <c r="AC915" s="292">
        <f t="shared" si="73"/>
        <v>0</v>
      </c>
      <c r="AD915" s="292">
        <f t="shared" si="74"/>
        <v>0</v>
      </c>
      <c r="AE915" s="30">
        <f>IF(G915="",0,IF(P915="On-Net maken (glasvezel)",$S915*PDC!$F$33+$T915*PDC!$F$34+PDC!$F$32+$U915,IF(P915="On-Net maken (radio)",PDC!$F$35+$U915,0)))</f>
        <v>0</v>
      </c>
      <c r="AF915" s="293">
        <f>IF(G915="",0,IF(P915="Inkoop bij 3e partij",0,IF(H915="Ja",Y915,VLOOKUP($G915,PDC!$B$10:$G$95,6,FALSE))))</f>
        <v>0</v>
      </c>
      <c r="AG915" s="30">
        <f>IF(G915="",0,IF(P915="Inkoop bij 3e partij",0,IF(H915="Ja", Z915,VLOOKUP($G915,PDC!$B$10:$G$95,5,FALSE))))</f>
        <v>0</v>
      </c>
      <c r="AH915" s="293">
        <f>IF(G915="",0,IF(P915="Inkoop bij 3e partij",V915*(1+PDC!$F$37)+IF(G915=0,0,IF(LEN(G915)=0,0,VLOOKUP($G915,PDC!$B$10:$J$77,7,FALSE))),0))</f>
        <v>0</v>
      </c>
      <c r="AI915" s="293">
        <f>IF(G915="",0,IF(P915="Inkoop bij 3e partij",W915*(1+PDC!$F$38),0))</f>
        <v>0</v>
      </c>
      <c r="AJ915" s="30">
        <f>IF(L915="",0,IF(M915="Ja",AA915,VLOOKUP($L915,PDC!$B$10:$G$95,5,FALSE)))</f>
        <v>0</v>
      </c>
    </row>
    <row r="916" spans="1:36" x14ac:dyDescent="0.2">
      <c r="A916" s="36" t="str">
        <f>IF(OR(LEN('Local Access'!A916)=0,'Local Access'!$L915="Ja"),"",'Local Access'!A916)</f>
        <v/>
      </c>
      <c r="B916" s="36" t="str">
        <f>IF(OR(LEN('Local Access'!B916)=0,'Local Access'!$L915="Ja"),"",'Local Access'!B916)</f>
        <v/>
      </c>
      <c r="C916" s="36" t="str">
        <f>IF(OR(LEN('Local Access'!C916)=0,'Local Access'!$L915="Ja"),"",'Local Access'!C916)</f>
        <v/>
      </c>
      <c r="D916" s="36" t="str">
        <f>IF(OR(LEN('Local Access'!D916)=0,'Local Access'!$L915="Ja"),"",'Local Access'!D916)</f>
        <v/>
      </c>
      <c r="E916" s="36" t="str">
        <f>IF(OR(LEN('Local Access'!E916)=0,'Local Access'!$L915="Ja"),"",'Local Access'!E916)</f>
        <v/>
      </c>
      <c r="F916" s="36" t="str">
        <f>IF(OR(LEN('Local Access'!F916)=0,'Local Access'!$L915="Ja"),"",'Local Access'!F916)</f>
        <v/>
      </c>
      <c r="G916" s="36" t="str">
        <f>IF(N915="Ja","",IF(LEN('Local Access'!H916)=0,"",'Local Access'!H916))</f>
        <v/>
      </c>
      <c r="H916" s="174" t="str">
        <f t="shared" si="70"/>
        <v/>
      </c>
      <c r="I916" s="36" t="str">
        <f>IF(N915="Ja","",IF(LEN('Local Access'!G916)=0,"",'Local Access'!G916))</f>
        <v/>
      </c>
      <c r="J916" s="36" t="str">
        <f>IF(N915="Ja","",IF(LEN('Local Access'!I916)=0,"",'Local Access'!I916))</f>
        <v/>
      </c>
      <c r="K916" s="36" t="str">
        <f>IF(LEN('Local Access'!J916)=0,"",'Local Access'!J916)</f>
        <v/>
      </c>
      <c r="L916" s="36" t="str">
        <f>IF(LEN('Local Access'!K916)=0,"",'Local Access'!K916)</f>
        <v/>
      </c>
      <c r="M916" s="174" t="str">
        <f t="shared" si="71"/>
        <v/>
      </c>
      <c r="N916" s="36" t="str">
        <f>IF(LEN('Local Access'!L916)=0,"",'Local Access'!L916)</f>
        <v/>
      </c>
      <c r="O916" s="36" t="str">
        <f>IF(LEN('Local Access'!M916)=0,"",'Local Access'!M916)</f>
        <v/>
      </c>
      <c r="P916" s="35"/>
      <c r="Q916" s="35"/>
      <c r="R916" s="34"/>
      <c r="S916" s="33"/>
      <c r="T916" s="33"/>
      <c r="U916" s="32"/>
      <c r="V916" s="31"/>
      <c r="W916" s="31"/>
      <c r="X916" s="31"/>
      <c r="Y916" s="31"/>
      <c r="Z916" s="31"/>
      <c r="AA916" s="31"/>
      <c r="AB916" s="292">
        <f t="shared" si="72"/>
        <v>0</v>
      </c>
      <c r="AC916" s="292">
        <f t="shared" si="73"/>
        <v>0</v>
      </c>
      <c r="AD916" s="292">
        <f t="shared" si="74"/>
        <v>0</v>
      </c>
      <c r="AE916" s="30">
        <f>IF(G916="",0,IF(P916="On-Net maken (glasvezel)",$S916*PDC!$F$33+$T916*PDC!$F$34+PDC!$F$32+$U916,IF(P916="On-Net maken (radio)",PDC!$F$35+$U916,0)))</f>
        <v>0</v>
      </c>
      <c r="AF916" s="293">
        <f>IF(G916="",0,IF(P916="Inkoop bij 3e partij",0,IF(H916="Ja",Y916,VLOOKUP($G916,PDC!$B$10:$G$95,6,FALSE))))</f>
        <v>0</v>
      </c>
      <c r="AG916" s="30">
        <f>IF(G916="",0,IF(P916="Inkoop bij 3e partij",0,IF(H916="Ja", Z916,VLOOKUP($G916,PDC!$B$10:$G$95,5,FALSE))))</f>
        <v>0</v>
      </c>
      <c r="AH916" s="293">
        <f>IF(G916="",0,IF(P916="Inkoop bij 3e partij",V916*(1+PDC!$F$37)+IF(G916=0,0,IF(LEN(G916)=0,0,VLOOKUP($G916,PDC!$B$10:$J$77,7,FALSE))),0))</f>
        <v>0</v>
      </c>
      <c r="AI916" s="293">
        <f>IF(G916="",0,IF(P916="Inkoop bij 3e partij",W916*(1+PDC!$F$38),0))</f>
        <v>0</v>
      </c>
      <c r="AJ916" s="30">
        <f>IF(L916="",0,IF(M916="Ja",AA916,VLOOKUP($L916,PDC!$B$10:$G$95,5,FALSE)))</f>
        <v>0</v>
      </c>
    </row>
    <row r="917" spans="1:36" x14ac:dyDescent="0.2">
      <c r="A917" s="36" t="str">
        <f>IF(OR(LEN('Local Access'!A917)=0,'Local Access'!$L916="Ja"),"",'Local Access'!A917)</f>
        <v/>
      </c>
      <c r="B917" s="36" t="str">
        <f>IF(OR(LEN('Local Access'!B917)=0,'Local Access'!$L916="Ja"),"",'Local Access'!B917)</f>
        <v/>
      </c>
      <c r="C917" s="36" t="str">
        <f>IF(OR(LEN('Local Access'!C917)=0,'Local Access'!$L916="Ja"),"",'Local Access'!C917)</f>
        <v/>
      </c>
      <c r="D917" s="36" t="str">
        <f>IF(OR(LEN('Local Access'!D917)=0,'Local Access'!$L916="Ja"),"",'Local Access'!D917)</f>
        <v/>
      </c>
      <c r="E917" s="36" t="str">
        <f>IF(OR(LEN('Local Access'!E917)=0,'Local Access'!$L916="Ja"),"",'Local Access'!E917)</f>
        <v/>
      </c>
      <c r="F917" s="36" t="str">
        <f>IF(OR(LEN('Local Access'!F917)=0,'Local Access'!$L916="Ja"),"",'Local Access'!F917)</f>
        <v/>
      </c>
      <c r="G917" s="36" t="str">
        <f>IF(N916="Ja","",IF(LEN('Local Access'!H917)=0,"",'Local Access'!H917))</f>
        <v/>
      </c>
      <c r="H917" s="174" t="str">
        <f t="shared" si="70"/>
        <v/>
      </c>
      <c r="I917" s="36" t="str">
        <f>IF(N916="Ja","",IF(LEN('Local Access'!G917)=0,"",'Local Access'!G917))</f>
        <v/>
      </c>
      <c r="J917" s="36" t="str">
        <f>IF(N916="Ja","",IF(LEN('Local Access'!I917)=0,"",'Local Access'!I917))</f>
        <v/>
      </c>
      <c r="K917" s="36" t="str">
        <f>IF(LEN('Local Access'!J917)=0,"",'Local Access'!J917)</f>
        <v/>
      </c>
      <c r="L917" s="36" t="str">
        <f>IF(LEN('Local Access'!K917)=0,"",'Local Access'!K917)</f>
        <v/>
      </c>
      <c r="M917" s="174" t="str">
        <f t="shared" si="71"/>
        <v/>
      </c>
      <c r="N917" s="36" t="str">
        <f>IF(LEN('Local Access'!L917)=0,"",'Local Access'!L917)</f>
        <v/>
      </c>
      <c r="O917" s="36" t="str">
        <f>IF(LEN('Local Access'!M917)=0,"",'Local Access'!M917)</f>
        <v/>
      </c>
      <c r="P917" s="35"/>
      <c r="Q917" s="35"/>
      <c r="R917" s="34"/>
      <c r="S917" s="33"/>
      <c r="T917" s="33"/>
      <c r="U917" s="32"/>
      <c r="V917" s="31"/>
      <c r="W917" s="31"/>
      <c r="X917" s="31"/>
      <c r="Y917" s="31"/>
      <c r="Z917" s="31"/>
      <c r="AA917" s="31"/>
      <c r="AB917" s="292">
        <f t="shared" si="72"/>
        <v>0</v>
      </c>
      <c r="AC917" s="292">
        <f t="shared" si="73"/>
        <v>0</v>
      </c>
      <c r="AD917" s="292">
        <f t="shared" si="74"/>
        <v>0</v>
      </c>
      <c r="AE917" s="30">
        <f>IF(G917="",0,IF(P917="On-Net maken (glasvezel)",$S917*PDC!$F$33+$T917*PDC!$F$34+PDC!$F$32+$U917,IF(P917="On-Net maken (radio)",PDC!$F$35+$U917,0)))</f>
        <v>0</v>
      </c>
      <c r="AF917" s="293">
        <f>IF(G917="",0,IF(P917="Inkoop bij 3e partij",0,IF(H917="Ja",Y917,VLOOKUP($G917,PDC!$B$10:$G$95,6,FALSE))))</f>
        <v>0</v>
      </c>
      <c r="AG917" s="30">
        <f>IF(G917="",0,IF(P917="Inkoop bij 3e partij",0,IF(H917="Ja", Z917,VLOOKUP($G917,PDC!$B$10:$G$95,5,FALSE))))</f>
        <v>0</v>
      </c>
      <c r="AH917" s="293">
        <f>IF(G917="",0,IF(P917="Inkoop bij 3e partij",V917*(1+PDC!$F$37)+IF(G917=0,0,IF(LEN(G917)=0,0,VLOOKUP($G917,PDC!$B$10:$J$77,7,FALSE))),0))</f>
        <v>0</v>
      </c>
      <c r="AI917" s="293">
        <f>IF(G917="",0,IF(P917="Inkoop bij 3e partij",W917*(1+PDC!$F$38),0))</f>
        <v>0</v>
      </c>
      <c r="AJ917" s="30">
        <f>IF(L917="",0,IF(M917="Ja",AA917,VLOOKUP($L917,PDC!$B$10:$G$95,5,FALSE)))</f>
        <v>0</v>
      </c>
    </row>
    <row r="918" spans="1:36" x14ac:dyDescent="0.2">
      <c r="A918" s="36" t="str">
        <f>IF(OR(LEN('Local Access'!A918)=0,'Local Access'!$L917="Ja"),"",'Local Access'!A918)</f>
        <v/>
      </c>
      <c r="B918" s="36" t="str">
        <f>IF(OR(LEN('Local Access'!B918)=0,'Local Access'!$L917="Ja"),"",'Local Access'!B918)</f>
        <v/>
      </c>
      <c r="C918" s="36" t="str">
        <f>IF(OR(LEN('Local Access'!C918)=0,'Local Access'!$L917="Ja"),"",'Local Access'!C918)</f>
        <v/>
      </c>
      <c r="D918" s="36" t="str">
        <f>IF(OR(LEN('Local Access'!D918)=0,'Local Access'!$L917="Ja"),"",'Local Access'!D918)</f>
        <v/>
      </c>
      <c r="E918" s="36" t="str">
        <f>IF(OR(LEN('Local Access'!E918)=0,'Local Access'!$L917="Ja"),"",'Local Access'!E918)</f>
        <v/>
      </c>
      <c r="F918" s="36" t="str">
        <f>IF(OR(LEN('Local Access'!F918)=0,'Local Access'!$L917="Ja"),"",'Local Access'!F918)</f>
        <v/>
      </c>
      <c r="G918" s="36" t="str">
        <f>IF(N917="Ja","",IF(LEN('Local Access'!H918)=0,"",'Local Access'!H918))</f>
        <v/>
      </c>
      <c r="H918" s="174" t="str">
        <f t="shared" si="70"/>
        <v/>
      </c>
      <c r="I918" s="36" t="str">
        <f>IF(N917="Ja","",IF(LEN('Local Access'!G918)=0,"",'Local Access'!G918))</f>
        <v/>
      </c>
      <c r="J918" s="36" t="str">
        <f>IF(N917="Ja","",IF(LEN('Local Access'!I918)=0,"",'Local Access'!I918))</f>
        <v/>
      </c>
      <c r="K918" s="36" t="str">
        <f>IF(LEN('Local Access'!J918)=0,"",'Local Access'!J918)</f>
        <v/>
      </c>
      <c r="L918" s="36" t="str">
        <f>IF(LEN('Local Access'!K918)=0,"",'Local Access'!K918)</f>
        <v/>
      </c>
      <c r="M918" s="174" t="str">
        <f t="shared" si="71"/>
        <v/>
      </c>
      <c r="N918" s="36" t="str">
        <f>IF(LEN('Local Access'!L918)=0,"",'Local Access'!L918)</f>
        <v/>
      </c>
      <c r="O918" s="36" t="str">
        <f>IF(LEN('Local Access'!M918)=0,"",'Local Access'!M918)</f>
        <v/>
      </c>
      <c r="P918" s="35"/>
      <c r="Q918" s="35"/>
      <c r="R918" s="34"/>
      <c r="S918" s="33"/>
      <c r="T918" s="33"/>
      <c r="U918" s="32"/>
      <c r="V918" s="31"/>
      <c r="W918" s="31"/>
      <c r="X918" s="31"/>
      <c r="Y918" s="31"/>
      <c r="Z918" s="31"/>
      <c r="AA918" s="31"/>
      <c r="AB918" s="292">
        <f t="shared" si="72"/>
        <v>0</v>
      </c>
      <c r="AC918" s="292">
        <f t="shared" si="73"/>
        <v>0</v>
      </c>
      <c r="AD918" s="292">
        <f t="shared" si="74"/>
        <v>0</v>
      </c>
      <c r="AE918" s="30">
        <f>IF(G918="",0,IF(P918="On-Net maken (glasvezel)",$S918*PDC!$F$33+$T918*PDC!$F$34+PDC!$F$32+$U918,IF(P918="On-Net maken (radio)",PDC!$F$35+$U918,0)))</f>
        <v>0</v>
      </c>
      <c r="AF918" s="293">
        <f>IF(G918="",0,IF(P918="Inkoop bij 3e partij",0,IF(H918="Ja",Y918,VLOOKUP($G918,PDC!$B$10:$G$95,6,FALSE))))</f>
        <v>0</v>
      </c>
      <c r="AG918" s="30">
        <f>IF(G918="",0,IF(P918="Inkoop bij 3e partij",0,IF(H918="Ja", Z918,VLOOKUP($G918,PDC!$B$10:$G$95,5,FALSE))))</f>
        <v>0</v>
      </c>
      <c r="AH918" s="293">
        <f>IF(G918="",0,IF(P918="Inkoop bij 3e partij",V918*(1+PDC!$F$37)+IF(G918=0,0,IF(LEN(G918)=0,0,VLOOKUP($G918,PDC!$B$10:$J$77,7,FALSE))),0))</f>
        <v>0</v>
      </c>
      <c r="AI918" s="293">
        <f>IF(G918="",0,IF(P918="Inkoop bij 3e partij",W918*(1+PDC!$F$38),0))</f>
        <v>0</v>
      </c>
      <c r="AJ918" s="30">
        <f>IF(L918="",0,IF(M918="Ja",AA918,VLOOKUP($L918,PDC!$B$10:$G$95,5,FALSE)))</f>
        <v>0</v>
      </c>
    </row>
    <row r="919" spans="1:36" x14ac:dyDescent="0.2">
      <c r="A919" s="36" t="str">
        <f>IF(OR(LEN('Local Access'!A919)=0,'Local Access'!$L918="Ja"),"",'Local Access'!A919)</f>
        <v/>
      </c>
      <c r="B919" s="36" t="str">
        <f>IF(OR(LEN('Local Access'!B919)=0,'Local Access'!$L918="Ja"),"",'Local Access'!B919)</f>
        <v/>
      </c>
      <c r="C919" s="36" t="str">
        <f>IF(OR(LEN('Local Access'!C919)=0,'Local Access'!$L918="Ja"),"",'Local Access'!C919)</f>
        <v/>
      </c>
      <c r="D919" s="36" t="str">
        <f>IF(OR(LEN('Local Access'!D919)=0,'Local Access'!$L918="Ja"),"",'Local Access'!D919)</f>
        <v/>
      </c>
      <c r="E919" s="36" t="str">
        <f>IF(OR(LEN('Local Access'!E919)=0,'Local Access'!$L918="Ja"),"",'Local Access'!E919)</f>
        <v/>
      </c>
      <c r="F919" s="36" t="str">
        <f>IF(OR(LEN('Local Access'!F919)=0,'Local Access'!$L918="Ja"),"",'Local Access'!F919)</f>
        <v/>
      </c>
      <c r="G919" s="36" t="str">
        <f>IF(N918="Ja","",IF(LEN('Local Access'!H919)=0,"",'Local Access'!H919))</f>
        <v/>
      </c>
      <c r="H919" s="174" t="str">
        <f t="shared" si="70"/>
        <v/>
      </c>
      <c r="I919" s="36" t="str">
        <f>IF(N918="Ja","",IF(LEN('Local Access'!G919)=0,"",'Local Access'!G919))</f>
        <v/>
      </c>
      <c r="J919" s="36" t="str">
        <f>IF(N918="Ja","",IF(LEN('Local Access'!I919)=0,"",'Local Access'!I919))</f>
        <v/>
      </c>
      <c r="K919" s="36" t="str">
        <f>IF(LEN('Local Access'!J919)=0,"",'Local Access'!J919)</f>
        <v/>
      </c>
      <c r="L919" s="36" t="str">
        <f>IF(LEN('Local Access'!K919)=0,"",'Local Access'!K919)</f>
        <v/>
      </c>
      <c r="M919" s="174" t="str">
        <f t="shared" si="71"/>
        <v/>
      </c>
      <c r="N919" s="36" t="str">
        <f>IF(LEN('Local Access'!L919)=0,"",'Local Access'!L919)</f>
        <v/>
      </c>
      <c r="O919" s="36" t="str">
        <f>IF(LEN('Local Access'!M919)=0,"",'Local Access'!M919)</f>
        <v/>
      </c>
      <c r="P919" s="35"/>
      <c r="Q919" s="35"/>
      <c r="R919" s="34"/>
      <c r="S919" s="33"/>
      <c r="T919" s="33"/>
      <c r="U919" s="32"/>
      <c r="V919" s="31"/>
      <c r="W919" s="31"/>
      <c r="X919" s="31"/>
      <c r="Y919" s="31"/>
      <c r="Z919" s="31"/>
      <c r="AA919" s="31"/>
      <c r="AB919" s="292">
        <f t="shared" si="72"/>
        <v>0</v>
      </c>
      <c r="AC919" s="292">
        <f t="shared" si="73"/>
        <v>0</v>
      </c>
      <c r="AD919" s="292">
        <f t="shared" si="74"/>
        <v>0</v>
      </c>
      <c r="AE919" s="30">
        <f>IF(G919="",0,IF(P919="On-Net maken (glasvezel)",$S919*PDC!$F$33+$T919*PDC!$F$34+PDC!$F$32+$U919,IF(P919="On-Net maken (radio)",PDC!$F$35+$U919,0)))</f>
        <v>0</v>
      </c>
      <c r="AF919" s="293">
        <f>IF(G919="",0,IF(P919="Inkoop bij 3e partij",0,IF(H919="Ja",Y919,VLOOKUP($G919,PDC!$B$10:$G$95,6,FALSE))))</f>
        <v>0</v>
      </c>
      <c r="AG919" s="30">
        <f>IF(G919="",0,IF(P919="Inkoop bij 3e partij",0,IF(H919="Ja", Z919,VLOOKUP($G919,PDC!$B$10:$G$95,5,FALSE))))</f>
        <v>0</v>
      </c>
      <c r="AH919" s="293">
        <f>IF(G919="",0,IF(P919="Inkoop bij 3e partij",V919*(1+PDC!$F$37)+IF(G919=0,0,IF(LEN(G919)=0,0,VLOOKUP($G919,PDC!$B$10:$J$77,7,FALSE))),0))</f>
        <v>0</v>
      </c>
      <c r="AI919" s="293">
        <f>IF(G919="",0,IF(P919="Inkoop bij 3e partij",W919*(1+PDC!$F$38),0))</f>
        <v>0</v>
      </c>
      <c r="AJ919" s="30">
        <f>IF(L919="",0,IF(M919="Ja",AA919,VLOOKUP($L919,PDC!$B$10:$G$95,5,FALSE)))</f>
        <v>0</v>
      </c>
    </row>
    <row r="920" spans="1:36" x14ac:dyDescent="0.2">
      <c r="A920" s="36" t="str">
        <f>IF(OR(LEN('Local Access'!A920)=0,'Local Access'!$L919="Ja"),"",'Local Access'!A920)</f>
        <v/>
      </c>
      <c r="B920" s="36" t="str">
        <f>IF(OR(LEN('Local Access'!B920)=0,'Local Access'!$L919="Ja"),"",'Local Access'!B920)</f>
        <v/>
      </c>
      <c r="C920" s="36" t="str">
        <f>IF(OR(LEN('Local Access'!C920)=0,'Local Access'!$L919="Ja"),"",'Local Access'!C920)</f>
        <v/>
      </c>
      <c r="D920" s="36" t="str">
        <f>IF(OR(LEN('Local Access'!D920)=0,'Local Access'!$L919="Ja"),"",'Local Access'!D920)</f>
        <v/>
      </c>
      <c r="E920" s="36" t="str">
        <f>IF(OR(LEN('Local Access'!E920)=0,'Local Access'!$L919="Ja"),"",'Local Access'!E920)</f>
        <v/>
      </c>
      <c r="F920" s="36" t="str">
        <f>IF(OR(LEN('Local Access'!F920)=0,'Local Access'!$L919="Ja"),"",'Local Access'!F920)</f>
        <v/>
      </c>
      <c r="G920" s="36" t="str">
        <f>IF(N919="Ja","",IF(LEN('Local Access'!H920)=0,"",'Local Access'!H920))</f>
        <v/>
      </c>
      <c r="H920" s="174" t="str">
        <f t="shared" si="70"/>
        <v/>
      </c>
      <c r="I920" s="36" t="str">
        <f>IF(N919="Ja","",IF(LEN('Local Access'!G920)=0,"",'Local Access'!G920))</f>
        <v/>
      </c>
      <c r="J920" s="36" t="str">
        <f>IF(N919="Ja","",IF(LEN('Local Access'!I920)=0,"",'Local Access'!I920))</f>
        <v/>
      </c>
      <c r="K920" s="36" t="str">
        <f>IF(LEN('Local Access'!J920)=0,"",'Local Access'!J920)</f>
        <v/>
      </c>
      <c r="L920" s="36" t="str">
        <f>IF(LEN('Local Access'!K920)=0,"",'Local Access'!K920)</f>
        <v/>
      </c>
      <c r="M920" s="174" t="str">
        <f t="shared" si="71"/>
        <v/>
      </c>
      <c r="N920" s="36" t="str">
        <f>IF(LEN('Local Access'!L920)=0,"",'Local Access'!L920)</f>
        <v/>
      </c>
      <c r="O920" s="36" t="str">
        <f>IF(LEN('Local Access'!M920)=0,"",'Local Access'!M920)</f>
        <v/>
      </c>
      <c r="P920" s="35"/>
      <c r="Q920" s="35"/>
      <c r="R920" s="34"/>
      <c r="S920" s="33"/>
      <c r="T920" s="33"/>
      <c r="U920" s="32"/>
      <c r="V920" s="31"/>
      <c r="W920" s="31"/>
      <c r="X920" s="31"/>
      <c r="Y920" s="31"/>
      <c r="Z920" s="31"/>
      <c r="AA920" s="31"/>
      <c r="AB920" s="292">
        <f t="shared" si="72"/>
        <v>0</v>
      </c>
      <c r="AC920" s="292">
        <f t="shared" si="73"/>
        <v>0</v>
      </c>
      <c r="AD920" s="292">
        <f t="shared" si="74"/>
        <v>0</v>
      </c>
      <c r="AE920" s="30">
        <f>IF(G920="",0,IF(P920="On-Net maken (glasvezel)",$S920*PDC!$F$33+$T920*PDC!$F$34+PDC!$F$32+$U920,IF(P920="On-Net maken (radio)",PDC!$F$35+$U920,0)))</f>
        <v>0</v>
      </c>
      <c r="AF920" s="293">
        <f>IF(G920="",0,IF(P920="Inkoop bij 3e partij",0,IF(H920="Ja",Y920,VLOOKUP($G920,PDC!$B$10:$G$95,6,FALSE))))</f>
        <v>0</v>
      </c>
      <c r="AG920" s="30">
        <f>IF(G920="",0,IF(P920="Inkoop bij 3e partij",0,IF(H920="Ja", Z920,VLOOKUP($G920,PDC!$B$10:$G$95,5,FALSE))))</f>
        <v>0</v>
      </c>
      <c r="AH920" s="293">
        <f>IF(G920="",0,IF(P920="Inkoop bij 3e partij",V920*(1+PDC!$F$37)+IF(G920=0,0,IF(LEN(G920)=0,0,VLOOKUP($G920,PDC!$B$10:$J$77,7,FALSE))),0))</f>
        <v>0</v>
      </c>
      <c r="AI920" s="293">
        <f>IF(G920="",0,IF(P920="Inkoop bij 3e partij",W920*(1+PDC!$F$38),0))</f>
        <v>0</v>
      </c>
      <c r="AJ920" s="30">
        <f>IF(L920="",0,IF(M920="Ja",AA920,VLOOKUP($L920,PDC!$B$10:$G$95,5,FALSE)))</f>
        <v>0</v>
      </c>
    </row>
    <row r="921" spans="1:36" x14ac:dyDescent="0.2">
      <c r="A921" s="36" t="str">
        <f>IF(OR(LEN('Local Access'!A921)=0,'Local Access'!$L920="Ja"),"",'Local Access'!A921)</f>
        <v/>
      </c>
      <c r="B921" s="36" t="str">
        <f>IF(OR(LEN('Local Access'!B921)=0,'Local Access'!$L920="Ja"),"",'Local Access'!B921)</f>
        <v/>
      </c>
      <c r="C921" s="36" t="str">
        <f>IF(OR(LEN('Local Access'!C921)=0,'Local Access'!$L920="Ja"),"",'Local Access'!C921)</f>
        <v/>
      </c>
      <c r="D921" s="36" t="str">
        <f>IF(OR(LEN('Local Access'!D921)=0,'Local Access'!$L920="Ja"),"",'Local Access'!D921)</f>
        <v/>
      </c>
      <c r="E921" s="36" t="str">
        <f>IF(OR(LEN('Local Access'!E921)=0,'Local Access'!$L920="Ja"),"",'Local Access'!E921)</f>
        <v/>
      </c>
      <c r="F921" s="36" t="str">
        <f>IF(OR(LEN('Local Access'!F921)=0,'Local Access'!$L920="Ja"),"",'Local Access'!F921)</f>
        <v/>
      </c>
      <c r="G921" s="36" t="str">
        <f>IF(N920="Ja","",IF(LEN('Local Access'!H921)=0,"",'Local Access'!H921))</f>
        <v/>
      </c>
      <c r="H921" s="174" t="str">
        <f t="shared" si="70"/>
        <v/>
      </c>
      <c r="I921" s="36" t="str">
        <f>IF(N920="Ja","",IF(LEN('Local Access'!G921)=0,"",'Local Access'!G921))</f>
        <v/>
      </c>
      <c r="J921" s="36" t="str">
        <f>IF(N920="Ja","",IF(LEN('Local Access'!I921)=0,"",'Local Access'!I921))</f>
        <v/>
      </c>
      <c r="K921" s="36" t="str">
        <f>IF(LEN('Local Access'!J921)=0,"",'Local Access'!J921)</f>
        <v/>
      </c>
      <c r="L921" s="36" t="str">
        <f>IF(LEN('Local Access'!K921)=0,"",'Local Access'!K921)</f>
        <v/>
      </c>
      <c r="M921" s="174" t="str">
        <f t="shared" si="71"/>
        <v/>
      </c>
      <c r="N921" s="36" t="str">
        <f>IF(LEN('Local Access'!L921)=0,"",'Local Access'!L921)</f>
        <v/>
      </c>
      <c r="O921" s="36" t="str">
        <f>IF(LEN('Local Access'!M921)=0,"",'Local Access'!M921)</f>
        <v/>
      </c>
      <c r="P921" s="35"/>
      <c r="Q921" s="35"/>
      <c r="R921" s="34"/>
      <c r="S921" s="33"/>
      <c r="T921" s="33"/>
      <c r="U921" s="32"/>
      <c r="V921" s="31"/>
      <c r="W921" s="31"/>
      <c r="X921" s="31"/>
      <c r="Y921" s="31"/>
      <c r="Z921" s="31"/>
      <c r="AA921" s="31"/>
      <c r="AB921" s="292">
        <f t="shared" si="72"/>
        <v>0</v>
      </c>
      <c r="AC921" s="292">
        <f t="shared" si="73"/>
        <v>0</v>
      </c>
      <c r="AD921" s="292">
        <f t="shared" si="74"/>
        <v>0</v>
      </c>
      <c r="AE921" s="30">
        <f>IF(G921="",0,IF(P921="On-Net maken (glasvezel)",$S921*PDC!$F$33+$T921*PDC!$F$34+PDC!$F$32+$U921,IF(P921="On-Net maken (radio)",PDC!$F$35+$U921,0)))</f>
        <v>0</v>
      </c>
      <c r="AF921" s="293">
        <f>IF(G921="",0,IF(P921="Inkoop bij 3e partij",0,IF(H921="Ja",Y921,VLOOKUP($G921,PDC!$B$10:$G$95,6,FALSE))))</f>
        <v>0</v>
      </c>
      <c r="AG921" s="30">
        <f>IF(G921="",0,IF(P921="Inkoop bij 3e partij",0,IF(H921="Ja", Z921,VLOOKUP($G921,PDC!$B$10:$G$95,5,FALSE))))</f>
        <v>0</v>
      </c>
      <c r="AH921" s="293">
        <f>IF(G921="",0,IF(P921="Inkoop bij 3e partij",V921*(1+PDC!$F$37)+IF(G921=0,0,IF(LEN(G921)=0,0,VLOOKUP($G921,PDC!$B$10:$J$77,7,FALSE))),0))</f>
        <v>0</v>
      </c>
      <c r="AI921" s="293">
        <f>IF(G921="",0,IF(P921="Inkoop bij 3e partij",W921*(1+PDC!$F$38),0))</f>
        <v>0</v>
      </c>
      <c r="AJ921" s="30">
        <f>IF(L921="",0,IF(M921="Ja",AA921,VLOOKUP($L921,PDC!$B$10:$G$95,5,FALSE)))</f>
        <v>0</v>
      </c>
    </row>
    <row r="922" spans="1:36" x14ac:dyDescent="0.2">
      <c r="A922" s="36" t="str">
        <f>IF(OR(LEN('Local Access'!A922)=0,'Local Access'!$L921="Ja"),"",'Local Access'!A922)</f>
        <v/>
      </c>
      <c r="B922" s="36" t="str">
        <f>IF(OR(LEN('Local Access'!B922)=0,'Local Access'!$L921="Ja"),"",'Local Access'!B922)</f>
        <v/>
      </c>
      <c r="C922" s="36" t="str">
        <f>IF(OR(LEN('Local Access'!C922)=0,'Local Access'!$L921="Ja"),"",'Local Access'!C922)</f>
        <v/>
      </c>
      <c r="D922" s="36" t="str">
        <f>IF(OR(LEN('Local Access'!D922)=0,'Local Access'!$L921="Ja"),"",'Local Access'!D922)</f>
        <v/>
      </c>
      <c r="E922" s="36" t="str">
        <f>IF(OR(LEN('Local Access'!E922)=0,'Local Access'!$L921="Ja"),"",'Local Access'!E922)</f>
        <v/>
      </c>
      <c r="F922" s="36" t="str">
        <f>IF(OR(LEN('Local Access'!F922)=0,'Local Access'!$L921="Ja"),"",'Local Access'!F922)</f>
        <v/>
      </c>
      <c r="G922" s="36" t="str">
        <f>IF(N921="Ja","",IF(LEN('Local Access'!H922)=0,"",'Local Access'!H922))</f>
        <v/>
      </c>
      <c r="H922" s="174" t="str">
        <f t="shared" si="70"/>
        <v/>
      </c>
      <c r="I922" s="36" t="str">
        <f>IF(N921="Ja","",IF(LEN('Local Access'!G922)=0,"",'Local Access'!G922))</f>
        <v/>
      </c>
      <c r="J922" s="36" t="str">
        <f>IF(N921="Ja","",IF(LEN('Local Access'!I922)=0,"",'Local Access'!I922))</f>
        <v/>
      </c>
      <c r="K922" s="36" t="str">
        <f>IF(LEN('Local Access'!J922)=0,"",'Local Access'!J922)</f>
        <v/>
      </c>
      <c r="L922" s="36" t="str">
        <f>IF(LEN('Local Access'!K922)=0,"",'Local Access'!K922)</f>
        <v/>
      </c>
      <c r="M922" s="174" t="str">
        <f t="shared" si="71"/>
        <v/>
      </c>
      <c r="N922" s="36" t="str">
        <f>IF(LEN('Local Access'!L922)=0,"",'Local Access'!L922)</f>
        <v/>
      </c>
      <c r="O922" s="36" t="str">
        <f>IF(LEN('Local Access'!M922)=0,"",'Local Access'!M922)</f>
        <v/>
      </c>
      <c r="P922" s="35"/>
      <c r="Q922" s="35"/>
      <c r="R922" s="34"/>
      <c r="S922" s="33"/>
      <c r="T922" s="33"/>
      <c r="U922" s="32"/>
      <c r="V922" s="31"/>
      <c r="W922" s="31"/>
      <c r="X922" s="31"/>
      <c r="Y922" s="31"/>
      <c r="Z922" s="31"/>
      <c r="AA922" s="31"/>
      <c r="AB922" s="292">
        <f t="shared" si="72"/>
        <v>0</v>
      </c>
      <c r="AC922" s="292">
        <f t="shared" si="73"/>
        <v>0</v>
      </c>
      <c r="AD922" s="292">
        <f t="shared" si="74"/>
        <v>0</v>
      </c>
      <c r="AE922" s="30">
        <f>IF(G922="",0,IF(P922="On-Net maken (glasvezel)",$S922*PDC!$F$33+$T922*PDC!$F$34+PDC!$F$32+$U922,IF(P922="On-Net maken (radio)",PDC!$F$35+$U922,0)))</f>
        <v>0</v>
      </c>
      <c r="AF922" s="293">
        <f>IF(G922="",0,IF(P922="Inkoop bij 3e partij",0,IF(H922="Ja",Y922,VLOOKUP($G922,PDC!$B$10:$G$95,6,FALSE))))</f>
        <v>0</v>
      </c>
      <c r="AG922" s="30">
        <f>IF(G922="",0,IF(P922="Inkoop bij 3e partij",0,IF(H922="Ja", Z922,VLOOKUP($G922,PDC!$B$10:$G$95,5,FALSE))))</f>
        <v>0</v>
      </c>
      <c r="AH922" s="293">
        <f>IF(G922="",0,IF(P922="Inkoop bij 3e partij",V922*(1+PDC!$F$37)+IF(G922=0,0,IF(LEN(G922)=0,0,VLOOKUP($G922,PDC!$B$10:$J$77,7,FALSE))),0))</f>
        <v>0</v>
      </c>
      <c r="AI922" s="293">
        <f>IF(G922="",0,IF(P922="Inkoop bij 3e partij",W922*(1+PDC!$F$38),0))</f>
        <v>0</v>
      </c>
      <c r="AJ922" s="30">
        <f>IF(L922="",0,IF(M922="Ja",AA922,VLOOKUP($L922,PDC!$B$10:$G$95,5,FALSE)))</f>
        <v>0</v>
      </c>
    </row>
    <row r="923" spans="1:36" x14ac:dyDescent="0.2">
      <c r="A923" s="36" t="str">
        <f>IF(OR(LEN('Local Access'!A923)=0,'Local Access'!$L922="Ja"),"",'Local Access'!A923)</f>
        <v/>
      </c>
      <c r="B923" s="36" t="str">
        <f>IF(OR(LEN('Local Access'!B923)=0,'Local Access'!$L922="Ja"),"",'Local Access'!B923)</f>
        <v/>
      </c>
      <c r="C923" s="36" t="str">
        <f>IF(OR(LEN('Local Access'!C923)=0,'Local Access'!$L922="Ja"),"",'Local Access'!C923)</f>
        <v/>
      </c>
      <c r="D923" s="36" t="str">
        <f>IF(OR(LEN('Local Access'!D923)=0,'Local Access'!$L922="Ja"),"",'Local Access'!D923)</f>
        <v/>
      </c>
      <c r="E923" s="36" t="str">
        <f>IF(OR(LEN('Local Access'!E923)=0,'Local Access'!$L922="Ja"),"",'Local Access'!E923)</f>
        <v/>
      </c>
      <c r="F923" s="36" t="str">
        <f>IF(OR(LEN('Local Access'!F923)=0,'Local Access'!$L922="Ja"),"",'Local Access'!F923)</f>
        <v/>
      </c>
      <c r="G923" s="36" t="str">
        <f>IF(N922="Ja","",IF(LEN('Local Access'!H923)=0,"",'Local Access'!H923))</f>
        <v/>
      </c>
      <c r="H923" s="174" t="str">
        <f t="shared" si="70"/>
        <v/>
      </c>
      <c r="I923" s="36" t="str">
        <f>IF(N922="Ja","",IF(LEN('Local Access'!G923)=0,"",'Local Access'!G923))</f>
        <v/>
      </c>
      <c r="J923" s="36" t="str">
        <f>IF(N922="Ja","",IF(LEN('Local Access'!I923)=0,"",'Local Access'!I923))</f>
        <v/>
      </c>
      <c r="K923" s="36" t="str">
        <f>IF(LEN('Local Access'!J923)=0,"",'Local Access'!J923)</f>
        <v/>
      </c>
      <c r="L923" s="36" t="str">
        <f>IF(LEN('Local Access'!K923)=0,"",'Local Access'!K923)</f>
        <v/>
      </c>
      <c r="M923" s="174" t="str">
        <f t="shared" si="71"/>
        <v/>
      </c>
      <c r="N923" s="36" t="str">
        <f>IF(LEN('Local Access'!L923)=0,"",'Local Access'!L923)</f>
        <v/>
      </c>
      <c r="O923" s="36" t="str">
        <f>IF(LEN('Local Access'!M923)=0,"",'Local Access'!M923)</f>
        <v/>
      </c>
      <c r="P923" s="35"/>
      <c r="Q923" s="35"/>
      <c r="R923" s="34"/>
      <c r="S923" s="33"/>
      <c r="T923" s="33"/>
      <c r="U923" s="32"/>
      <c r="V923" s="31"/>
      <c r="W923" s="31"/>
      <c r="X923" s="31"/>
      <c r="Y923" s="31"/>
      <c r="Z923" s="31"/>
      <c r="AA923" s="31"/>
      <c r="AB923" s="292">
        <f t="shared" si="72"/>
        <v>0</v>
      </c>
      <c r="AC923" s="292">
        <f t="shared" si="73"/>
        <v>0</v>
      </c>
      <c r="AD923" s="292">
        <f t="shared" si="74"/>
        <v>0</v>
      </c>
      <c r="AE923" s="30">
        <f>IF(G923="",0,IF(P923="On-Net maken (glasvezel)",$S923*PDC!$F$33+$T923*PDC!$F$34+PDC!$F$32+$U923,IF(P923="On-Net maken (radio)",PDC!$F$35+$U923,0)))</f>
        <v>0</v>
      </c>
      <c r="AF923" s="293">
        <f>IF(G923="",0,IF(P923="Inkoop bij 3e partij",0,IF(H923="Ja",Y923,VLOOKUP($G923,PDC!$B$10:$G$95,6,FALSE))))</f>
        <v>0</v>
      </c>
      <c r="AG923" s="30">
        <f>IF(G923="",0,IF(P923="Inkoop bij 3e partij",0,IF(H923="Ja", Z923,VLOOKUP($G923,PDC!$B$10:$G$95,5,FALSE))))</f>
        <v>0</v>
      </c>
      <c r="AH923" s="293">
        <f>IF(G923="",0,IF(P923="Inkoop bij 3e partij",V923*(1+PDC!$F$37)+IF(G923=0,0,IF(LEN(G923)=0,0,VLOOKUP($G923,PDC!$B$10:$J$77,7,FALSE))),0))</f>
        <v>0</v>
      </c>
      <c r="AI923" s="293">
        <f>IF(G923="",0,IF(P923="Inkoop bij 3e partij",W923*(1+PDC!$F$38),0))</f>
        <v>0</v>
      </c>
      <c r="AJ923" s="30">
        <f>IF(L923="",0,IF(M923="Ja",AA923,VLOOKUP($L923,PDC!$B$10:$G$95,5,FALSE)))</f>
        <v>0</v>
      </c>
    </row>
    <row r="924" spans="1:36" x14ac:dyDescent="0.2">
      <c r="A924" s="36" t="str">
        <f>IF(OR(LEN('Local Access'!A924)=0,'Local Access'!$L923="Ja"),"",'Local Access'!A924)</f>
        <v/>
      </c>
      <c r="B924" s="36" t="str">
        <f>IF(OR(LEN('Local Access'!B924)=0,'Local Access'!$L923="Ja"),"",'Local Access'!B924)</f>
        <v/>
      </c>
      <c r="C924" s="36" t="str">
        <f>IF(OR(LEN('Local Access'!C924)=0,'Local Access'!$L923="Ja"),"",'Local Access'!C924)</f>
        <v/>
      </c>
      <c r="D924" s="36" t="str">
        <f>IF(OR(LEN('Local Access'!D924)=0,'Local Access'!$L923="Ja"),"",'Local Access'!D924)</f>
        <v/>
      </c>
      <c r="E924" s="36" t="str">
        <f>IF(OR(LEN('Local Access'!E924)=0,'Local Access'!$L923="Ja"),"",'Local Access'!E924)</f>
        <v/>
      </c>
      <c r="F924" s="36" t="str">
        <f>IF(OR(LEN('Local Access'!F924)=0,'Local Access'!$L923="Ja"),"",'Local Access'!F924)</f>
        <v/>
      </c>
      <c r="G924" s="36" t="str">
        <f>IF(N923="Ja","",IF(LEN('Local Access'!H924)=0,"",'Local Access'!H924))</f>
        <v/>
      </c>
      <c r="H924" s="174" t="str">
        <f t="shared" si="70"/>
        <v/>
      </c>
      <c r="I924" s="36" t="str">
        <f>IF(N923="Ja","",IF(LEN('Local Access'!G924)=0,"",'Local Access'!G924))</f>
        <v/>
      </c>
      <c r="J924" s="36" t="str">
        <f>IF(N923="Ja","",IF(LEN('Local Access'!I924)=0,"",'Local Access'!I924))</f>
        <v/>
      </c>
      <c r="K924" s="36" t="str">
        <f>IF(LEN('Local Access'!J924)=0,"",'Local Access'!J924)</f>
        <v/>
      </c>
      <c r="L924" s="36" t="str">
        <f>IF(LEN('Local Access'!K924)=0,"",'Local Access'!K924)</f>
        <v/>
      </c>
      <c r="M924" s="174" t="str">
        <f t="shared" si="71"/>
        <v/>
      </c>
      <c r="N924" s="36" t="str">
        <f>IF(LEN('Local Access'!L924)=0,"",'Local Access'!L924)</f>
        <v/>
      </c>
      <c r="O924" s="36" t="str">
        <f>IF(LEN('Local Access'!M924)=0,"",'Local Access'!M924)</f>
        <v/>
      </c>
      <c r="P924" s="35"/>
      <c r="Q924" s="35"/>
      <c r="R924" s="34"/>
      <c r="S924" s="33"/>
      <c r="T924" s="33"/>
      <c r="U924" s="32"/>
      <c r="V924" s="31"/>
      <c r="W924" s="31"/>
      <c r="X924" s="31"/>
      <c r="Y924" s="31"/>
      <c r="Z924" s="31"/>
      <c r="AA924" s="31"/>
      <c r="AB924" s="292">
        <f t="shared" si="72"/>
        <v>0</v>
      </c>
      <c r="AC924" s="292">
        <f t="shared" si="73"/>
        <v>0</v>
      </c>
      <c r="AD924" s="292">
        <f t="shared" si="74"/>
        <v>0</v>
      </c>
      <c r="AE924" s="30">
        <f>IF(G924="",0,IF(P924="On-Net maken (glasvezel)",$S924*PDC!$F$33+$T924*PDC!$F$34+PDC!$F$32+$U924,IF(P924="On-Net maken (radio)",PDC!$F$35+$U924,0)))</f>
        <v>0</v>
      </c>
      <c r="AF924" s="293">
        <f>IF(G924="",0,IF(P924="Inkoop bij 3e partij",0,IF(H924="Ja",Y924,VLOOKUP($G924,PDC!$B$10:$G$95,6,FALSE))))</f>
        <v>0</v>
      </c>
      <c r="AG924" s="30">
        <f>IF(G924="",0,IF(P924="Inkoop bij 3e partij",0,IF(H924="Ja", Z924,VLOOKUP($G924,PDC!$B$10:$G$95,5,FALSE))))</f>
        <v>0</v>
      </c>
      <c r="AH924" s="293">
        <f>IF(G924="",0,IF(P924="Inkoop bij 3e partij",V924*(1+PDC!$F$37)+IF(G924=0,0,IF(LEN(G924)=0,0,VLOOKUP($G924,PDC!$B$10:$J$77,7,FALSE))),0))</f>
        <v>0</v>
      </c>
      <c r="AI924" s="293">
        <f>IF(G924="",0,IF(P924="Inkoop bij 3e partij",W924*(1+PDC!$F$38),0))</f>
        <v>0</v>
      </c>
      <c r="AJ924" s="30">
        <f>IF(L924="",0,IF(M924="Ja",AA924,VLOOKUP($L924,PDC!$B$10:$G$95,5,FALSE)))</f>
        <v>0</v>
      </c>
    </row>
    <row r="925" spans="1:36" x14ac:dyDescent="0.2">
      <c r="A925" s="36" t="str">
        <f>IF(OR(LEN('Local Access'!A925)=0,'Local Access'!$L924="Ja"),"",'Local Access'!A925)</f>
        <v/>
      </c>
      <c r="B925" s="36" t="str">
        <f>IF(OR(LEN('Local Access'!B925)=0,'Local Access'!$L924="Ja"),"",'Local Access'!B925)</f>
        <v/>
      </c>
      <c r="C925" s="36" t="str">
        <f>IF(OR(LEN('Local Access'!C925)=0,'Local Access'!$L924="Ja"),"",'Local Access'!C925)</f>
        <v/>
      </c>
      <c r="D925" s="36" t="str">
        <f>IF(OR(LEN('Local Access'!D925)=0,'Local Access'!$L924="Ja"),"",'Local Access'!D925)</f>
        <v/>
      </c>
      <c r="E925" s="36" t="str">
        <f>IF(OR(LEN('Local Access'!E925)=0,'Local Access'!$L924="Ja"),"",'Local Access'!E925)</f>
        <v/>
      </c>
      <c r="F925" s="36" t="str">
        <f>IF(OR(LEN('Local Access'!F925)=0,'Local Access'!$L924="Ja"),"",'Local Access'!F925)</f>
        <v/>
      </c>
      <c r="G925" s="36" t="str">
        <f>IF(N924="Ja","",IF(LEN('Local Access'!H925)=0,"",'Local Access'!H925))</f>
        <v/>
      </c>
      <c r="H925" s="174" t="str">
        <f t="shared" si="70"/>
        <v/>
      </c>
      <c r="I925" s="36" t="str">
        <f>IF(N924="Ja","",IF(LEN('Local Access'!G925)=0,"",'Local Access'!G925))</f>
        <v/>
      </c>
      <c r="J925" s="36" t="str">
        <f>IF(N924="Ja","",IF(LEN('Local Access'!I925)=0,"",'Local Access'!I925))</f>
        <v/>
      </c>
      <c r="K925" s="36" t="str">
        <f>IF(LEN('Local Access'!J925)=0,"",'Local Access'!J925)</f>
        <v/>
      </c>
      <c r="L925" s="36" t="str">
        <f>IF(LEN('Local Access'!K925)=0,"",'Local Access'!K925)</f>
        <v/>
      </c>
      <c r="M925" s="174" t="str">
        <f t="shared" si="71"/>
        <v/>
      </c>
      <c r="N925" s="36" t="str">
        <f>IF(LEN('Local Access'!L925)=0,"",'Local Access'!L925)</f>
        <v/>
      </c>
      <c r="O925" s="36" t="str">
        <f>IF(LEN('Local Access'!M925)=0,"",'Local Access'!M925)</f>
        <v/>
      </c>
      <c r="P925" s="35"/>
      <c r="Q925" s="35"/>
      <c r="R925" s="34"/>
      <c r="S925" s="33"/>
      <c r="T925" s="33"/>
      <c r="U925" s="32"/>
      <c r="V925" s="31"/>
      <c r="W925" s="31"/>
      <c r="X925" s="31"/>
      <c r="Y925" s="31"/>
      <c r="Z925" s="31"/>
      <c r="AA925" s="31"/>
      <c r="AB925" s="292">
        <f t="shared" si="72"/>
        <v>0</v>
      </c>
      <c r="AC925" s="292">
        <f t="shared" si="73"/>
        <v>0</v>
      </c>
      <c r="AD925" s="292">
        <f t="shared" si="74"/>
        <v>0</v>
      </c>
      <c r="AE925" s="30">
        <f>IF(G925="",0,IF(P925="On-Net maken (glasvezel)",$S925*PDC!$F$33+$T925*PDC!$F$34+PDC!$F$32+$U925,IF(P925="On-Net maken (radio)",PDC!$F$35+$U925,0)))</f>
        <v>0</v>
      </c>
      <c r="AF925" s="293">
        <f>IF(G925="",0,IF(P925="Inkoop bij 3e partij",0,IF(H925="Ja",Y925,VLOOKUP($G925,PDC!$B$10:$G$95,6,FALSE))))</f>
        <v>0</v>
      </c>
      <c r="AG925" s="30">
        <f>IF(G925="",0,IF(P925="Inkoop bij 3e partij",0,IF(H925="Ja", Z925,VLOOKUP($G925,PDC!$B$10:$G$95,5,FALSE))))</f>
        <v>0</v>
      </c>
      <c r="AH925" s="293">
        <f>IF(G925="",0,IF(P925="Inkoop bij 3e partij",V925*(1+PDC!$F$37)+IF(G925=0,0,IF(LEN(G925)=0,0,VLOOKUP($G925,PDC!$B$10:$J$77,7,FALSE))),0))</f>
        <v>0</v>
      </c>
      <c r="AI925" s="293">
        <f>IF(G925="",0,IF(P925="Inkoop bij 3e partij",W925*(1+PDC!$F$38),0))</f>
        <v>0</v>
      </c>
      <c r="AJ925" s="30">
        <f>IF(L925="",0,IF(M925="Ja",AA925,VLOOKUP($L925,PDC!$B$10:$G$95,5,FALSE)))</f>
        <v>0</v>
      </c>
    </row>
    <row r="926" spans="1:36" x14ac:dyDescent="0.2">
      <c r="A926" s="36" t="str">
        <f>IF(OR(LEN('Local Access'!A926)=0,'Local Access'!$L925="Ja"),"",'Local Access'!A926)</f>
        <v/>
      </c>
      <c r="B926" s="36" t="str">
        <f>IF(OR(LEN('Local Access'!B926)=0,'Local Access'!$L925="Ja"),"",'Local Access'!B926)</f>
        <v/>
      </c>
      <c r="C926" s="36" t="str">
        <f>IF(OR(LEN('Local Access'!C926)=0,'Local Access'!$L925="Ja"),"",'Local Access'!C926)</f>
        <v/>
      </c>
      <c r="D926" s="36" t="str">
        <f>IF(OR(LEN('Local Access'!D926)=0,'Local Access'!$L925="Ja"),"",'Local Access'!D926)</f>
        <v/>
      </c>
      <c r="E926" s="36" t="str">
        <f>IF(OR(LEN('Local Access'!E926)=0,'Local Access'!$L925="Ja"),"",'Local Access'!E926)</f>
        <v/>
      </c>
      <c r="F926" s="36" t="str">
        <f>IF(OR(LEN('Local Access'!F926)=0,'Local Access'!$L925="Ja"),"",'Local Access'!F926)</f>
        <v/>
      </c>
      <c r="G926" s="36" t="str">
        <f>IF(N925="Ja","",IF(LEN('Local Access'!H926)=0,"",'Local Access'!H926))</f>
        <v/>
      </c>
      <c r="H926" s="174" t="str">
        <f t="shared" si="70"/>
        <v/>
      </c>
      <c r="I926" s="36" t="str">
        <f>IF(N925="Ja","",IF(LEN('Local Access'!G926)=0,"",'Local Access'!G926))</f>
        <v/>
      </c>
      <c r="J926" s="36" t="str">
        <f>IF(N925="Ja","",IF(LEN('Local Access'!I926)=0,"",'Local Access'!I926))</f>
        <v/>
      </c>
      <c r="K926" s="36" t="str">
        <f>IF(LEN('Local Access'!J926)=0,"",'Local Access'!J926)</f>
        <v/>
      </c>
      <c r="L926" s="36" t="str">
        <f>IF(LEN('Local Access'!K926)=0,"",'Local Access'!K926)</f>
        <v/>
      </c>
      <c r="M926" s="174" t="str">
        <f t="shared" si="71"/>
        <v/>
      </c>
      <c r="N926" s="36" t="str">
        <f>IF(LEN('Local Access'!L926)=0,"",'Local Access'!L926)</f>
        <v/>
      </c>
      <c r="O926" s="36" t="str">
        <f>IF(LEN('Local Access'!M926)=0,"",'Local Access'!M926)</f>
        <v/>
      </c>
      <c r="P926" s="35"/>
      <c r="Q926" s="35"/>
      <c r="R926" s="34"/>
      <c r="S926" s="33"/>
      <c r="T926" s="33"/>
      <c r="U926" s="32"/>
      <c r="V926" s="31"/>
      <c r="W926" s="31"/>
      <c r="X926" s="31"/>
      <c r="Y926" s="31"/>
      <c r="Z926" s="31"/>
      <c r="AA926" s="31"/>
      <c r="AB926" s="292">
        <f t="shared" si="72"/>
        <v>0</v>
      </c>
      <c r="AC926" s="292">
        <f t="shared" si="73"/>
        <v>0</v>
      </c>
      <c r="AD926" s="292">
        <f t="shared" si="74"/>
        <v>0</v>
      </c>
      <c r="AE926" s="30">
        <f>IF(G926="",0,IF(P926="On-Net maken (glasvezel)",$S926*PDC!$F$33+$T926*PDC!$F$34+PDC!$F$32+$U926,IF(P926="On-Net maken (radio)",PDC!$F$35+$U926,0)))</f>
        <v>0</v>
      </c>
      <c r="AF926" s="293">
        <f>IF(G926="",0,IF(P926="Inkoop bij 3e partij",0,IF(H926="Ja",Y926,VLOOKUP($G926,PDC!$B$10:$G$95,6,FALSE))))</f>
        <v>0</v>
      </c>
      <c r="AG926" s="30">
        <f>IF(G926="",0,IF(P926="Inkoop bij 3e partij",0,IF(H926="Ja", Z926,VLOOKUP($G926,PDC!$B$10:$G$95,5,FALSE))))</f>
        <v>0</v>
      </c>
      <c r="AH926" s="293">
        <f>IF(G926="",0,IF(P926="Inkoop bij 3e partij",V926*(1+PDC!$F$37)+IF(G926=0,0,IF(LEN(G926)=0,0,VLOOKUP($G926,PDC!$B$10:$J$77,7,FALSE))),0))</f>
        <v>0</v>
      </c>
      <c r="AI926" s="293">
        <f>IF(G926="",0,IF(P926="Inkoop bij 3e partij",W926*(1+PDC!$F$38),0))</f>
        <v>0</v>
      </c>
      <c r="AJ926" s="30">
        <f>IF(L926="",0,IF(M926="Ja",AA926,VLOOKUP($L926,PDC!$B$10:$G$95,5,FALSE)))</f>
        <v>0</v>
      </c>
    </row>
    <row r="927" spans="1:36" x14ac:dyDescent="0.2">
      <c r="A927" s="36" t="str">
        <f>IF(OR(LEN('Local Access'!A927)=0,'Local Access'!$L926="Ja"),"",'Local Access'!A927)</f>
        <v/>
      </c>
      <c r="B927" s="36" t="str">
        <f>IF(OR(LEN('Local Access'!B927)=0,'Local Access'!$L926="Ja"),"",'Local Access'!B927)</f>
        <v/>
      </c>
      <c r="C927" s="36" t="str">
        <f>IF(OR(LEN('Local Access'!C927)=0,'Local Access'!$L926="Ja"),"",'Local Access'!C927)</f>
        <v/>
      </c>
      <c r="D927" s="36" t="str">
        <f>IF(OR(LEN('Local Access'!D927)=0,'Local Access'!$L926="Ja"),"",'Local Access'!D927)</f>
        <v/>
      </c>
      <c r="E927" s="36" t="str">
        <f>IF(OR(LEN('Local Access'!E927)=0,'Local Access'!$L926="Ja"),"",'Local Access'!E927)</f>
        <v/>
      </c>
      <c r="F927" s="36" t="str">
        <f>IF(OR(LEN('Local Access'!F927)=0,'Local Access'!$L926="Ja"),"",'Local Access'!F927)</f>
        <v/>
      </c>
      <c r="G927" s="36" t="str">
        <f>IF(N926="Ja","",IF(LEN('Local Access'!H927)=0,"",'Local Access'!H927))</f>
        <v/>
      </c>
      <c r="H927" s="174" t="str">
        <f t="shared" si="70"/>
        <v/>
      </c>
      <c r="I927" s="36" t="str">
        <f>IF(N926="Ja","",IF(LEN('Local Access'!G927)=0,"",'Local Access'!G927))</f>
        <v/>
      </c>
      <c r="J927" s="36" t="str">
        <f>IF(N926="Ja","",IF(LEN('Local Access'!I927)=0,"",'Local Access'!I927))</f>
        <v/>
      </c>
      <c r="K927" s="36" t="str">
        <f>IF(LEN('Local Access'!J927)=0,"",'Local Access'!J927)</f>
        <v/>
      </c>
      <c r="L927" s="36" t="str">
        <f>IF(LEN('Local Access'!K927)=0,"",'Local Access'!K927)</f>
        <v/>
      </c>
      <c r="M927" s="174" t="str">
        <f t="shared" si="71"/>
        <v/>
      </c>
      <c r="N927" s="36" t="str">
        <f>IF(LEN('Local Access'!L927)=0,"",'Local Access'!L927)</f>
        <v/>
      </c>
      <c r="O927" s="36" t="str">
        <f>IF(LEN('Local Access'!M927)=0,"",'Local Access'!M927)</f>
        <v/>
      </c>
      <c r="P927" s="35"/>
      <c r="Q927" s="35"/>
      <c r="R927" s="34"/>
      <c r="S927" s="33"/>
      <c r="T927" s="33"/>
      <c r="U927" s="32"/>
      <c r="V927" s="31"/>
      <c r="W927" s="31"/>
      <c r="X927" s="31"/>
      <c r="Y927" s="31"/>
      <c r="Z927" s="31"/>
      <c r="AA927" s="31"/>
      <c r="AB927" s="292">
        <f t="shared" si="72"/>
        <v>0</v>
      </c>
      <c r="AC927" s="292">
        <f t="shared" si="73"/>
        <v>0</v>
      </c>
      <c r="AD927" s="292">
        <f t="shared" si="74"/>
        <v>0</v>
      </c>
      <c r="AE927" s="30">
        <f>IF(G927="",0,IF(P927="On-Net maken (glasvezel)",$S927*PDC!$F$33+$T927*PDC!$F$34+PDC!$F$32+$U927,IF(P927="On-Net maken (radio)",PDC!$F$35+$U927,0)))</f>
        <v>0</v>
      </c>
      <c r="AF927" s="293">
        <f>IF(G927="",0,IF(P927="Inkoop bij 3e partij",0,IF(H927="Ja",Y927,VLOOKUP($G927,PDC!$B$10:$G$95,6,FALSE))))</f>
        <v>0</v>
      </c>
      <c r="AG927" s="30">
        <f>IF(G927="",0,IF(P927="Inkoop bij 3e partij",0,IF(H927="Ja", Z927,VLOOKUP($G927,PDC!$B$10:$G$95,5,FALSE))))</f>
        <v>0</v>
      </c>
      <c r="AH927" s="293">
        <f>IF(G927="",0,IF(P927="Inkoop bij 3e partij",V927*(1+PDC!$F$37)+IF(G927=0,0,IF(LEN(G927)=0,0,VLOOKUP($G927,PDC!$B$10:$J$77,7,FALSE))),0))</f>
        <v>0</v>
      </c>
      <c r="AI927" s="293">
        <f>IF(G927="",0,IF(P927="Inkoop bij 3e partij",W927*(1+PDC!$F$38),0))</f>
        <v>0</v>
      </c>
      <c r="AJ927" s="30">
        <f>IF(L927="",0,IF(M927="Ja",AA927,VLOOKUP($L927,PDC!$B$10:$G$95,5,FALSE)))</f>
        <v>0</v>
      </c>
    </row>
    <row r="928" spans="1:36" x14ac:dyDescent="0.2">
      <c r="A928" s="36" t="str">
        <f>IF(OR(LEN('Local Access'!A928)=0,'Local Access'!$L927="Ja"),"",'Local Access'!A928)</f>
        <v/>
      </c>
      <c r="B928" s="36" t="str">
        <f>IF(OR(LEN('Local Access'!B928)=0,'Local Access'!$L927="Ja"),"",'Local Access'!B928)</f>
        <v/>
      </c>
      <c r="C928" s="36" t="str">
        <f>IF(OR(LEN('Local Access'!C928)=0,'Local Access'!$L927="Ja"),"",'Local Access'!C928)</f>
        <v/>
      </c>
      <c r="D928" s="36" t="str">
        <f>IF(OR(LEN('Local Access'!D928)=0,'Local Access'!$L927="Ja"),"",'Local Access'!D928)</f>
        <v/>
      </c>
      <c r="E928" s="36" t="str">
        <f>IF(OR(LEN('Local Access'!E928)=0,'Local Access'!$L927="Ja"),"",'Local Access'!E928)</f>
        <v/>
      </c>
      <c r="F928" s="36" t="str">
        <f>IF(OR(LEN('Local Access'!F928)=0,'Local Access'!$L927="Ja"),"",'Local Access'!F928)</f>
        <v/>
      </c>
      <c r="G928" s="36" t="str">
        <f>IF(N927="Ja","",IF(LEN('Local Access'!H928)=0,"",'Local Access'!H928))</f>
        <v/>
      </c>
      <c r="H928" s="174" t="str">
        <f t="shared" si="70"/>
        <v/>
      </c>
      <c r="I928" s="36" t="str">
        <f>IF(N927="Ja","",IF(LEN('Local Access'!G928)=0,"",'Local Access'!G928))</f>
        <v/>
      </c>
      <c r="J928" s="36" t="str">
        <f>IF(N927="Ja","",IF(LEN('Local Access'!I928)=0,"",'Local Access'!I928))</f>
        <v/>
      </c>
      <c r="K928" s="36" t="str">
        <f>IF(LEN('Local Access'!J928)=0,"",'Local Access'!J928)</f>
        <v/>
      </c>
      <c r="L928" s="36" t="str">
        <f>IF(LEN('Local Access'!K928)=0,"",'Local Access'!K928)</f>
        <v/>
      </c>
      <c r="M928" s="174" t="str">
        <f t="shared" si="71"/>
        <v/>
      </c>
      <c r="N928" s="36" t="str">
        <f>IF(LEN('Local Access'!L928)=0,"",'Local Access'!L928)</f>
        <v/>
      </c>
      <c r="O928" s="36" t="str">
        <f>IF(LEN('Local Access'!M928)=0,"",'Local Access'!M928)</f>
        <v/>
      </c>
      <c r="P928" s="35"/>
      <c r="Q928" s="35"/>
      <c r="R928" s="34"/>
      <c r="S928" s="33"/>
      <c r="T928" s="33"/>
      <c r="U928" s="32"/>
      <c r="V928" s="31"/>
      <c r="W928" s="31"/>
      <c r="X928" s="31"/>
      <c r="Y928" s="31"/>
      <c r="Z928" s="31"/>
      <c r="AA928" s="31"/>
      <c r="AB928" s="292">
        <f t="shared" si="72"/>
        <v>0</v>
      </c>
      <c r="AC928" s="292">
        <f t="shared" si="73"/>
        <v>0</v>
      </c>
      <c r="AD928" s="292">
        <f t="shared" si="74"/>
        <v>0</v>
      </c>
      <c r="AE928" s="30">
        <f>IF(G928="",0,IF(P928="On-Net maken (glasvezel)",$S928*PDC!$F$33+$T928*PDC!$F$34+PDC!$F$32+$U928,IF(P928="On-Net maken (radio)",PDC!$F$35+$U928,0)))</f>
        <v>0</v>
      </c>
      <c r="AF928" s="293">
        <f>IF(G928="",0,IF(P928="Inkoop bij 3e partij",0,IF(H928="Ja",Y928,VLOOKUP($G928,PDC!$B$10:$G$95,6,FALSE))))</f>
        <v>0</v>
      </c>
      <c r="AG928" s="30">
        <f>IF(G928="",0,IF(P928="Inkoop bij 3e partij",0,IF(H928="Ja", Z928,VLOOKUP($G928,PDC!$B$10:$G$95,5,FALSE))))</f>
        <v>0</v>
      </c>
      <c r="AH928" s="293">
        <f>IF(G928="",0,IF(P928="Inkoop bij 3e partij",V928*(1+PDC!$F$37)+IF(G928=0,0,IF(LEN(G928)=0,0,VLOOKUP($G928,PDC!$B$10:$J$77,7,FALSE))),0))</f>
        <v>0</v>
      </c>
      <c r="AI928" s="293">
        <f>IF(G928="",0,IF(P928="Inkoop bij 3e partij",W928*(1+PDC!$F$38),0))</f>
        <v>0</v>
      </c>
      <c r="AJ928" s="30">
        <f>IF(L928="",0,IF(M928="Ja",AA928,VLOOKUP($L928,PDC!$B$10:$G$95,5,FALSE)))</f>
        <v>0</v>
      </c>
    </row>
    <row r="929" spans="1:36" x14ac:dyDescent="0.2">
      <c r="A929" s="36" t="str">
        <f>IF(OR(LEN('Local Access'!A929)=0,'Local Access'!$L928="Ja"),"",'Local Access'!A929)</f>
        <v/>
      </c>
      <c r="B929" s="36" t="str">
        <f>IF(OR(LEN('Local Access'!B929)=0,'Local Access'!$L928="Ja"),"",'Local Access'!B929)</f>
        <v/>
      </c>
      <c r="C929" s="36" t="str">
        <f>IF(OR(LEN('Local Access'!C929)=0,'Local Access'!$L928="Ja"),"",'Local Access'!C929)</f>
        <v/>
      </c>
      <c r="D929" s="36" t="str">
        <f>IF(OR(LEN('Local Access'!D929)=0,'Local Access'!$L928="Ja"),"",'Local Access'!D929)</f>
        <v/>
      </c>
      <c r="E929" s="36" t="str">
        <f>IF(OR(LEN('Local Access'!E929)=0,'Local Access'!$L928="Ja"),"",'Local Access'!E929)</f>
        <v/>
      </c>
      <c r="F929" s="36" t="str">
        <f>IF(OR(LEN('Local Access'!F929)=0,'Local Access'!$L928="Ja"),"",'Local Access'!F929)</f>
        <v/>
      </c>
      <c r="G929" s="36" t="str">
        <f>IF(N928="Ja","",IF(LEN('Local Access'!H929)=0,"",'Local Access'!H929))</f>
        <v/>
      </c>
      <c r="H929" s="174" t="str">
        <f t="shared" si="70"/>
        <v/>
      </c>
      <c r="I929" s="36" t="str">
        <f>IF(N928="Ja","",IF(LEN('Local Access'!G929)=0,"",'Local Access'!G929))</f>
        <v/>
      </c>
      <c r="J929" s="36" t="str">
        <f>IF(N928="Ja","",IF(LEN('Local Access'!I929)=0,"",'Local Access'!I929))</f>
        <v/>
      </c>
      <c r="K929" s="36" t="str">
        <f>IF(LEN('Local Access'!J929)=0,"",'Local Access'!J929)</f>
        <v/>
      </c>
      <c r="L929" s="36" t="str">
        <f>IF(LEN('Local Access'!K929)=0,"",'Local Access'!K929)</f>
        <v/>
      </c>
      <c r="M929" s="174" t="str">
        <f t="shared" si="71"/>
        <v/>
      </c>
      <c r="N929" s="36" t="str">
        <f>IF(LEN('Local Access'!L929)=0,"",'Local Access'!L929)</f>
        <v/>
      </c>
      <c r="O929" s="36" t="str">
        <f>IF(LEN('Local Access'!M929)=0,"",'Local Access'!M929)</f>
        <v/>
      </c>
      <c r="P929" s="35"/>
      <c r="Q929" s="35"/>
      <c r="R929" s="34"/>
      <c r="S929" s="33"/>
      <c r="T929" s="33"/>
      <c r="U929" s="32"/>
      <c r="V929" s="31"/>
      <c r="W929" s="31"/>
      <c r="X929" s="31"/>
      <c r="Y929" s="31"/>
      <c r="Z929" s="31"/>
      <c r="AA929" s="31"/>
      <c r="AB929" s="292">
        <f t="shared" si="72"/>
        <v>0</v>
      </c>
      <c r="AC929" s="292">
        <f t="shared" si="73"/>
        <v>0</v>
      </c>
      <c r="AD929" s="292">
        <f t="shared" si="74"/>
        <v>0</v>
      </c>
      <c r="AE929" s="30">
        <f>IF(G929="",0,IF(P929="On-Net maken (glasvezel)",$S929*PDC!$F$33+$T929*PDC!$F$34+PDC!$F$32+$U929,IF(P929="On-Net maken (radio)",PDC!$F$35+$U929,0)))</f>
        <v>0</v>
      </c>
      <c r="AF929" s="293">
        <f>IF(G929="",0,IF(P929="Inkoop bij 3e partij",0,IF(H929="Ja",Y929,VLOOKUP($G929,PDC!$B$10:$G$95,6,FALSE))))</f>
        <v>0</v>
      </c>
      <c r="AG929" s="30">
        <f>IF(G929="",0,IF(P929="Inkoop bij 3e partij",0,IF(H929="Ja", Z929,VLOOKUP($G929,PDC!$B$10:$G$95,5,FALSE))))</f>
        <v>0</v>
      </c>
      <c r="AH929" s="293">
        <f>IF(G929="",0,IF(P929="Inkoop bij 3e partij",V929*(1+PDC!$F$37)+IF(G929=0,0,IF(LEN(G929)=0,0,VLOOKUP($G929,PDC!$B$10:$J$77,7,FALSE))),0))</f>
        <v>0</v>
      </c>
      <c r="AI929" s="293">
        <f>IF(G929="",0,IF(P929="Inkoop bij 3e partij",W929*(1+PDC!$F$38),0))</f>
        <v>0</v>
      </c>
      <c r="AJ929" s="30">
        <f>IF(L929="",0,IF(M929="Ja",AA929,VLOOKUP($L929,PDC!$B$10:$G$95,5,FALSE)))</f>
        <v>0</v>
      </c>
    </row>
    <row r="930" spans="1:36" x14ac:dyDescent="0.2">
      <c r="A930" s="36" t="str">
        <f>IF(OR(LEN('Local Access'!A930)=0,'Local Access'!$L929="Ja"),"",'Local Access'!A930)</f>
        <v/>
      </c>
      <c r="B930" s="36" t="str">
        <f>IF(OR(LEN('Local Access'!B930)=0,'Local Access'!$L929="Ja"),"",'Local Access'!B930)</f>
        <v/>
      </c>
      <c r="C930" s="36" t="str">
        <f>IF(OR(LEN('Local Access'!C930)=0,'Local Access'!$L929="Ja"),"",'Local Access'!C930)</f>
        <v/>
      </c>
      <c r="D930" s="36" t="str">
        <f>IF(OR(LEN('Local Access'!D930)=0,'Local Access'!$L929="Ja"),"",'Local Access'!D930)</f>
        <v/>
      </c>
      <c r="E930" s="36" t="str">
        <f>IF(OR(LEN('Local Access'!E930)=0,'Local Access'!$L929="Ja"),"",'Local Access'!E930)</f>
        <v/>
      </c>
      <c r="F930" s="36" t="str">
        <f>IF(OR(LEN('Local Access'!F930)=0,'Local Access'!$L929="Ja"),"",'Local Access'!F930)</f>
        <v/>
      </c>
      <c r="G930" s="36" t="str">
        <f>IF(N929="Ja","",IF(LEN('Local Access'!H930)=0,"",'Local Access'!H930))</f>
        <v/>
      </c>
      <c r="H930" s="174" t="str">
        <f t="shared" si="70"/>
        <v/>
      </c>
      <c r="I930" s="36" t="str">
        <f>IF(N929="Ja","",IF(LEN('Local Access'!G930)=0,"",'Local Access'!G930))</f>
        <v/>
      </c>
      <c r="J930" s="36" t="str">
        <f>IF(N929="Ja","",IF(LEN('Local Access'!I930)=0,"",'Local Access'!I930))</f>
        <v/>
      </c>
      <c r="K930" s="36" t="str">
        <f>IF(LEN('Local Access'!J930)=0,"",'Local Access'!J930)</f>
        <v/>
      </c>
      <c r="L930" s="36" t="str">
        <f>IF(LEN('Local Access'!K930)=0,"",'Local Access'!K930)</f>
        <v/>
      </c>
      <c r="M930" s="174" t="str">
        <f t="shared" si="71"/>
        <v/>
      </c>
      <c r="N930" s="36" t="str">
        <f>IF(LEN('Local Access'!L930)=0,"",'Local Access'!L930)</f>
        <v/>
      </c>
      <c r="O930" s="36" t="str">
        <f>IF(LEN('Local Access'!M930)=0,"",'Local Access'!M930)</f>
        <v/>
      </c>
      <c r="P930" s="35"/>
      <c r="Q930" s="35"/>
      <c r="R930" s="34"/>
      <c r="S930" s="33"/>
      <c r="T930" s="33"/>
      <c r="U930" s="32"/>
      <c r="V930" s="31"/>
      <c r="W930" s="31"/>
      <c r="X930" s="31"/>
      <c r="Y930" s="31"/>
      <c r="Z930" s="31"/>
      <c r="AA930" s="31"/>
      <c r="AB930" s="292">
        <f t="shared" si="72"/>
        <v>0</v>
      </c>
      <c r="AC930" s="292">
        <f t="shared" si="73"/>
        <v>0</v>
      </c>
      <c r="AD930" s="292">
        <f t="shared" si="74"/>
        <v>0</v>
      </c>
      <c r="AE930" s="30">
        <f>IF(G930="",0,IF(P930="On-Net maken (glasvezel)",$S930*PDC!$F$33+$T930*PDC!$F$34+PDC!$F$32+$U930,IF(P930="On-Net maken (radio)",PDC!$F$35+$U930,0)))</f>
        <v>0</v>
      </c>
      <c r="AF930" s="293">
        <f>IF(G930="",0,IF(P930="Inkoop bij 3e partij",0,IF(H930="Ja",Y930,VLOOKUP($G930,PDC!$B$10:$G$95,6,FALSE))))</f>
        <v>0</v>
      </c>
      <c r="AG930" s="30">
        <f>IF(G930="",0,IF(P930="Inkoop bij 3e partij",0,IF(H930="Ja", Z930,VLOOKUP($G930,PDC!$B$10:$G$95,5,FALSE))))</f>
        <v>0</v>
      </c>
      <c r="AH930" s="293">
        <f>IF(G930="",0,IF(P930="Inkoop bij 3e partij",V930*(1+PDC!$F$37)+IF(G930=0,0,IF(LEN(G930)=0,0,VLOOKUP($G930,PDC!$B$10:$J$77,7,FALSE))),0))</f>
        <v>0</v>
      </c>
      <c r="AI930" s="293">
        <f>IF(G930="",0,IF(P930="Inkoop bij 3e partij",W930*(1+PDC!$F$38),0))</f>
        <v>0</v>
      </c>
      <c r="AJ930" s="30">
        <f>IF(L930="",0,IF(M930="Ja",AA930,VLOOKUP($L930,PDC!$B$10:$G$95,5,FALSE)))</f>
        <v>0</v>
      </c>
    </row>
    <row r="931" spans="1:36" x14ac:dyDescent="0.2">
      <c r="A931" s="36" t="str">
        <f>IF(OR(LEN('Local Access'!A931)=0,'Local Access'!$L930="Ja"),"",'Local Access'!A931)</f>
        <v/>
      </c>
      <c r="B931" s="36" t="str">
        <f>IF(OR(LEN('Local Access'!B931)=0,'Local Access'!$L930="Ja"),"",'Local Access'!B931)</f>
        <v/>
      </c>
      <c r="C931" s="36" t="str">
        <f>IF(OR(LEN('Local Access'!C931)=0,'Local Access'!$L930="Ja"),"",'Local Access'!C931)</f>
        <v/>
      </c>
      <c r="D931" s="36" t="str">
        <f>IF(OR(LEN('Local Access'!D931)=0,'Local Access'!$L930="Ja"),"",'Local Access'!D931)</f>
        <v/>
      </c>
      <c r="E931" s="36" t="str">
        <f>IF(OR(LEN('Local Access'!E931)=0,'Local Access'!$L930="Ja"),"",'Local Access'!E931)</f>
        <v/>
      </c>
      <c r="F931" s="36" t="str">
        <f>IF(OR(LEN('Local Access'!F931)=0,'Local Access'!$L930="Ja"),"",'Local Access'!F931)</f>
        <v/>
      </c>
      <c r="G931" s="36" t="str">
        <f>IF(N930="Ja","",IF(LEN('Local Access'!H931)=0,"",'Local Access'!H931))</f>
        <v/>
      </c>
      <c r="H931" s="174" t="str">
        <f t="shared" si="70"/>
        <v/>
      </c>
      <c r="I931" s="36" t="str">
        <f>IF(N930="Ja","",IF(LEN('Local Access'!G931)=0,"",'Local Access'!G931))</f>
        <v/>
      </c>
      <c r="J931" s="36" t="str">
        <f>IF(N930="Ja","",IF(LEN('Local Access'!I931)=0,"",'Local Access'!I931))</f>
        <v/>
      </c>
      <c r="K931" s="36" t="str">
        <f>IF(LEN('Local Access'!J931)=0,"",'Local Access'!J931)</f>
        <v/>
      </c>
      <c r="L931" s="36" t="str">
        <f>IF(LEN('Local Access'!K931)=0,"",'Local Access'!K931)</f>
        <v/>
      </c>
      <c r="M931" s="174" t="str">
        <f t="shared" si="71"/>
        <v/>
      </c>
      <c r="N931" s="36" t="str">
        <f>IF(LEN('Local Access'!L931)=0,"",'Local Access'!L931)</f>
        <v/>
      </c>
      <c r="O931" s="36" t="str">
        <f>IF(LEN('Local Access'!M931)=0,"",'Local Access'!M931)</f>
        <v/>
      </c>
      <c r="P931" s="35"/>
      <c r="Q931" s="35"/>
      <c r="R931" s="34"/>
      <c r="S931" s="33"/>
      <c r="T931" s="33"/>
      <c r="U931" s="32"/>
      <c r="V931" s="31"/>
      <c r="W931" s="31"/>
      <c r="X931" s="31"/>
      <c r="Y931" s="31"/>
      <c r="Z931" s="31"/>
      <c r="AA931" s="31"/>
      <c r="AB931" s="292">
        <f t="shared" si="72"/>
        <v>0</v>
      </c>
      <c r="AC931" s="292">
        <f t="shared" si="73"/>
        <v>0</v>
      </c>
      <c r="AD931" s="292">
        <f t="shared" si="74"/>
        <v>0</v>
      </c>
      <c r="AE931" s="30">
        <f>IF(G931="",0,IF(P931="On-Net maken (glasvezel)",$S931*PDC!$F$33+$T931*PDC!$F$34+PDC!$F$32+$U931,IF(P931="On-Net maken (radio)",PDC!$F$35+$U931,0)))</f>
        <v>0</v>
      </c>
      <c r="AF931" s="293">
        <f>IF(G931="",0,IF(P931="Inkoop bij 3e partij",0,IF(H931="Ja",Y931,VLOOKUP($G931,PDC!$B$10:$G$95,6,FALSE))))</f>
        <v>0</v>
      </c>
      <c r="AG931" s="30">
        <f>IF(G931="",0,IF(P931="Inkoop bij 3e partij",0,IF(H931="Ja", Z931,VLOOKUP($G931,PDC!$B$10:$G$95,5,FALSE))))</f>
        <v>0</v>
      </c>
      <c r="AH931" s="293">
        <f>IF(G931="",0,IF(P931="Inkoop bij 3e partij",V931*(1+PDC!$F$37)+IF(G931=0,0,IF(LEN(G931)=0,0,VLOOKUP($G931,PDC!$B$10:$J$77,7,FALSE))),0))</f>
        <v>0</v>
      </c>
      <c r="AI931" s="293">
        <f>IF(G931="",0,IF(P931="Inkoop bij 3e partij",W931*(1+PDC!$F$38),0))</f>
        <v>0</v>
      </c>
      <c r="AJ931" s="30">
        <f>IF(L931="",0,IF(M931="Ja",AA931,VLOOKUP($L931,PDC!$B$10:$G$95,5,FALSE)))</f>
        <v>0</v>
      </c>
    </row>
    <row r="932" spans="1:36" x14ac:dyDescent="0.2">
      <c r="A932" s="36" t="str">
        <f>IF(OR(LEN('Local Access'!A932)=0,'Local Access'!$L931="Ja"),"",'Local Access'!A932)</f>
        <v/>
      </c>
      <c r="B932" s="36" t="str">
        <f>IF(OR(LEN('Local Access'!B932)=0,'Local Access'!$L931="Ja"),"",'Local Access'!B932)</f>
        <v/>
      </c>
      <c r="C932" s="36" t="str">
        <f>IF(OR(LEN('Local Access'!C932)=0,'Local Access'!$L931="Ja"),"",'Local Access'!C932)</f>
        <v/>
      </c>
      <c r="D932" s="36" t="str">
        <f>IF(OR(LEN('Local Access'!D932)=0,'Local Access'!$L931="Ja"),"",'Local Access'!D932)</f>
        <v/>
      </c>
      <c r="E932" s="36" t="str">
        <f>IF(OR(LEN('Local Access'!E932)=0,'Local Access'!$L931="Ja"),"",'Local Access'!E932)</f>
        <v/>
      </c>
      <c r="F932" s="36" t="str">
        <f>IF(OR(LEN('Local Access'!F932)=0,'Local Access'!$L931="Ja"),"",'Local Access'!F932)</f>
        <v/>
      </c>
      <c r="G932" s="36" t="str">
        <f>IF(N931="Ja","",IF(LEN('Local Access'!H932)=0,"",'Local Access'!H932))</f>
        <v/>
      </c>
      <c r="H932" s="174" t="str">
        <f t="shared" si="70"/>
        <v/>
      </c>
      <c r="I932" s="36" t="str">
        <f>IF(N931="Ja","",IF(LEN('Local Access'!G932)=0,"",'Local Access'!G932))</f>
        <v/>
      </c>
      <c r="J932" s="36" t="str">
        <f>IF(N931="Ja","",IF(LEN('Local Access'!I932)=0,"",'Local Access'!I932))</f>
        <v/>
      </c>
      <c r="K932" s="36" t="str">
        <f>IF(LEN('Local Access'!J932)=0,"",'Local Access'!J932)</f>
        <v/>
      </c>
      <c r="L932" s="36" t="str">
        <f>IF(LEN('Local Access'!K932)=0,"",'Local Access'!K932)</f>
        <v/>
      </c>
      <c r="M932" s="174" t="str">
        <f t="shared" si="71"/>
        <v/>
      </c>
      <c r="N932" s="36" t="str">
        <f>IF(LEN('Local Access'!L932)=0,"",'Local Access'!L932)</f>
        <v/>
      </c>
      <c r="O932" s="36" t="str">
        <f>IF(LEN('Local Access'!M932)=0,"",'Local Access'!M932)</f>
        <v/>
      </c>
      <c r="P932" s="35"/>
      <c r="Q932" s="35"/>
      <c r="R932" s="34"/>
      <c r="S932" s="33"/>
      <c r="T932" s="33"/>
      <c r="U932" s="32"/>
      <c r="V932" s="31"/>
      <c r="W932" s="31"/>
      <c r="X932" s="31"/>
      <c r="Y932" s="31"/>
      <c r="Z932" s="31"/>
      <c r="AA932" s="31"/>
      <c r="AB932" s="292">
        <f t="shared" si="72"/>
        <v>0</v>
      </c>
      <c r="AC932" s="292">
        <f t="shared" si="73"/>
        <v>0</v>
      </c>
      <c r="AD932" s="292">
        <f t="shared" si="74"/>
        <v>0</v>
      </c>
      <c r="AE932" s="30">
        <f>IF(G932="",0,IF(P932="On-Net maken (glasvezel)",$S932*PDC!$F$33+$T932*PDC!$F$34+PDC!$F$32+$U932,IF(P932="On-Net maken (radio)",PDC!$F$35+$U932,0)))</f>
        <v>0</v>
      </c>
      <c r="AF932" s="293">
        <f>IF(G932="",0,IF(P932="Inkoop bij 3e partij",0,IF(H932="Ja",Y932,VLOOKUP($G932,PDC!$B$10:$G$95,6,FALSE))))</f>
        <v>0</v>
      </c>
      <c r="AG932" s="30">
        <f>IF(G932="",0,IF(P932="Inkoop bij 3e partij",0,IF(H932="Ja", Z932,VLOOKUP($G932,PDC!$B$10:$G$95,5,FALSE))))</f>
        <v>0</v>
      </c>
      <c r="AH932" s="293">
        <f>IF(G932="",0,IF(P932="Inkoop bij 3e partij",V932*(1+PDC!$F$37)+IF(G932=0,0,IF(LEN(G932)=0,0,VLOOKUP($G932,PDC!$B$10:$J$77,7,FALSE))),0))</f>
        <v>0</v>
      </c>
      <c r="AI932" s="293">
        <f>IF(G932="",0,IF(P932="Inkoop bij 3e partij",W932*(1+PDC!$F$38),0))</f>
        <v>0</v>
      </c>
      <c r="AJ932" s="30">
        <f>IF(L932="",0,IF(M932="Ja",AA932,VLOOKUP($L932,PDC!$B$10:$G$95,5,FALSE)))</f>
        <v>0</v>
      </c>
    </row>
    <row r="933" spans="1:36" x14ac:dyDescent="0.2">
      <c r="A933" s="36" t="str">
        <f>IF(OR(LEN('Local Access'!A933)=0,'Local Access'!$L932="Ja"),"",'Local Access'!A933)</f>
        <v/>
      </c>
      <c r="B933" s="36" t="str">
        <f>IF(OR(LEN('Local Access'!B933)=0,'Local Access'!$L932="Ja"),"",'Local Access'!B933)</f>
        <v/>
      </c>
      <c r="C933" s="36" t="str">
        <f>IF(OR(LEN('Local Access'!C933)=0,'Local Access'!$L932="Ja"),"",'Local Access'!C933)</f>
        <v/>
      </c>
      <c r="D933" s="36" t="str">
        <f>IF(OR(LEN('Local Access'!D933)=0,'Local Access'!$L932="Ja"),"",'Local Access'!D933)</f>
        <v/>
      </c>
      <c r="E933" s="36" t="str">
        <f>IF(OR(LEN('Local Access'!E933)=0,'Local Access'!$L932="Ja"),"",'Local Access'!E933)</f>
        <v/>
      </c>
      <c r="F933" s="36" t="str">
        <f>IF(OR(LEN('Local Access'!F933)=0,'Local Access'!$L932="Ja"),"",'Local Access'!F933)</f>
        <v/>
      </c>
      <c r="G933" s="36" t="str">
        <f>IF(N932="Ja","",IF(LEN('Local Access'!H933)=0,"",'Local Access'!H933))</f>
        <v/>
      </c>
      <c r="H933" s="174" t="str">
        <f t="shared" si="70"/>
        <v/>
      </c>
      <c r="I933" s="36" t="str">
        <f>IF(N932="Ja","",IF(LEN('Local Access'!G933)=0,"",'Local Access'!G933))</f>
        <v/>
      </c>
      <c r="J933" s="36" t="str">
        <f>IF(N932="Ja","",IF(LEN('Local Access'!I933)=0,"",'Local Access'!I933))</f>
        <v/>
      </c>
      <c r="K933" s="36" t="str">
        <f>IF(LEN('Local Access'!J933)=0,"",'Local Access'!J933)</f>
        <v/>
      </c>
      <c r="L933" s="36" t="str">
        <f>IF(LEN('Local Access'!K933)=0,"",'Local Access'!K933)</f>
        <v/>
      </c>
      <c r="M933" s="174" t="str">
        <f t="shared" si="71"/>
        <v/>
      </c>
      <c r="N933" s="36" t="str">
        <f>IF(LEN('Local Access'!L933)=0,"",'Local Access'!L933)</f>
        <v/>
      </c>
      <c r="O933" s="36" t="str">
        <f>IF(LEN('Local Access'!M933)=0,"",'Local Access'!M933)</f>
        <v/>
      </c>
      <c r="P933" s="35"/>
      <c r="Q933" s="35"/>
      <c r="R933" s="34"/>
      <c r="S933" s="33"/>
      <c r="T933" s="33"/>
      <c r="U933" s="32"/>
      <c r="V933" s="31"/>
      <c r="W933" s="31"/>
      <c r="X933" s="31"/>
      <c r="Y933" s="31"/>
      <c r="Z933" s="31"/>
      <c r="AA933" s="31"/>
      <c r="AB933" s="292">
        <f t="shared" si="72"/>
        <v>0</v>
      </c>
      <c r="AC933" s="292">
        <f t="shared" si="73"/>
        <v>0</v>
      </c>
      <c r="AD933" s="292">
        <f t="shared" si="74"/>
        <v>0</v>
      </c>
      <c r="AE933" s="30">
        <f>IF(G933="",0,IF(P933="On-Net maken (glasvezel)",$S933*PDC!$F$33+$T933*PDC!$F$34+PDC!$F$32+$U933,IF(P933="On-Net maken (radio)",PDC!$F$35+$U933,0)))</f>
        <v>0</v>
      </c>
      <c r="AF933" s="293">
        <f>IF(G933="",0,IF(P933="Inkoop bij 3e partij",0,IF(H933="Ja",Y933,VLOOKUP($G933,PDC!$B$10:$G$95,6,FALSE))))</f>
        <v>0</v>
      </c>
      <c r="AG933" s="30">
        <f>IF(G933="",0,IF(P933="Inkoop bij 3e partij",0,IF(H933="Ja", Z933,VLOOKUP($G933,PDC!$B$10:$G$95,5,FALSE))))</f>
        <v>0</v>
      </c>
      <c r="AH933" s="293">
        <f>IF(G933="",0,IF(P933="Inkoop bij 3e partij",V933*(1+PDC!$F$37)+IF(G933=0,0,IF(LEN(G933)=0,0,VLOOKUP($G933,PDC!$B$10:$J$77,7,FALSE))),0))</f>
        <v>0</v>
      </c>
      <c r="AI933" s="293">
        <f>IF(G933="",0,IF(P933="Inkoop bij 3e partij",W933*(1+PDC!$F$38),0))</f>
        <v>0</v>
      </c>
      <c r="AJ933" s="30">
        <f>IF(L933="",0,IF(M933="Ja",AA933,VLOOKUP($L933,PDC!$B$10:$G$95,5,FALSE)))</f>
        <v>0</v>
      </c>
    </row>
    <row r="934" spans="1:36" x14ac:dyDescent="0.2">
      <c r="A934" s="36" t="str">
        <f>IF(OR(LEN('Local Access'!A934)=0,'Local Access'!$L933="Ja"),"",'Local Access'!A934)</f>
        <v/>
      </c>
      <c r="B934" s="36" t="str">
        <f>IF(OR(LEN('Local Access'!B934)=0,'Local Access'!$L933="Ja"),"",'Local Access'!B934)</f>
        <v/>
      </c>
      <c r="C934" s="36" t="str">
        <f>IF(OR(LEN('Local Access'!C934)=0,'Local Access'!$L933="Ja"),"",'Local Access'!C934)</f>
        <v/>
      </c>
      <c r="D934" s="36" t="str">
        <f>IF(OR(LEN('Local Access'!D934)=0,'Local Access'!$L933="Ja"),"",'Local Access'!D934)</f>
        <v/>
      </c>
      <c r="E934" s="36" t="str">
        <f>IF(OR(LEN('Local Access'!E934)=0,'Local Access'!$L933="Ja"),"",'Local Access'!E934)</f>
        <v/>
      </c>
      <c r="F934" s="36" t="str">
        <f>IF(OR(LEN('Local Access'!F934)=0,'Local Access'!$L933="Ja"),"",'Local Access'!F934)</f>
        <v/>
      </c>
      <c r="G934" s="36" t="str">
        <f>IF(N933="Ja","",IF(LEN('Local Access'!H934)=0,"",'Local Access'!H934))</f>
        <v/>
      </c>
      <c r="H934" s="174" t="str">
        <f t="shared" si="70"/>
        <v/>
      </c>
      <c r="I934" s="36" t="str">
        <f>IF(N933="Ja","",IF(LEN('Local Access'!G934)=0,"",'Local Access'!G934))</f>
        <v/>
      </c>
      <c r="J934" s="36" t="str">
        <f>IF(N933="Ja","",IF(LEN('Local Access'!I934)=0,"",'Local Access'!I934))</f>
        <v/>
      </c>
      <c r="K934" s="36" t="str">
        <f>IF(LEN('Local Access'!J934)=0,"",'Local Access'!J934)</f>
        <v/>
      </c>
      <c r="L934" s="36" t="str">
        <f>IF(LEN('Local Access'!K934)=0,"",'Local Access'!K934)</f>
        <v/>
      </c>
      <c r="M934" s="174" t="str">
        <f t="shared" si="71"/>
        <v/>
      </c>
      <c r="N934" s="36" t="str">
        <f>IF(LEN('Local Access'!L934)=0,"",'Local Access'!L934)</f>
        <v/>
      </c>
      <c r="O934" s="36" t="str">
        <f>IF(LEN('Local Access'!M934)=0,"",'Local Access'!M934)</f>
        <v/>
      </c>
      <c r="P934" s="35"/>
      <c r="Q934" s="35"/>
      <c r="R934" s="34"/>
      <c r="S934" s="33"/>
      <c r="T934" s="33"/>
      <c r="U934" s="32"/>
      <c r="V934" s="31"/>
      <c r="W934" s="31"/>
      <c r="X934" s="31"/>
      <c r="Y934" s="31"/>
      <c r="Z934" s="31"/>
      <c r="AA934" s="31"/>
      <c r="AB934" s="292">
        <f t="shared" si="72"/>
        <v>0</v>
      </c>
      <c r="AC934" s="292">
        <f t="shared" si="73"/>
        <v>0</v>
      </c>
      <c r="AD934" s="292">
        <f t="shared" si="74"/>
        <v>0</v>
      </c>
      <c r="AE934" s="30">
        <f>IF(G934="",0,IF(P934="On-Net maken (glasvezel)",$S934*PDC!$F$33+$T934*PDC!$F$34+PDC!$F$32+$U934,IF(P934="On-Net maken (radio)",PDC!$F$35+$U934,0)))</f>
        <v>0</v>
      </c>
      <c r="AF934" s="293">
        <f>IF(G934="",0,IF(P934="Inkoop bij 3e partij",0,IF(H934="Ja",Y934,VLOOKUP($G934,PDC!$B$10:$G$95,6,FALSE))))</f>
        <v>0</v>
      </c>
      <c r="AG934" s="30">
        <f>IF(G934="",0,IF(P934="Inkoop bij 3e partij",0,IF(H934="Ja", Z934,VLOOKUP($G934,PDC!$B$10:$G$95,5,FALSE))))</f>
        <v>0</v>
      </c>
      <c r="AH934" s="293">
        <f>IF(G934="",0,IF(P934="Inkoop bij 3e partij",V934*(1+PDC!$F$37)+IF(G934=0,0,IF(LEN(G934)=0,0,VLOOKUP($G934,PDC!$B$10:$J$77,7,FALSE))),0))</f>
        <v>0</v>
      </c>
      <c r="AI934" s="293">
        <f>IF(G934="",0,IF(P934="Inkoop bij 3e partij",W934*(1+PDC!$F$38),0))</f>
        <v>0</v>
      </c>
      <c r="AJ934" s="30">
        <f>IF(L934="",0,IF(M934="Ja",AA934,VLOOKUP($L934,PDC!$B$10:$G$95,5,FALSE)))</f>
        <v>0</v>
      </c>
    </row>
    <row r="935" spans="1:36" x14ac:dyDescent="0.2">
      <c r="A935" s="36" t="str">
        <f>IF(OR(LEN('Local Access'!A935)=0,'Local Access'!$L934="Ja"),"",'Local Access'!A935)</f>
        <v/>
      </c>
      <c r="B935" s="36" t="str">
        <f>IF(OR(LEN('Local Access'!B935)=0,'Local Access'!$L934="Ja"),"",'Local Access'!B935)</f>
        <v/>
      </c>
      <c r="C935" s="36" t="str">
        <f>IF(OR(LEN('Local Access'!C935)=0,'Local Access'!$L934="Ja"),"",'Local Access'!C935)</f>
        <v/>
      </c>
      <c r="D935" s="36" t="str">
        <f>IF(OR(LEN('Local Access'!D935)=0,'Local Access'!$L934="Ja"),"",'Local Access'!D935)</f>
        <v/>
      </c>
      <c r="E935" s="36" t="str">
        <f>IF(OR(LEN('Local Access'!E935)=0,'Local Access'!$L934="Ja"),"",'Local Access'!E935)</f>
        <v/>
      </c>
      <c r="F935" s="36" t="str">
        <f>IF(OR(LEN('Local Access'!F935)=0,'Local Access'!$L934="Ja"),"",'Local Access'!F935)</f>
        <v/>
      </c>
      <c r="G935" s="36" t="str">
        <f>IF(N934="Ja","",IF(LEN('Local Access'!H935)=0,"",'Local Access'!H935))</f>
        <v/>
      </c>
      <c r="H935" s="174" t="str">
        <f t="shared" si="70"/>
        <v/>
      </c>
      <c r="I935" s="36" t="str">
        <f>IF(N934="Ja","",IF(LEN('Local Access'!G935)=0,"",'Local Access'!G935))</f>
        <v/>
      </c>
      <c r="J935" s="36" t="str">
        <f>IF(N934="Ja","",IF(LEN('Local Access'!I935)=0,"",'Local Access'!I935))</f>
        <v/>
      </c>
      <c r="K935" s="36" t="str">
        <f>IF(LEN('Local Access'!J935)=0,"",'Local Access'!J935)</f>
        <v/>
      </c>
      <c r="L935" s="36" t="str">
        <f>IF(LEN('Local Access'!K935)=0,"",'Local Access'!K935)</f>
        <v/>
      </c>
      <c r="M935" s="174" t="str">
        <f t="shared" si="71"/>
        <v/>
      </c>
      <c r="N935" s="36" t="str">
        <f>IF(LEN('Local Access'!L935)=0,"",'Local Access'!L935)</f>
        <v/>
      </c>
      <c r="O935" s="36" t="str">
        <f>IF(LEN('Local Access'!M935)=0,"",'Local Access'!M935)</f>
        <v/>
      </c>
      <c r="P935" s="35"/>
      <c r="Q935" s="35"/>
      <c r="R935" s="34"/>
      <c r="S935" s="33"/>
      <c r="T935" s="33"/>
      <c r="U935" s="32"/>
      <c r="V935" s="31"/>
      <c r="W935" s="31"/>
      <c r="X935" s="31"/>
      <c r="Y935" s="31"/>
      <c r="Z935" s="31"/>
      <c r="AA935" s="31"/>
      <c r="AB935" s="292">
        <f t="shared" si="72"/>
        <v>0</v>
      </c>
      <c r="AC935" s="292">
        <f t="shared" si="73"/>
        <v>0</v>
      </c>
      <c r="AD935" s="292">
        <f t="shared" si="74"/>
        <v>0</v>
      </c>
      <c r="AE935" s="30">
        <f>IF(G935="",0,IF(P935="On-Net maken (glasvezel)",$S935*PDC!$F$33+$T935*PDC!$F$34+PDC!$F$32+$U935,IF(P935="On-Net maken (radio)",PDC!$F$35+$U935,0)))</f>
        <v>0</v>
      </c>
      <c r="AF935" s="293">
        <f>IF(G935="",0,IF(P935="Inkoop bij 3e partij",0,IF(H935="Ja",Y935,VLOOKUP($G935,PDC!$B$10:$G$95,6,FALSE))))</f>
        <v>0</v>
      </c>
      <c r="AG935" s="30">
        <f>IF(G935="",0,IF(P935="Inkoop bij 3e partij",0,IF(H935="Ja", Z935,VLOOKUP($G935,PDC!$B$10:$G$95,5,FALSE))))</f>
        <v>0</v>
      </c>
      <c r="AH935" s="293">
        <f>IF(G935="",0,IF(P935="Inkoop bij 3e partij",V935*(1+PDC!$F$37)+IF(G935=0,0,IF(LEN(G935)=0,0,VLOOKUP($G935,PDC!$B$10:$J$77,7,FALSE))),0))</f>
        <v>0</v>
      </c>
      <c r="AI935" s="293">
        <f>IF(G935="",0,IF(P935="Inkoop bij 3e partij",W935*(1+PDC!$F$38),0))</f>
        <v>0</v>
      </c>
      <c r="AJ935" s="30">
        <f>IF(L935="",0,IF(M935="Ja",AA935,VLOOKUP($L935,PDC!$B$10:$G$95,5,FALSE)))</f>
        <v>0</v>
      </c>
    </row>
    <row r="936" spans="1:36" x14ac:dyDescent="0.2">
      <c r="A936" s="36" t="str">
        <f>IF(OR(LEN('Local Access'!A936)=0,'Local Access'!$L935="Ja"),"",'Local Access'!A936)</f>
        <v/>
      </c>
      <c r="B936" s="36" t="str">
        <f>IF(OR(LEN('Local Access'!B936)=0,'Local Access'!$L935="Ja"),"",'Local Access'!B936)</f>
        <v/>
      </c>
      <c r="C936" s="36" t="str">
        <f>IF(OR(LEN('Local Access'!C936)=0,'Local Access'!$L935="Ja"),"",'Local Access'!C936)</f>
        <v/>
      </c>
      <c r="D936" s="36" t="str">
        <f>IF(OR(LEN('Local Access'!D936)=0,'Local Access'!$L935="Ja"),"",'Local Access'!D936)</f>
        <v/>
      </c>
      <c r="E936" s="36" t="str">
        <f>IF(OR(LEN('Local Access'!E936)=0,'Local Access'!$L935="Ja"),"",'Local Access'!E936)</f>
        <v/>
      </c>
      <c r="F936" s="36" t="str">
        <f>IF(OR(LEN('Local Access'!F936)=0,'Local Access'!$L935="Ja"),"",'Local Access'!F936)</f>
        <v/>
      </c>
      <c r="G936" s="36" t="str">
        <f>IF(N935="Ja","",IF(LEN('Local Access'!H936)=0,"",'Local Access'!H936))</f>
        <v/>
      </c>
      <c r="H936" s="174" t="str">
        <f t="shared" si="70"/>
        <v/>
      </c>
      <c r="I936" s="36" t="str">
        <f>IF(N935="Ja","",IF(LEN('Local Access'!G936)=0,"",'Local Access'!G936))</f>
        <v/>
      </c>
      <c r="J936" s="36" t="str">
        <f>IF(N935="Ja","",IF(LEN('Local Access'!I936)=0,"",'Local Access'!I936))</f>
        <v/>
      </c>
      <c r="K936" s="36" t="str">
        <f>IF(LEN('Local Access'!J936)=0,"",'Local Access'!J936)</f>
        <v/>
      </c>
      <c r="L936" s="36" t="str">
        <f>IF(LEN('Local Access'!K936)=0,"",'Local Access'!K936)</f>
        <v/>
      </c>
      <c r="M936" s="174" t="str">
        <f t="shared" si="71"/>
        <v/>
      </c>
      <c r="N936" s="36" t="str">
        <f>IF(LEN('Local Access'!L936)=0,"",'Local Access'!L936)</f>
        <v/>
      </c>
      <c r="O936" s="36" t="str">
        <f>IF(LEN('Local Access'!M936)=0,"",'Local Access'!M936)</f>
        <v/>
      </c>
      <c r="P936" s="35"/>
      <c r="Q936" s="35"/>
      <c r="R936" s="34"/>
      <c r="S936" s="33"/>
      <c r="T936" s="33"/>
      <c r="U936" s="32"/>
      <c r="V936" s="31"/>
      <c r="W936" s="31"/>
      <c r="X936" s="31"/>
      <c r="Y936" s="31"/>
      <c r="Z936" s="31"/>
      <c r="AA936" s="31"/>
      <c r="AB936" s="292">
        <f t="shared" si="72"/>
        <v>0</v>
      </c>
      <c r="AC936" s="292">
        <f t="shared" si="73"/>
        <v>0</v>
      </c>
      <c r="AD936" s="292">
        <f t="shared" si="74"/>
        <v>0</v>
      </c>
      <c r="AE936" s="30">
        <f>IF(G936="",0,IF(P936="On-Net maken (glasvezel)",$S936*PDC!$F$33+$T936*PDC!$F$34+PDC!$F$32+$U936,IF(P936="On-Net maken (radio)",PDC!$F$35+$U936,0)))</f>
        <v>0</v>
      </c>
      <c r="AF936" s="293">
        <f>IF(G936="",0,IF(P936="Inkoop bij 3e partij",0,IF(H936="Ja",Y936,VLOOKUP($G936,PDC!$B$10:$G$95,6,FALSE))))</f>
        <v>0</v>
      </c>
      <c r="AG936" s="30">
        <f>IF(G936="",0,IF(P936="Inkoop bij 3e partij",0,IF(H936="Ja", Z936,VLOOKUP($G936,PDC!$B$10:$G$95,5,FALSE))))</f>
        <v>0</v>
      </c>
      <c r="AH936" s="293">
        <f>IF(G936="",0,IF(P936="Inkoop bij 3e partij",V936*(1+PDC!$F$37)+IF(G936=0,0,IF(LEN(G936)=0,0,VLOOKUP($G936,PDC!$B$10:$J$77,7,FALSE))),0))</f>
        <v>0</v>
      </c>
      <c r="AI936" s="293">
        <f>IF(G936="",0,IF(P936="Inkoop bij 3e partij",W936*(1+PDC!$F$38),0))</f>
        <v>0</v>
      </c>
      <c r="AJ936" s="30">
        <f>IF(L936="",0,IF(M936="Ja",AA936,VLOOKUP($L936,PDC!$B$10:$G$95,5,FALSE)))</f>
        <v>0</v>
      </c>
    </row>
    <row r="937" spans="1:36" x14ac:dyDescent="0.2">
      <c r="A937" s="36" t="str">
        <f>IF(OR(LEN('Local Access'!A937)=0,'Local Access'!$L936="Ja"),"",'Local Access'!A937)</f>
        <v/>
      </c>
      <c r="B937" s="36" t="str">
        <f>IF(OR(LEN('Local Access'!B937)=0,'Local Access'!$L936="Ja"),"",'Local Access'!B937)</f>
        <v/>
      </c>
      <c r="C937" s="36" t="str">
        <f>IF(OR(LEN('Local Access'!C937)=0,'Local Access'!$L936="Ja"),"",'Local Access'!C937)</f>
        <v/>
      </c>
      <c r="D937" s="36" t="str">
        <f>IF(OR(LEN('Local Access'!D937)=0,'Local Access'!$L936="Ja"),"",'Local Access'!D937)</f>
        <v/>
      </c>
      <c r="E937" s="36" t="str">
        <f>IF(OR(LEN('Local Access'!E937)=0,'Local Access'!$L936="Ja"),"",'Local Access'!E937)</f>
        <v/>
      </c>
      <c r="F937" s="36" t="str">
        <f>IF(OR(LEN('Local Access'!F937)=0,'Local Access'!$L936="Ja"),"",'Local Access'!F937)</f>
        <v/>
      </c>
      <c r="G937" s="36" t="str">
        <f>IF(N936="Ja","",IF(LEN('Local Access'!H937)=0,"",'Local Access'!H937))</f>
        <v/>
      </c>
      <c r="H937" s="174" t="str">
        <f t="shared" si="70"/>
        <v/>
      </c>
      <c r="I937" s="36" t="str">
        <f>IF(N936="Ja","",IF(LEN('Local Access'!G937)=0,"",'Local Access'!G937))</f>
        <v/>
      </c>
      <c r="J937" s="36" t="str">
        <f>IF(N936="Ja","",IF(LEN('Local Access'!I937)=0,"",'Local Access'!I937))</f>
        <v/>
      </c>
      <c r="K937" s="36" t="str">
        <f>IF(LEN('Local Access'!J937)=0,"",'Local Access'!J937)</f>
        <v/>
      </c>
      <c r="L937" s="36" t="str">
        <f>IF(LEN('Local Access'!K937)=0,"",'Local Access'!K937)</f>
        <v/>
      </c>
      <c r="M937" s="174" t="str">
        <f t="shared" si="71"/>
        <v/>
      </c>
      <c r="N937" s="36" t="str">
        <f>IF(LEN('Local Access'!L937)=0,"",'Local Access'!L937)</f>
        <v/>
      </c>
      <c r="O937" s="36" t="str">
        <f>IF(LEN('Local Access'!M937)=0,"",'Local Access'!M937)</f>
        <v/>
      </c>
      <c r="P937" s="35"/>
      <c r="Q937" s="35"/>
      <c r="R937" s="34"/>
      <c r="S937" s="33"/>
      <c r="T937" s="33"/>
      <c r="U937" s="32"/>
      <c r="V937" s="31"/>
      <c r="W937" s="31"/>
      <c r="X937" s="31"/>
      <c r="Y937" s="31"/>
      <c r="Z937" s="31"/>
      <c r="AA937" s="31"/>
      <c r="AB937" s="292">
        <f t="shared" si="72"/>
        <v>0</v>
      </c>
      <c r="AC937" s="292">
        <f t="shared" si="73"/>
        <v>0</v>
      </c>
      <c r="AD937" s="292">
        <f t="shared" si="74"/>
        <v>0</v>
      </c>
      <c r="AE937" s="30">
        <f>IF(G937="",0,IF(P937="On-Net maken (glasvezel)",$S937*PDC!$F$33+$T937*PDC!$F$34+PDC!$F$32+$U937,IF(P937="On-Net maken (radio)",PDC!$F$35+$U937,0)))</f>
        <v>0</v>
      </c>
      <c r="AF937" s="293">
        <f>IF(G937="",0,IF(P937="Inkoop bij 3e partij",0,IF(H937="Ja",Y937,VLOOKUP($G937,PDC!$B$10:$G$95,6,FALSE))))</f>
        <v>0</v>
      </c>
      <c r="AG937" s="30">
        <f>IF(G937="",0,IF(P937="Inkoop bij 3e partij",0,IF(H937="Ja", Z937,VLOOKUP($G937,PDC!$B$10:$G$95,5,FALSE))))</f>
        <v>0</v>
      </c>
      <c r="AH937" s="293">
        <f>IF(G937="",0,IF(P937="Inkoop bij 3e partij",V937*(1+PDC!$F$37)+IF(G937=0,0,IF(LEN(G937)=0,0,VLOOKUP($G937,PDC!$B$10:$J$77,7,FALSE))),0))</f>
        <v>0</v>
      </c>
      <c r="AI937" s="293">
        <f>IF(G937="",0,IF(P937="Inkoop bij 3e partij",W937*(1+PDC!$F$38),0))</f>
        <v>0</v>
      </c>
      <c r="AJ937" s="30">
        <f>IF(L937="",0,IF(M937="Ja",AA937,VLOOKUP($L937,PDC!$B$10:$G$95,5,FALSE)))</f>
        <v>0</v>
      </c>
    </row>
    <row r="938" spans="1:36" x14ac:dyDescent="0.2">
      <c r="A938" s="36" t="str">
        <f>IF(OR(LEN('Local Access'!A938)=0,'Local Access'!$L937="Ja"),"",'Local Access'!A938)</f>
        <v/>
      </c>
      <c r="B938" s="36" t="str">
        <f>IF(OR(LEN('Local Access'!B938)=0,'Local Access'!$L937="Ja"),"",'Local Access'!B938)</f>
        <v/>
      </c>
      <c r="C938" s="36" t="str">
        <f>IF(OR(LEN('Local Access'!C938)=0,'Local Access'!$L937="Ja"),"",'Local Access'!C938)</f>
        <v/>
      </c>
      <c r="D938" s="36" t="str">
        <f>IF(OR(LEN('Local Access'!D938)=0,'Local Access'!$L937="Ja"),"",'Local Access'!D938)</f>
        <v/>
      </c>
      <c r="E938" s="36" t="str">
        <f>IF(OR(LEN('Local Access'!E938)=0,'Local Access'!$L937="Ja"),"",'Local Access'!E938)</f>
        <v/>
      </c>
      <c r="F938" s="36" t="str">
        <f>IF(OR(LEN('Local Access'!F938)=0,'Local Access'!$L937="Ja"),"",'Local Access'!F938)</f>
        <v/>
      </c>
      <c r="G938" s="36" t="str">
        <f>IF(N937="Ja","",IF(LEN('Local Access'!H938)=0,"",'Local Access'!H938))</f>
        <v/>
      </c>
      <c r="H938" s="174" t="str">
        <f t="shared" si="70"/>
        <v/>
      </c>
      <c r="I938" s="36" t="str">
        <f>IF(N937="Ja","",IF(LEN('Local Access'!G938)=0,"",'Local Access'!G938))</f>
        <v/>
      </c>
      <c r="J938" s="36" t="str">
        <f>IF(N937="Ja","",IF(LEN('Local Access'!I938)=0,"",'Local Access'!I938))</f>
        <v/>
      </c>
      <c r="K938" s="36" t="str">
        <f>IF(LEN('Local Access'!J938)=0,"",'Local Access'!J938)</f>
        <v/>
      </c>
      <c r="L938" s="36" t="str">
        <f>IF(LEN('Local Access'!K938)=0,"",'Local Access'!K938)</f>
        <v/>
      </c>
      <c r="M938" s="174" t="str">
        <f t="shared" si="71"/>
        <v/>
      </c>
      <c r="N938" s="36" t="str">
        <f>IF(LEN('Local Access'!L938)=0,"",'Local Access'!L938)</f>
        <v/>
      </c>
      <c r="O938" s="36" t="str">
        <f>IF(LEN('Local Access'!M938)=0,"",'Local Access'!M938)</f>
        <v/>
      </c>
      <c r="P938" s="35"/>
      <c r="Q938" s="35"/>
      <c r="R938" s="34"/>
      <c r="S938" s="33"/>
      <c r="T938" s="33"/>
      <c r="U938" s="32"/>
      <c r="V938" s="31"/>
      <c r="W938" s="31"/>
      <c r="X938" s="31"/>
      <c r="Y938" s="31"/>
      <c r="Z938" s="31"/>
      <c r="AA938" s="31"/>
      <c r="AB938" s="292">
        <f t="shared" si="72"/>
        <v>0</v>
      </c>
      <c r="AC938" s="292">
        <f t="shared" si="73"/>
        <v>0</v>
      </c>
      <c r="AD938" s="292">
        <f t="shared" si="74"/>
        <v>0</v>
      </c>
      <c r="AE938" s="30">
        <f>IF(G938="",0,IF(P938="On-Net maken (glasvezel)",$S938*PDC!$F$33+$T938*PDC!$F$34+PDC!$F$32+$U938,IF(P938="On-Net maken (radio)",PDC!$F$35+$U938,0)))</f>
        <v>0</v>
      </c>
      <c r="AF938" s="293">
        <f>IF(G938="",0,IF(P938="Inkoop bij 3e partij",0,IF(H938="Ja",Y938,VLOOKUP($G938,PDC!$B$10:$G$95,6,FALSE))))</f>
        <v>0</v>
      </c>
      <c r="AG938" s="30">
        <f>IF(G938="",0,IF(P938="Inkoop bij 3e partij",0,IF(H938="Ja", Z938,VLOOKUP($G938,PDC!$B$10:$G$95,5,FALSE))))</f>
        <v>0</v>
      </c>
      <c r="AH938" s="293">
        <f>IF(G938="",0,IF(P938="Inkoop bij 3e partij",V938*(1+PDC!$F$37)+IF(G938=0,0,IF(LEN(G938)=0,0,VLOOKUP($G938,PDC!$B$10:$J$77,7,FALSE))),0))</f>
        <v>0</v>
      </c>
      <c r="AI938" s="293">
        <f>IF(G938="",0,IF(P938="Inkoop bij 3e partij",W938*(1+PDC!$F$38),0))</f>
        <v>0</v>
      </c>
      <c r="AJ938" s="30">
        <f>IF(L938="",0,IF(M938="Ja",AA938,VLOOKUP($L938,PDC!$B$10:$G$95,5,FALSE)))</f>
        <v>0</v>
      </c>
    </row>
    <row r="939" spans="1:36" x14ac:dyDescent="0.2">
      <c r="A939" s="36" t="str">
        <f>IF(OR(LEN('Local Access'!A939)=0,'Local Access'!$L938="Ja"),"",'Local Access'!A939)</f>
        <v/>
      </c>
      <c r="B939" s="36" t="str">
        <f>IF(OR(LEN('Local Access'!B939)=0,'Local Access'!$L938="Ja"),"",'Local Access'!B939)</f>
        <v/>
      </c>
      <c r="C939" s="36" t="str">
        <f>IF(OR(LEN('Local Access'!C939)=0,'Local Access'!$L938="Ja"),"",'Local Access'!C939)</f>
        <v/>
      </c>
      <c r="D939" s="36" t="str">
        <f>IF(OR(LEN('Local Access'!D939)=0,'Local Access'!$L938="Ja"),"",'Local Access'!D939)</f>
        <v/>
      </c>
      <c r="E939" s="36" t="str">
        <f>IF(OR(LEN('Local Access'!E939)=0,'Local Access'!$L938="Ja"),"",'Local Access'!E939)</f>
        <v/>
      </c>
      <c r="F939" s="36" t="str">
        <f>IF(OR(LEN('Local Access'!F939)=0,'Local Access'!$L938="Ja"),"",'Local Access'!F939)</f>
        <v/>
      </c>
      <c r="G939" s="36" t="str">
        <f>IF(N938="Ja","",IF(LEN('Local Access'!H939)=0,"",'Local Access'!H939))</f>
        <v/>
      </c>
      <c r="H939" s="174" t="str">
        <f t="shared" si="70"/>
        <v/>
      </c>
      <c r="I939" s="36" t="str">
        <f>IF(N938="Ja","",IF(LEN('Local Access'!G939)=0,"",'Local Access'!G939))</f>
        <v/>
      </c>
      <c r="J939" s="36" t="str">
        <f>IF(N938="Ja","",IF(LEN('Local Access'!I939)=0,"",'Local Access'!I939))</f>
        <v/>
      </c>
      <c r="K939" s="36" t="str">
        <f>IF(LEN('Local Access'!J939)=0,"",'Local Access'!J939)</f>
        <v/>
      </c>
      <c r="L939" s="36" t="str">
        <f>IF(LEN('Local Access'!K939)=0,"",'Local Access'!K939)</f>
        <v/>
      </c>
      <c r="M939" s="174" t="str">
        <f t="shared" si="71"/>
        <v/>
      </c>
      <c r="N939" s="36" t="str">
        <f>IF(LEN('Local Access'!L939)=0,"",'Local Access'!L939)</f>
        <v/>
      </c>
      <c r="O939" s="36" t="str">
        <f>IF(LEN('Local Access'!M939)=0,"",'Local Access'!M939)</f>
        <v/>
      </c>
      <c r="P939" s="35"/>
      <c r="Q939" s="35"/>
      <c r="R939" s="34"/>
      <c r="S939" s="33"/>
      <c r="T939" s="33"/>
      <c r="U939" s="32"/>
      <c r="V939" s="31"/>
      <c r="W939" s="31"/>
      <c r="X939" s="31"/>
      <c r="Y939" s="31"/>
      <c r="Z939" s="31"/>
      <c r="AA939" s="31"/>
      <c r="AB939" s="292">
        <f t="shared" si="72"/>
        <v>0</v>
      </c>
      <c r="AC939" s="292">
        <f t="shared" si="73"/>
        <v>0</v>
      </c>
      <c r="AD939" s="292">
        <f t="shared" si="74"/>
        <v>0</v>
      </c>
      <c r="AE939" s="30">
        <f>IF(G939="",0,IF(P939="On-Net maken (glasvezel)",$S939*PDC!$F$33+$T939*PDC!$F$34+PDC!$F$32+$U939,IF(P939="On-Net maken (radio)",PDC!$F$35+$U939,0)))</f>
        <v>0</v>
      </c>
      <c r="AF939" s="293">
        <f>IF(G939="",0,IF(P939="Inkoop bij 3e partij",0,IF(H939="Ja",Y939,VLOOKUP($G939,PDC!$B$10:$G$95,6,FALSE))))</f>
        <v>0</v>
      </c>
      <c r="AG939" s="30">
        <f>IF(G939="",0,IF(P939="Inkoop bij 3e partij",0,IF(H939="Ja", Z939,VLOOKUP($G939,PDC!$B$10:$G$95,5,FALSE))))</f>
        <v>0</v>
      </c>
      <c r="AH939" s="293">
        <f>IF(G939="",0,IF(P939="Inkoop bij 3e partij",V939*(1+PDC!$F$37)+IF(G939=0,0,IF(LEN(G939)=0,0,VLOOKUP($G939,PDC!$B$10:$J$77,7,FALSE))),0))</f>
        <v>0</v>
      </c>
      <c r="AI939" s="293">
        <f>IF(G939="",0,IF(P939="Inkoop bij 3e partij",W939*(1+PDC!$F$38),0))</f>
        <v>0</v>
      </c>
      <c r="AJ939" s="30">
        <f>IF(L939="",0,IF(M939="Ja",AA939,VLOOKUP($L939,PDC!$B$10:$G$95,5,FALSE)))</f>
        <v>0</v>
      </c>
    </row>
    <row r="940" spans="1:36" x14ac:dyDescent="0.2">
      <c r="A940" s="36" t="str">
        <f>IF(OR(LEN('Local Access'!A940)=0,'Local Access'!$L939="Ja"),"",'Local Access'!A940)</f>
        <v/>
      </c>
      <c r="B940" s="36" t="str">
        <f>IF(OR(LEN('Local Access'!B940)=0,'Local Access'!$L939="Ja"),"",'Local Access'!B940)</f>
        <v/>
      </c>
      <c r="C940" s="36" t="str">
        <f>IF(OR(LEN('Local Access'!C940)=0,'Local Access'!$L939="Ja"),"",'Local Access'!C940)</f>
        <v/>
      </c>
      <c r="D940" s="36" t="str">
        <f>IF(OR(LEN('Local Access'!D940)=0,'Local Access'!$L939="Ja"),"",'Local Access'!D940)</f>
        <v/>
      </c>
      <c r="E940" s="36" t="str">
        <f>IF(OR(LEN('Local Access'!E940)=0,'Local Access'!$L939="Ja"),"",'Local Access'!E940)</f>
        <v/>
      </c>
      <c r="F940" s="36" t="str">
        <f>IF(OR(LEN('Local Access'!F940)=0,'Local Access'!$L939="Ja"),"",'Local Access'!F940)</f>
        <v/>
      </c>
      <c r="G940" s="36" t="str">
        <f>IF(N939="Ja","",IF(LEN('Local Access'!H940)=0,"",'Local Access'!H940))</f>
        <v/>
      </c>
      <c r="H940" s="174" t="str">
        <f t="shared" si="70"/>
        <v/>
      </c>
      <c r="I940" s="36" t="str">
        <f>IF(N939="Ja","",IF(LEN('Local Access'!G940)=0,"",'Local Access'!G940))</f>
        <v/>
      </c>
      <c r="J940" s="36" t="str">
        <f>IF(N939="Ja","",IF(LEN('Local Access'!I940)=0,"",'Local Access'!I940))</f>
        <v/>
      </c>
      <c r="K940" s="36" t="str">
        <f>IF(LEN('Local Access'!J940)=0,"",'Local Access'!J940)</f>
        <v/>
      </c>
      <c r="L940" s="36" t="str">
        <f>IF(LEN('Local Access'!K940)=0,"",'Local Access'!K940)</f>
        <v/>
      </c>
      <c r="M940" s="174" t="str">
        <f t="shared" si="71"/>
        <v/>
      </c>
      <c r="N940" s="36" t="str">
        <f>IF(LEN('Local Access'!L940)=0,"",'Local Access'!L940)</f>
        <v/>
      </c>
      <c r="O940" s="36" t="str">
        <f>IF(LEN('Local Access'!M940)=0,"",'Local Access'!M940)</f>
        <v/>
      </c>
      <c r="P940" s="35"/>
      <c r="Q940" s="35"/>
      <c r="R940" s="34"/>
      <c r="S940" s="33"/>
      <c r="T940" s="33"/>
      <c r="U940" s="32"/>
      <c r="V940" s="31"/>
      <c r="W940" s="31"/>
      <c r="X940" s="31"/>
      <c r="Y940" s="31"/>
      <c r="Z940" s="31"/>
      <c r="AA940" s="31"/>
      <c r="AB940" s="292">
        <f t="shared" si="72"/>
        <v>0</v>
      </c>
      <c r="AC940" s="292">
        <f t="shared" si="73"/>
        <v>0</v>
      </c>
      <c r="AD940" s="292">
        <f t="shared" si="74"/>
        <v>0</v>
      </c>
      <c r="AE940" s="30">
        <f>IF(G940="",0,IF(P940="On-Net maken (glasvezel)",$S940*PDC!$F$33+$T940*PDC!$F$34+PDC!$F$32+$U940,IF(P940="On-Net maken (radio)",PDC!$F$35+$U940,0)))</f>
        <v>0</v>
      </c>
      <c r="AF940" s="293">
        <f>IF(G940="",0,IF(P940="Inkoop bij 3e partij",0,IF(H940="Ja",Y940,VLOOKUP($G940,PDC!$B$10:$G$95,6,FALSE))))</f>
        <v>0</v>
      </c>
      <c r="AG940" s="30">
        <f>IF(G940="",0,IF(P940="Inkoop bij 3e partij",0,IF(H940="Ja", Z940,VLOOKUP($G940,PDC!$B$10:$G$95,5,FALSE))))</f>
        <v>0</v>
      </c>
      <c r="AH940" s="293">
        <f>IF(G940="",0,IF(P940="Inkoop bij 3e partij",V940*(1+PDC!$F$37)+IF(G940=0,0,IF(LEN(G940)=0,0,VLOOKUP($G940,PDC!$B$10:$J$77,7,FALSE))),0))</f>
        <v>0</v>
      </c>
      <c r="AI940" s="293">
        <f>IF(G940="",0,IF(P940="Inkoop bij 3e partij",W940*(1+PDC!$F$38),0))</f>
        <v>0</v>
      </c>
      <c r="AJ940" s="30">
        <f>IF(L940="",0,IF(M940="Ja",AA940,VLOOKUP($L940,PDC!$B$10:$G$95,5,FALSE)))</f>
        <v>0</v>
      </c>
    </row>
    <row r="941" spans="1:36" x14ac:dyDescent="0.2">
      <c r="A941" s="36" t="str">
        <f>IF(OR(LEN('Local Access'!A941)=0,'Local Access'!$L940="Ja"),"",'Local Access'!A941)</f>
        <v/>
      </c>
      <c r="B941" s="36" t="str">
        <f>IF(OR(LEN('Local Access'!B941)=0,'Local Access'!$L940="Ja"),"",'Local Access'!B941)</f>
        <v/>
      </c>
      <c r="C941" s="36" t="str">
        <f>IF(OR(LEN('Local Access'!C941)=0,'Local Access'!$L940="Ja"),"",'Local Access'!C941)</f>
        <v/>
      </c>
      <c r="D941" s="36" t="str">
        <f>IF(OR(LEN('Local Access'!D941)=0,'Local Access'!$L940="Ja"),"",'Local Access'!D941)</f>
        <v/>
      </c>
      <c r="E941" s="36" t="str">
        <f>IF(OR(LEN('Local Access'!E941)=0,'Local Access'!$L940="Ja"),"",'Local Access'!E941)</f>
        <v/>
      </c>
      <c r="F941" s="36" t="str">
        <f>IF(OR(LEN('Local Access'!F941)=0,'Local Access'!$L940="Ja"),"",'Local Access'!F941)</f>
        <v/>
      </c>
      <c r="G941" s="36" t="str">
        <f>IF(N940="Ja","",IF(LEN('Local Access'!H941)=0,"",'Local Access'!H941))</f>
        <v/>
      </c>
      <c r="H941" s="174" t="str">
        <f t="shared" si="70"/>
        <v/>
      </c>
      <c r="I941" s="36" t="str">
        <f>IF(N940="Ja","",IF(LEN('Local Access'!G941)=0,"",'Local Access'!G941))</f>
        <v/>
      </c>
      <c r="J941" s="36" t="str">
        <f>IF(N940="Ja","",IF(LEN('Local Access'!I941)=0,"",'Local Access'!I941))</f>
        <v/>
      </c>
      <c r="K941" s="36" t="str">
        <f>IF(LEN('Local Access'!J941)=0,"",'Local Access'!J941)</f>
        <v/>
      </c>
      <c r="L941" s="36" t="str">
        <f>IF(LEN('Local Access'!K941)=0,"",'Local Access'!K941)</f>
        <v/>
      </c>
      <c r="M941" s="174" t="str">
        <f t="shared" si="71"/>
        <v/>
      </c>
      <c r="N941" s="36" t="str">
        <f>IF(LEN('Local Access'!L941)=0,"",'Local Access'!L941)</f>
        <v/>
      </c>
      <c r="O941" s="36" t="str">
        <f>IF(LEN('Local Access'!M941)=0,"",'Local Access'!M941)</f>
        <v/>
      </c>
      <c r="P941" s="35"/>
      <c r="Q941" s="35"/>
      <c r="R941" s="34"/>
      <c r="S941" s="33"/>
      <c r="T941" s="33"/>
      <c r="U941" s="32"/>
      <c r="V941" s="31"/>
      <c r="W941" s="31"/>
      <c r="X941" s="31"/>
      <c r="Y941" s="31"/>
      <c r="Z941" s="31"/>
      <c r="AA941" s="31"/>
      <c r="AB941" s="292">
        <f t="shared" si="72"/>
        <v>0</v>
      </c>
      <c r="AC941" s="292">
        <f t="shared" si="73"/>
        <v>0</v>
      </c>
      <c r="AD941" s="292">
        <f t="shared" si="74"/>
        <v>0</v>
      </c>
      <c r="AE941" s="30">
        <f>IF(G941="",0,IF(P941="On-Net maken (glasvezel)",$S941*PDC!$F$33+$T941*PDC!$F$34+PDC!$F$32+$U941,IF(P941="On-Net maken (radio)",PDC!$F$35+$U941,0)))</f>
        <v>0</v>
      </c>
      <c r="AF941" s="293">
        <f>IF(G941="",0,IF(P941="Inkoop bij 3e partij",0,IF(H941="Ja",Y941,VLOOKUP($G941,PDC!$B$10:$G$95,6,FALSE))))</f>
        <v>0</v>
      </c>
      <c r="AG941" s="30">
        <f>IF(G941="",0,IF(P941="Inkoop bij 3e partij",0,IF(H941="Ja", Z941,VLOOKUP($G941,PDC!$B$10:$G$95,5,FALSE))))</f>
        <v>0</v>
      </c>
      <c r="AH941" s="293">
        <f>IF(G941="",0,IF(P941="Inkoop bij 3e partij",V941*(1+PDC!$F$37)+IF(G941=0,0,IF(LEN(G941)=0,0,VLOOKUP($G941,PDC!$B$10:$J$77,7,FALSE))),0))</f>
        <v>0</v>
      </c>
      <c r="AI941" s="293">
        <f>IF(G941="",0,IF(P941="Inkoop bij 3e partij",W941*(1+PDC!$F$38),0))</f>
        <v>0</v>
      </c>
      <c r="AJ941" s="30">
        <f>IF(L941="",0,IF(M941="Ja",AA941,VLOOKUP($L941,PDC!$B$10:$G$95,5,FALSE)))</f>
        <v>0</v>
      </c>
    </row>
    <row r="942" spans="1:36" x14ac:dyDescent="0.2">
      <c r="A942" s="36" t="str">
        <f>IF(OR(LEN('Local Access'!A942)=0,'Local Access'!$L941="Ja"),"",'Local Access'!A942)</f>
        <v/>
      </c>
      <c r="B942" s="36" t="str">
        <f>IF(OR(LEN('Local Access'!B942)=0,'Local Access'!$L941="Ja"),"",'Local Access'!B942)</f>
        <v/>
      </c>
      <c r="C942" s="36" t="str">
        <f>IF(OR(LEN('Local Access'!C942)=0,'Local Access'!$L941="Ja"),"",'Local Access'!C942)</f>
        <v/>
      </c>
      <c r="D942" s="36" t="str">
        <f>IF(OR(LEN('Local Access'!D942)=0,'Local Access'!$L941="Ja"),"",'Local Access'!D942)</f>
        <v/>
      </c>
      <c r="E942" s="36" t="str">
        <f>IF(OR(LEN('Local Access'!E942)=0,'Local Access'!$L941="Ja"),"",'Local Access'!E942)</f>
        <v/>
      </c>
      <c r="F942" s="36" t="str">
        <f>IF(OR(LEN('Local Access'!F942)=0,'Local Access'!$L941="Ja"),"",'Local Access'!F942)</f>
        <v/>
      </c>
      <c r="G942" s="36" t="str">
        <f>IF(N941="Ja","",IF(LEN('Local Access'!H942)=0,"",'Local Access'!H942))</f>
        <v/>
      </c>
      <c r="H942" s="174" t="str">
        <f t="shared" si="70"/>
        <v/>
      </c>
      <c r="I942" s="36" t="str">
        <f>IF(N941="Ja","",IF(LEN('Local Access'!G942)=0,"",'Local Access'!G942))</f>
        <v/>
      </c>
      <c r="J942" s="36" t="str">
        <f>IF(N941="Ja","",IF(LEN('Local Access'!I942)=0,"",'Local Access'!I942))</f>
        <v/>
      </c>
      <c r="K942" s="36" t="str">
        <f>IF(LEN('Local Access'!J942)=0,"",'Local Access'!J942)</f>
        <v/>
      </c>
      <c r="L942" s="36" t="str">
        <f>IF(LEN('Local Access'!K942)=0,"",'Local Access'!K942)</f>
        <v/>
      </c>
      <c r="M942" s="174" t="str">
        <f t="shared" si="71"/>
        <v/>
      </c>
      <c r="N942" s="36" t="str">
        <f>IF(LEN('Local Access'!L942)=0,"",'Local Access'!L942)</f>
        <v/>
      </c>
      <c r="O942" s="36" t="str">
        <f>IF(LEN('Local Access'!M942)=0,"",'Local Access'!M942)</f>
        <v/>
      </c>
      <c r="P942" s="35"/>
      <c r="Q942" s="35"/>
      <c r="R942" s="34"/>
      <c r="S942" s="33"/>
      <c r="T942" s="33"/>
      <c r="U942" s="32"/>
      <c r="V942" s="31"/>
      <c r="W942" s="31"/>
      <c r="X942" s="31"/>
      <c r="Y942" s="31"/>
      <c r="Z942" s="31"/>
      <c r="AA942" s="31"/>
      <c r="AB942" s="292">
        <f t="shared" si="72"/>
        <v>0</v>
      </c>
      <c r="AC942" s="292">
        <f t="shared" si="73"/>
        <v>0</v>
      </c>
      <c r="AD942" s="292">
        <f t="shared" si="74"/>
        <v>0</v>
      </c>
      <c r="AE942" s="30">
        <f>IF(G942="",0,IF(P942="On-Net maken (glasvezel)",$S942*PDC!$F$33+$T942*PDC!$F$34+PDC!$F$32+$U942,IF(P942="On-Net maken (radio)",PDC!$F$35+$U942,0)))</f>
        <v>0</v>
      </c>
      <c r="AF942" s="293">
        <f>IF(G942="",0,IF(P942="Inkoop bij 3e partij",0,IF(H942="Ja",Y942,VLOOKUP($G942,PDC!$B$10:$G$95,6,FALSE))))</f>
        <v>0</v>
      </c>
      <c r="AG942" s="30">
        <f>IF(G942="",0,IF(P942="Inkoop bij 3e partij",0,IF(H942="Ja", Z942,VLOOKUP($G942,PDC!$B$10:$G$95,5,FALSE))))</f>
        <v>0</v>
      </c>
      <c r="AH942" s="293">
        <f>IF(G942="",0,IF(P942="Inkoop bij 3e partij",V942*(1+PDC!$F$37)+IF(G942=0,0,IF(LEN(G942)=0,0,VLOOKUP($G942,PDC!$B$10:$J$77,7,FALSE))),0))</f>
        <v>0</v>
      </c>
      <c r="AI942" s="293">
        <f>IF(G942="",0,IF(P942="Inkoop bij 3e partij",W942*(1+PDC!$F$38),0))</f>
        <v>0</v>
      </c>
      <c r="AJ942" s="30">
        <f>IF(L942="",0,IF(M942="Ja",AA942,VLOOKUP($L942,PDC!$B$10:$G$95,5,FALSE)))</f>
        <v>0</v>
      </c>
    </row>
    <row r="943" spans="1:36" x14ac:dyDescent="0.2">
      <c r="A943" s="36" t="str">
        <f>IF(OR(LEN('Local Access'!A943)=0,'Local Access'!$L942="Ja"),"",'Local Access'!A943)</f>
        <v/>
      </c>
      <c r="B943" s="36" t="str">
        <f>IF(OR(LEN('Local Access'!B943)=0,'Local Access'!$L942="Ja"),"",'Local Access'!B943)</f>
        <v/>
      </c>
      <c r="C943" s="36" t="str">
        <f>IF(OR(LEN('Local Access'!C943)=0,'Local Access'!$L942="Ja"),"",'Local Access'!C943)</f>
        <v/>
      </c>
      <c r="D943" s="36" t="str">
        <f>IF(OR(LEN('Local Access'!D943)=0,'Local Access'!$L942="Ja"),"",'Local Access'!D943)</f>
        <v/>
      </c>
      <c r="E943" s="36" t="str">
        <f>IF(OR(LEN('Local Access'!E943)=0,'Local Access'!$L942="Ja"),"",'Local Access'!E943)</f>
        <v/>
      </c>
      <c r="F943" s="36" t="str">
        <f>IF(OR(LEN('Local Access'!F943)=0,'Local Access'!$L942="Ja"),"",'Local Access'!F943)</f>
        <v/>
      </c>
      <c r="G943" s="36" t="str">
        <f>IF(N942="Ja","",IF(LEN('Local Access'!H943)=0,"",'Local Access'!H943))</f>
        <v/>
      </c>
      <c r="H943" s="174" t="str">
        <f t="shared" si="70"/>
        <v/>
      </c>
      <c r="I943" s="36" t="str">
        <f>IF(N942="Ja","",IF(LEN('Local Access'!G943)=0,"",'Local Access'!G943))</f>
        <v/>
      </c>
      <c r="J943" s="36" t="str">
        <f>IF(N942="Ja","",IF(LEN('Local Access'!I943)=0,"",'Local Access'!I943))</f>
        <v/>
      </c>
      <c r="K943" s="36" t="str">
        <f>IF(LEN('Local Access'!J943)=0,"",'Local Access'!J943)</f>
        <v/>
      </c>
      <c r="L943" s="36" t="str">
        <f>IF(LEN('Local Access'!K943)=0,"",'Local Access'!K943)</f>
        <v/>
      </c>
      <c r="M943" s="174" t="str">
        <f t="shared" si="71"/>
        <v/>
      </c>
      <c r="N943" s="36" t="str">
        <f>IF(LEN('Local Access'!L943)=0,"",'Local Access'!L943)</f>
        <v/>
      </c>
      <c r="O943" s="36" t="str">
        <f>IF(LEN('Local Access'!M943)=0,"",'Local Access'!M943)</f>
        <v/>
      </c>
      <c r="P943" s="35"/>
      <c r="Q943" s="35"/>
      <c r="R943" s="34"/>
      <c r="S943" s="33"/>
      <c r="T943" s="33"/>
      <c r="U943" s="32"/>
      <c r="V943" s="31"/>
      <c r="W943" s="31"/>
      <c r="X943" s="31"/>
      <c r="Y943" s="31"/>
      <c r="Z943" s="31"/>
      <c r="AA943" s="31"/>
      <c r="AB943" s="292">
        <f t="shared" si="72"/>
        <v>0</v>
      </c>
      <c r="AC943" s="292">
        <f t="shared" si="73"/>
        <v>0</v>
      </c>
      <c r="AD943" s="292">
        <f t="shared" si="74"/>
        <v>0</v>
      </c>
      <c r="AE943" s="30">
        <f>IF(G943="",0,IF(P943="On-Net maken (glasvezel)",$S943*PDC!$F$33+$T943*PDC!$F$34+PDC!$F$32+$U943,IF(P943="On-Net maken (radio)",PDC!$F$35+$U943,0)))</f>
        <v>0</v>
      </c>
      <c r="AF943" s="293">
        <f>IF(G943="",0,IF(P943="Inkoop bij 3e partij",0,IF(H943="Ja",Y943,VLOOKUP($G943,PDC!$B$10:$G$95,6,FALSE))))</f>
        <v>0</v>
      </c>
      <c r="AG943" s="30">
        <f>IF(G943="",0,IF(P943="Inkoop bij 3e partij",0,IF(H943="Ja", Z943,VLOOKUP($G943,PDC!$B$10:$G$95,5,FALSE))))</f>
        <v>0</v>
      </c>
      <c r="AH943" s="293">
        <f>IF(G943="",0,IF(P943="Inkoop bij 3e partij",V943*(1+PDC!$F$37)+IF(G943=0,0,IF(LEN(G943)=0,0,VLOOKUP($G943,PDC!$B$10:$J$77,7,FALSE))),0))</f>
        <v>0</v>
      </c>
      <c r="AI943" s="293">
        <f>IF(G943="",0,IF(P943="Inkoop bij 3e partij",W943*(1+PDC!$F$38),0))</f>
        <v>0</v>
      </c>
      <c r="AJ943" s="30">
        <f>IF(L943="",0,IF(M943="Ja",AA943,VLOOKUP($L943,PDC!$B$10:$G$95,5,FALSE)))</f>
        <v>0</v>
      </c>
    </row>
    <row r="944" spans="1:36" x14ac:dyDescent="0.2">
      <c r="A944" s="36" t="str">
        <f>IF(OR(LEN('Local Access'!A944)=0,'Local Access'!$L943="Ja"),"",'Local Access'!A944)</f>
        <v/>
      </c>
      <c r="B944" s="36" t="str">
        <f>IF(OR(LEN('Local Access'!B944)=0,'Local Access'!$L943="Ja"),"",'Local Access'!B944)</f>
        <v/>
      </c>
      <c r="C944" s="36" t="str">
        <f>IF(OR(LEN('Local Access'!C944)=0,'Local Access'!$L943="Ja"),"",'Local Access'!C944)</f>
        <v/>
      </c>
      <c r="D944" s="36" t="str">
        <f>IF(OR(LEN('Local Access'!D944)=0,'Local Access'!$L943="Ja"),"",'Local Access'!D944)</f>
        <v/>
      </c>
      <c r="E944" s="36" t="str">
        <f>IF(OR(LEN('Local Access'!E944)=0,'Local Access'!$L943="Ja"),"",'Local Access'!E944)</f>
        <v/>
      </c>
      <c r="F944" s="36" t="str">
        <f>IF(OR(LEN('Local Access'!F944)=0,'Local Access'!$L943="Ja"),"",'Local Access'!F944)</f>
        <v/>
      </c>
      <c r="G944" s="36" t="str">
        <f>IF(N943="Ja","",IF(LEN('Local Access'!H944)=0,"",'Local Access'!H944))</f>
        <v/>
      </c>
      <c r="H944" s="174" t="str">
        <f t="shared" si="70"/>
        <v/>
      </c>
      <c r="I944" s="36" t="str">
        <f>IF(N943="Ja","",IF(LEN('Local Access'!G944)=0,"",'Local Access'!G944))</f>
        <v/>
      </c>
      <c r="J944" s="36" t="str">
        <f>IF(N943="Ja","",IF(LEN('Local Access'!I944)=0,"",'Local Access'!I944))</f>
        <v/>
      </c>
      <c r="K944" s="36" t="str">
        <f>IF(LEN('Local Access'!J944)=0,"",'Local Access'!J944)</f>
        <v/>
      </c>
      <c r="L944" s="36" t="str">
        <f>IF(LEN('Local Access'!K944)=0,"",'Local Access'!K944)</f>
        <v/>
      </c>
      <c r="M944" s="174" t="str">
        <f t="shared" si="71"/>
        <v/>
      </c>
      <c r="N944" s="36" t="str">
        <f>IF(LEN('Local Access'!L944)=0,"",'Local Access'!L944)</f>
        <v/>
      </c>
      <c r="O944" s="36" t="str">
        <f>IF(LEN('Local Access'!M944)=0,"",'Local Access'!M944)</f>
        <v/>
      </c>
      <c r="P944" s="35"/>
      <c r="Q944" s="35"/>
      <c r="R944" s="34"/>
      <c r="S944" s="33"/>
      <c r="T944" s="33"/>
      <c r="U944" s="32"/>
      <c r="V944" s="31"/>
      <c r="W944" s="31"/>
      <c r="X944" s="31"/>
      <c r="Y944" s="31"/>
      <c r="Z944" s="31"/>
      <c r="AA944" s="31"/>
      <c r="AB944" s="292">
        <f t="shared" si="72"/>
        <v>0</v>
      </c>
      <c r="AC944" s="292">
        <f t="shared" si="73"/>
        <v>0</v>
      </c>
      <c r="AD944" s="292">
        <f t="shared" si="74"/>
        <v>0</v>
      </c>
      <c r="AE944" s="30">
        <f>IF(G944="",0,IF(P944="On-Net maken (glasvezel)",$S944*PDC!$F$33+$T944*PDC!$F$34+PDC!$F$32+$U944,IF(P944="On-Net maken (radio)",PDC!$F$35+$U944,0)))</f>
        <v>0</v>
      </c>
      <c r="AF944" s="293">
        <f>IF(G944="",0,IF(P944="Inkoop bij 3e partij",0,IF(H944="Ja",Y944,VLOOKUP($G944,PDC!$B$10:$G$95,6,FALSE))))</f>
        <v>0</v>
      </c>
      <c r="AG944" s="30">
        <f>IF(G944="",0,IF(P944="Inkoop bij 3e partij",0,IF(H944="Ja", Z944,VLOOKUP($G944,PDC!$B$10:$G$95,5,FALSE))))</f>
        <v>0</v>
      </c>
      <c r="AH944" s="293">
        <f>IF(G944="",0,IF(P944="Inkoop bij 3e partij",V944*(1+PDC!$F$37)+IF(G944=0,0,IF(LEN(G944)=0,0,VLOOKUP($G944,PDC!$B$10:$J$77,7,FALSE))),0))</f>
        <v>0</v>
      </c>
      <c r="AI944" s="293">
        <f>IF(G944="",0,IF(P944="Inkoop bij 3e partij",W944*(1+PDC!$F$38),0))</f>
        <v>0</v>
      </c>
      <c r="AJ944" s="30">
        <f>IF(L944="",0,IF(M944="Ja",AA944,VLOOKUP($L944,PDC!$B$10:$G$95,5,FALSE)))</f>
        <v>0</v>
      </c>
    </row>
    <row r="945" spans="1:36" x14ac:dyDescent="0.2">
      <c r="A945" s="36" t="str">
        <f>IF(OR(LEN('Local Access'!A945)=0,'Local Access'!$L944="Ja"),"",'Local Access'!A945)</f>
        <v/>
      </c>
      <c r="B945" s="36" t="str">
        <f>IF(OR(LEN('Local Access'!B945)=0,'Local Access'!$L944="Ja"),"",'Local Access'!B945)</f>
        <v/>
      </c>
      <c r="C945" s="36" t="str">
        <f>IF(OR(LEN('Local Access'!C945)=0,'Local Access'!$L944="Ja"),"",'Local Access'!C945)</f>
        <v/>
      </c>
      <c r="D945" s="36" t="str">
        <f>IF(OR(LEN('Local Access'!D945)=0,'Local Access'!$L944="Ja"),"",'Local Access'!D945)</f>
        <v/>
      </c>
      <c r="E945" s="36" t="str">
        <f>IF(OR(LEN('Local Access'!E945)=0,'Local Access'!$L944="Ja"),"",'Local Access'!E945)</f>
        <v/>
      </c>
      <c r="F945" s="36" t="str">
        <f>IF(OR(LEN('Local Access'!F945)=0,'Local Access'!$L944="Ja"),"",'Local Access'!F945)</f>
        <v/>
      </c>
      <c r="G945" s="36" t="str">
        <f>IF(N944="Ja","",IF(LEN('Local Access'!H945)=0,"",'Local Access'!H945))</f>
        <v/>
      </c>
      <c r="H945" s="174" t="str">
        <f t="shared" si="70"/>
        <v/>
      </c>
      <c r="I945" s="36" t="str">
        <f>IF(N944="Ja","",IF(LEN('Local Access'!G945)=0,"",'Local Access'!G945))</f>
        <v/>
      </c>
      <c r="J945" s="36" t="str">
        <f>IF(N944="Ja","",IF(LEN('Local Access'!I945)=0,"",'Local Access'!I945))</f>
        <v/>
      </c>
      <c r="K945" s="36" t="str">
        <f>IF(LEN('Local Access'!J945)=0,"",'Local Access'!J945)</f>
        <v/>
      </c>
      <c r="L945" s="36" t="str">
        <f>IF(LEN('Local Access'!K945)=0,"",'Local Access'!K945)</f>
        <v/>
      </c>
      <c r="M945" s="174" t="str">
        <f t="shared" si="71"/>
        <v/>
      </c>
      <c r="N945" s="36" t="str">
        <f>IF(LEN('Local Access'!L945)=0,"",'Local Access'!L945)</f>
        <v/>
      </c>
      <c r="O945" s="36" t="str">
        <f>IF(LEN('Local Access'!M945)=0,"",'Local Access'!M945)</f>
        <v/>
      </c>
      <c r="P945" s="35"/>
      <c r="Q945" s="35"/>
      <c r="R945" s="34"/>
      <c r="S945" s="33"/>
      <c r="T945" s="33"/>
      <c r="U945" s="32"/>
      <c r="V945" s="31"/>
      <c r="W945" s="31"/>
      <c r="X945" s="31"/>
      <c r="Y945" s="31"/>
      <c r="Z945" s="31"/>
      <c r="AA945" s="31"/>
      <c r="AB945" s="292">
        <f t="shared" si="72"/>
        <v>0</v>
      </c>
      <c r="AC945" s="292">
        <f t="shared" si="73"/>
        <v>0</v>
      </c>
      <c r="AD945" s="292">
        <f t="shared" si="74"/>
        <v>0</v>
      </c>
      <c r="AE945" s="30">
        <f>IF(G945="",0,IF(P945="On-Net maken (glasvezel)",$S945*PDC!$F$33+$T945*PDC!$F$34+PDC!$F$32+$U945,IF(P945="On-Net maken (radio)",PDC!$F$35+$U945,0)))</f>
        <v>0</v>
      </c>
      <c r="AF945" s="293">
        <f>IF(G945="",0,IF(P945="Inkoop bij 3e partij",0,IF(H945="Ja",Y945,VLOOKUP($G945,PDC!$B$10:$G$95,6,FALSE))))</f>
        <v>0</v>
      </c>
      <c r="AG945" s="30">
        <f>IF(G945="",0,IF(P945="Inkoop bij 3e partij",0,IF(H945="Ja", Z945,VLOOKUP($G945,PDC!$B$10:$G$95,5,FALSE))))</f>
        <v>0</v>
      </c>
      <c r="AH945" s="293">
        <f>IF(G945="",0,IF(P945="Inkoop bij 3e partij",V945*(1+PDC!$F$37)+IF(G945=0,0,IF(LEN(G945)=0,0,VLOOKUP($G945,PDC!$B$10:$J$77,7,FALSE))),0))</f>
        <v>0</v>
      </c>
      <c r="AI945" s="293">
        <f>IF(G945="",0,IF(P945="Inkoop bij 3e partij",W945*(1+PDC!$F$38),0))</f>
        <v>0</v>
      </c>
      <c r="AJ945" s="30">
        <f>IF(L945="",0,IF(M945="Ja",AA945,VLOOKUP($L945,PDC!$B$10:$G$95,5,FALSE)))</f>
        <v>0</v>
      </c>
    </row>
    <row r="946" spans="1:36" x14ac:dyDescent="0.2">
      <c r="A946" s="36" t="str">
        <f>IF(OR(LEN('Local Access'!A946)=0,'Local Access'!$L945="Ja"),"",'Local Access'!A946)</f>
        <v/>
      </c>
      <c r="B946" s="36" t="str">
        <f>IF(OR(LEN('Local Access'!B946)=0,'Local Access'!$L945="Ja"),"",'Local Access'!B946)</f>
        <v/>
      </c>
      <c r="C946" s="36" t="str">
        <f>IF(OR(LEN('Local Access'!C946)=0,'Local Access'!$L945="Ja"),"",'Local Access'!C946)</f>
        <v/>
      </c>
      <c r="D946" s="36" t="str">
        <f>IF(OR(LEN('Local Access'!D946)=0,'Local Access'!$L945="Ja"),"",'Local Access'!D946)</f>
        <v/>
      </c>
      <c r="E946" s="36" t="str">
        <f>IF(OR(LEN('Local Access'!E946)=0,'Local Access'!$L945="Ja"),"",'Local Access'!E946)</f>
        <v/>
      </c>
      <c r="F946" s="36" t="str">
        <f>IF(OR(LEN('Local Access'!F946)=0,'Local Access'!$L945="Ja"),"",'Local Access'!F946)</f>
        <v/>
      </c>
      <c r="G946" s="36" t="str">
        <f>IF(N945="Ja","",IF(LEN('Local Access'!H946)=0,"",'Local Access'!H946))</f>
        <v/>
      </c>
      <c r="H946" s="174" t="str">
        <f t="shared" si="70"/>
        <v/>
      </c>
      <c r="I946" s="36" t="str">
        <f>IF(N945="Ja","",IF(LEN('Local Access'!G946)=0,"",'Local Access'!G946))</f>
        <v/>
      </c>
      <c r="J946" s="36" t="str">
        <f>IF(N945="Ja","",IF(LEN('Local Access'!I946)=0,"",'Local Access'!I946))</f>
        <v/>
      </c>
      <c r="K946" s="36" t="str">
        <f>IF(LEN('Local Access'!J946)=0,"",'Local Access'!J946)</f>
        <v/>
      </c>
      <c r="L946" s="36" t="str">
        <f>IF(LEN('Local Access'!K946)=0,"",'Local Access'!K946)</f>
        <v/>
      </c>
      <c r="M946" s="174" t="str">
        <f t="shared" si="71"/>
        <v/>
      </c>
      <c r="N946" s="36" t="str">
        <f>IF(LEN('Local Access'!L946)=0,"",'Local Access'!L946)</f>
        <v/>
      </c>
      <c r="O946" s="36" t="str">
        <f>IF(LEN('Local Access'!M946)=0,"",'Local Access'!M946)</f>
        <v/>
      </c>
      <c r="P946" s="35"/>
      <c r="Q946" s="35"/>
      <c r="R946" s="34"/>
      <c r="S946" s="33"/>
      <c r="T946" s="33"/>
      <c r="U946" s="32"/>
      <c r="V946" s="31"/>
      <c r="W946" s="31"/>
      <c r="X946" s="31"/>
      <c r="Y946" s="31"/>
      <c r="Z946" s="31"/>
      <c r="AA946" s="31"/>
      <c r="AB946" s="292">
        <f t="shared" si="72"/>
        <v>0</v>
      </c>
      <c r="AC946" s="292">
        <f t="shared" si="73"/>
        <v>0</v>
      </c>
      <c r="AD946" s="292">
        <f t="shared" si="74"/>
        <v>0</v>
      </c>
      <c r="AE946" s="30">
        <f>IF(G946="",0,IF(P946="On-Net maken (glasvezel)",$S946*PDC!$F$33+$T946*PDC!$F$34+PDC!$F$32+$U946,IF(P946="On-Net maken (radio)",PDC!$F$35+$U946,0)))</f>
        <v>0</v>
      </c>
      <c r="AF946" s="293">
        <f>IF(G946="",0,IF(P946="Inkoop bij 3e partij",0,IF(H946="Ja",Y946,VLOOKUP($G946,PDC!$B$10:$G$95,6,FALSE))))</f>
        <v>0</v>
      </c>
      <c r="AG946" s="30">
        <f>IF(G946="",0,IF(P946="Inkoop bij 3e partij",0,IF(H946="Ja", Z946,VLOOKUP($G946,PDC!$B$10:$G$95,5,FALSE))))</f>
        <v>0</v>
      </c>
      <c r="AH946" s="293">
        <f>IF(G946="",0,IF(P946="Inkoop bij 3e partij",V946*(1+PDC!$F$37)+IF(G946=0,0,IF(LEN(G946)=0,0,VLOOKUP($G946,PDC!$B$10:$J$77,7,FALSE))),0))</f>
        <v>0</v>
      </c>
      <c r="AI946" s="293">
        <f>IF(G946="",0,IF(P946="Inkoop bij 3e partij",W946*(1+PDC!$F$38),0))</f>
        <v>0</v>
      </c>
      <c r="AJ946" s="30">
        <f>IF(L946="",0,IF(M946="Ja",AA946,VLOOKUP($L946,PDC!$B$10:$G$95,5,FALSE)))</f>
        <v>0</v>
      </c>
    </row>
    <row r="947" spans="1:36" x14ac:dyDescent="0.2">
      <c r="A947" s="36" t="str">
        <f>IF(OR(LEN('Local Access'!A947)=0,'Local Access'!$L946="Ja"),"",'Local Access'!A947)</f>
        <v/>
      </c>
      <c r="B947" s="36" t="str">
        <f>IF(OR(LEN('Local Access'!B947)=0,'Local Access'!$L946="Ja"),"",'Local Access'!B947)</f>
        <v/>
      </c>
      <c r="C947" s="36" t="str">
        <f>IF(OR(LEN('Local Access'!C947)=0,'Local Access'!$L946="Ja"),"",'Local Access'!C947)</f>
        <v/>
      </c>
      <c r="D947" s="36" t="str">
        <f>IF(OR(LEN('Local Access'!D947)=0,'Local Access'!$L946="Ja"),"",'Local Access'!D947)</f>
        <v/>
      </c>
      <c r="E947" s="36" t="str">
        <f>IF(OR(LEN('Local Access'!E947)=0,'Local Access'!$L946="Ja"),"",'Local Access'!E947)</f>
        <v/>
      </c>
      <c r="F947" s="36" t="str">
        <f>IF(OR(LEN('Local Access'!F947)=0,'Local Access'!$L946="Ja"),"",'Local Access'!F947)</f>
        <v/>
      </c>
      <c r="G947" s="36" t="str">
        <f>IF(N946="Ja","",IF(LEN('Local Access'!H947)=0,"",'Local Access'!H947))</f>
        <v/>
      </c>
      <c r="H947" s="174" t="str">
        <f t="shared" si="70"/>
        <v/>
      </c>
      <c r="I947" s="36" t="str">
        <f>IF(N946="Ja","",IF(LEN('Local Access'!G947)=0,"",'Local Access'!G947))</f>
        <v/>
      </c>
      <c r="J947" s="36" t="str">
        <f>IF(N946="Ja","",IF(LEN('Local Access'!I947)=0,"",'Local Access'!I947))</f>
        <v/>
      </c>
      <c r="K947" s="36" t="str">
        <f>IF(LEN('Local Access'!J947)=0,"",'Local Access'!J947)</f>
        <v/>
      </c>
      <c r="L947" s="36" t="str">
        <f>IF(LEN('Local Access'!K947)=0,"",'Local Access'!K947)</f>
        <v/>
      </c>
      <c r="M947" s="174" t="str">
        <f t="shared" si="71"/>
        <v/>
      </c>
      <c r="N947" s="36" t="str">
        <f>IF(LEN('Local Access'!L947)=0,"",'Local Access'!L947)</f>
        <v/>
      </c>
      <c r="O947" s="36" t="str">
        <f>IF(LEN('Local Access'!M947)=0,"",'Local Access'!M947)</f>
        <v/>
      </c>
      <c r="P947" s="35"/>
      <c r="Q947" s="35"/>
      <c r="R947" s="34"/>
      <c r="S947" s="33"/>
      <c r="T947" s="33"/>
      <c r="U947" s="32"/>
      <c r="V947" s="31"/>
      <c r="W947" s="31"/>
      <c r="X947" s="31"/>
      <c r="Y947" s="31"/>
      <c r="Z947" s="31"/>
      <c r="AA947" s="31"/>
      <c r="AB947" s="292">
        <f t="shared" si="72"/>
        <v>0</v>
      </c>
      <c r="AC947" s="292">
        <f t="shared" si="73"/>
        <v>0</v>
      </c>
      <c r="AD947" s="292">
        <f t="shared" si="74"/>
        <v>0</v>
      </c>
      <c r="AE947" s="30">
        <f>IF(G947="",0,IF(P947="On-Net maken (glasvezel)",$S947*PDC!$F$33+$T947*PDC!$F$34+PDC!$F$32+$U947,IF(P947="On-Net maken (radio)",PDC!$F$35+$U947,0)))</f>
        <v>0</v>
      </c>
      <c r="AF947" s="293">
        <f>IF(G947="",0,IF(P947="Inkoop bij 3e partij",0,IF(H947="Ja",Y947,VLOOKUP($G947,PDC!$B$10:$G$95,6,FALSE))))</f>
        <v>0</v>
      </c>
      <c r="AG947" s="30">
        <f>IF(G947="",0,IF(P947="Inkoop bij 3e partij",0,IF(H947="Ja", Z947,VLOOKUP($G947,PDC!$B$10:$G$95,5,FALSE))))</f>
        <v>0</v>
      </c>
      <c r="AH947" s="293">
        <f>IF(G947="",0,IF(P947="Inkoop bij 3e partij",V947*(1+PDC!$F$37)+IF(G947=0,0,IF(LEN(G947)=0,0,VLOOKUP($G947,PDC!$B$10:$J$77,7,FALSE))),0))</f>
        <v>0</v>
      </c>
      <c r="AI947" s="293">
        <f>IF(G947="",0,IF(P947="Inkoop bij 3e partij",W947*(1+PDC!$F$38),0))</f>
        <v>0</v>
      </c>
      <c r="AJ947" s="30">
        <f>IF(L947="",0,IF(M947="Ja",AA947,VLOOKUP($L947,PDC!$B$10:$G$95,5,FALSE)))</f>
        <v>0</v>
      </c>
    </row>
    <row r="948" spans="1:36" x14ac:dyDescent="0.2">
      <c r="A948" s="36" t="str">
        <f>IF(OR(LEN('Local Access'!A948)=0,'Local Access'!$L947="Ja"),"",'Local Access'!A948)</f>
        <v/>
      </c>
      <c r="B948" s="36" t="str">
        <f>IF(OR(LEN('Local Access'!B948)=0,'Local Access'!$L947="Ja"),"",'Local Access'!B948)</f>
        <v/>
      </c>
      <c r="C948" s="36" t="str">
        <f>IF(OR(LEN('Local Access'!C948)=0,'Local Access'!$L947="Ja"),"",'Local Access'!C948)</f>
        <v/>
      </c>
      <c r="D948" s="36" t="str">
        <f>IF(OR(LEN('Local Access'!D948)=0,'Local Access'!$L947="Ja"),"",'Local Access'!D948)</f>
        <v/>
      </c>
      <c r="E948" s="36" t="str">
        <f>IF(OR(LEN('Local Access'!E948)=0,'Local Access'!$L947="Ja"),"",'Local Access'!E948)</f>
        <v/>
      </c>
      <c r="F948" s="36" t="str">
        <f>IF(OR(LEN('Local Access'!F948)=0,'Local Access'!$L947="Ja"),"",'Local Access'!F948)</f>
        <v/>
      </c>
      <c r="G948" s="36" t="str">
        <f>IF(N947="Ja","",IF(LEN('Local Access'!H948)=0,"",'Local Access'!H948))</f>
        <v/>
      </c>
      <c r="H948" s="174" t="str">
        <f t="shared" si="70"/>
        <v/>
      </c>
      <c r="I948" s="36" t="str">
        <f>IF(N947="Ja","",IF(LEN('Local Access'!G948)=0,"",'Local Access'!G948))</f>
        <v/>
      </c>
      <c r="J948" s="36" t="str">
        <f>IF(N947="Ja","",IF(LEN('Local Access'!I948)=0,"",'Local Access'!I948))</f>
        <v/>
      </c>
      <c r="K948" s="36" t="str">
        <f>IF(LEN('Local Access'!J948)=0,"",'Local Access'!J948)</f>
        <v/>
      </c>
      <c r="L948" s="36" t="str">
        <f>IF(LEN('Local Access'!K948)=0,"",'Local Access'!K948)</f>
        <v/>
      </c>
      <c r="M948" s="174" t="str">
        <f t="shared" si="71"/>
        <v/>
      </c>
      <c r="N948" s="36" t="str">
        <f>IF(LEN('Local Access'!L948)=0,"",'Local Access'!L948)</f>
        <v/>
      </c>
      <c r="O948" s="36" t="str">
        <f>IF(LEN('Local Access'!M948)=0,"",'Local Access'!M948)</f>
        <v/>
      </c>
      <c r="P948" s="35"/>
      <c r="Q948" s="35"/>
      <c r="R948" s="34"/>
      <c r="S948" s="33"/>
      <c r="T948" s="33"/>
      <c r="U948" s="32"/>
      <c r="V948" s="31"/>
      <c r="W948" s="31"/>
      <c r="X948" s="31"/>
      <c r="Y948" s="31"/>
      <c r="Z948" s="31"/>
      <c r="AA948" s="31"/>
      <c r="AB948" s="292">
        <f t="shared" si="72"/>
        <v>0</v>
      </c>
      <c r="AC948" s="292">
        <f t="shared" si="73"/>
        <v>0</v>
      </c>
      <c r="AD948" s="292">
        <f t="shared" si="74"/>
        <v>0</v>
      </c>
      <c r="AE948" s="30">
        <f>IF(G948="",0,IF(P948="On-Net maken (glasvezel)",$S948*PDC!$F$33+$T948*PDC!$F$34+PDC!$F$32+$U948,IF(P948="On-Net maken (radio)",PDC!$F$35+$U948,0)))</f>
        <v>0</v>
      </c>
      <c r="AF948" s="293">
        <f>IF(G948="",0,IF(P948="Inkoop bij 3e partij",0,IF(H948="Ja",Y948,VLOOKUP($G948,PDC!$B$10:$G$95,6,FALSE))))</f>
        <v>0</v>
      </c>
      <c r="AG948" s="30">
        <f>IF(G948="",0,IF(P948="Inkoop bij 3e partij",0,IF(H948="Ja", Z948,VLOOKUP($G948,PDC!$B$10:$G$95,5,FALSE))))</f>
        <v>0</v>
      </c>
      <c r="AH948" s="293">
        <f>IF(G948="",0,IF(P948="Inkoop bij 3e partij",V948*(1+PDC!$F$37)+IF(G948=0,0,IF(LEN(G948)=0,0,VLOOKUP($G948,PDC!$B$10:$J$77,7,FALSE))),0))</f>
        <v>0</v>
      </c>
      <c r="AI948" s="293">
        <f>IF(G948="",0,IF(P948="Inkoop bij 3e partij",W948*(1+PDC!$F$38),0))</f>
        <v>0</v>
      </c>
      <c r="AJ948" s="30">
        <f>IF(L948="",0,IF(M948="Ja",AA948,VLOOKUP($L948,PDC!$B$10:$G$95,5,FALSE)))</f>
        <v>0</v>
      </c>
    </row>
    <row r="949" spans="1:36" x14ac:dyDescent="0.2">
      <c r="A949" s="36" t="str">
        <f>IF(OR(LEN('Local Access'!A949)=0,'Local Access'!$L948="Ja"),"",'Local Access'!A949)</f>
        <v/>
      </c>
      <c r="B949" s="36" t="str">
        <f>IF(OR(LEN('Local Access'!B949)=0,'Local Access'!$L948="Ja"),"",'Local Access'!B949)</f>
        <v/>
      </c>
      <c r="C949" s="36" t="str">
        <f>IF(OR(LEN('Local Access'!C949)=0,'Local Access'!$L948="Ja"),"",'Local Access'!C949)</f>
        <v/>
      </c>
      <c r="D949" s="36" t="str">
        <f>IF(OR(LEN('Local Access'!D949)=0,'Local Access'!$L948="Ja"),"",'Local Access'!D949)</f>
        <v/>
      </c>
      <c r="E949" s="36" t="str">
        <f>IF(OR(LEN('Local Access'!E949)=0,'Local Access'!$L948="Ja"),"",'Local Access'!E949)</f>
        <v/>
      </c>
      <c r="F949" s="36" t="str">
        <f>IF(OR(LEN('Local Access'!F949)=0,'Local Access'!$L948="Ja"),"",'Local Access'!F949)</f>
        <v/>
      </c>
      <c r="G949" s="36" t="str">
        <f>IF(N948="Ja","",IF(LEN('Local Access'!H949)=0,"",'Local Access'!H949))</f>
        <v/>
      </c>
      <c r="H949" s="174" t="str">
        <f t="shared" si="70"/>
        <v/>
      </c>
      <c r="I949" s="36" t="str">
        <f>IF(N948="Ja","",IF(LEN('Local Access'!G949)=0,"",'Local Access'!G949))</f>
        <v/>
      </c>
      <c r="J949" s="36" t="str">
        <f>IF(N948="Ja","",IF(LEN('Local Access'!I949)=0,"",'Local Access'!I949))</f>
        <v/>
      </c>
      <c r="K949" s="36" t="str">
        <f>IF(LEN('Local Access'!J949)=0,"",'Local Access'!J949)</f>
        <v/>
      </c>
      <c r="L949" s="36" t="str">
        <f>IF(LEN('Local Access'!K949)=0,"",'Local Access'!K949)</f>
        <v/>
      </c>
      <c r="M949" s="174" t="str">
        <f t="shared" si="71"/>
        <v/>
      </c>
      <c r="N949" s="36" t="str">
        <f>IF(LEN('Local Access'!L949)=0,"",'Local Access'!L949)</f>
        <v/>
      </c>
      <c r="O949" s="36" t="str">
        <f>IF(LEN('Local Access'!M949)=0,"",'Local Access'!M949)</f>
        <v/>
      </c>
      <c r="P949" s="35"/>
      <c r="Q949" s="35"/>
      <c r="R949" s="34"/>
      <c r="S949" s="33"/>
      <c r="T949" s="33"/>
      <c r="U949" s="32"/>
      <c r="V949" s="31"/>
      <c r="W949" s="31"/>
      <c r="X949" s="31"/>
      <c r="Y949" s="31"/>
      <c r="Z949" s="31"/>
      <c r="AA949" s="31"/>
      <c r="AB949" s="292">
        <f t="shared" si="72"/>
        <v>0</v>
      </c>
      <c r="AC949" s="292">
        <f t="shared" si="73"/>
        <v>0</v>
      </c>
      <c r="AD949" s="292">
        <f t="shared" si="74"/>
        <v>0</v>
      </c>
      <c r="AE949" s="30">
        <f>IF(G949="",0,IF(P949="On-Net maken (glasvezel)",$S949*PDC!$F$33+$T949*PDC!$F$34+PDC!$F$32+$U949,IF(P949="On-Net maken (radio)",PDC!$F$35+$U949,0)))</f>
        <v>0</v>
      </c>
      <c r="AF949" s="293">
        <f>IF(G949="",0,IF(P949="Inkoop bij 3e partij",0,IF(H949="Ja",Y949,VLOOKUP($G949,PDC!$B$10:$G$95,6,FALSE))))</f>
        <v>0</v>
      </c>
      <c r="AG949" s="30">
        <f>IF(G949="",0,IF(P949="Inkoop bij 3e partij",0,IF(H949="Ja", Z949,VLOOKUP($G949,PDC!$B$10:$G$95,5,FALSE))))</f>
        <v>0</v>
      </c>
      <c r="AH949" s="293">
        <f>IF(G949="",0,IF(P949="Inkoop bij 3e partij",V949*(1+PDC!$F$37)+IF(G949=0,0,IF(LEN(G949)=0,0,VLOOKUP($G949,PDC!$B$10:$J$77,7,FALSE))),0))</f>
        <v>0</v>
      </c>
      <c r="AI949" s="293">
        <f>IF(G949="",0,IF(P949="Inkoop bij 3e partij",W949*(1+PDC!$F$38),0))</f>
        <v>0</v>
      </c>
      <c r="AJ949" s="30">
        <f>IF(L949="",0,IF(M949="Ja",AA949,VLOOKUP($L949,PDC!$B$10:$G$95,5,FALSE)))</f>
        <v>0</v>
      </c>
    </row>
    <row r="950" spans="1:36" x14ac:dyDescent="0.2">
      <c r="A950" s="36" t="str">
        <f>IF(OR(LEN('Local Access'!A950)=0,'Local Access'!$L949="Ja"),"",'Local Access'!A950)</f>
        <v/>
      </c>
      <c r="B950" s="36" t="str">
        <f>IF(OR(LEN('Local Access'!B950)=0,'Local Access'!$L949="Ja"),"",'Local Access'!B950)</f>
        <v/>
      </c>
      <c r="C950" s="36" t="str">
        <f>IF(OR(LEN('Local Access'!C950)=0,'Local Access'!$L949="Ja"),"",'Local Access'!C950)</f>
        <v/>
      </c>
      <c r="D950" s="36" t="str">
        <f>IF(OR(LEN('Local Access'!D950)=0,'Local Access'!$L949="Ja"),"",'Local Access'!D950)</f>
        <v/>
      </c>
      <c r="E950" s="36" t="str">
        <f>IF(OR(LEN('Local Access'!E950)=0,'Local Access'!$L949="Ja"),"",'Local Access'!E950)</f>
        <v/>
      </c>
      <c r="F950" s="36" t="str">
        <f>IF(OR(LEN('Local Access'!F950)=0,'Local Access'!$L949="Ja"),"",'Local Access'!F950)</f>
        <v/>
      </c>
      <c r="G950" s="36" t="str">
        <f>IF(N949="Ja","",IF(LEN('Local Access'!H950)=0,"",'Local Access'!H950))</f>
        <v/>
      </c>
      <c r="H950" s="174" t="str">
        <f t="shared" si="70"/>
        <v/>
      </c>
      <c r="I950" s="36" t="str">
        <f>IF(N949="Ja","",IF(LEN('Local Access'!G950)=0,"",'Local Access'!G950))</f>
        <v/>
      </c>
      <c r="J950" s="36" t="str">
        <f>IF(N949="Ja","",IF(LEN('Local Access'!I950)=0,"",'Local Access'!I950))</f>
        <v/>
      </c>
      <c r="K950" s="36" t="str">
        <f>IF(LEN('Local Access'!J950)=0,"",'Local Access'!J950)</f>
        <v/>
      </c>
      <c r="L950" s="36" t="str">
        <f>IF(LEN('Local Access'!K950)=0,"",'Local Access'!K950)</f>
        <v/>
      </c>
      <c r="M950" s="174" t="str">
        <f t="shared" si="71"/>
        <v/>
      </c>
      <c r="N950" s="36" t="str">
        <f>IF(LEN('Local Access'!L950)=0,"",'Local Access'!L950)</f>
        <v/>
      </c>
      <c r="O950" s="36" t="str">
        <f>IF(LEN('Local Access'!M950)=0,"",'Local Access'!M950)</f>
        <v/>
      </c>
      <c r="P950" s="35"/>
      <c r="Q950" s="35"/>
      <c r="R950" s="34"/>
      <c r="S950" s="33"/>
      <c r="T950" s="33"/>
      <c r="U950" s="32"/>
      <c r="V950" s="31"/>
      <c r="W950" s="31"/>
      <c r="X950" s="31"/>
      <c r="Y950" s="31"/>
      <c r="Z950" s="31"/>
      <c r="AA950" s="31"/>
      <c r="AB950" s="292">
        <f t="shared" si="72"/>
        <v>0</v>
      </c>
      <c r="AC950" s="292">
        <f t="shared" si="73"/>
        <v>0</v>
      </c>
      <c r="AD950" s="292">
        <f t="shared" si="74"/>
        <v>0</v>
      </c>
      <c r="AE950" s="30">
        <f>IF(G950="",0,IF(P950="On-Net maken (glasvezel)",$S950*PDC!$F$33+$T950*PDC!$F$34+PDC!$F$32+$U950,IF(P950="On-Net maken (radio)",PDC!$F$35+$U950,0)))</f>
        <v>0</v>
      </c>
      <c r="AF950" s="293">
        <f>IF(G950="",0,IF(P950="Inkoop bij 3e partij",0,IF(H950="Ja",Y950,VLOOKUP($G950,PDC!$B$10:$G$95,6,FALSE))))</f>
        <v>0</v>
      </c>
      <c r="AG950" s="30">
        <f>IF(G950="",0,IF(P950="Inkoop bij 3e partij",0,IF(H950="Ja", Z950,VLOOKUP($G950,PDC!$B$10:$G$95,5,FALSE))))</f>
        <v>0</v>
      </c>
      <c r="AH950" s="293">
        <f>IF(G950="",0,IF(P950="Inkoop bij 3e partij",V950*(1+PDC!$F$37)+IF(G950=0,0,IF(LEN(G950)=0,0,VLOOKUP($G950,PDC!$B$10:$J$77,7,FALSE))),0))</f>
        <v>0</v>
      </c>
      <c r="AI950" s="293">
        <f>IF(G950="",0,IF(P950="Inkoop bij 3e partij",W950*(1+PDC!$F$38),0))</f>
        <v>0</v>
      </c>
      <c r="AJ950" s="30">
        <f>IF(L950="",0,IF(M950="Ja",AA950,VLOOKUP($L950,PDC!$B$10:$G$95,5,FALSE)))</f>
        <v>0</v>
      </c>
    </row>
    <row r="951" spans="1:36" x14ac:dyDescent="0.2">
      <c r="A951" s="36" t="str">
        <f>IF(OR(LEN('Local Access'!A951)=0,'Local Access'!$L950="Ja"),"",'Local Access'!A951)</f>
        <v/>
      </c>
      <c r="B951" s="36" t="str">
        <f>IF(OR(LEN('Local Access'!B951)=0,'Local Access'!$L950="Ja"),"",'Local Access'!B951)</f>
        <v/>
      </c>
      <c r="C951" s="36" t="str">
        <f>IF(OR(LEN('Local Access'!C951)=0,'Local Access'!$L950="Ja"),"",'Local Access'!C951)</f>
        <v/>
      </c>
      <c r="D951" s="36" t="str">
        <f>IF(OR(LEN('Local Access'!D951)=0,'Local Access'!$L950="Ja"),"",'Local Access'!D951)</f>
        <v/>
      </c>
      <c r="E951" s="36" t="str">
        <f>IF(OR(LEN('Local Access'!E951)=0,'Local Access'!$L950="Ja"),"",'Local Access'!E951)</f>
        <v/>
      </c>
      <c r="F951" s="36" t="str">
        <f>IF(OR(LEN('Local Access'!F951)=0,'Local Access'!$L950="Ja"),"",'Local Access'!F951)</f>
        <v/>
      </c>
      <c r="G951" s="36" t="str">
        <f>IF(N950="Ja","",IF(LEN('Local Access'!H951)=0,"",'Local Access'!H951))</f>
        <v/>
      </c>
      <c r="H951" s="174" t="str">
        <f t="shared" si="70"/>
        <v/>
      </c>
      <c r="I951" s="36" t="str">
        <f>IF(N950="Ja","",IF(LEN('Local Access'!G951)=0,"",'Local Access'!G951))</f>
        <v/>
      </c>
      <c r="J951" s="36" t="str">
        <f>IF(N950="Ja","",IF(LEN('Local Access'!I951)=0,"",'Local Access'!I951))</f>
        <v/>
      </c>
      <c r="K951" s="36" t="str">
        <f>IF(LEN('Local Access'!J951)=0,"",'Local Access'!J951)</f>
        <v/>
      </c>
      <c r="L951" s="36" t="str">
        <f>IF(LEN('Local Access'!K951)=0,"",'Local Access'!K951)</f>
        <v/>
      </c>
      <c r="M951" s="174" t="str">
        <f t="shared" si="71"/>
        <v/>
      </c>
      <c r="N951" s="36" t="str">
        <f>IF(LEN('Local Access'!L951)=0,"",'Local Access'!L951)</f>
        <v/>
      </c>
      <c r="O951" s="36" t="str">
        <f>IF(LEN('Local Access'!M951)=0,"",'Local Access'!M951)</f>
        <v/>
      </c>
      <c r="P951" s="35"/>
      <c r="Q951" s="35"/>
      <c r="R951" s="34"/>
      <c r="S951" s="33"/>
      <c r="T951" s="33"/>
      <c r="U951" s="32"/>
      <c r="V951" s="31"/>
      <c r="W951" s="31"/>
      <c r="X951" s="31"/>
      <c r="Y951" s="31"/>
      <c r="Z951" s="31"/>
      <c r="AA951" s="31"/>
      <c r="AB951" s="292">
        <f t="shared" si="72"/>
        <v>0</v>
      </c>
      <c r="AC951" s="292">
        <f t="shared" si="73"/>
        <v>0</v>
      </c>
      <c r="AD951" s="292">
        <f t="shared" si="74"/>
        <v>0</v>
      </c>
      <c r="AE951" s="30">
        <f>IF(G951="",0,IF(P951="On-Net maken (glasvezel)",$S951*PDC!$F$33+$T951*PDC!$F$34+PDC!$F$32+$U951,IF(P951="On-Net maken (radio)",PDC!$F$35+$U951,0)))</f>
        <v>0</v>
      </c>
      <c r="AF951" s="293">
        <f>IF(G951="",0,IF(P951="Inkoop bij 3e partij",0,IF(H951="Ja",Y951,VLOOKUP($G951,PDC!$B$10:$G$95,6,FALSE))))</f>
        <v>0</v>
      </c>
      <c r="AG951" s="30">
        <f>IF(G951="",0,IF(P951="Inkoop bij 3e partij",0,IF(H951="Ja", Z951,VLOOKUP($G951,PDC!$B$10:$G$95,5,FALSE))))</f>
        <v>0</v>
      </c>
      <c r="AH951" s="293">
        <f>IF(G951="",0,IF(P951="Inkoop bij 3e partij",V951*(1+PDC!$F$37)+IF(G951=0,0,IF(LEN(G951)=0,0,VLOOKUP($G951,PDC!$B$10:$J$77,7,FALSE))),0))</f>
        <v>0</v>
      </c>
      <c r="AI951" s="293">
        <f>IF(G951="",0,IF(P951="Inkoop bij 3e partij",W951*(1+PDC!$F$38),0))</f>
        <v>0</v>
      </c>
      <c r="AJ951" s="30">
        <f>IF(L951="",0,IF(M951="Ja",AA951,VLOOKUP($L951,PDC!$B$10:$G$95,5,FALSE)))</f>
        <v>0</v>
      </c>
    </row>
    <row r="952" spans="1:36" x14ac:dyDescent="0.2">
      <c r="A952" s="36" t="str">
        <f>IF(OR(LEN('Local Access'!A952)=0,'Local Access'!$L951="Ja"),"",'Local Access'!A952)</f>
        <v/>
      </c>
      <c r="B952" s="36" t="str">
        <f>IF(OR(LEN('Local Access'!B952)=0,'Local Access'!$L951="Ja"),"",'Local Access'!B952)</f>
        <v/>
      </c>
      <c r="C952" s="36" t="str">
        <f>IF(OR(LEN('Local Access'!C952)=0,'Local Access'!$L951="Ja"),"",'Local Access'!C952)</f>
        <v/>
      </c>
      <c r="D952" s="36" t="str">
        <f>IF(OR(LEN('Local Access'!D952)=0,'Local Access'!$L951="Ja"),"",'Local Access'!D952)</f>
        <v/>
      </c>
      <c r="E952" s="36" t="str">
        <f>IF(OR(LEN('Local Access'!E952)=0,'Local Access'!$L951="Ja"),"",'Local Access'!E952)</f>
        <v/>
      </c>
      <c r="F952" s="36" t="str">
        <f>IF(OR(LEN('Local Access'!F952)=0,'Local Access'!$L951="Ja"),"",'Local Access'!F952)</f>
        <v/>
      </c>
      <c r="G952" s="36" t="str">
        <f>IF(N951="Ja","",IF(LEN('Local Access'!H952)=0,"",'Local Access'!H952))</f>
        <v/>
      </c>
      <c r="H952" s="174" t="str">
        <f t="shared" si="70"/>
        <v/>
      </c>
      <c r="I952" s="36" t="str">
        <f>IF(N951="Ja","",IF(LEN('Local Access'!G952)=0,"",'Local Access'!G952))</f>
        <v/>
      </c>
      <c r="J952" s="36" t="str">
        <f>IF(N951="Ja","",IF(LEN('Local Access'!I952)=0,"",'Local Access'!I952))</f>
        <v/>
      </c>
      <c r="K952" s="36" t="str">
        <f>IF(LEN('Local Access'!J952)=0,"",'Local Access'!J952)</f>
        <v/>
      </c>
      <c r="L952" s="36" t="str">
        <f>IF(LEN('Local Access'!K952)=0,"",'Local Access'!K952)</f>
        <v/>
      </c>
      <c r="M952" s="174" t="str">
        <f t="shared" si="71"/>
        <v/>
      </c>
      <c r="N952" s="36" t="str">
        <f>IF(LEN('Local Access'!L952)=0,"",'Local Access'!L952)</f>
        <v/>
      </c>
      <c r="O952" s="36" t="str">
        <f>IF(LEN('Local Access'!M952)=0,"",'Local Access'!M952)</f>
        <v/>
      </c>
      <c r="P952" s="35"/>
      <c r="Q952" s="35"/>
      <c r="R952" s="34"/>
      <c r="S952" s="33"/>
      <c r="T952" s="33"/>
      <c r="U952" s="32"/>
      <c r="V952" s="31"/>
      <c r="W952" s="31"/>
      <c r="X952" s="31"/>
      <c r="Y952" s="31"/>
      <c r="Z952" s="31"/>
      <c r="AA952" s="31"/>
      <c r="AB952" s="292">
        <f t="shared" si="72"/>
        <v>0</v>
      </c>
      <c r="AC952" s="292">
        <f t="shared" si="73"/>
        <v>0</v>
      </c>
      <c r="AD952" s="292">
        <f t="shared" si="74"/>
        <v>0</v>
      </c>
      <c r="AE952" s="30">
        <f>IF(G952="",0,IF(P952="On-Net maken (glasvezel)",$S952*PDC!$F$33+$T952*PDC!$F$34+PDC!$F$32+$U952,IF(P952="On-Net maken (radio)",PDC!$F$35+$U952,0)))</f>
        <v>0</v>
      </c>
      <c r="AF952" s="293">
        <f>IF(G952="",0,IF(P952="Inkoop bij 3e partij",0,IF(H952="Ja",Y952,VLOOKUP($G952,PDC!$B$10:$G$95,6,FALSE))))</f>
        <v>0</v>
      </c>
      <c r="AG952" s="30">
        <f>IF(G952="",0,IF(P952="Inkoop bij 3e partij",0,IF(H952="Ja", Z952,VLOOKUP($G952,PDC!$B$10:$G$95,5,FALSE))))</f>
        <v>0</v>
      </c>
      <c r="AH952" s="293">
        <f>IF(G952="",0,IF(P952="Inkoop bij 3e partij",V952*(1+PDC!$F$37)+IF(G952=0,0,IF(LEN(G952)=0,0,VLOOKUP($G952,PDC!$B$10:$J$77,7,FALSE))),0))</f>
        <v>0</v>
      </c>
      <c r="AI952" s="293">
        <f>IF(G952="",0,IF(P952="Inkoop bij 3e partij",W952*(1+PDC!$F$38),0))</f>
        <v>0</v>
      </c>
      <c r="AJ952" s="30">
        <f>IF(L952="",0,IF(M952="Ja",AA952,VLOOKUP($L952,PDC!$B$10:$G$95,5,FALSE)))</f>
        <v>0</v>
      </c>
    </row>
    <row r="953" spans="1:36" x14ac:dyDescent="0.2">
      <c r="A953" s="36" t="str">
        <f>IF(OR(LEN('Local Access'!A953)=0,'Local Access'!$L952="Ja"),"",'Local Access'!A953)</f>
        <v/>
      </c>
      <c r="B953" s="36" t="str">
        <f>IF(OR(LEN('Local Access'!B953)=0,'Local Access'!$L952="Ja"),"",'Local Access'!B953)</f>
        <v/>
      </c>
      <c r="C953" s="36" t="str">
        <f>IF(OR(LEN('Local Access'!C953)=0,'Local Access'!$L952="Ja"),"",'Local Access'!C953)</f>
        <v/>
      </c>
      <c r="D953" s="36" t="str">
        <f>IF(OR(LEN('Local Access'!D953)=0,'Local Access'!$L952="Ja"),"",'Local Access'!D953)</f>
        <v/>
      </c>
      <c r="E953" s="36" t="str">
        <f>IF(OR(LEN('Local Access'!E953)=0,'Local Access'!$L952="Ja"),"",'Local Access'!E953)</f>
        <v/>
      </c>
      <c r="F953" s="36" t="str">
        <f>IF(OR(LEN('Local Access'!F953)=0,'Local Access'!$L952="Ja"),"",'Local Access'!F953)</f>
        <v/>
      </c>
      <c r="G953" s="36" t="str">
        <f>IF(N952="Ja","",IF(LEN('Local Access'!H953)=0,"",'Local Access'!H953))</f>
        <v/>
      </c>
      <c r="H953" s="174" t="str">
        <f t="shared" si="70"/>
        <v/>
      </c>
      <c r="I953" s="36" t="str">
        <f>IF(N952="Ja","",IF(LEN('Local Access'!G953)=0,"",'Local Access'!G953))</f>
        <v/>
      </c>
      <c r="J953" s="36" t="str">
        <f>IF(N952="Ja","",IF(LEN('Local Access'!I953)=0,"",'Local Access'!I953))</f>
        <v/>
      </c>
      <c r="K953" s="36" t="str">
        <f>IF(LEN('Local Access'!J953)=0,"",'Local Access'!J953)</f>
        <v/>
      </c>
      <c r="L953" s="36" t="str">
        <f>IF(LEN('Local Access'!K953)=0,"",'Local Access'!K953)</f>
        <v/>
      </c>
      <c r="M953" s="174" t="str">
        <f t="shared" si="71"/>
        <v/>
      </c>
      <c r="N953" s="36" t="str">
        <f>IF(LEN('Local Access'!L953)=0,"",'Local Access'!L953)</f>
        <v/>
      </c>
      <c r="O953" s="36" t="str">
        <f>IF(LEN('Local Access'!M953)=0,"",'Local Access'!M953)</f>
        <v/>
      </c>
      <c r="P953" s="35"/>
      <c r="Q953" s="35"/>
      <c r="R953" s="34"/>
      <c r="S953" s="33"/>
      <c r="T953" s="33"/>
      <c r="U953" s="32"/>
      <c r="V953" s="31"/>
      <c r="W953" s="31"/>
      <c r="X953" s="31"/>
      <c r="Y953" s="31"/>
      <c r="Z953" s="31"/>
      <c r="AA953" s="31"/>
      <c r="AB953" s="292">
        <f t="shared" si="72"/>
        <v>0</v>
      </c>
      <c r="AC953" s="292">
        <f t="shared" si="73"/>
        <v>0</v>
      </c>
      <c r="AD953" s="292">
        <f t="shared" si="74"/>
        <v>0</v>
      </c>
      <c r="AE953" s="30">
        <f>IF(G953="",0,IF(P953="On-Net maken (glasvezel)",$S953*PDC!$F$33+$T953*PDC!$F$34+PDC!$F$32+$U953,IF(P953="On-Net maken (radio)",PDC!$F$35+$U953,0)))</f>
        <v>0</v>
      </c>
      <c r="AF953" s="293">
        <f>IF(G953="",0,IF(P953="Inkoop bij 3e partij",0,IF(H953="Ja",Y953,VLOOKUP($G953,PDC!$B$10:$G$95,6,FALSE))))</f>
        <v>0</v>
      </c>
      <c r="AG953" s="30">
        <f>IF(G953="",0,IF(P953="Inkoop bij 3e partij",0,IF(H953="Ja", Z953,VLOOKUP($G953,PDC!$B$10:$G$95,5,FALSE))))</f>
        <v>0</v>
      </c>
      <c r="AH953" s="293">
        <f>IF(G953="",0,IF(P953="Inkoop bij 3e partij",V953*(1+PDC!$F$37)+IF(G953=0,0,IF(LEN(G953)=0,0,VLOOKUP($G953,PDC!$B$10:$J$77,7,FALSE))),0))</f>
        <v>0</v>
      </c>
      <c r="AI953" s="293">
        <f>IF(G953="",0,IF(P953="Inkoop bij 3e partij",W953*(1+PDC!$F$38),0))</f>
        <v>0</v>
      </c>
      <c r="AJ953" s="30">
        <f>IF(L953="",0,IF(M953="Ja",AA953,VLOOKUP($L953,PDC!$B$10:$G$95,5,FALSE)))</f>
        <v>0</v>
      </c>
    </row>
    <row r="954" spans="1:36" x14ac:dyDescent="0.2">
      <c r="A954" s="36" t="str">
        <f>IF(OR(LEN('Local Access'!A954)=0,'Local Access'!$L953="Ja"),"",'Local Access'!A954)</f>
        <v/>
      </c>
      <c r="B954" s="36" t="str">
        <f>IF(OR(LEN('Local Access'!B954)=0,'Local Access'!$L953="Ja"),"",'Local Access'!B954)</f>
        <v/>
      </c>
      <c r="C954" s="36" t="str">
        <f>IF(OR(LEN('Local Access'!C954)=0,'Local Access'!$L953="Ja"),"",'Local Access'!C954)</f>
        <v/>
      </c>
      <c r="D954" s="36" t="str">
        <f>IF(OR(LEN('Local Access'!D954)=0,'Local Access'!$L953="Ja"),"",'Local Access'!D954)</f>
        <v/>
      </c>
      <c r="E954" s="36" t="str">
        <f>IF(OR(LEN('Local Access'!E954)=0,'Local Access'!$L953="Ja"),"",'Local Access'!E954)</f>
        <v/>
      </c>
      <c r="F954" s="36" t="str">
        <f>IF(OR(LEN('Local Access'!F954)=0,'Local Access'!$L953="Ja"),"",'Local Access'!F954)</f>
        <v/>
      </c>
      <c r="G954" s="36" t="str">
        <f>IF(N953="Ja","",IF(LEN('Local Access'!H954)=0,"",'Local Access'!H954))</f>
        <v/>
      </c>
      <c r="H954" s="174" t="str">
        <f t="shared" si="70"/>
        <v/>
      </c>
      <c r="I954" s="36" t="str">
        <f>IF(N953="Ja","",IF(LEN('Local Access'!G954)=0,"",'Local Access'!G954))</f>
        <v/>
      </c>
      <c r="J954" s="36" t="str">
        <f>IF(N953="Ja","",IF(LEN('Local Access'!I954)=0,"",'Local Access'!I954))</f>
        <v/>
      </c>
      <c r="K954" s="36" t="str">
        <f>IF(LEN('Local Access'!J954)=0,"",'Local Access'!J954)</f>
        <v/>
      </c>
      <c r="L954" s="36" t="str">
        <f>IF(LEN('Local Access'!K954)=0,"",'Local Access'!K954)</f>
        <v/>
      </c>
      <c r="M954" s="174" t="str">
        <f t="shared" si="71"/>
        <v/>
      </c>
      <c r="N954" s="36" t="str">
        <f>IF(LEN('Local Access'!L954)=0,"",'Local Access'!L954)</f>
        <v/>
      </c>
      <c r="O954" s="36" t="str">
        <f>IF(LEN('Local Access'!M954)=0,"",'Local Access'!M954)</f>
        <v/>
      </c>
      <c r="P954" s="35"/>
      <c r="Q954" s="35"/>
      <c r="R954" s="34"/>
      <c r="S954" s="33"/>
      <c r="T954" s="33"/>
      <c r="U954" s="32"/>
      <c r="V954" s="31"/>
      <c r="W954" s="31"/>
      <c r="X954" s="31"/>
      <c r="Y954" s="31"/>
      <c r="Z954" s="31"/>
      <c r="AA954" s="31"/>
      <c r="AB954" s="292">
        <f t="shared" si="72"/>
        <v>0</v>
      </c>
      <c r="AC954" s="292">
        <f t="shared" si="73"/>
        <v>0</v>
      </c>
      <c r="AD954" s="292">
        <f t="shared" si="74"/>
        <v>0</v>
      </c>
      <c r="AE954" s="30">
        <f>IF(G954="",0,IF(P954="On-Net maken (glasvezel)",$S954*PDC!$F$33+$T954*PDC!$F$34+PDC!$F$32+$U954,IF(P954="On-Net maken (radio)",PDC!$F$35+$U954,0)))</f>
        <v>0</v>
      </c>
      <c r="AF954" s="293">
        <f>IF(G954="",0,IF(P954="Inkoop bij 3e partij",0,IF(H954="Ja",Y954,VLOOKUP($G954,PDC!$B$10:$G$95,6,FALSE))))</f>
        <v>0</v>
      </c>
      <c r="AG954" s="30">
        <f>IF(G954="",0,IF(P954="Inkoop bij 3e partij",0,IF(H954="Ja", Z954,VLOOKUP($G954,PDC!$B$10:$G$95,5,FALSE))))</f>
        <v>0</v>
      </c>
      <c r="AH954" s="293">
        <f>IF(G954="",0,IF(P954="Inkoop bij 3e partij",V954*(1+PDC!$F$37)+IF(G954=0,0,IF(LEN(G954)=0,0,VLOOKUP($G954,PDC!$B$10:$J$77,7,FALSE))),0))</f>
        <v>0</v>
      </c>
      <c r="AI954" s="293">
        <f>IF(G954="",0,IF(P954="Inkoop bij 3e partij",W954*(1+PDC!$F$38),0))</f>
        <v>0</v>
      </c>
      <c r="AJ954" s="30">
        <f>IF(L954="",0,IF(M954="Ja",AA954,VLOOKUP($L954,PDC!$B$10:$G$95,5,FALSE)))</f>
        <v>0</v>
      </c>
    </row>
    <row r="955" spans="1:36" x14ac:dyDescent="0.2">
      <c r="A955" s="36" t="str">
        <f>IF(OR(LEN('Local Access'!A955)=0,'Local Access'!$L954="Ja"),"",'Local Access'!A955)</f>
        <v/>
      </c>
      <c r="B955" s="36" t="str">
        <f>IF(OR(LEN('Local Access'!B955)=0,'Local Access'!$L954="Ja"),"",'Local Access'!B955)</f>
        <v/>
      </c>
      <c r="C955" s="36" t="str">
        <f>IF(OR(LEN('Local Access'!C955)=0,'Local Access'!$L954="Ja"),"",'Local Access'!C955)</f>
        <v/>
      </c>
      <c r="D955" s="36" t="str">
        <f>IF(OR(LEN('Local Access'!D955)=0,'Local Access'!$L954="Ja"),"",'Local Access'!D955)</f>
        <v/>
      </c>
      <c r="E955" s="36" t="str">
        <f>IF(OR(LEN('Local Access'!E955)=0,'Local Access'!$L954="Ja"),"",'Local Access'!E955)</f>
        <v/>
      </c>
      <c r="F955" s="36" t="str">
        <f>IF(OR(LEN('Local Access'!F955)=0,'Local Access'!$L954="Ja"),"",'Local Access'!F955)</f>
        <v/>
      </c>
      <c r="G955" s="36" t="str">
        <f>IF(N954="Ja","",IF(LEN('Local Access'!H955)=0,"",'Local Access'!H955))</f>
        <v/>
      </c>
      <c r="H955" s="174" t="str">
        <f t="shared" si="70"/>
        <v/>
      </c>
      <c r="I955" s="36" t="str">
        <f>IF(N954="Ja","",IF(LEN('Local Access'!G955)=0,"",'Local Access'!G955))</f>
        <v/>
      </c>
      <c r="J955" s="36" t="str">
        <f>IF(N954="Ja","",IF(LEN('Local Access'!I955)=0,"",'Local Access'!I955))</f>
        <v/>
      </c>
      <c r="K955" s="36" t="str">
        <f>IF(LEN('Local Access'!J955)=0,"",'Local Access'!J955)</f>
        <v/>
      </c>
      <c r="L955" s="36" t="str">
        <f>IF(LEN('Local Access'!K955)=0,"",'Local Access'!K955)</f>
        <v/>
      </c>
      <c r="M955" s="174" t="str">
        <f t="shared" si="71"/>
        <v/>
      </c>
      <c r="N955" s="36" t="str">
        <f>IF(LEN('Local Access'!L955)=0,"",'Local Access'!L955)</f>
        <v/>
      </c>
      <c r="O955" s="36" t="str">
        <f>IF(LEN('Local Access'!M955)=0,"",'Local Access'!M955)</f>
        <v/>
      </c>
      <c r="P955" s="35"/>
      <c r="Q955" s="35"/>
      <c r="R955" s="34"/>
      <c r="S955" s="33"/>
      <c r="T955" s="33"/>
      <c r="U955" s="32"/>
      <c r="V955" s="31"/>
      <c r="W955" s="31"/>
      <c r="X955" s="31"/>
      <c r="Y955" s="31"/>
      <c r="Z955" s="31"/>
      <c r="AA955" s="31"/>
      <c r="AB955" s="292">
        <f t="shared" si="72"/>
        <v>0</v>
      </c>
      <c r="AC955" s="292">
        <f t="shared" si="73"/>
        <v>0</v>
      </c>
      <c r="AD955" s="292">
        <f t="shared" si="74"/>
        <v>0</v>
      </c>
      <c r="AE955" s="30">
        <f>IF(G955="",0,IF(P955="On-Net maken (glasvezel)",$S955*PDC!$F$33+$T955*PDC!$F$34+PDC!$F$32+$U955,IF(P955="On-Net maken (radio)",PDC!$F$35+$U955,0)))</f>
        <v>0</v>
      </c>
      <c r="AF955" s="293">
        <f>IF(G955="",0,IF(P955="Inkoop bij 3e partij",0,IF(H955="Ja",Y955,VLOOKUP($G955,PDC!$B$10:$G$95,6,FALSE))))</f>
        <v>0</v>
      </c>
      <c r="AG955" s="30">
        <f>IF(G955="",0,IF(P955="Inkoop bij 3e partij",0,IF(H955="Ja", Z955,VLOOKUP($G955,PDC!$B$10:$G$95,5,FALSE))))</f>
        <v>0</v>
      </c>
      <c r="AH955" s="293">
        <f>IF(G955="",0,IF(P955="Inkoop bij 3e partij",V955*(1+PDC!$F$37)+IF(G955=0,0,IF(LEN(G955)=0,0,VLOOKUP($G955,PDC!$B$10:$J$77,7,FALSE))),0))</f>
        <v>0</v>
      </c>
      <c r="AI955" s="293">
        <f>IF(G955="",0,IF(P955="Inkoop bij 3e partij",W955*(1+PDC!$F$38),0))</f>
        <v>0</v>
      </c>
      <c r="AJ955" s="30">
        <f>IF(L955="",0,IF(M955="Ja",AA955,VLOOKUP($L955,PDC!$B$10:$G$95,5,FALSE)))</f>
        <v>0</v>
      </c>
    </row>
    <row r="956" spans="1:36" x14ac:dyDescent="0.2">
      <c r="A956" s="36" t="str">
        <f>IF(OR(LEN('Local Access'!A956)=0,'Local Access'!$L955="Ja"),"",'Local Access'!A956)</f>
        <v/>
      </c>
      <c r="B956" s="36" t="str">
        <f>IF(OR(LEN('Local Access'!B956)=0,'Local Access'!$L955="Ja"),"",'Local Access'!B956)</f>
        <v/>
      </c>
      <c r="C956" s="36" t="str">
        <f>IF(OR(LEN('Local Access'!C956)=0,'Local Access'!$L955="Ja"),"",'Local Access'!C956)</f>
        <v/>
      </c>
      <c r="D956" s="36" t="str">
        <f>IF(OR(LEN('Local Access'!D956)=0,'Local Access'!$L955="Ja"),"",'Local Access'!D956)</f>
        <v/>
      </c>
      <c r="E956" s="36" t="str">
        <f>IF(OR(LEN('Local Access'!E956)=0,'Local Access'!$L955="Ja"),"",'Local Access'!E956)</f>
        <v/>
      </c>
      <c r="F956" s="36" t="str">
        <f>IF(OR(LEN('Local Access'!F956)=0,'Local Access'!$L955="Ja"),"",'Local Access'!F956)</f>
        <v/>
      </c>
      <c r="G956" s="36" t="str">
        <f>IF(N955="Ja","",IF(LEN('Local Access'!H956)=0,"",'Local Access'!H956))</f>
        <v/>
      </c>
      <c r="H956" s="174" t="str">
        <f t="shared" si="70"/>
        <v/>
      </c>
      <c r="I956" s="36" t="str">
        <f>IF(N955="Ja","",IF(LEN('Local Access'!G956)=0,"",'Local Access'!G956))</f>
        <v/>
      </c>
      <c r="J956" s="36" t="str">
        <f>IF(N955="Ja","",IF(LEN('Local Access'!I956)=0,"",'Local Access'!I956))</f>
        <v/>
      </c>
      <c r="K956" s="36" t="str">
        <f>IF(LEN('Local Access'!J956)=0,"",'Local Access'!J956)</f>
        <v/>
      </c>
      <c r="L956" s="36" t="str">
        <f>IF(LEN('Local Access'!K956)=0,"",'Local Access'!K956)</f>
        <v/>
      </c>
      <c r="M956" s="174" t="str">
        <f t="shared" si="71"/>
        <v/>
      </c>
      <c r="N956" s="36" t="str">
        <f>IF(LEN('Local Access'!L956)=0,"",'Local Access'!L956)</f>
        <v/>
      </c>
      <c r="O956" s="36" t="str">
        <f>IF(LEN('Local Access'!M956)=0,"",'Local Access'!M956)</f>
        <v/>
      </c>
      <c r="P956" s="35"/>
      <c r="Q956" s="35"/>
      <c r="R956" s="34"/>
      <c r="S956" s="33"/>
      <c r="T956" s="33"/>
      <c r="U956" s="32"/>
      <c r="V956" s="31"/>
      <c r="W956" s="31"/>
      <c r="X956" s="31"/>
      <c r="Y956" s="31"/>
      <c r="Z956" s="31"/>
      <c r="AA956" s="31"/>
      <c r="AB956" s="292">
        <f t="shared" si="72"/>
        <v>0</v>
      </c>
      <c r="AC956" s="292">
        <f t="shared" si="73"/>
        <v>0</v>
      </c>
      <c r="AD956" s="292">
        <f t="shared" si="74"/>
        <v>0</v>
      </c>
      <c r="AE956" s="30">
        <f>IF(G956="",0,IF(P956="On-Net maken (glasvezel)",$S956*PDC!$F$33+$T956*PDC!$F$34+PDC!$F$32+$U956,IF(P956="On-Net maken (radio)",PDC!$F$35+$U956,0)))</f>
        <v>0</v>
      </c>
      <c r="AF956" s="293">
        <f>IF(G956="",0,IF(P956="Inkoop bij 3e partij",0,IF(H956="Ja",Y956,VLOOKUP($G956,PDC!$B$10:$G$95,6,FALSE))))</f>
        <v>0</v>
      </c>
      <c r="AG956" s="30">
        <f>IF(G956="",0,IF(P956="Inkoop bij 3e partij",0,IF(H956="Ja", Z956,VLOOKUP($G956,PDC!$B$10:$G$95,5,FALSE))))</f>
        <v>0</v>
      </c>
      <c r="AH956" s="293">
        <f>IF(G956="",0,IF(P956="Inkoop bij 3e partij",V956*(1+PDC!$F$37)+IF(G956=0,0,IF(LEN(G956)=0,0,VLOOKUP($G956,PDC!$B$10:$J$77,7,FALSE))),0))</f>
        <v>0</v>
      </c>
      <c r="AI956" s="293">
        <f>IF(G956="",0,IF(P956="Inkoop bij 3e partij",W956*(1+PDC!$F$38),0))</f>
        <v>0</v>
      </c>
      <c r="AJ956" s="30">
        <f>IF(L956="",0,IF(M956="Ja",AA956,VLOOKUP($L956,PDC!$B$10:$G$95,5,FALSE)))</f>
        <v>0</v>
      </c>
    </row>
    <row r="957" spans="1:36" x14ac:dyDescent="0.2">
      <c r="A957" s="36" t="str">
        <f>IF(OR(LEN('Local Access'!A957)=0,'Local Access'!$L956="Ja"),"",'Local Access'!A957)</f>
        <v/>
      </c>
      <c r="B957" s="36" t="str">
        <f>IF(OR(LEN('Local Access'!B957)=0,'Local Access'!$L956="Ja"),"",'Local Access'!B957)</f>
        <v/>
      </c>
      <c r="C957" s="36" t="str">
        <f>IF(OR(LEN('Local Access'!C957)=0,'Local Access'!$L956="Ja"),"",'Local Access'!C957)</f>
        <v/>
      </c>
      <c r="D957" s="36" t="str">
        <f>IF(OR(LEN('Local Access'!D957)=0,'Local Access'!$L956="Ja"),"",'Local Access'!D957)</f>
        <v/>
      </c>
      <c r="E957" s="36" t="str">
        <f>IF(OR(LEN('Local Access'!E957)=0,'Local Access'!$L956="Ja"),"",'Local Access'!E957)</f>
        <v/>
      </c>
      <c r="F957" s="36" t="str">
        <f>IF(OR(LEN('Local Access'!F957)=0,'Local Access'!$L956="Ja"),"",'Local Access'!F957)</f>
        <v/>
      </c>
      <c r="G957" s="36" t="str">
        <f>IF(N956="Ja","",IF(LEN('Local Access'!H957)=0,"",'Local Access'!H957))</f>
        <v/>
      </c>
      <c r="H957" s="174" t="str">
        <f t="shared" si="70"/>
        <v/>
      </c>
      <c r="I957" s="36" t="str">
        <f>IF(N956="Ja","",IF(LEN('Local Access'!G957)=0,"",'Local Access'!G957))</f>
        <v/>
      </c>
      <c r="J957" s="36" t="str">
        <f>IF(N956="Ja","",IF(LEN('Local Access'!I957)=0,"",'Local Access'!I957))</f>
        <v/>
      </c>
      <c r="K957" s="36" t="str">
        <f>IF(LEN('Local Access'!J957)=0,"",'Local Access'!J957)</f>
        <v/>
      </c>
      <c r="L957" s="36" t="str">
        <f>IF(LEN('Local Access'!K957)=0,"",'Local Access'!K957)</f>
        <v/>
      </c>
      <c r="M957" s="174" t="str">
        <f t="shared" si="71"/>
        <v/>
      </c>
      <c r="N957" s="36" t="str">
        <f>IF(LEN('Local Access'!L957)=0,"",'Local Access'!L957)</f>
        <v/>
      </c>
      <c r="O957" s="36" t="str">
        <f>IF(LEN('Local Access'!M957)=0,"",'Local Access'!M957)</f>
        <v/>
      </c>
      <c r="P957" s="35"/>
      <c r="Q957" s="35"/>
      <c r="R957" s="34"/>
      <c r="S957" s="33"/>
      <c r="T957" s="33"/>
      <c r="U957" s="32"/>
      <c r="V957" s="31"/>
      <c r="W957" s="31"/>
      <c r="X957" s="31"/>
      <c r="Y957" s="31"/>
      <c r="Z957" s="31"/>
      <c r="AA957" s="31"/>
      <c r="AB957" s="292">
        <f t="shared" si="72"/>
        <v>0</v>
      </c>
      <c r="AC957" s="292">
        <f t="shared" si="73"/>
        <v>0</v>
      </c>
      <c r="AD957" s="292">
        <f t="shared" si="74"/>
        <v>0</v>
      </c>
      <c r="AE957" s="30">
        <f>IF(G957="",0,IF(P957="On-Net maken (glasvezel)",$S957*PDC!$F$33+$T957*PDC!$F$34+PDC!$F$32+$U957,IF(P957="On-Net maken (radio)",PDC!$F$35+$U957,0)))</f>
        <v>0</v>
      </c>
      <c r="AF957" s="293">
        <f>IF(G957="",0,IF(P957="Inkoop bij 3e partij",0,IF(H957="Ja",Y957,VLOOKUP($G957,PDC!$B$10:$G$95,6,FALSE))))</f>
        <v>0</v>
      </c>
      <c r="AG957" s="30">
        <f>IF(G957="",0,IF(P957="Inkoop bij 3e partij",0,IF(H957="Ja", Z957,VLOOKUP($G957,PDC!$B$10:$G$95,5,FALSE))))</f>
        <v>0</v>
      </c>
      <c r="AH957" s="293">
        <f>IF(G957="",0,IF(P957="Inkoop bij 3e partij",V957*(1+PDC!$F$37)+IF(G957=0,0,IF(LEN(G957)=0,0,VLOOKUP($G957,PDC!$B$10:$J$77,7,FALSE))),0))</f>
        <v>0</v>
      </c>
      <c r="AI957" s="293">
        <f>IF(G957="",0,IF(P957="Inkoop bij 3e partij",W957*(1+PDC!$F$38),0))</f>
        <v>0</v>
      </c>
      <c r="AJ957" s="30">
        <f>IF(L957="",0,IF(M957="Ja",AA957,VLOOKUP($L957,PDC!$B$10:$G$95,5,FALSE)))</f>
        <v>0</v>
      </c>
    </row>
    <row r="958" spans="1:36" x14ac:dyDescent="0.2">
      <c r="A958" s="36" t="str">
        <f>IF(OR(LEN('Local Access'!A958)=0,'Local Access'!$L957="Ja"),"",'Local Access'!A958)</f>
        <v/>
      </c>
      <c r="B958" s="36" t="str">
        <f>IF(OR(LEN('Local Access'!B958)=0,'Local Access'!$L957="Ja"),"",'Local Access'!B958)</f>
        <v/>
      </c>
      <c r="C958" s="36" t="str">
        <f>IF(OR(LEN('Local Access'!C958)=0,'Local Access'!$L957="Ja"),"",'Local Access'!C958)</f>
        <v/>
      </c>
      <c r="D958" s="36" t="str">
        <f>IF(OR(LEN('Local Access'!D958)=0,'Local Access'!$L957="Ja"),"",'Local Access'!D958)</f>
        <v/>
      </c>
      <c r="E958" s="36" t="str">
        <f>IF(OR(LEN('Local Access'!E958)=0,'Local Access'!$L957="Ja"),"",'Local Access'!E958)</f>
        <v/>
      </c>
      <c r="F958" s="36" t="str">
        <f>IF(OR(LEN('Local Access'!F958)=0,'Local Access'!$L957="Ja"),"",'Local Access'!F958)</f>
        <v/>
      </c>
      <c r="G958" s="36" t="str">
        <f>IF(N957="Ja","",IF(LEN('Local Access'!H958)=0,"",'Local Access'!H958))</f>
        <v/>
      </c>
      <c r="H958" s="174" t="str">
        <f t="shared" si="70"/>
        <v/>
      </c>
      <c r="I958" s="36" t="str">
        <f>IF(N957="Ja","",IF(LEN('Local Access'!G958)=0,"",'Local Access'!G958))</f>
        <v/>
      </c>
      <c r="J958" s="36" t="str">
        <f>IF(N957="Ja","",IF(LEN('Local Access'!I958)=0,"",'Local Access'!I958))</f>
        <v/>
      </c>
      <c r="K958" s="36" t="str">
        <f>IF(LEN('Local Access'!J958)=0,"",'Local Access'!J958)</f>
        <v/>
      </c>
      <c r="L958" s="36" t="str">
        <f>IF(LEN('Local Access'!K958)=0,"",'Local Access'!K958)</f>
        <v/>
      </c>
      <c r="M958" s="174" t="str">
        <f t="shared" si="71"/>
        <v/>
      </c>
      <c r="N958" s="36" t="str">
        <f>IF(LEN('Local Access'!L958)=0,"",'Local Access'!L958)</f>
        <v/>
      </c>
      <c r="O958" s="36" t="str">
        <f>IF(LEN('Local Access'!M958)=0,"",'Local Access'!M958)</f>
        <v/>
      </c>
      <c r="P958" s="35"/>
      <c r="Q958" s="35"/>
      <c r="R958" s="34"/>
      <c r="S958" s="33"/>
      <c r="T958" s="33"/>
      <c r="U958" s="32"/>
      <c r="V958" s="31"/>
      <c r="W958" s="31"/>
      <c r="X958" s="31"/>
      <c r="Y958" s="31"/>
      <c r="Z958" s="31"/>
      <c r="AA958" s="31"/>
      <c r="AB958" s="292">
        <f t="shared" si="72"/>
        <v>0</v>
      </c>
      <c r="AC958" s="292">
        <f t="shared" si="73"/>
        <v>0</v>
      </c>
      <c r="AD958" s="292">
        <f t="shared" si="74"/>
        <v>0</v>
      </c>
      <c r="AE958" s="30">
        <f>IF(G958="",0,IF(P958="On-Net maken (glasvezel)",$S958*PDC!$F$33+$T958*PDC!$F$34+PDC!$F$32+$U958,IF(P958="On-Net maken (radio)",PDC!$F$35+$U958,0)))</f>
        <v>0</v>
      </c>
      <c r="AF958" s="293">
        <f>IF(G958="",0,IF(P958="Inkoop bij 3e partij",0,IF(H958="Ja",Y958,VLOOKUP($G958,PDC!$B$10:$G$95,6,FALSE))))</f>
        <v>0</v>
      </c>
      <c r="AG958" s="30">
        <f>IF(G958="",0,IF(P958="Inkoop bij 3e partij",0,IF(H958="Ja", Z958,VLOOKUP($G958,PDC!$B$10:$G$95,5,FALSE))))</f>
        <v>0</v>
      </c>
      <c r="AH958" s="293">
        <f>IF(G958="",0,IF(P958="Inkoop bij 3e partij",V958*(1+PDC!$F$37)+IF(G958=0,0,IF(LEN(G958)=0,0,VLOOKUP($G958,PDC!$B$10:$J$77,7,FALSE))),0))</f>
        <v>0</v>
      </c>
      <c r="AI958" s="293">
        <f>IF(G958="",0,IF(P958="Inkoop bij 3e partij",W958*(1+PDC!$F$38),0))</f>
        <v>0</v>
      </c>
      <c r="AJ958" s="30">
        <f>IF(L958="",0,IF(M958="Ja",AA958,VLOOKUP($L958,PDC!$B$10:$G$95,5,FALSE)))</f>
        <v>0</v>
      </c>
    </row>
    <row r="959" spans="1:36" x14ac:dyDescent="0.2">
      <c r="A959" s="36" t="str">
        <f>IF(OR(LEN('Local Access'!A959)=0,'Local Access'!$L958="Ja"),"",'Local Access'!A959)</f>
        <v/>
      </c>
      <c r="B959" s="36" t="str">
        <f>IF(OR(LEN('Local Access'!B959)=0,'Local Access'!$L958="Ja"),"",'Local Access'!B959)</f>
        <v/>
      </c>
      <c r="C959" s="36" t="str">
        <f>IF(OR(LEN('Local Access'!C959)=0,'Local Access'!$L958="Ja"),"",'Local Access'!C959)</f>
        <v/>
      </c>
      <c r="D959" s="36" t="str">
        <f>IF(OR(LEN('Local Access'!D959)=0,'Local Access'!$L958="Ja"),"",'Local Access'!D959)</f>
        <v/>
      </c>
      <c r="E959" s="36" t="str">
        <f>IF(OR(LEN('Local Access'!E959)=0,'Local Access'!$L958="Ja"),"",'Local Access'!E959)</f>
        <v/>
      </c>
      <c r="F959" s="36" t="str">
        <f>IF(OR(LEN('Local Access'!F959)=0,'Local Access'!$L958="Ja"),"",'Local Access'!F959)</f>
        <v/>
      </c>
      <c r="G959" s="36" t="str">
        <f>IF(N958="Ja","",IF(LEN('Local Access'!H959)=0,"",'Local Access'!H959))</f>
        <v/>
      </c>
      <c r="H959" s="174" t="str">
        <f t="shared" si="70"/>
        <v/>
      </c>
      <c r="I959" s="36" t="str">
        <f>IF(N958="Ja","",IF(LEN('Local Access'!G959)=0,"",'Local Access'!G959))</f>
        <v/>
      </c>
      <c r="J959" s="36" t="str">
        <f>IF(N958="Ja","",IF(LEN('Local Access'!I959)=0,"",'Local Access'!I959))</f>
        <v/>
      </c>
      <c r="K959" s="36" t="str">
        <f>IF(LEN('Local Access'!J959)=0,"",'Local Access'!J959)</f>
        <v/>
      </c>
      <c r="L959" s="36" t="str">
        <f>IF(LEN('Local Access'!K959)=0,"",'Local Access'!K959)</f>
        <v/>
      </c>
      <c r="M959" s="174" t="str">
        <f t="shared" si="71"/>
        <v/>
      </c>
      <c r="N959" s="36" t="str">
        <f>IF(LEN('Local Access'!L959)=0,"",'Local Access'!L959)</f>
        <v/>
      </c>
      <c r="O959" s="36" t="str">
        <f>IF(LEN('Local Access'!M959)=0,"",'Local Access'!M959)</f>
        <v/>
      </c>
      <c r="P959" s="35"/>
      <c r="Q959" s="35"/>
      <c r="R959" s="34"/>
      <c r="S959" s="33"/>
      <c r="T959" s="33"/>
      <c r="U959" s="32"/>
      <c r="V959" s="31"/>
      <c r="W959" s="31"/>
      <c r="X959" s="31"/>
      <c r="Y959" s="31"/>
      <c r="Z959" s="31"/>
      <c r="AA959" s="31"/>
      <c r="AB959" s="292">
        <f t="shared" si="72"/>
        <v>0</v>
      </c>
      <c r="AC959" s="292">
        <f t="shared" si="73"/>
        <v>0</v>
      </c>
      <c r="AD959" s="292">
        <f t="shared" si="74"/>
        <v>0</v>
      </c>
      <c r="AE959" s="30">
        <f>IF(G959="",0,IF(P959="On-Net maken (glasvezel)",$S959*PDC!$F$33+$T959*PDC!$F$34+PDC!$F$32+$U959,IF(P959="On-Net maken (radio)",PDC!$F$35+$U959,0)))</f>
        <v>0</v>
      </c>
      <c r="AF959" s="293">
        <f>IF(G959="",0,IF(P959="Inkoop bij 3e partij",0,IF(H959="Ja",Y959,VLOOKUP($G959,PDC!$B$10:$G$95,6,FALSE))))</f>
        <v>0</v>
      </c>
      <c r="AG959" s="30">
        <f>IF(G959="",0,IF(P959="Inkoop bij 3e partij",0,IF(H959="Ja", Z959,VLOOKUP($G959,PDC!$B$10:$G$95,5,FALSE))))</f>
        <v>0</v>
      </c>
      <c r="AH959" s="293">
        <f>IF(G959="",0,IF(P959="Inkoop bij 3e partij",V959*(1+PDC!$F$37)+IF(G959=0,0,IF(LEN(G959)=0,0,VLOOKUP($G959,PDC!$B$10:$J$77,7,FALSE))),0))</f>
        <v>0</v>
      </c>
      <c r="AI959" s="293">
        <f>IF(G959="",0,IF(P959="Inkoop bij 3e partij",W959*(1+PDC!$F$38),0))</f>
        <v>0</v>
      </c>
      <c r="AJ959" s="30">
        <f>IF(L959="",0,IF(M959="Ja",AA959,VLOOKUP($L959,PDC!$B$10:$G$95,5,FALSE)))</f>
        <v>0</v>
      </c>
    </row>
    <row r="960" spans="1:36" x14ac:dyDescent="0.2">
      <c r="A960" s="36" t="str">
        <f>IF(OR(LEN('Local Access'!A960)=0,'Local Access'!$L959="Ja"),"",'Local Access'!A960)</f>
        <v/>
      </c>
      <c r="B960" s="36" t="str">
        <f>IF(OR(LEN('Local Access'!B960)=0,'Local Access'!$L959="Ja"),"",'Local Access'!B960)</f>
        <v/>
      </c>
      <c r="C960" s="36" t="str">
        <f>IF(OR(LEN('Local Access'!C960)=0,'Local Access'!$L959="Ja"),"",'Local Access'!C960)</f>
        <v/>
      </c>
      <c r="D960" s="36" t="str">
        <f>IF(OR(LEN('Local Access'!D960)=0,'Local Access'!$L959="Ja"),"",'Local Access'!D960)</f>
        <v/>
      </c>
      <c r="E960" s="36" t="str">
        <f>IF(OR(LEN('Local Access'!E960)=0,'Local Access'!$L959="Ja"),"",'Local Access'!E960)</f>
        <v/>
      </c>
      <c r="F960" s="36" t="str">
        <f>IF(OR(LEN('Local Access'!F960)=0,'Local Access'!$L959="Ja"),"",'Local Access'!F960)</f>
        <v/>
      </c>
      <c r="G960" s="36" t="str">
        <f>IF(N959="Ja","",IF(LEN('Local Access'!H960)=0,"",'Local Access'!H960))</f>
        <v/>
      </c>
      <c r="H960" s="174" t="str">
        <f t="shared" si="70"/>
        <v/>
      </c>
      <c r="I960" s="36" t="str">
        <f>IF(N959="Ja","",IF(LEN('Local Access'!G960)=0,"",'Local Access'!G960))</f>
        <v/>
      </c>
      <c r="J960" s="36" t="str">
        <f>IF(N959="Ja","",IF(LEN('Local Access'!I960)=0,"",'Local Access'!I960))</f>
        <v/>
      </c>
      <c r="K960" s="36" t="str">
        <f>IF(LEN('Local Access'!J960)=0,"",'Local Access'!J960)</f>
        <v/>
      </c>
      <c r="L960" s="36" t="str">
        <f>IF(LEN('Local Access'!K960)=0,"",'Local Access'!K960)</f>
        <v/>
      </c>
      <c r="M960" s="174" t="str">
        <f t="shared" si="71"/>
        <v/>
      </c>
      <c r="N960" s="36" t="str">
        <f>IF(LEN('Local Access'!L960)=0,"",'Local Access'!L960)</f>
        <v/>
      </c>
      <c r="O960" s="36" t="str">
        <f>IF(LEN('Local Access'!M960)=0,"",'Local Access'!M960)</f>
        <v/>
      </c>
      <c r="P960" s="35"/>
      <c r="Q960" s="35"/>
      <c r="R960" s="34"/>
      <c r="S960" s="33"/>
      <c r="T960" s="33"/>
      <c r="U960" s="32"/>
      <c r="V960" s="31"/>
      <c r="W960" s="31"/>
      <c r="X960" s="31"/>
      <c r="Y960" s="31"/>
      <c r="Z960" s="31"/>
      <c r="AA960" s="31"/>
      <c r="AB960" s="292">
        <f t="shared" si="72"/>
        <v>0</v>
      </c>
      <c r="AC960" s="292">
        <f t="shared" si="73"/>
        <v>0</v>
      </c>
      <c r="AD960" s="292">
        <f t="shared" si="74"/>
        <v>0</v>
      </c>
      <c r="AE960" s="30">
        <f>IF(G960="",0,IF(P960="On-Net maken (glasvezel)",$S960*PDC!$F$33+$T960*PDC!$F$34+PDC!$F$32+$U960,IF(P960="On-Net maken (radio)",PDC!$F$35+$U960,0)))</f>
        <v>0</v>
      </c>
      <c r="AF960" s="293">
        <f>IF(G960="",0,IF(P960="Inkoop bij 3e partij",0,IF(H960="Ja",Y960,VLOOKUP($G960,PDC!$B$10:$G$95,6,FALSE))))</f>
        <v>0</v>
      </c>
      <c r="AG960" s="30">
        <f>IF(G960="",0,IF(P960="Inkoop bij 3e partij",0,IF(H960="Ja", Z960,VLOOKUP($G960,PDC!$B$10:$G$95,5,FALSE))))</f>
        <v>0</v>
      </c>
      <c r="AH960" s="293">
        <f>IF(G960="",0,IF(P960="Inkoop bij 3e partij",V960*(1+PDC!$F$37)+IF(G960=0,0,IF(LEN(G960)=0,0,VLOOKUP($G960,PDC!$B$10:$J$77,7,FALSE))),0))</f>
        <v>0</v>
      </c>
      <c r="AI960" s="293">
        <f>IF(G960="",0,IF(P960="Inkoop bij 3e partij",W960*(1+PDC!$F$38),0))</f>
        <v>0</v>
      </c>
      <c r="AJ960" s="30">
        <f>IF(L960="",0,IF(M960="Ja",AA960,VLOOKUP($L960,PDC!$B$10:$G$95,5,FALSE)))</f>
        <v>0</v>
      </c>
    </row>
    <row r="961" spans="1:36" x14ac:dyDescent="0.2">
      <c r="A961" s="36" t="str">
        <f>IF(OR(LEN('Local Access'!A961)=0,'Local Access'!$L960="Ja"),"",'Local Access'!A961)</f>
        <v/>
      </c>
      <c r="B961" s="36" t="str">
        <f>IF(OR(LEN('Local Access'!B961)=0,'Local Access'!$L960="Ja"),"",'Local Access'!B961)</f>
        <v/>
      </c>
      <c r="C961" s="36" t="str">
        <f>IF(OR(LEN('Local Access'!C961)=0,'Local Access'!$L960="Ja"),"",'Local Access'!C961)</f>
        <v/>
      </c>
      <c r="D961" s="36" t="str">
        <f>IF(OR(LEN('Local Access'!D961)=0,'Local Access'!$L960="Ja"),"",'Local Access'!D961)</f>
        <v/>
      </c>
      <c r="E961" s="36" t="str">
        <f>IF(OR(LEN('Local Access'!E961)=0,'Local Access'!$L960="Ja"),"",'Local Access'!E961)</f>
        <v/>
      </c>
      <c r="F961" s="36" t="str">
        <f>IF(OR(LEN('Local Access'!F961)=0,'Local Access'!$L960="Ja"),"",'Local Access'!F961)</f>
        <v/>
      </c>
      <c r="G961" s="36" t="str">
        <f>IF(N960="Ja","",IF(LEN('Local Access'!H961)=0,"",'Local Access'!H961))</f>
        <v/>
      </c>
      <c r="H961" s="174" t="str">
        <f t="shared" si="70"/>
        <v/>
      </c>
      <c r="I961" s="36" t="str">
        <f>IF(N960="Ja","",IF(LEN('Local Access'!G961)=0,"",'Local Access'!G961))</f>
        <v/>
      </c>
      <c r="J961" s="36" t="str">
        <f>IF(N960="Ja","",IF(LEN('Local Access'!I961)=0,"",'Local Access'!I961))</f>
        <v/>
      </c>
      <c r="K961" s="36" t="str">
        <f>IF(LEN('Local Access'!J961)=0,"",'Local Access'!J961)</f>
        <v/>
      </c>
      <c r="L961" s="36" t="str">
        <f>IF(LEN('Local Access'!K961)=0,"",'Local Access'!K961)</f>
        <v/>
      </c>
      <c r="M961" s="174" t="str">
        <f t="shared" si="71"/>
        <v/>
      </c>
      <c r="N961" s="36" t="str">
        <f>IF(LEN('Local Access'!L961)=0,"",'Local Access'!L961)</f>
        <v/>
      </c>
      <c r="O961" s="36" t="str">
        <f>IF(LEN('Local Access'!M961)=0,"",'Local Access'!M961)</f>
        <v/>
      </c>
      <c r="P961" s="35"/>
      <c r="Q961" s="35"/>
      <c r="R961" s="34"/>
      <c r="S961" s="33"/>
      <c r="T961" s="33"/>
      <c r="U961" s="32"/>
      <c r="V961" s="31"/>
      <c r="W961" s="31"/>
      <c r="X961" s="31"/>
      <c r="Y961" s="31"/>
      <c r="Z961" s="31"/>
      <c r="AA961" s="31"/>
      <c r="AB961" s="292">
        <f t="shared" si="72"/>
        <v>0</v>
      </c>
      <c r="AC961" s="292">
        <f t="shared" si="73"/>
        <v>0</v>
      </c>
      <c r="AD961" s="292">
        <f t="shared" si="74"/>
        <v>0</v>
      </c>
      <c r="AE961" s="30">
        <f>IF(G961="",0,IF(P961="On-Net maken (glasvezel)",$S961*PDC!$F$33+$T961*PDC!$F$34+PDC!$F$32+$U961,IF(P961="On-Net maken (radio)",PDC!$F$35+$U961,0)))</f>
        <v>0</v>
      </c>
      <c r="AF961" s="293">
        <f>IF(G961="",0,IF(P961="Inkoop bij 3e partij",0,IF(H961="Ja",Y961,VLOOKUP($G961,PDC!$B$10:$G$95,6,FALSE))))</f>
        <v>0</v>
      </c>
      <c r="AG961" s="30">
        <f>IF(G961="",0,IF(P961="Inkoop bij 3e partij",0,IF(H961="Ja", Z961,VLOOKUP($G961,PDC!$B$10:$G$95,5,FALSE))))</f>
        <v>0</v>
      </c>
      <c r="AH961" s="293">
        <f>IF(G961="",0,IF(P961="Inkoop bij 3e partij",V961*(1+PDC!$F$37)+IF(G961=0,0,IF(LEN(G961)=0,0,VLOOKUP($G961,PDC!$B$10:$J$77,7,FALSE))),0))</f>
        <v>0</v>
      </c>
      <c r="AI961" s="293">
        <f>IF(G961="",0,IF(P961="Inkoop bij 3e partij",W961*(1+PDC!$F$38),0))</f>
        <v>0</v>
      </c>
      <c r="AJ961" s="30">
        <f>IF(L961="",0,IF(M961="Ja",AA961,VLOOKUP($L961,PDC!$B$10:$G$95,5,FALSE)))</f>
        <v>0</v>
      </c>
    </row>
    <row r="962" spans="1:36" x14ac:dyDescent="0.2">
      <c r="A962" s="36" t="str">
        <f>IF(OR(LEN('Local Access'!A962)=0,'Local Access'!$L961="Ja"),"",'Local Access'!A962)</f>
        <v/>
      </c>
      <c r="B962" s="36" t="str">
        <f>IF(OR(LEN('Local Access'!B962)=0,'Local Access'!$L961="Ja"),"",'Local Access'!B962)</f>
        <v/>
      </c>
      <c r="C962" s="36" t="str">
        <f>IF(OR(LEN('Local Access'!C962)=0,'Local Access'!$L961="Ja"),"",'Local Access'!C962)</f>
        <v/>
      </c>
      <c r="D962" s="36" t="str">
        <f>IF(OR(LEN('Local Access'!D962)=0,'Local Access'!$L961="Ja"),"",'Local Access'!D962)</f>
        <v/>
      </c>
      <c r="E962" s="36" t="str">
        <f>IF(OR(LEN('Local Access'!E962)=0,'Local Access'!$L961="Ja"),"",'Local Access'!E962)</f>
        <v/>
      </c>
      <c r="F962" s="36" t="str">
        <f>IF(OR(LEN('Local Access'!F962)=0,'Local Access'!$L961="Ja"),"",'Local Access'!F962)</f>
        <v/>
      </c>
      <c r="G962" s="36" t="str">
        <f>IF(N961="Ja","",IF(LEN('Local Access'!H962)=0,"",'Local Access'!H962))</f>
        <v/>
      </c>
      <c r="H962" s="174" t="str">
        <f t="shared" si="70"/>
        <v/>
      </c>
      <c r="I962" s="36" t="str">
        <f>IF(N961="Ja","",IF(LEN('Local Access'!G962)=0,"",'Local Access'!G962))</f>
        <v/>
      </c>
      <c r="J962" s="36" t="str">
        <f>IF(N961="Ja","",IF(LEN('Local Access'!I962)=0,"",'Local Access'!I962))</f>
        <v/>
      </c>
      <c r="K962" s="36" t="str">
        <f>IF(LEN('Local Access'!J962)=0,"",'Local Access'!J962)</f>
        <v/>
      </c>
      <c r="L962" s="36" t="str">
        <f>IF(LEN('Local Access'!K962)=0,"",'Local Access'!K962)</f>
        <v/>
      </c>
      <c r="M962" s="174" t="str">
        <f t="shared" si="71"/>
        <v/>
      </c>
      <c r="N962" s="36" t="str">
        <f>IF(LEN('Local Access'!L962)=0,"",'Local Access'!L962)</f>
        <v/>
      </c>
      <c r="O962" s="36" t="str">
        <f>IF(LEN('Local Access'!M962)=0,"",'Local Access'!M962)</f>
        <v/>
      </c>
      <c r="P962" s="35"/>
      <c r="Q962" s="35"/>
      <c r="R962" s="34"/>
      <c r="S962" s="33"/>
      <c r="T962" s="33"/>
      <c r="U962" s="32"/>
      <c r="V962" s="31"/>
      <c r="W962" s="31"/>
      <c r="X962" s="31"/>
      <c r="Y962" s="31"/>
      <c r="Z962" s="31"/>
      <c r="AA962" s="31"/>
      <c r="AB962" s="292">
        <f t="shared" si="72"/>
        <v>0</v>
      </c>
      <c r="AC962" s="292">
        <f t="shared" si="73"/>
        <v>0</v>
      </c>
      <c r="AD962" s="292">
        <f t="shared" si="74"/>
        <v>0</v>
      </c>
      <c r="AE962" s="30">
        <f>IF(G962="",0,IF(P962="On-Net maken (glasvezel)",$S962*PDC!$F$33+$T962*PDC!$F$34+PDC!$F$32+$U962,IF(P962="On-Net maken (radio)",PDC!$F$35+$U962,0)))</f>
        <v>0</v>
      </c>
      <c r="AF962" s="293">
        <f>IF(G962="",0,IF(P962="Inkoop bij 3e partij",0,IF(H962="Ja",Y962,VLOOKUP($G962,PDC!$B$10:$G$95,6,FALSE))))</f>
        <v>0</v>
      </c>
      <c r="AG962" s="30">
        <f>IF(G962="",0,IF(P962="Inkoop bij 3e partij",0,IF(H962="Ja", Z962,VLOOKUP($G962,PDC!$B$10:$G$95,5,FALSE))))</f>
        <v>0</v>
      </c>
      <c r="AH962" s="293">
        <f>IF(G962="",0,IF(P962="Inkoop bij 3e partij",V962*(1+PDC!$F$37)+IF(G962=0,0,IF(LEN(G962)=0,0,VLOOKUP($G962,PDC!$B$10:$J$77,7,FALSE))),0))</f>
        <v>0</v>
      </c>
      <c r="AI962" s="293">
        <f>IF(G962="",0,IF(P962="Inkoop bij 3e partij",W962*(1+PDC!$F$38),0))</f>
        <v>0</v>
      </c>
      <c r="AJ962" s="30">
        <f>IF(L962="",0,IF(M962="Ja",AA962,VLOOKUP($L962,PDC!$B$10:$G$95,5,FALSE)))</f>
        <v>0</v>
      </c>
    </row>
    <row r="963" spans="1:36" x14ac:dyDescent="0.2">
      <c r="A963" s="36" t="str">
        <f>IF(OR(LEN('Local Access'!A963)=0,'Local Access'!$L962="Ja"),"",'Local Access'!A963)</f>
        <v/>
      </c>
      <c r="B963" s="36" t="str">
        <f>IF(OR(LEN('Local Access'!B963)=0,'Local Access'!$L962="Ja"),"",'Local Access'!B963)</f>
        <v/>
      </c>
      <c r="C963" s="36" t="str">
        <f>IF(OR(LEN('Local Access'!C963)=0,'Local Access'!$L962="Ja"),"",'Local Access'!C963)</f>
        <v/>
      </c>
      <c r="D963" s="36" t="str">
        <f>IF(OR(LEN('Local Access'!D963)=0,'Local Access'!$L962="Ja"),"",'Local Access'!D963)</f>
        <v/>
      </c>
      <c r="E963" s="36" t="str">
        <f>IF(OR(LEN('Local Access'!E963)=0,'Local Access'!$L962="Ja"),"",'Local Access'!E963)</f>
        <v/>
      </c>
      <c r="F963" s="36" t="str">
        <f>IF(OR(LEN('Local Access'!F963)=0,'Local Access'!$L962="Ja"),"",'Local Access'!F963)</f>
        <v/>
      </c>
      <c r="G963" s="36" t="str">
        <f>IF(N962="Ja","",IF(LEN('Local Access'!H963)=0,"",'Local Access'!H963))</f>
        <v/>
      </c>
      <c r="H963" s="174" t="str">
        <f t="shared" si="70"/>
        <v/>
      </c>
      <c r="I963" s="36" t="str">
        <f>IF(N962="Ja","",IF(LEN('Local Access'!G963)=0,"",'Local Access'!G963))</f>
        <v/>
      </c>
      <c r="J963" s="36" t="str">
        <f>IF(N962="Ja","",IF(LEN('Local Access'!I963)=0,"",'Local Access'!I963))</f>
        <v/>
      </c>
      <c r="K963" s="36" t="str">
        <f>IF(LEN('Local Access'!J963)=0,"",'Local Access'!J963)</f>
        <v/>
      </c>
      <c r="L963" s="36" t="str">
        <f>IF(LEN('Local Access'!K963)=0,"",'Local Access'!K963)</f>
        <v/>
      </c>
      <c r="M963" s="174" t="str">
        <f t="shared" si="71"/>
        <v/>
      </c>
      <c r="N963" s="36" t="str">
        <f>IF(LEN('Local Access'!L963)=0,"",'Local Access'!L963)</f>
        <v/>
      </c>
      <c r="O963" s="36" t="str">
        <f>IF(LEN('Local Access'!M963)=0,"",'Local Access'!M963)</f>
        <v/>
      </c>
      <c r="P963" s="35"/>
      <c r="Q963" s="35"/>
      <c r="R963" s="34"/>
      <c r="S963" s="33"/>
      <c r="T963" s="33"/>
      <c r="U963" s="32"/>
      <c r="V963" s="31"/>
      <c r="W963" s="31"/>
      <c r="X963" s="31"/>
      <c r="Y963" s="31"/>
      <c r="Z963" s="31"/>
      <c r="AA963" s="31"/>
      <c r="AB963" s="292">
        <f t="shared" si="72"/>
        <v>0</v>
      </c>
      <c r="AC963" s="292">
        <f t="shared" si="73"/>
        <v>0</v>
      </c>
      <c r="AD963" s="292">
        <f t="shared" si="74"/>
        <v>0</v>
      </c>
      <c r="AE963" s="30">
        <f>IF(G963="",0,IF(P963="On-Net maken (glasvezel)",$S963*PDC!$F$33+$T963*PDC!$F$34+PDC!$F$32+$U963,IF(P963="On-Net maken (radio)",PDC!$F$35+$U963,0)))</f>
        <v>0</v>
      </c>
      <c r="AF963" s="293">
        <f>IF(G963="",0,IF(P963="Inkoop bij 3e partij",0,IF(H963="Ja",Y963,VLOOKUP($G963,PDC!$B$10:$G$95,6,FALSE))))</f>
        <v>0</v>
      </c>
      <c r="AG963" s="30">
        <f>IF(G963="",0,IF(P963="Inkoop bij 3e partij",0,IF(H963="Ja", Z963,VLOOKUP($G963,PDC!$B$10:$G$95,5,FALSE))))</f>
        <v>0</v>
      </c>
      <c r="AH963" s="293">
        <f>IF(G963="",0,IF(P963="Inkoop bij 3e partij",V963*(1+PDC!$F$37)+IF(G963=0,0,IF(LEN(G963)=0,0,VLOOKUP($G963,PDC!$B$10:$J$77,7,FALSE))),0))</f>
        <v>0</v>
      </c>
      <c r="AI963" s="293">
        <f>IF(G963="",0,IF(P963="Inkoop bij 3e partij",W963*(1+PDC!$F$38),0))</f>
        <v>0</v>
      </c>
      <c r="AJ963" s="30">
        <f>IF(L963="",0,IF(M963="Ja",AA963,VLOOKUP($L963,PDC!$B$10:$G$95,5,FALSE)))</f>
        <v>0</v>
      </c>
    </row>
    <row r="964" spans="1:36" x14ac:dyDescent="0.2">
      <c r="A964" s="36" t="str">
        <f>IF(OR(LEN('Local Access'!A964)=0,'Local Access'!$L963="Ja"),"",'Local Access'!A964)</f>
        <v/>
      </c>
      <c r="B964" s="36" t="str">
        <f>IF(OR(LEN('Local Access'!B964)=0,'Local Access'!$L963="Ja"),"",'Local Access'!B964)</f>
        <v/>
      </c>
      <c r="C964" s="36" t="str">
        <f>IF(OR(LEN('Local Access'!C964)=0,'Local Access'!$L963="Ja"),"",'Local Access'!C964)</f>
        <v/>
      </c>
      <c r="D964" s="36" t="str">
        <f>IF(OR(LEN('Local Access'!D964)=0,'Local Access'!$L963="Ja"),"",'Local Access'!D964)</f>
        <v/>
      </c>
      <c r="E964" s="36" t="str">
        <f>IF(OR(LEN('Local Access'!E964)=0,'Local Access'!$L963="Ja"),"",'Local Access'!E964)</f>
        <v/>
      </c>
      <c r="F964" s="36" t="str">
        <f>IF(OR(LEN('Local Access'!F964)=0,'Local Access'!$L963="Ja"),"",'Local Access'!F964)</f>
        <v/>
      </c>
      <c r="G964" s="36" t="str">
        <f>IF(N963="Ja","",IF(LEN('Local Access'!H964)=0,"",'Local Access'!H964))</f>
        <v/>
      </c>
      <c r="H964" s="174" t="str">
        <f t="shared" si="70"/>
        <v/>
      </c>
      <c r="I964" s="36" t="str">
        <f>IF(N963="Ja","",IF(LEN('Local Access'!G964)=0,"",'Local Access'!G964))</f>
        <v/>
      </c>
      <c r="J964" s="36" t="str">
        <f>IF(N963="Ja","",IF(LEN('Local Access'!I964)=0,"",'Local Access'!I964))</f>
        <v/>
      </c>
      <c r="K964" s="36" t="str">
        <f>IF(LEN('Local Access'!J964)=0,"",'Local Access'!J964)</f>
        <v/>
      </c>
      <c r="L964" s="36" t="str">
        <f>IF(LEN('Local Access'!K964)=0,"",'Local Access'!K964)</f>
        <v/>
      </c>
      <c r="M964" s="174" t="str">
        <f t="shared" si="71"/>
        <v/>
      </c>
      <c r="N964" s="36" t="str">
        <f>IF(LEN('Local Access'!L964)=0,"",'Local Access'!L964)</f>
        <v/>
      </c>
      <c r="O964" s="36" t="str">
        <f>IF(LEN('Local Access'!M964)=0,"",'Local Access'!M964)</f>
        <v/>
      </c>
      <c r="P964" s="35"/>
      <c r="Q964" s="35"/>
      <c r="R964" s="34"/>
      <c r="S964" s="33"/>
      <c r="T964" s="33"/>
      <c r="U964" s="32"/>
      <c r="V964" s="31"/>
      <c r="W964" s="31"/>
      <c r="X964" s="31"/>
      <c r="Y964" s="31"/>
      <c r="Z964" s="31"/>
      <c r="AA964" s="31"/>
      <c r="AB964" s="292">
        <f t="shared" si="72"/>
        <v>0</v>
      </c>
      <c r="AC964" s="292">
        <f t="shared" si="73"/>
        <v>0</v>
      </c>
      <c r="AD964" s="292">
        <f t="shared" si="74"/>
        <v>0</v>
      </c>
      <c r="AE964" s="30">
        <f>IF(G964="",0,IF(P964="On-Net maken (glasvezel)",$S964*PDC!$F$33+$T964*PDC!$F$34+PDC!$F$32+$U964,IF(P964="On-Net maken (radio)",PDC!$F$35+$U964,0)))</f>
        <v>0</v>
      </c>
      <c r="AF964" s="293">
        <f>IF(G964="",0,IF(P964="Inkoop bij 3e partij",0,IF(H964="Ja",Y964,VLOOKUP($G964,PDC!$B$10:$G$95,6,FALSE))))</f>
        <v>0</v>
      </c>
      <c r="AG964" s="30">
        <f>IF(G964="",0,IF(P964="Inkoop bij 3e partij",0,IF(H964="Ja", Z964,VLOOKUP($G964,PDC!$B$10:$G$95,5,FALSE))))</f>
        <v>0</v>
      </c>
      <c r="AH964" s="293">
        <f>IF(G964="",0,IF(P964="Inkoop bij 3e partij",V964*(1+PDC!$F$37)+IF(G964=0,0,IF(LEN(G964)=0,0,VLOOKUP($G964,PDC!$B$10:$J$77,7,FALSE))),0))</f>
        <v>0</v>
      </c>
      <c r="AI964" s="293">
        <f>IF(G964="",0,IF(P964="Inkoop bij 3e partij",W964*(1+PDC!$F$38),0))</f>
        <v>0</v>
      </c>
      <c r="AJ964" s="30">
        <f>IF(L964="",0,IF(M964="Ja",AA964,VLOOKUP($L964,PDC!$B$10:$G$95,5,FALSE)))</f>
        <v>0</v>
      </c>
    </row>
    <row r="965" spans="1:36" x14ac:dyDescent="0.2">
      <c r="A965" s="36" t="str">
        <f>IF(OR(LEN('Local Access'!A965)=0,'Local Access'!$L964="Ja"),"",'Local Access'!A965)</f>
        <v/>
      </c>
      <c r="B965" s="36" t="str">
        <f>IF(OR(LEN('Local Access'!B965)=0,'Local Access'!$L964="Ja"),"",'Local Access'!B965)</f>
        <v/>
      </c>
      <c r="C965" s="36" t="str">
        <f>IF(OR(LEN('Local Access'!C965)=0,'Local Access'!$L964="Ja"),"",'Local Access'!C965)</f>
        <v/>
      </c>
      <c r="D965" s="36" t="str">
        <f>IF(OR(LEN('Local Access'!D965)=0,'Local Access'!$L964="Ja"),"",'Local Access'!D965)</f>
        <v/>
      </c>
      <c r="E965" s="36" t="str">
        <f>IF(OR(LEN('Local Access'!E965)=0,'Local Access'!$L964="Ja"),"",'Local Access'!E965)</f>
        <v/>
      </c>
      <c r="F965" s="36" t="str">
        <f>IF(OR(LEN('Local Access'!F965)=0,'Local Access'!$L964="Ja"),"",'Local Access'!F965)</f>
        <v/>
      </c>
      <c r="G965" s="36" t="str">
        <f>IF(N964="Ja","",IF(LEN('Local Access'!H965)=0,"",'Local Access'!H965))</f>
        <v/>
      </c>
      <c r="H965" s="174" t="str">
        <f t="shared" si="70"/>
        <v/>
      </c>
      <c r="I965" s="36" t="str">
        <f>IF(N964="Ja","",IF(LEN('Local Access'!G965)=0,"",'Local Access'!G965))</f>
        <v/>
      </c>
      <c r="J965" s="36" t="str">
        <f>IF(N964="Ja","",IF(LEN('Local Access'!I965)=0,"",'Local Access'!I965))</f>
        <v/>
      </c>
      <c r="K965" s="36" t="str">
        <f>IF(LEN('Local Access'!J965)=0,"",'Local Access'!J965)</f>
        <v/>
      </c>
      <c r="L965" s="36" t="str">
        <f>IF(LEN('Local Access'!K965)=0,"",'Local Access'!K965)</f>
        <v/>
      </c>
      <c r="M965" s="174" t="str">
        <f t="shared" si="71"/>
        <v/>
      </c>
      <c r="N965" s="36" t="str">
        <f>IF(LEN('Local Access'!L965)=0,"",'Local Access'!L965)</f>
        <v/>
      </c>
      <c r="O965" s="36" t="str">
        <f>IF(LEN('Local Access'!M965)=0,"",'Local Access'!M965)</f>
        <v/>
      </c>
      <c r="P965" s="35"/>
      <c r="Q965" s="35"/>
      <c r="R965" s="34"/>
      <c r="S965" s="33"/>
      <c r="T965" s="33"/>
      <c r="U965" s="32"/>
      <c r="V965" s="31"/>
      <c r="W965" s="31"/>
      <c r="X965" s="31"/>
      <c r="Y965" s="31"/>
      <c r="Z965" s="31"/>
      <c r="AA965" s="31"/>
      <c r="AB965" s="292">
        <f t="shared" si="72"/>
        <v>0</v>
      </c>
      <c r="AC965" s="292">
        <f t="shared" si="73"/>
        <v>0</v>
      </c>
      <c r="AD965" s="292">
        <f t="shared" si="74"/>
        <v>0</v>
      </c>
      <c r="AE965" s="30">
        <f>IF(G965="",0,IF(P965="On-Net maken (glasvezel)",$S965*PDC!$F$33+$T965*PDC!$F$34+PDC!$F$32+$U965,IF(P965="On-Net maken (radio)",PDC!$F$35+$U965,0)))</f>
        <v>0</v>
      </c>
      <c r="AF965" s="293">
        <f>IF(G965="",0,IF(P965="Inkoop bij 3e partij",0,IF(H965="Ja",Y965,VLOOKUP($G965,PDC!$B$10:$G$95,6,FALSE))))</f>
        <v>0</v>
      </c>
      <c r="AG965" s="30">
        <f>IF(G965="",0,IF(P965="Inkoop bij 3e partij",0,IF(H965="Ja", Z965,VLOOKUP($G965,PDC!$B$10:$G$95,5,FALSE))))</f>
        <v>0</v>
      </c>
      <c r="AH965" s="293">
        <f>IF(G965="",0,IF(P965="Inkoop bij 3e partij",V965*(1+PDC!$F$37)+IF(G965=0,0,IF(LEN(G965)=0,0,VLOOKUP($G965,PDC!$B$10:$J$77,7,FALSE))),0))</f>
        <v>0</v>
      </c>
      <c r="AI965" s="293">
        <f>IF(G965="",0,IF(P965="Inkoop bij 3e partij",W965*(1+PDC!$F$38),0))</f>
        <v>0</v>
      </c>
      <c r="AJ965" s="30">
        <f>IF(L965="",0,IF(M965="Ja",AA965,VLOOKUP($L965,PDC!$B$10:$G$95,5,FALSE)))</f>
        <v>0</v>
      </c>
    </row>
    <row r="966" spans="1:36" x14ac:dyDescent="0.2">
      <c r="A966" s="36" t="str">
        <f>IF(OR(LEN('Local Access'!A966)=0,'Local Access'!$L965="Ja"),"",'Local Access'!A966)</f>
        <v/>
      </c>
      <c r="B966" s="36" t="str">
        <f>IF(OR(LEN('Local Access'!B966)=0,'Local Access'!$L965="Ja"),"",'Local Access'!B966)</f>
        <v/>
      </c>
      <c r="C966" s="36" t="str">
        <f>IF(OR(LEN('Local Access'!C966)=0,'Local Access'!$L965="Ja"),"",'Local Access'!C966)</f>
        <v/>
      </c>
      <c r="D966" s="36" t="str">
        <f>IF(OR(LEN('Local Access'!D966)=0,'Local Access'!$L965="Ja"),"",'Local Access'!D966)</f>
        <v/>
      </c>
      <c r="E966" s="36" t="str">
        <f>IF(OR(LEN('Local Access'!E966)=0,'Local Access'!$L965="Ja"),"",'Local Access'!E966)</f>
        <v/>
      </c>
      <c r="F966" s="36" t="str">
        <f>IF(OR(LEN('Local Access'!F966)=0,'Local Access'!$L965="Ja"),"",'Local Access'!F966)</f>
        <v/>
      </c>
      <c r="G966" s="36" t="str">
        <f>IF(N965="Ja","",IF(LEN('Local Access'!H966)=0,"",'Local Access'!H966))</f>
        <v/>
      </c>
      <c r="H966" s="174" t="str">
        <f t="shared" si="70"/>
        <v/>
      </c>
      <c r="I966" s="36" t="str">
        <f>IF(N965="Ja","",IF(LEN('Local Access'!G966)=0,"",'Local Access'!G966))</f>
        <v/>
      </c>
      <c r="J966" s="36" t="str">
        <f>IF(N965="Ja","",IF(LEN('Local Access'!I966)=0,"",'Local Access'!I966))</f>
        <v/>
      </c>
      <c r="K966" s="36" t="str">
        <f>IF(LEN('Local Access'!J966)=0,"",'Local Access'!J966)</f>
        <v/>
      </c>
      <c r="L966" s="36" t="str">
        <f>IF(LEN('Local Access'!K966)=0,"",'Local Access'!K966)</f>
        <v/>
      </c>
      <c r="M966" s="174" t="str">
        <f t="shared" si="71"/>
        <v/>
      </c>
      <c r="N966" s="36" t="str">
        <f>IF(LEN('Local Access'!L966)=0,"",'Local Access'!L966)</f>
        <v/>
      </c>
      <c r="O966" s="36" t="str">
        <f>IF(LEN('Local Access'!M966)=0,"",'Local Access'!M966)</f>
        <v/>
      </c>
      <c r="P966" s="35"/>
      <c r="Q966" s="35"/>
      <c r="R966" s="34"/>
      <c r="S966" s="33"/>
      <c r="T966" s="33"/>
      <c r="U966" s="32"/>
      <c r="V966" s="31"/>
      <c r="W966" s="31"/>
      <c r="X966" s="31"/>
      <c r="Y966" s="31"/>
      <c r="Z966" s="31"/>
      <c r="AA966" s="31"/>
      <c r="AB966" s="292">
        <f t="shared" si="72"/>
        <v>0</v>
      </c>
      <c r="AC966" s="292">
        <f t="shared" si="73"/>
        <v>0</v>
      </c>
      <c r="AD966" s="292">
        <f t="shared" si="74"/>
        <v>0</v>
      </c>
      <c r="AE966" s="30">
        <f>IF(G966="",0,IF(P966="On-Net maken (glasvezel)",$S966*PDC!$F$33+$T966*PDC!$F$34+PDC!$F$32+$U966,IF(P966="On-Net maken (radio)",PDC!$F$35+$U966,0)))</f>
        <v>0</v>
      </c>
      <c r="AF966" s="293">
        <f>IF(G966="",0,IF(P966="Inkoop bij 3e partij",0,IF(H966="Ja",Y966,VLOOKUP($G966,PDC!$B$10:$G$95,6,FALSE))))</f>
        <v>0</v>
      </c>
      <c r="AG966" s="30">
        <f>IF(G966="",0,IF(P966="Inkoop bij 3e partij",0,IF(H966="Ja", Z966,VLOOKUP($G966,PDC!$B$10:$G$95,5,FALSE))))</f>
        <v>0</v>
      </c>
      <c r="AH966" s="293">
        <f>IF(G966="",0,IF(P966="Inkoop bij 3e partij",V966*(1+PDC!$F$37)+IF(G966=0,0,IF(LEN(G966)=0,0,VLOOKUP($G966,PDC!$B$10:$J$77,7,FALSE))),0))</f>
        <v>0</v>
      </c>
      <c r="AI966" s="293">
        <f>IF(G966="",0,IF(P966="Inkoop bij 3e partij",W966*(1+PDC!$F$38),0))</f>
        <v>0</v>
      </c>
      <c r="AJ966" s="30">
        <f>IF(L966="",0,IF(M966="Ja",AA966,VLOOKUP($L966,PDC!$B$10:$G$95,5,FALSE)))</f>
        <v>0</v>
      </c>
    </row>
    <row r="967" spans="1:36" x14ac:dyDescent="0.2">
      <c r="A967" s="36" t="str">
        <f>IF(OR(LEN('Local Access'!A967)=0,'Local Access'!$L966="Ja"),"",'Local Access'!A967)</f>
        <v/>
      </c>
      <c r="B967" s="36" t="str">
        <f>IF(OR(LEN('Local Access'!B967)=0,'Local Access'!$L966="Ja"),"",'Local Access'!B967)</f>
        <v/>
      </c>
      <c r="C967" s="36" t="str">
        <f>IF(OR(LEN('Local Access'!C967)=0,'Local Access'!$L966="Ja"),"",'Local Access'!C967)</f>
        <v/>
      </c>
      <c r="D967" s="36" t="str">
        <f>IF(OR(LEN('Local Access'!D967)=0,'Local Access'!$L966="Ja"),"",'Local Access'!D967)</f>
        <v/>
      </c>
      <c r="E967" s="36" t="str">
        <f>IF(OR(LEN('Local Access'!E967)=0,'Local Access'!$L966="Ja"),"",'Local Access'!E967)</f>
        <v/>
      </c>
      <c r="F967" s="36" t="str">
        <f>IF(OR(LEN('Local Access'!F967)=0,'Local Access'!$L966="Ja"),"",'Local Access'!F967)</f>
        <v/>
      </c>
      <c r="G967" s="36" t="str">
        <f>IF(N966="Ja","",IF(LEN('Local Access'!H967)=0,"",'Local Access'!H967))</f>
        <v/>
      </c>
      <c r="H967" s="174" t="str">
        <f t="shared" si="70"/>
        <v/>
      </c>
      <c r="I967" s="36" t="str">
        <f>IF(N966="Ja","",IF(LEN('Local Access'!G967)=0,"",'Local Access'!G967))</f>
        <v/>
      </c>
      <c r="J967" s="36" t="str">
        <f>IF(N966="Ja","",IF(LEN('Local Access'!I967)=0,"",'Local Access'!I967))</f>
        <v/>
      </c>
      <c r="K967" s="36" t="str">
        <f>IF(LEN('Local Access'!J967)=0,"",'Local Access'!J967)</f>
        <v/>
      </c>
      <c r="L967" s="36" t="str">
        <f>IF(LEN('Local Access'!K967)=0,"",'Local Access'!K967)</f>
        <v/>
      </c>
      <c r="M967" s="174" t="str">
        <f t="shared" si="71"/>
        <v/>
      </c>
      <c r="N967" s="36" t="str">
        <f>IF(LEN('Local Access'!L967)=0,"",'Local Access'!L967)</f>
        <v/>
      </c>
      <c r="O967" s="36" t="str">
        <f>IF(LEN('Local Access'!M967)=0,"",'Local Access'!M967)</f>
        <v/>
      </c>
      <c r="P967" s="35"/>
      <c r="Q967" s="35"/>
      <c r="R967" s="34"/>
      <c r="S967" s="33"/>
      <c r="T967" s="33"/>
      <c r="U967" s="32"/>
      <c r="V967" s="31"/>
      <c r="W967" s="31"/>
      <c r="X967" s="31"/>
      <c r="Y967" s="31"/>
      <c r="Z967" s="31"/>
      <c r="AA967" s="31"/>
      <c r="AB967" s="292">
        <f t="shared" si="72"/>
        <v>0</v>
      </c>
      <c r="AC967" s="292">
        <f t="shared" si="73"/>
        <v>0</v>
      </c>
      <c r="AD967" s="292">
        <f t="shared" si="74"/>
        <v>0</v>
      </c>
      <c r="AE967" s="30">
        <f>IF(G967="",0,IF(P967="On-Net maken (glasvezel)",$S967*PDC!$F$33+$T967*PDC!$F$34+PDC!$F$32+$U967,IF(P967="On-Net maken (radio)",PDC!$F$35+$U967,0)))</f>
        <v>0</v>
      </c>
      <c r="AF967" s="293">
        <f>IF(G967="",0,IF(P967="Inkoop bij 3e partij",0,IF(H967="Ja",Y967,VLOOKUP($G967,PDC!$B$10:$G$95,6,FALSE))))</f>
        <v>0</v>
      </c>
      <c r="AG967" s="30">
        <f>IF(G967="",0,IF(P967="Inkoop bij 3e partij",0,IF(H967="Ja", Z967,VLOOKUP($G967,PDC!$B$10:$G$95,5,FALSE))))</f>
        <v>0</v>
      </c>
      <c r="AH967" s="293">
        <f>IF(G967="",0,IF(P967="Inkoop bij 3e partij",V967*(1+PDC!$F$37)+IF(G967=0,0,IF(LEN(G967)=0,0,VLOOKUP($G967,PDC!$B$10:$J$77,7,FALSE))),0))</f>
        <v>0</v>
      </c>
      <c r="AI967" s="293">
        <f>IF(G967="",0,IF(P967="Inkoop bij 3e partij",W967*(1+PDC!$F$38),0))</f>
        <v>0</v>
      </c>
      <c r="AJ967" s="30">
        <f>IF(L967="",0,IF(M967="Ja",AA967,VLOOKUP($L967,PDC!$B$10:$G$95,5,FALSE)))</f>
        <v>0</v>
      </c>
    </row>
    <row r="968" spans="1:36" x14ac:dyDescent="0.2">
      <c r="A968" s="36" t="str">
        <f>IF(OR(LEN('Local Access'!A968)=0,'Local Access'!$L967="Ja"),"",'Local Access'!A968)</f>
        <v/>
      </c>
      <c r="B968" s="36" t="str">
        <f>IF(OR(LEN('Local Access'!B968)=0,'Local Access'!$L967="Ja"),"",'Local Access'!B968)</f>
        <v/>
      </c>
      <c r="C968" s="36" t="str">
        <f>IF(OR(LEN('Local Access'!C968)=0,'Local Access'!$L967="Ja"),"",'Local Access'!C968)</f>
        <v/>
      </c>
      <c r="D968" s="36" t="str">
        <f>IF(OR(LEN('Local Access'!D968)=0,'Local Access'!$L967="Ja"),"",'Local Access'!D968)</f>
        <v/>
      </c>
      <c r="E968" s="36" t="str">
        <f>IF(OR(LEN('Local Access'!E968)=0,'Local Access'!$L967="Ja"),"",'Local Access'!E968)</f>
        <v/>
      </c>
      <c r="F968" s="36" t="str">
        <f>IF(OR(LEN('Local Access'!F968)=0,'Local Access'!$L967="Ja"),"",'Local Access'!F968)</f>
        <v/>
      </c>
      <c r="G968" s="36" t="str">
        <f>IF(N967="Ja","",IF(LEN('Local Access'!H968)=0,"",'Local Access'!H968))</f>
        <v/>
      </c>
      <c r="H968" s="174" t="str">
        <f t="shared" si="70"/>
        <v/>
      </c>
      <c r="I968" s="36" t="str">
        <f>IF(N967="Ja","",IF(LEN('Local Access'!G968)=0,"",'Local Access'!G968))</f>
        <v/>
      </c>
      <c r="J968" s="36" t="str">
        <f>IF(N967="Ja","",IF(LEN('Local Access'!I968)=0,"",'Local Access'!I968))</f>
        <v/>
      </c>
      <c r="K968" s="36" t="str">
        <f>IF(LEN('Local Access'!J968)=0,"",'Local Access'!J968)</f>
        <v/>
      </c>
      <c r="L968" s="36" t="str">
        <f>IF(LEN('Local Access'!K968)=0,"",'Local Access'!K968)</f>
        <v/>
      </c>
      <c r="M968" s="174" t="str">
        <f t="shared" si="71"/>
        <v/>
      </c>
      <c r="N968" s="36" t="str">
        <f>IF(LEN('Local Access'!L968)=0,"",'Local Access'!L968)</f>
        <v/>
      </c>
      <c r="O968" s="36" t="str">
        <f>IF(LEN('Local Access'!M968)=0,"",'Local Access'!M968)</f>
        <v/>
      </c>
      <c r="P968" s="35"/>
      <c r="Q968" s="35"/>
      <c r="R968" s="34"/>
      <c r="S968" s="33"/>
      <c r="T968" s="33"/>
      <c r="U968" s="32"/>
      <c r="V968" s="31"/>
      <c r="W968" s="31"/>
      <c r="X968" s="31"/>
      <c r="Y968" s="31"/>
      <c r="Z968" s="31"/>
      <c r="AA968" s="31"/>
      <c r="AB968" s="292">
        <f t="shared" si="72"/>
        <v>0</v>
      </c>
      <c r="AC968" s="292">
        <f t="shared" si="73"/>
        <v>0</v>
      </c>
      <c r="AD968" s="292">
        <f t="shared" si="74"/>
        <v>0</v>
      </c>
      <c r="AE968" s="30">
        <f>IF(G968="",0,IF(P968="On-Net maken (glasvezel)",$S968*PDC!$F$33+$T968*PDC!$F$34+PDC!$F$32+$U968,IF(P968="On-Net maken (radio)",PDC!$F$35+$U968,0)))</f>
        <v>0</v>
      </c>
      <c r="AF968" s="293">
        <f>IF(G968="",0,IF(P968="Inkoop bij 3e partij",0,IF(H968="Ja",Y968,VLOOKUP($G968,PDC!$B$10:$G$95,6,FALSE))))</f>
        <v>0</v>
      </c>
      <c r="AG968" s="30">
        <f>IF(G968="",0,IF(P968="Inkoop bij 3e partij",0,IF(H968="Ja", Z968,VLOOKUP($G968,PDC!$B$10:$G$95,5,FALSE))))</f>
        <v>0</v>
      </c>
      <c r="AH968" s="293">
        <f>IF(G968="",0,IF(P968="Inkoop bij 3e partij",V968*(1+PDC!$F$37)+IF(G968=0,0,IF(LEN(G968)=0,0,VLOOKUP($G968,PDC!$B$10:$J$77,7,FALSE))),0))</f>
        <v>0</v>
      </c>
      <c r="AI968" s="293">
        <f>IF(G968="",0,IF(P968="Inkoop bij 3e partij",W968*(1+PDC!$F$38),0))</f>
        <v>0</v>
      </c>
      <c r="AJ968" s="30">
        <f>IF(L968="",0,IF(M968="Ja",AA968,VLOOKUP($L968,PDC!$B$10:$G$95,5,FALSE)))</f>
        <v>0</v>
      </c>
    </row>
    <row r="969" spans="1:36" x14ac:dyDescent="0.2">
      <c r="A969" s="36" t="str">
        <f>IF(OR(LEN('Local Access'!A969)=0,'Local Access'!$L968="Ja"),"",'Local Access'!A969)</f>
        <v/>
      </c>
      <c r="B969" s="36" t="str">
        <f>IF(OR(LEN('Local Access'!B969)=0,'Local Access'!$L968="Ja"),"",'Local Access'!B969)</f>
        <v/>
      </c>
      <c r="C969" s="36" t="str">
        <f>IF(OR(LEN('Local Access'!C969)=0,'Local Access'!$L968="Ja"),"",'Local Access'!C969)</f>
        <v/>
      </c>
      <c r="D969" s="36" t="str">
        <f>IF(OR(LEN('Local Access'!D969)=0,'Local Access'!$L968="Ja"),"",'Local Access'!D969)</f>
        <v/>
      </c>
      <c r="E969" s="36" t="str">
        <f>IF(OR(LEN('Local Access'!E969)=0,'Local Access'!$L968="Ja"),"",'Local Access'!E969)</f>
        <v/>
      </c>
      <c r="F969" s="36" t="str">
        <f>IF(OR(LEN('Local Access'!F969)=0,'Local Access'!$L968="Ja"),"",'Local Access'!F969)</f>
        <v/>
      </c>
      <c r="G969" s="36" t="str">
        <f>IF(N968="Ja","",IF(LEN('Local Access'!H969)=0,"",'Local Access'!H969))</f>
        <v/>
      </c>
      <c r="H969" s="174" t="str">
        <f t="shared" si="70"/>
        <v/>
      </c>
      <c r="I969" s="36" t="str">
        <f>IF(N968="Ja","",IF(LEN('Local Access'!G969)=0,"",'Local Access'!G969))</f>
        <v/>
      </c>
      <c r="J969" s="36" t="str">
        <f>IF(N968="Ja","",IF(LEN('Local Access'!I969)=0,"",'Local Access'!I969))</f>
        <v/>
      </c>
      <c r="K969" s="36" t="str">
        <f>IF(LEN('Local Access'!J969)=0,"",'Local Access'!J969)</f>
        <v/>
      </c>
      <c r="L969" s="36" t="str">
        <f>IF(LEN('Local Access'!K969)=0,"",'Local Access'!K969)</f>
        <v/>
      </c>
      <c r="M969" s="174" t="str">
        <f t="shared" si="71"/>
        <v/>
      </c>
      <c r="N969" s="36" t="str">
        <f>IF(LEN('Local Access'!L969)=0,"",'Local Access'!L969)</f>
        <v/>
      </c>
      <c r="O969" s="36" t="str">
        <f>IF(LEN('Local Access'!M969)=0,"",'Local Access'!M969)</f>
        <v/>
      </c>
      <c r="P969" s="35"/>
      <c r="Q969" s="35"/>
      <c r="R969" s="34"/>
      <c r="S969" s="33"/>
      <c r="T969" s="33"/>
      <c r="U969" s="32"/>
      <c r="V969" s="31"/>
      <c r="W969" s="31"/>
      <c r="X969" s="31"/>
      <c r="Y969" s="31"/>
      <c r="Z969" s="31"/>
      <c r="AA969" s="31"/>
      <c r="AB969" s="292">
        <f t="shared" si="72"/>
        <v>0</v>
      </c>
      <c r="AC969" s="292">
        <f t="shared" si="73"/>
        <v>0</v>
      </c>
      <c r="AD969" s="292">
        <f t="shared" si="74"/>
        <v>0</v>
      </c>
      <c r="AE969" s="30">
        <f>IF(G969="",0,IF(P969="On-Net maken (glasvezel)",$S969*PDC!$F$33+$T969*PDC!$F$34+PDC!$F$32+$U969,IF(P969="On-Net maken (radio)",PDC!$F$35+$U969,0)))</f>
        <v>0</v>
      </c>
      <c r="AF969" s="293">
        <f>IF(G969="",0,IF(P969="Inkoop bij 3e partij",0,IF(H969="Ja",Y969,VLOOKUP($G969,PDC!$B$10:$G$95,6,FALSE))))</f>
        <v>0</v>
      </c>
      <c r="AG969" s="30">
        <f>IF(G969="",0,IF(P969="Inkoop bij 3e partij",0,IF(H969="Ja", Z969,VLOOKUP($G969,PDC!$B$10:$G$95,5,FALSE))))</f>
        <v>0</v>
      </c>
      <c r="AH969" s="293">
        <f>IF(G969="",0,IF(P969="Inkoop bij 3e partij",V969*(1+PDC!$F$37)+IF(G969=0,0,IF(LEN(G969)=0,0,VLOOKUP($G969,PDC!$B$10:$J$77,7,FALSE))),0))</f>
        <v>0</v>
      </c>
      <c r="AI969" s="293">
        <f>IF(G969="",0,IF(P969="Inkoop bij 3e partij",W969*(1+PDC!$F$38),0))</f>
        <v>0</v>
      </c>
      <c r="AJ969" s="30">
        <f>IF(L969="",0,IF(M969="Ja",AA969,VLOOKUP($L969,PDC!$B$10:$G$95,5,FALSE)))</f>
        <v>0</v>
      </c>
    </row>
    <row r="970" spans="1:36" x14ac:dyDescent="0.2">
      <c r="A970" s="36" t="str">
        <f>IF(OR(LEN('Local Access'!A970)=0,'Local Access'!$L969="Ja"),"",'Local Access'!A970)</f>
        <v/>
      </c>
      <c r="B970" s="36" t="str">
        <f>IF(OR(LEN('Local Access'!B970)=0,'Local Access'!$L969="Ja"),"",'Local Access'!B970)</f>
        <v/>
      </c>
      <c r="C970" s="36" t="str">
        <f>IF(OR(LEN('Local Access'!C970)=0,'Local Access'!$L969="Ja"),"",'Local Access'!C970)</f>
        <v/>
      </c>
      <c r="D970" s="36" t="str">
        <f>IF(OR(LEN('Local Access'!D970)=0,'Local Access'!$L969="Ja"),"",'Local Access'!D970)</f>
        <v/>
      </c>
      <c r="E970" s="36" t="str">
        <f>IF(OR(LEN('Local Access'!E970)=0,'Local Access'!$L969="Ja"),"",'Local Access'!E970)</f>
        <v/>
      </c>
      <c r="F970" s="36" t="str">
        <f>IF(OR(LEN('Local Access'!F970)=0,'Local Access'!$L969="Ja"),"",'Local Access'!F970)</f>
        <v/>
      </c>
      <c r="G970" s="36" t="str">
        <f>IF(N969="Ja","",IF(LEN('Local Access'!H970)=0,"",'Local Access'!H970))</f>
        <v/>
      </c>
      <c r="H970" s="174" t="str">
        <f t="shared" si="70"/>
        <v/>
      </c>
      <c r="I970" s="36" t="str">
        <f>IF(N969="Ja","",IF(LEN('Local Access'!G970)=0,"",'Local Access'!G970))</f>
        <v/>
      </c>
      <c r="J970" s="36" t="str">
        <f>IF(N969="Ja","",IF(LEN('Local Access'!I970)=0,"",'Local Access'!I970))</f>
        <v/>
      </c>
      <c r="K970" s="36" t="str">
        <f>IF(LEN('Local Access'!J970)=0,"",'Local Access'!J970)</f>
        <v/>
      </c>
      <c r="L970" s="36" t="str">
        <f>IF(LEN('Local Access'!K970)=0,"",'Local Access'!K970)</f>
        <v/>
      </c>
      <c r="M970" s="174" t="str">
        <f t="shared" si="71"/>
        <v/>
      </c>
      <c r="N970" s="36" t="str">
        <f>IF(LEN('Local Access'!L970)=0,"",'Local Access'!L970)</f>
        <v/>
      </c>
      <c r="O970" s="36" t="str">
        <f>IF(LEN('Local Access'!M970)=0,"",'Local Access'!M970)</f>
        <v/>
      </c>
      <c r="P970" s="35"/>
      <c r="Q970" s="35"/>
      <c r="R970" s="34"/>
      <c r="S970" s="33"/>
      <c r="T970" s="33"/>
      <c r="U970" s="32"/>
      <c r="V970" s="31"/>
      <c r="W970" s="31"/>
      <c r="X970" s="31"/>
      <c r="Y970" s="31"/>
      <c r="Z970" s="31"/>
      <c r="AA970" s="31"/>
      <c r="AB970" s="292">
        <f t="shared" si="72"/>
        <v>0</v>
      </c>
      <c r="AC970" s="292">
        <f t="shared" si="73"/>
        <v>0</v>
      </c>
      <c r="AD970" s="292">
        <f t="shared" si="74"/>
        <v>0</v>
      </c>
      <c r="AE970" s="30">
        <f>IF(G970="",0,IF(P970="On-Net maken (glasvezel)",$S970*PDC!$F$33+$T970*PDC!$F$34+PDC!$F$32+$U970,IF(P970="On-Net maken (radio)",PDC!$F$35+$U970,0)))</f>
        <v>0</v>
      </c>
      <c r="AF970" s="293">
        <f>IF(G970="",0,IF(P970="Inkoop bij 3e partij",0,IF(H970="Ja",Y970,VLOOKUP($G970,PDC!$B$10:$G$95,6,FALSE))))</f>
        <v>0</v>
      </c>
      <c r="AG970" s="30">
        <f>IF(G970="",0,IF(P970="Inkoop bij 3e partij",0,IF(H970="Ja", Z970,VLOOKUP($G970,PDC!$B$10:$G$95,5,FALSE))))</f>
        <v>0</v>
      </c>
      <c r="AH970" s="293">
        <f>IF(G970="",0,IF(P970="Inkoop bij 3e partij",V970*(1+PDC!$F$37)+IF(G970=0,0,IF(LEN(G970)=0,0,VLOOKUP($G970,PDC!$B$10:$J$77,7,FALSE))),0))</f>
        <v>0</v>
      </c>
      <c r="AI970" s="293">
        <f>IF(G970="",0,IF(P970="Inkoop bij 3e partij",W970*(1+PDC!$F$38),0))</f>
        <v>0</v>
      </c>
      <c r="AJ970" s="30">
        <f>IF(L970="",0,IF(M970="Ja",AA970,VLOOKUP($L970,PDC!$B$10:$G$95,5,FALSE)))</f>
        <v>0</v>
      </c>
    </row>
    <row r="971" spans="1:36" x14ac:dyDescent="0.2">
      <c r="A971" s="36" t="str">
        <f>IF(OR(LEN('Local Access'!A971)=0,'Local Access'!$L970="Ja"),"",'Local Access'!A971)</f>
        <v/>
      </c>
      <c r="B971" s="36" t="str">
        <f>IF(OR(LEN('Local Access'!B971)=0,'Local Access'!$L970="Ja"),"",'Local Access'!B971)</f>
        <v/>
      </c>
      <c r="C971" s="36" t="str">
        <f>IF(OR(LEN('Local Access'!C971)=0,'Local Access'!$L970="Ja"),"",'Local Access'!C971)</f>
        <v/>
      </c>
      <c r="D971" s="36" t="str">
        <f>IF(OR(LEN('Local Access'!D971)=0,'Local Access'!$L970="Ja"),"",'Local Access'!D971)</f>
        <v/>
      </c>
      <c r="E971" s="36" t="str">
        <f>IF(OR(LEN('Local Access'!E971)=0,'Local Access'!$L970="Ja"),"",'Local Access'!E971)</f>
        <v/>
      </c>
      <c r="F971" s="36" t="str">
        <f>IF(OR(LEN('Local Access'!F971)=0,'Local Access'!$L970="Ja"),"",'Local Access'!F971)</f>
        <v/>
      </c>
      <c r="G971" s="36" t="str">
        <f>IF(N970="Ja","",IF(LEN('Local Access'!H971)=0,"",'Local Access'!H971))</f>
        <v/>
      </c>
      <c r="H971" s="174" t="str">
        <f t="shared" si="70"/>
        <v/>
      </c>
      <c r="I971" s="36" t="str">
        <f>IF(N970="Ja","",IF(LEN('Local Access'!G971)=0,"",'Local Access'!G971))</f>
        <v/>
      </c>
      <c r="J971" s="36" t="str">
        <f>IF(N970="Ja","",IF(LEN('Local Access'!I971)=0,"",'Local Access'!I971))</f>
        <v/>
      </c>
      <c r="K971" s="36" t="str">
        <f>IF(LEN('Local Access'!J971)=0,"",'Local Access'!J971)</f>
        <v/>
      </c>
      <c r="L971" s="36" t="str">
        <f>IF(LEN('Local Access'!K971)=0,"",'Local Access'!K971)</f>
        <v/>
      </c>
      <c r="M971" s="174" t="str">
        <f t="shared" si="71"/>
        <v/>
      </c>
      <c r="N971" s="36" t="str">
        <f>IF(LEN('Local Access'!L971)=0,"",'Local Access'!L971)</f>
        <v/>
      </c>
      <c r="O971" s="36" t="str">
        <f>IF(LEN('Local Access'!M971)=0,"",'Local Access'!M971)</f>
        <v/>
      </c>
      <c r="P971" s="35"/>
      <c r="Q971" s="35"/>
      <c r="R971" s="34"/>
      <c r="S971" s="33"/>
      <c r="T971" s="33"/>
      <c r="U971" s="32"/>
      <c r="V971" s="31"/>
      <c r="W971" s="31"/>
      <c r="X971" s="31"/>
      <c r="Y971" s="31"/>
      <c r="Z971" s="31"/>
      <c r="AA971" s="31"/>
      <c r="AB971" s="292">
        <f t="shared" si="72"/>
        <v>0</v>
      </c>
      <c r="AC971" s="292">
        <f t="shared" si="73"/>
        <v>0</v>
      </c>
      <c r="AD971" s="292">
        <f t="shared" si="74"/>
        <v>0</v>
      </c>
      <c r="AE971" s="30">
        <f>IF(G971="",0,IF(P971="On-Net maken (glasvezel)",$S971*PDC!$F$33+$T971*PDC!$F$34+PDC!$F$32+$U971,IF(P971="On-Net maken (radio)",PDC!$F$35+$U971,0)))</f>
        <v>0</v>
      </c>
      <c r="AF971" s="293">
        <f>IF(G971="",0,IF(P971="Inkoop bij 3e partij",0,IF(H971="Ja",Y971,VLOOKUP($G971,PDC!$B$10:$G$95,6,FALSE))))</f>
        <v>0</v>
      </c>
      <c r="AG971" s="30">
        <f>IF(G971="",0,IF(P971="Inkoop bij 3e partij",0,IF(H971="Ja", Z971,VLOOKUP($G971,PDC!$B$10:$G$95,5,FALSE))))</f>
        <v>0</v>
      </c>
      <c r="AH971" s="293">
        <f>IF(G971="",0,IF(P971="Inkoop bij 3e partij",V971*(1+PDC!$F$37)+IF(G971=0,0,IF(LEN(G971)=0,0,VLOOKUP($G971,PDC!$B$10:$J$77,7,FALSE))),0))</f>
        <v>0</v>
      </c>
      <c r="AI971" s="293">
        <f>IF(G971="",0,IF(P971="Inkoop bij 3e partij",W971*(1+PDC!$F$38),0))</f>
        <v>0</v>
      </c>
      <c r="AJ971" s="30">
        <f>IF(L971="",0,IF(M971="Ja",AA971,VLOOKUP($L971,PDC!$B$10:$G$95,5,FALSE)))</f>
        <v>0</v>
      </c>
    </row>
    <row r="972" spans="1:36" x14ac:dyDescent="0.2">
      <c r="A972" s="36" t="str">
        <f>IF(OR(LEN('Local Access'!A972)=0,'Local Access'!$L971="Ja"),"",'Local Access'!A972)</f>
        <v/>
      </c>
      <c r="B972" s="36" t="str">
        <f>IF(OR(LEN('Local Access'!B972)=0,'Local Access'!$L971="Ja"),"",'Local Access'!B972)</f>
        <v/>
      </c>
      <c r="C972" s="36" t="str">
        <f>IF(OR(LEN('Local Access'!C972)=0,'Local Access'!$L971="Ja"),"",'Local Access'!C972)</f>
        <v/>
      </c>
      <c r="D972" s="36" t="str">
        <f>IF(OR(LEN('Local Access'!D972)=0,'Local Access'!$L971="Ja"),"",'Local Access'!D972)</f>
        <v/>
      </c>
      <c r="E972" s="36" t="str">
        <f>IF(OR(LEN('Local Access'!E972)=0,'Local Access'!$L971="Ja"),"",'Local Access'!E972)</f>
        <v/>
      </c>
      <c r="F972" s="36" t="str">
        <f>IF(OR(LEN('Local Access'!F972)=0,'Local Access'!$L971="Ja"),"",'Local Access'!F972)</f>
        <v/>
      </c>
      <c r="G972" s="36" t="str">
        <f>IF(N971="Ja","",IF(LEN('Local Access'!H972)=0,"",'Local Access'!H972))</f>
        <v/>
      </c>
      <c r="H972" s="174" t="str">
        <f t="shared" si="70"/>
        <v/>
      </c>
      <c r="I972" s="36" t="str">
        <f>IF(N971="Ja","",IF(LEN('Local Access'!G972)=0,"",'Local Access'!G972))</f>
        <v/>
      </c>
      <c r="J972" s="36" t="str">
        <f>IF(N971="Ja","",IF(LEN('Local Access'!I972)=0,"",'Local Access'!I972))</f>
        <v/>
      </c>
      <c r="K972" s="36" t="str">
        <f>IF(LEN('Local Access'!J972)=0,"",'Local Access'!J972)</f>
        <v/>
      </c>
      <c r="L972" s="36" t="str">
        <f>IF(LEN('Local Access'!K972)=0,"",'Local Access'!K972)</f>
        <v/>
      </c>
      <c r="M972" s="174" t="str">
        <f t="shared" si="71"/>
        <v/>
      </c>
      <c r="N972" s="36" t="str">
        <f>IF(LEN('Local Access'!L972)=0,"",'Local Access'!L972)</f>
        <v/>
      </c>
      <c r="O972" s="36" t="str">
        <f>IF(LEN('Local Access'!M972)=0,"",'Local Access'!M972)</f>
        <v/>
      </c>
      <c r="P972" s="35"/>
      <c r="Q972" s="35"/>
      <c r="R972" s="34"/>
      <c r="S972" s="33"/>
      <c r="T972" s="33"/>
      <c r="U972" s="32"/>
      <c r="V972" s="31"/>
      <c r="W972" s="31"/>
      <c r="X972" s="31"/>
      <c r="Y972" s="31"/>
      <c r="Z972" s="31"/>
      <c r="AA972" s="31"/>
      <c r="AB972" s="292">
        <f t="shared" si="72"/>
        <v>0</v>
      </c>
      <c r="AC972" s="292">
        <f t="shared" si="73"/>
        <v>0</v>
      </c>
      <c r="AD972" s="292">
        <f t="shared" si="74"/>
        <v>0</v>
      </c>
      <c r="AE972" s="30">
        <f>IF(G972="",0,IF(P972="On-Net maken (glasvezel)",$S972*PDC!$F$33+$T972*PDC!$F$34+PDC!$F$32+$U972,IF(P972="On-Net maken (radio)",PDC!$F$35+$U972,0)))</f>
        <v>0</v>
      </c>
      <c r="AF972" s="293">
        <f>IF(G972="",0,IF(P972="Inkoop bij 3e partij",0,IF(H972="Ja",Y972,VLOOKUP($G972,PDC!$B$10:$G$95,6,FALSE))))</f>
        <v>0</v>
      </c>
      <c r="AG972" s="30">
        <f>IF(G972="",0,IF(P972="Inkoop bij 3e partij",0,IF(H972="Ja", Z972,VLOOKUP($G972,PDC!$B$10:$G$95,5,FALSE))))</f>
        <v>0</v>
      </c>
      <c r="AH972" s="293">
        <f>IF(G972="",0,IF(P972="Inkoop bij 3e partij",V972*(1+PDC!$F$37)+IF(G972=0,0,IF(LEN(G972)=0,0,VLOOKUP($G972,PDC!$B$10:$J$77,7,FALSE))),0))</f>
        <v>0</v>
      </c>
      <c r="AI972" s="293">
        <f>IF(G972="",0,IF(P972="Inkoop bij 3e partij",W972*(1+PDC!$F$38),0))</f>
        <v>0</v>
      </c>
      <c r="AJ972" s="30">
        <f>IF(L972="",0,IF(M972="Ja",AA972,VLOOKUP($L972,PDC!$B$10:$G$95,5,FALSE)))</f>
        <v>0</v>
      </c>
    </row>
    <row r="973" spans="1:36" x14ac:dyDescent="0.2">
      <c r="A973" s="36" t="str">
        <f>IF(OR(LEN('Local Access'!A973)=0,'Local Access'!$L972="Ja"),"",'Local Access'!A973)</f>
        <v/>
      </c>
      <c r="B973" s="36" t="str">
        <f>IF(OR(LEN('Local Access'!B973)=0,'Local Access'!$L972="Ja"),"",'Local Access'!B973)</f>
        <v/>
      </c>
      <c r="C973" s="36" t="str">
        <f>IF(OR(LEN('Local Access'!C973)=0,'Local Access'!$L972="Ja"),"",'Local Access'!C973)</f>
        <v/>
      </c>
      <c r="D973" s="36" t="str">
        <f>IF(OR(LEN('Local Access'!D973)=0,'Local Access'!$L972="Ja"),"",'Local Access'!D973)</f>
        <v/>
      </c>
      <c r="E973" s="36" t="str">
        <f>IF(OR(LEN('Local Access'!E973)=0,'Local Access'!$L972="Ja"),"",'Local Access'!E973)</f>
        <v/>
      </c>
      <c r="F973" s="36" t="str">
        <f>IF(OR(LEN('Local Access'!F973)=0,'Local Access'!$L972="Ja"),"",'Local Access'!F973)</f>
        <v/>
      </c>
      <c r="G973" s="36" t="str">
        <f>IF(N972="Ja","",IF(LEN('Local Access'!H973)=0,"",'Local Access'!H973))</f>
        <v/>
      </c>
      <c r="H973" s="174" t="str">
        <f t="shared" ref="H973:H1000" si="75">IF(N972="Ja","",IF(LEFT(G973,3)="SD-","Ja",""))</f>
        <v/>
      </c>
      <c r="I973" s="36" t="str">
        <f>IF(N972="Ja","",IF(LEN('Local Access'!G973)=0,"",'Local Access'!G973))</f>
        <v/>
      </c>
      <c r="J973" s="36" t="str">
        <f>IF(N972="Ja","",IF(LEN('Local Access'!I973)=0,"",'Local Access'!I973))</f>
        <v/>
      </c>
      <c r="K973" s="36" t="str">
        <f>IF(LEN('Local Access'!J973)=0,"",'Local Access'!J973)</f>
        <v/>
      </c>
      <c r="L973" s="36" t="str">
        <f>IF(LEN('Local Access'!K973)=0,"",'Local Access'!K973)</f>
        <v/>
      </c>
      <c r="M973" s="174" t="str">
        <f t="shared" ref="M973:M1000" si="76">IF(LEFT(L973,3)="SD-","Ja","")</f>
        <v/>
      </c>
      <c r="N973" s="36" t="str">
        <f>IF(LEN('Local Access'!L973)=0,"",'Local Access'!L973)</f>
        <v/>
      </c>
      <c r="O973" s="36" t="str">
        <f>IF(LEN('Local Access'!M973)=0,"",'Local Access'!M973)</f>
        <v/>
      </c>
      <c r="P973" s="35"/>
      <c r="Q973" s="35"/>
      <c r="R973" s="34"/>
      <c r="S973" s="33"/>
      <c r="T973" s="33"/>
      <c r="U973" s="32"/>
      <c r="V973" s="31"/>
      <c r="W973" s="31"/>
      <c r="X973" s="31"/>
      <c r="Y973" s="31"/>
      <c r="Z973" s="31"/>
      <c r="AA973" s="31"/>
      <c r="AB973" s="292">
        <f t="shared" ref="AB973:AB1000" si="77">AE973+AH973</f>
        <v>0</v>
      </c>
      <c r="AC973" s="292">
        <f t="shared" ref="AC973:AC1000" si="78">AF973</f>
        <v>0</v>
      </c>
      <c r="AD973" s="292">
        <f t="shared" ref="AD973:AD1000" si="79">AI973+AG973+AJ973</f>
        <v>0</v>
      </c>
      <c r="AE973" s="30">
        <f>IF(G973="",0,IF(P973="On-Net maken (glasvezel)",$S973*PDC!$F$33+$T973*PDC!$F$34+PDC!$F$32+$U973,IF(P973="On-Net maken (radio)",PDC!$F$35+$U973,0)))</f>
        <v>0</v>
      </c>
      <c r="AF973" s="293">
        <f>IF(G973="",0,IF(P973="Inkoop bij 3e partij",0,IF(H973="Ja",Y973,VLOOKUP($G973,PDC!$B$10:$G$95,6,FALSE))))</f>
        <v>0</v>
      </c>
      <c r="AG973" s="30">
        <f>IF(G973="",0,IF(P973="Inkoop bij 3e partij",0,IF(H973="Ja", Z973,VLOOKUP($G973,PDC!$B$10:$G$95,5,FALSE))))</f>
        <v>0</v>
      </c>
      <c r="AH973" s="293">
        <f>IF(G973="",0,IF(P973="Inkoop bij 3e partij",V973*(1+PDC!$F$37)+IF(G973=0,0,IF(LEN(G973)=0,0,VLOOKUP($G973,PDC!$B$10:$J$77,7,FALSE))),0))</f>
        <v>0</v>
      </c>
      <c r="AI973" s="293">
        <f>IF(G973="",0,IF(P973="Inkoop bij 3e partij",W973*(1+PDC!$F$38),0))</f>
        <v>0</v>
      </c>
      <c r="AJ973" s="30">
        <f>IF(L973="",0,IF(M973="Ja",AA973,VLOOKUP($L973,PDC!$B$10:$G$95,5,FALSE)))</f>
        <v>0</v>
      </c>
    </row>
    <row r="974" spans="1:36" x14ac:dyDescent="0.2">
      <c r="A974" s="36" t="str">
        <f>IF(OR(LEN('Local Access'!A974)=0,'Local Access'!$L973="Ja"),"",'Local Access'!A974)</f>
        <v/>
      </c>
      <c r="B974" s="36" t="str">
        <f>IF(OR(LEN('Local Access'!B974)=0,'Local Access'!$L973="Ja"),"",'Local Access'!B974)</f>
        <v/>
      </c>
      <c r="C974" s="36" t="str">
        <f>IF(OR(LEN('Local Access'!C974)=0,'Local Access'!$L973="Ja"),"",'Local Access'!C974)</f>
        <v/>
      </c>
      <c r="D974" s="36" t="str">
        <f>IF(OR(LEN('Local Access'!D974)=0,'Local Access'!$L973="Ja"),"",'Local Access'!D974)</f>
        <v/>
      </c>
      <c r="E974" s="36" t="str">
        <f>IF(OR(LEN('Local Access'!E974)=0,'Local Access'!$L973="Ja"),"",'Local Access'!E974)</f>
        <v/>
      </c>
      <c r="F974" s="36" t="str">
        <f>IF(OR(LEN('Local Access'!F974)=0,'Local Access'!$L973="Ja"),"",'Local Access'!F974)</f>
        <v/>
      </c>
      <c r="G974" s="36" t="str">
        <f>IF(N973="Ja","",IF(LEN('Local Access'!H974)=0,"",'Local Access'!H974))</f>
        <v/>
      </c>
      <c r="H974" s="174" t="str">
        <f t="shared" si="75"/>
        <v/>
      </c>
      <c r="I974" s="36" t="str">
        <f>IF(N973="Ja","",IF(LEN('Local Access'!G974)=0,"",'Local Access'!G974))</f>
        <v/>
      </c>
      <c r="J974" s="36" t="str">
        <f>IF(N973="Ja","",IF(LEN('Local Access'!I974)=0,"",'Local Access'!I974))</f>
        <v/>
      </c>
      <c r="K974" s="36" t="str">
        <f>IF(LEN('Local Access'!J974)=0,"",'Local Access'!J974)</f>
        <v/>
      </c>
      <c r="L974" s="36" t="str">
        <f>IF(LEN('Local Access'!K974)=0,"",'Local Access'!K974)</f>
        <v/>
      </c>
      <c r="M974" s="174" t="str">
        <f t="shared" si="76"/>
        <v/>
      </c>
      <c r="N974" s="36" t="str">
        <f>IF(LEN('Local Access'!L974)=0,"",'Local Access'!L974)</f>
        <v/>
      </c>
      <c r="O974" s="36" t="str">
        <f>IF(LEN('Local Access'!M974)=0,"",'Local Access'!M974)</f>
        <v/>
      </c>
      <c r="P974" s="35"/>
      <c r="Q974" s="35"/>
      <c r="R974" s="34"/>
      <c r="S974" s="33"/>
      <c r="T974" s="33"/>
      <c r="U974" s="32"/>
      <c r="V974" s="31"/>
      <c r="W974" s="31"/>
      <c r="X974" s="31"/>
      <c r="Y974" s="31"/>
      <c r="Z974" s="31"/>
      <c r="AA974" s="31"/>
      <c r="AB974" s="292">
        <f t="shared" si="77"/>
        <v>0</v>
      </c>
      <c r="AC974" s="292">
        <f t="shared" si="78"/>
        <v>0</v>
      </c>
      <c r="AD974" s="292">
        <f t="shared" si="79"/>
        <v>0</v>
      </c>
      <c r="AE974" s="30">
        <f>IF(G974="",0,IF(P974="On-Net maken (glasvezel)",$S974*PDC!$F$33+$T974*PDC!$F$34+PDC!$F$32+$U974,IF(P974="On-Net maken (radio)",PDC!$F$35+$U974,0)))</f>
        <v>0</v>
      </c>
      <c r="AF974" s="293">
        <f>IF(G974="",0,IF(P974="Inkoop bij 3e partij",0,IF(H974="Ja",Y974,VLOOKUP($G974,PDC!$B$10:$G$95,6,FALSE))))</f>
        <v>0</v>
      </c>
      <c r="AG974" s="30">
        <f>IF(G974="",0,IF(P974="Inkoop bij 3e partij",0,IF(H974="Ja", Z974,VLOOKUP($G974,PDC!$B$10:$G$95,5,FALSE))))</f>
        <v>0</v>
      </c>
      <c r="AH974" s="293">
        <f>IF(G974="",0,IF(P974="Inkoop bij 3e partij",V974*(1+PDC!$F$37)+IF(G974=0,0,IF(LEN(G974)=0,0,VLOOKUP($G974,PDC!$B$10:$J$77,7,FALSE))),0))</f>
        <v>0</v>
      </c>
      <c r="AI974" s="293">
        <f>IF(G974="",0,IF(P974="Inkoop bij 3e partij",W974*(1+PDC!$F$38),0))</f>
        <v>0</v>
      </c>
      <c r="AJ974" s="30">
        <f>IF(L974="",0,IF(M974="Ja",AA974,VLOOKUP($L974,PDC!$B$10:$G$95,5,FALSE)))</f>
        <v>0</v>
      </c>
    </row>
    <row r="975" spans="1:36" x14ac:dyDescent="0.2">
      <c r="A975" s="36" t="str">
        <f>IF(OR(LEN('Local Access'!A975)=0,'Local Access'!$L974="Ja"),"",'Local Access'!A975)</f>
        <v/>
      </c>
      <c r="B975" s="36" t="str">
        <f>IF(OR(LEN('Local Access'!B975)=0,'Local Access'!$L974="Ja"),"",'Local Access'!B975)</f>
        <v/>
      </c>
      <c r="C975" s="36" t="str">
        <f>IF(OR(LEN('Local Access'!C975)=0,'Local Access'!$L974="Ja"),"",'Local Access'!C975)</f>
        <v/>
      </c>
      <c r="D975" s="36" t="str">
        <f>IF(OR(LEN('Local Access'!D975)=0,'Local Access'!$L974="Ja"),"",'Local Access'!D975)</f>
        <v/>
      </c>
      <c r="E975" s="36" t="str">
        <f>IF(OR(LEN('Local Access'!E975)=0,'Local Access'!$L974="Ja"),"",'Local Access'!E975)</f>
        <v/>
      </c>
      <c r="F975" s="36" t="str">
        <f>IF(OR(LEN('Local Access'!F975)=0,'Local Access'!$L974="Ja"),"",'Local Access'!F975)</f>
        <v/>
      </c>
      <c r="G975" s="36" t="str">
        <f>IF(N974="Ja","",IF(LEN('Local Access'!H975)=0,"",'Local Access'!H975))</f>
        <v/>
      </c>
      <c r="H975" s="174" t="str">
        <f t="shared" si="75"/>
        <v/>
      </c>
      <c r="I975" s="36" t="str">
        <f>IF(N974="Ja","",IF(LEN('Local Access'!G975)=0,"",'Local Access'!G975))</f>
        <v/>
      </c>
      <c r="J975" s="36" t="str">
        <f>IF(N974="Ja","",IF(LEN('Local Access'!I975)=0,"",'Local Access'!I975))</f>
        <v/>
      </c>
      <c r="K975" s="36" t="str">
        <f>IF(LEN('Local Access'!J975)=0,"",'Local Access'!J975)</f>
        <v/>
      </c>
      <c r="L975" s="36" t="str">
        <f>IF(LEN('Local Access'!K975)=0,"",'Local Access'!K975)</f>
        <v/>
      </c>
      <c r="M975" s="174" t="str">
        <f t="shared" si="76"/>
        <v/>
      </c>
      <c r="N975" s="36" t="str">
        <f>IF(LEN('Local Access'!L975)=0,"",'Local Access'!L975)</f>
        <v/>
      </c>
      <c r="O975" s="36" t="str">
        <f>IF(LEN('Local Access'!M975)=0,"",'Local Access'!M975)</f>
        <v/>
      </c>
      <c r="P975" s="35"/>
      <c r="Q975" s="35"/>
      <c r="R975" s="34"/>
      <c r="S975" s="33"/>
      <c r="T975" s="33"/>
      <c r="U975" s="32"/>
      <c r="V975" s="31"/>
      <c r="W975" s="31"/>
      <c r="X975" s="31"/>
      <c r="Y975" s="31"/>
      <c r="Z975" s="31"/>
      <c r="AA975" s="31"/>
      <c r="AB975" s="292">
        <f t="shared" si="77"/>
        <v>0</v>
      </c>
      <c r="AC975" s="292">
        <f t="shared" si="78"/>
        <v>0</v>
      </c>
      <c r="AD975" s="292">
        <f t="shared" si="79"/>
        <v>0</v>
      </c>
      <c r="AE975" s="30">
        <f>IF(G975="",0,IF(P975="On-Net maken (glasvezel)",$S975*PDC!$F$33+$T975*PDC!$F$34+PDC!$F$32+$U975,IF(P975="On-Net maken (radio)",PDC!$F$35+$U975,0)))</f>
        <v>0</v>
      </c>
      <c r="AF975" s="293">
        <f>IF(G975="",0,IF(P975="Inkoop bij 3e partij",0,IF(H975="Ja",Y975,VLOOKUP($G975,PDC!$B$10:$G$95,6,FALSE))))</f>
        <v>0</v>
      </c>
      <c r="AG975" s="30">
        <f>IF(G975="",0,IF(P975="Inkoop bij 3e partij",0,IF(H975="Ja", Z975,VLOOKUP($G975,PDC!$B$10:$G$95,5,FALSE))))</f>
        <v>0</v>
      </c>
      <c r="AH975" s="293">
        <f>IF(G975="",0,IF(P975="Inkoop bij 3e partij",V975*(1+PDC!$F$37)+IF(G975=0,0,IF(LEN(G975)=0,0,VLOOKUP($G975,PDC!$B$10:$J$77,7,FALSE))),0))</f>
        <v>0</v>
      </c>
      <c r="AI975" s="293">
        <f>IF(G975="",0,IF(P975="Inkoop bij 3e partij",W975*(1+PDC!$F$38),0))</f>
        <v>0</v>
      </c>
      <c r="AJ975" s="30">
        <f>IF(L975="",0,IF(M975="Ja",AA975,VLOOKUP($L975,PDC!$B$10:$G$95,5,FALSE)))</f>
        <v>0</v>
      </c>
    </row>
    <row r="976" spans="1:36" x14ac:dyDescent="0.2">
      <c r="A976" s="36" t="str">
        <f>IF(OR(LEN('Local Access'!A976)=0,'Local Access'!$L975="Ja"),"",'Local Access'!A976)</f>
        <v/>
      </c>
      <c r="B976" s="36" t="str">
        <f>IF(OR(LEN('Local Access'!B976)=0,'Local Access'!$L975="Ja"),"",'Local Access'!B976)</f>
        <v/>
      </c>
      <c r="C976" s="36" t="str">
        <f>IF(OR(LEN('Local Access'!C976)=0,'Local Access'!$L975="Ja"),"",'Local Access'!C976)</f>
        <v/>
      </c>
      <c r="D976" s="36" t="str">
        <f>IF(OR(LEN('Local Access'!D976)=0,'Local Access'!$L975="Ja"),"",'Local Access'!D976)</f>
        <v/>
      </c>
      <c r="E976" s="36" t="str">
        <f>IF(OR(LEN('Local Access'!E976)=0,'Local Access'!$L975="Ja"),"",'Local Access'!E976)</f>
        <v/>
      </c>
      <c r="F976" s="36" t="str">
        <f>IF(OR(LEN('Local Access'!F976)=0,'Local Access'!$L975="Ja"),"",'Local Access'!F976)</f>
        <v/>
      </c>
      <c r="G976" s="36" t="str">
        <f>IF(N975="Ja","",IF(LEN('Local Access'!H976)=0,"",'Local Access'!H976))</f>
        <v/>
      </c>
      <c r="H976" s="174" t="str">
        <f t="shared" si="75"/>
        <v/>
      </c>
      <c r="I976" s="36" t="str">
        <f>IF(N975="Ja","",IF(LEN('Local Access'!G976)=0,"",'Local Access'!G976))</f>
        <v/>
      </c>
      <c r="J976" s="36" t="str">
        <f>IF(N975="Ja","",IF(LEN('Local Access'!I976)=0,"",'Local Access'!I976))</f>
        <v/>
      </c>
      <c r="K976" s="36" t="str">
        <f>IF(LEN('Local Access'!J976)=0,"",'Local Access'!J976)</f>
        <v/>
      </c>
      <c r="L976" s="36" t="str">
        <f>IF(LEN('Local Access'!K976)=0,"",'Local Access'!K976)</f>
        <v/>
      </c>
      <c r="M976" s="174" t="str">
        <f t="shared" si="76"/>
        <v/>
      </c>
      <c r="N976" s="36" t="str">
        <f>IF(LEN('Local Access'!L976)=0,"",'Local Access'!L976)</f>
        <v/>
      </c>
      <c r="O976" s="36" t="str">
        <f>IF(LEN('Local Access'!M976)=0,"",'Local Access'!M976)</f>
        <v/>
      </c>
      <c r="P976" s="35"/>
      <c r="Q976" s="35"/>
      <c r="R976" s="34"/>
      <c r="S976" s="33"/>
      <c r="T976" s="33"/>
      <c r="U976" s="32"/>
      <c r="V976" s="31"/>
      <c r="W976" s="31"/>
      <c r="X976" s="31"/>
      <c r="Y976" s="31"/>
      <c r="Z976" s="31"/>
      <c r="AA976" s="31"/>
      <c r="AB976" s="292">
        <f t="shared" si="77"/>
        <v>0</v>
      </c>
      <c r="AC976" s="292">
        <f t="shared" si="78"/>
        <v>0</v>
      </c>
      <c r="AD976" s="292">
        <f t="shared" si="79"/>
        <v>0</v>
      </c>
      <c r="AE976" s="30">
        <f>IF(G976="",0,IF(P976="On-Net maken (glasvezel)",$S976*PDC!$F$33+$T976*PDC!$F$34+PDC!$F$32+$U976,IF(P976="On-Net maken (radio)",PDC!$F$35+$U976,0)))</f>
        <v>0</v>
      </c>
      <c r="AF976" s="293">
        <f>IF(G976="",0,IF(P976="Inkoop bij 3e partij",0,IF(H976="Ja",Y976,VLOOKUP($G976,PDC!$B$10:$G$95,6,FALSE))))</f>
        <v>0</v>
      </c>
      <c r="AG976" s="30">
        <f>IF(G976="",0,IF(P976="Inkoop bij 3e partij",0,IF(H976="Ja", Z976,VLOOKUP($G976,PDC!$B$10:$G$95,5,FALSE))))</f>
        <v>0</v>
      </c>
      <c r="AH976" s="293">
        <f>IF(G976="",0,IF(P976="Inkoop bij 3e partij",V976*(1+PDC!$F$37)+IF(G976=0,0,IF(LEN(G976)=0,0,VLOOKUP($G976,PDC!$B$10:$J$77,7,FALSE))),0))</f>
        <v>0</v>
      </c>
      <c r="AI976" s="293">
        <f>IF(G976="",0,IF(P976="Inkoop bij 3e partij",W976*(1+PDC!$F$38),0))</f>
        <v>0</v>
      </c>
      <c r="AJ976" s="30">
        <f>IF(L976="",0,IF(M976="Ja",AA976,VLOOKUP($L976,PDC!$B$10:$G$95,5,FALSE)))</f>
        <v>0</v>
      </c>
    </row>
    <row r="977" spans="1:36" x14ac:dyDescent="0.2">
      <c r="A977" s="36" t="str">
        <f>IF(OR(LEN('Local Access'!A977)=0,'Local Access'!$L976="Ja"),"",'Local Access'!A977)</f>
        <v/>
      </c>
      <c r="B977" s="36" t="str">
        <f>IF(OR(LEN('Local Access'!B977)=0,'Local Access'!$L976="Ja"),"",'Local Access'!B977)</f>
        <v/>
      </c>
      <c r="C977" s="36" t="str">
        <f>IF(OR(LEN('Local Access'!C977)=0,'Local Access'!$L976="Ja"),"",'Local Access'!C977)</f>
        <v/>
      </c>
      <c r="D977" s="36" t="str">
        <f>IF(OR(LEN('Local Access'!D977)=0,'Local Access'!$L976="Ja"),"",'Local Access'!D977)</f>
        <v/>
      </c>
      <c r="E977" s="36" t="str">
        <f>IF(OR(LEN('Local Access'!E977)=0,'Local Access'!$L976="Ja"),"",'Local Access'!E977)</f>
        <v/>
      </c>
      <c r="F977" s="36" t="str">
        <f>IF(OR(LEN('Local Access'!F977)=0,'Local Access'!$L976="Ja"),"",'Local Access'!F977)</f>
        <v/>
      </c>
      <c r="G977" s="36" t="str">
        <f>IF(N976="Ja","",IF(LEN('Local Access'!H977)=0,"",'Local Access'!H977))</f>
        <v/>
      </c>
      <c r="H977" s="174" t="str">
        <f t="shared" si="75"/>
        <v/>
      </c>
      <c r="I977" s="36" t="str">
        <f>IF(N976="Ja","",IF(LEN('Local Access'!G977)=0,"",'Local Access'!G977))</f>
        <v/>
      </c>
      <c r="J977" s="36" t="str">
        <f>IF(N976="Ja","",IF(LEN('Local Access'!I977)=0,"",'Local Access'!I977))</f>
        <v/>
      </c>
      <c r="K977" s="36" t="str">
        <f>IF(LEN('Local Access'!J977)=0,"",'Local Access'!J977)</f>
        <v/>
      </c>
      <c r="L977" s="36" t="str">
        <f>IF(LEN('Local Access'!K977)=0,"",'Local Access'!K977)</f>
        <v/>
      </c>
      <c r="M977" s="174" t="str">
        <f t="shared" si="76"/>
        <v/>
      </c>
      <c r="N977" s="36" t="str">
        <f>IF(LEN('Local Access'!L977)=0,"",'Local Access'!L977)</f>
        <v/>
      </c>
      <c r="O977" s="36" t="str">
        <f>IF(LEN('Local Access'!M977)=0,"",'Local Access'!M977)</f>
        <v/>
      </c>
      <c r="P977" s="35"/>
      <c r="Q977" s="35"/>
      <c r="R977" s="34"/>
      <c r="S977" s="33"/>
      <c r="T977" s="33"/>
      <c r="U977" s="32"/>
      <c r="V977" s="31"/>
      <c r="W977" s="31"/>
      <c r="X977" s="31"/>
      <c r="Y977" s="31"/>
      <c r="Z977" s="31"/>
      <c r="AA977" s="31"/>
      <c r="AB977" s="292">
        <f t="shared" si="77"/>
        <v>0</v>
      </c>
      <c r="AC977" s="292">
        <f t="shared" si="78"/>
        <v>0</v>
      </c>
      <c r="AD977" s="292">
        <f t="shared" si="79"/>
        <v>0</v>
      </c>
      <c r="AE977" s="30">
        <f>IF(G977="",0,IF(P977="On-Net maken (glasvezel)",$S977*PDC!$F$33+$T977*PDC!$F$34+PDC!$F$32+$U977,IF(P977="On-Net maken (radio)",PDC!$F$35+$U977,0)))</f>
        <v>0</v>
      </c>
      <c r="AF977" s="293">
        <f>IF(G977="",0,IF(P977="Inkoop bij 3e partij",0,IF(H977="Ja",Y977,VLOOKUP($G977,PDC!$B$10:$G$95,6,FALSE))))</f>
        <v>0</v>
      </c>
      <c r="AG977" s="30">
        <f>IF(G977="",0,IF(P977="Inkoop bij 3e partij",0,IF(H977="Ja", Z977,VLOOKUP($G977,PDC!$B$10:$G$95,5,FALSE))))</f>
        <v>0</v>
      </c>
      <c r="AH977" s="293">
        <f>IF(G977="",0,IF(P977="Inkoop bij 3e partij",V977*(1+PDC!$F$37)+IF(G977=0,0,IF(LEN(G977)=0,0,VLOOKUP($G977,PDC!$B$10:$J$77,7,FALSE))),0))</f>
        <v>0</v>
      </c>
      <c r="AI977" s="293">
        <f>IF(G977="",0,IF(P977="Inkoop bij 3e partij",W977*(1+PDC!$F$38),0))</f>
        <v>0</v>
      </c>
      <c r="AJ977" s="30">
        <f>IF(L977="",0,IF(M977="Ja",AA977,VLOOKUP($L977,PDC!$B$10:$G$95,5,FALSE)))</f>
        <v>0</v>
      </c>
    </row>
    <row r="978" spans="1:36" x14ac:dyDescent="0.2">
      <c r="A978" s="36" t="str">
        <f>IF(OR(LEN('Local Access'!A978)=0,'Local Access'!$L977="Ja"),"",'Local Access'!A978)</f>
        <v/>
      </c>
      <c r="B978" s="36" t="str">
        <f>IF(OR(LEN('Local Access'!B978)=0,'Local Access'!$L977="Ja"),"",'Local Access'!B978)</f>
        <v/>
      </c>
      <c r="C978" s="36" t="str">
        <f>IF(OR(LEN('Local Access'!C978)=0,'Local Access'!$L977="Ja"),"",'Local Access'!C978)</f>
        <v/>
      </c>
      <c r="D978" s="36" t="str">
        <f>IF(OR(LEN('Local Access'!D978)=0,'Local Access'!$L977="Ja"),"",'Local Access'!D978)</f>
        <v/>
      </c>
      <c r="E978" s="36" t="str">
        <f>IF(OR(LEN('Local Access'!E978)=0,'Local Access'!$L977="Ja"),"",'Local Access'!E978)</f>
        <v/>
      </c>
      <c r="F978" s="36" t="str">
        <f>IF(OR(LEN('Local Access'!F978)=0,'Local Access'!$L977="Ja"),"",'Local Access'!F978)</f>
        <v/>
      </c>
      <c r="G978" s="36" t="str">
        <f>IF(N977="Ja","",IF(LEN('Local Access'!H978)=0,"",'Local Access'!H978))</f>
        <v/>
      </c>
      <c r="H978" s="174" t="str">
        <f t="shared" si="75"/>
        <v/>
      </c>
      <c r="I978" s="36" t="str">
        <f>IF(N977="Ja","",IF(LEN('Local Access'!G978)=0,"",'Local Access'!G978))</f>
        <v/>
      </c>
      <c r="J978" s="36" t="str">
        <f>IF(N977="Ja","",IF(LEN('Local Access'!I978)=0,"",'Local Access'!I978))</f>
        <v/>
      </c>
      <c r="K978" s="36" t="str">
        <f>IF(LEN('Local Access'!J978)=0,"",'Local Access'!J978)</f>
        <v/>
      </c>
      <c r="L978" s="36" t="str">
        <f>IF(LEN('Local Access'!K978)=0,"",'Local Access'!K978)</f>
        <v/>
      </c>
      <c r="M978" s="174" t="str">
        <f t="shared" si="76"/>
        <v/>
      </c>
      <c r="N978" s="36" t="str">
        <f>IF(LEN('Local Access'!L978)=0,"",'Local Access'!L978)</f>
        <v/>
      </c>
      <c r="O978" s="36" t="str">
        <f>IF(LEN('Local Access'!M978)=0,"",'Local Access'!M978)</f>
        <v/>
      </c>
      <c r="P978" s="35"/>
      <c r="Q978" s="35"/>
      <c r="R978" s="34"/>
      <c r="S978" s="33"/>
      <c r="T978" s="33"/>
      <c r="U978" s="32"/>
      <c r="V978" s="31"/>
      <c r="W978" s="31"/>
      <c r="X978" s="31"/>
      <c r="Y978" s="31"/>
      <c r="Z978" s="31"/>
      <c r="AA978" s="31"/>
      <c r="AB978" s="292">
        <f t="shared" si="77"/>
        <v>0</v>
      </c>
      <c r="AC978" s="292">
        <f t="shared" si="78"/>
        <v>0</v>
      </c>
      <c r="AD978" s="292">
        <f t="shared" si="79"/>
        <v>0</v>
      </c>
      <c r="AE978" s="30">
        <f>IF(G978="",0,IF(P978="On-Net maken (glasvezel)",$S978*PDC!$F$33+$T978*PDC!$F$34+PDC!$F$32+$U978,IF(P978="On-Net maken (radio)",PDC!$F$35+$U978,0)))</f>
        <v>0</v>
      </c>
      <c r="AF978" s="293">
        <f>IF(G978="",0,IF(P978="Inkoop bij 3e partij",0,IF(H978="Ja",Y978,VLOOKUP($G978,PDC!$B$10:$G$95,6,FALSE))))</f>
        <v>0</v>
      </c>
      <c r="AG978" s="30">
        <f>IF(G978="",0,IF(P978="Inkoop bij 3e partij",0,IF(H978="Ja", Z978,VLOOKUP($G978,PDC!$B$10:$G$95,5,FALSE))))</f>
        <v>0</v>
      </c>
      <c r="AH978" s="293">
        <f>IF(G978="",0,IF(P978="Inkoop bij 3e partij",V978*(1+PDC!$F$37)+IF(G978=0,0,IF(LEN(G978)=0,0,VLOOKUP($G978,PDC!$B$10:$J$77,7,FALSE))),0))</f>
        <v>0</v>
      </c>
      <c r="AI978" s="293">
        <f>IF(G978="",0,IF(P978="Inkoop bij 3e partij",W978*(1+PDC!$F$38),0))</f>
        <v>0</v>
      </c>
      <c r="AJ978" s="30">
        <f>IF(L978="",0,IF(M978="Ja",AA978,VLOOKUP($L978,PDC!$B$10:$G$95,5,FALSE)))</f>
        <v>0</v>
      </c>
    </row>
    <row r="979" spans="1:36" x14ac:dyDescent="0.2">
      <c r="A979" s="36" t="str">
        <f>IF(OR(LEN('Local Access'!A979)=0,'Local Access'!$L978="Ja"),"",'Local Access'!A979)</f>
        <v/>
      </c>
      <c r="B979" s="36" t="str">
        <f>IF(OR(LEN('Local Access'!B979)=0,'Local Access'!$L978="Ja"),"",'Local Access'!B979)</f>
        <v/>
      </c>
      <c r="C979" s="36" t="str">
        <f>IF(OR(LEN('Local Access'!C979)=0,'Local Access'!$L978="Ja"),"",'Local Access'!C979)</f>
        <v/>
      </c>
      <c r="D979" s="36" t="str">
        <f>IF(OR(LEN('Local Access'!D979)=0,'Local Access'!$L978="Ja"),"",'Local Access'!D979)</f>
        <v/>
      </c>
      <c r="E979" s="36" t="str">
        <f>IF(OR(LEN('Local Access'!E979)=0,'Local Access'!$L978="Ja"),"",'Local Access'!E979)</f>
        <v/>
      </c>
      <c r="F979" s="36" t="str">
        <f>IF(OR(LEN('Local Access'!F979)=0,'Local Access'!$L978="Ja"),"",'Local Access'!F979)</f>
        <v/>
      </c>
      <c r="G979" s="36" t="str">
        <f>IF(N978="Ja","",IF(LEN('Local Access'!H979)=0,"",'Local Access'!H979))</f>
        <v/>
      </c>
      <c r="H979" s="174" t="str">
        <f t="shared" si="75"/>
        <v/>
      </c>
      <c r="I979" s="36" t="str">
        <f>IF(N978="Ja","",IF(LEN('Local Access'!G979)=0,"",'Local Access'!G979))</f>
        <v/>
      </c>
      <c r="J979" s="36" t="str">
        <f>IF(N978="Ja","",IF(LEN('Local Access'!I979)=0,"",'Local Access'!I979))</f>
        <v/>
      </c>
      <c r="K979" s="36" t="str">
        <f>IF(LEN('Local Access'!J979)=0,"",'Local Access'!J979)</f>
        <v/>
      </c>
      <c r="L979" s="36" t="str">
        <f>IF(LEN('Local Access'!K979)=0,"",'Local Access'!K979)</f>
        <v/>
      </c>
      <c r="M979" s="174" t="str">
        <f t="shared" si="76"/>
        <v/>
      </c>
      <c r="N979" s="36" t="str">
        <f>IF(LEN('Local Access'!L979)=0,"",'Local Access'!L979)</f>
        <v/>
      </c>
      <c r="O979" s="36" t="str">
        <f>IF(LEN('Local Access'!M979)=0,"",'Local Access'!M979)</f>
        <v/>
      </c>
      <c r="P979" s="35"/>
      <c r="Q979" s="35"/>
      <c r="R979" s="34"/>
      <c r="S979" s="33"/>
      <c r="T979" s="33"/>
      <c r="U979" s="32"/>
      <c r="V979" s="31"/>
      <c r="W979" s="31"/>
      <c r="X979" s="31"/>
      <c r="Y979" s="31"/>
      <c r="Z979" s="31"/>
      <c r="AA979" s="31"/>
      <c r="AB979" s="292">
        <f t="shared" si="77"/>
        <v>0</v>
      </c>
      <c r="AC979" s="292">
        <f t="shared" si="78"/>
        <v>0</v>
      </c>
      <c r="AD979" s="292">
        <f t="shared" si="79"/>
        <v>0</v>
      </c>
      <c r="AE979" s="30">
        <f>IF(G979="",0,IF(P979="On-Net maken (glasvezel)",$S979*PDC!$F$33+$T979*PDC!$F$34+PDC!$F$32+$U979,IF(P979="On-Net maken (radio)",PDC!$F$35+$U979,0)))</f>
        <v>0</v>
      </c>
      <c r="AF979" s="293">
        <f>IF(G979="",0,IF(P979="Inkoop bij 3e partij",0,IF(H979="Ja",Y979,VLOOKUP($G979,PDC!$B$10:$G$95,6,FALSE))))</f>
        <v>0</v>
      </c>
      <c r="AG979" s="30">
        <f>IF(G979="",0,IF(P979="Inkoop bij 3e partij",0,IF(H979="Ja", Z979,VLOOKUP($G979,PDC!$B$10:$G$95,5,FALSE))))</f>
        <v>0</v>
      </c>
      <c r="AH979" s="293">
        <f>IF(G979="",0,IF(P979="Inkoop bij 3e partij",V979*(1+PDC!$F$37)+IF(G979=0,0,IF(LEN(G979)=0,0,VLOOKUP($G979,PDC!$B$10:$J$77,7,FALSE))),0))</f>
        <v>0</v>
      </c>
      <c r="AI979" s="293">
        <f>IF(G979="",0,IF(P979="Inkoop bij 3e partij",W979*(1+PDC!$F$38),0))</f>
        <v>0</v>
      </c>
      <c r="AJ979" s="30">
        <f>IF(L979="",0,IF(M979="Ja",AA979,VLOOKUP($L979,PDC!$B$10:$G$95,5,FALSE)))</f>
        <v>0</v>
      </c>
    </row>
    <row r="980" spans="1:36" x14ac:dyDescent="0.2">
      <c r="A980" s="36" t="str">
        <f>IF(OR(LEN('Local Access'!A980)=0,'Local Access'!$L979="Ja"),"",'Local Access'!A980)</f>
        <v/>
      </c>
      <c r="B980" s="36" t="str">
        <f>IF(OR(LEN('Local Access'!B980)=0,'Local Access'!$L979="Ja"),"",'Local Access'!B980)</f>
        <v/>
      </c>
      <c r="C980" s="36" t="str">
        <f>IF(OR(LEN('Local Access'!C980)=0,'Local Access'!$L979="Ja"),"",'Local Access'!C980)</f>
        <v/>
      </c>
      <c r="D980" s="36" t="str">
        <f>IF(OR(LEN('Local Access'!D980)=0,'Local Access'!$L979="Ja"),"",'Local Access'!D980)</f>
        <v/>
      </c>
      <c r="E980" s="36" t="str">
        <f>IF(OR(LEN('Local Access'!E980)=0,'Local Access'!$L979="Ja"),"",'Local Access'!E980)</f>
        <v/>
      </c>
      <c r="F980" s="36" t="str">
        <f>IF(OR(LEN('Local Access'!F980)=0,'Local Access'!$L979="Ja"),"",'Local Access'!F980)</f>
        <v/>
      </c>
      <c r="G980" s="36" t="str">
        <f>IF(N979="Ja","",IF(LEN('Local Access'!H980)=0,"",'Local Access'!H980))</f>
        <v/>
      </c>
      <c r="H980" s="174" t="str">
        <f t="shared" si="75"/>
        <v/>
      </c>
      <c r="I980" s="36" t="str">
        <f>IF(N979="Ja","",IF(LEN('Local Access'!G980)=0,"",'Local Access'!G980))</f>
        <v/>
      </c>
      <c r="J980" s="36" t="str">
        <f>IF(N979="Ja","",IF(LEN('Local Access'!I980)=0,"",'Local Access'!I980))</f>
        <v/>
      </c>
      <c r="K980" s="36" t="str">
        <f>IF(LEN('Local Access'!J980)=0,"",'Local Access'!J980)</f>
        <v/>
      </c>
      <c r="L980" s="36" t="str">
        <f>IF(LEN('Local Access'!K980)=0,"",'Local Access'!K980)</f>
        <v/>
      </c>
      <c r="M980" s="174" t="str">
        <f t="shared" si="76"/>
        <v/>
      </c>
      <c r="N980" s="36" t="str">
        <f>IF(LEN('Local Access'!L980)=0,"",'Local Access'!L980)</f>
        <v/>
      </c>
      <c r="O980" s="36" t="str">
        <f>IF(LEN('Local Access'!M980)=0,"",'Local Access'!M980)</f>
        <v/>
      </c>
      <c r="P980" s="35"/>
      <c r="Q980" s="35"/>
      <c r="R980" s="34"/>
      <c r="S980" s="33"/>
      <c r="T980" s="33"/>
      <c r="U980" s="32"/>
      <c r="V980" s="31"/>
      <c r="W980" s="31"/>
      <c r="X980" s="31"/>
      <c r="Y980" s="31"/>
      <c r="Z980" s="31"/>
      <c r="AA980" s="31"/>
      <c r="AB980" s="292">
        <f t="shared" si="77"/>
        <v>0</v>
      </c>
      <c r="AC980" s="292">
        <f t="shared" si="78"/>
        <v>0</v>
      </c>
      <c r="AD980" s="292">
        <f t="shared" si="79"/>
        <v>0</v>
      </c>
      <c r="AE980" s="30">
        <f>IF(G980="",0,IF(P980="On-Net maken (glasvezel)",$S980*PDC!$F$33+$T980*PDC!$F$34+PDC!$F$32+$U980,IF(P980="On-Net maken (radio)",PDC!$F$35+$U980,0)))</f>
        <v>0</v>
      </c>
      <c r="AF980" s="293">
        <f>IF(G980="",0,IF(P980="Inkoop bij 3e partij",0,IF(H980="Ja",Y980,VLOOKUP($G980,PDC!$B$10:$G$95,6,FALSE))))</f>
        <v>0</v>
      </c>
      <c r="AG980" s="30">
        <f>IF(G980="",0,IF(P980="Inkoop bij 3e partij",0,IF(H980="Ja", Z980,VLOOKUP($G980,PDC!$B$10:$G$95,5,FALSE))))</f>
        <v>0</v>
      </c>
      <c r="AH980" s="293">
        <f>IF(G980="",0,IF(P980="Inkoop bij 3e partij",V980*(1+PDC!$F$37)+IF(G980=0,0,IF(LEN(G980)=0,0,VLOOKUP($G980,PDC!$B$10:$J$77,7,FALSE))),0))</f>
        <v>0</v>
      </c>
      <c r="AI980" s="293">
        <f>IF(G980="",0,IF(P980="Inkoop bij 3e partij",W980*(1+PDC!$F$38),0))</f>
        <v>0</v>
      </c>
      <c r="AJ980" s="30">
        <f>IF(L980="",0,IF(M980="Ja",AA980,VLOOKUP($L980,PDC!$B$10:$G$95,5,FALSE)))</f>
        <v>0</v>
      </c>
    </row>
    <row r="981" spans="1:36" x14ac:dyDescent="0.2">
      <c r="A981" s="36" t="str">
        <f>IF(OR(LEN('Local Access'!A981)=0,'Local Access'!$L980="Ja"),"",'Local Access'!A981)</f>
        <v/>
      </c>
      <c r="B981" s="36" t="str">
        <f>IF(OR(LEN('Local Access'!B981)=0,'Local Access'!$L980="Ja"),"",'Local Access'!B981)</f>
        <v/>
      </c>
      <c r="C981" s="36" t="str">
        <f>IF(OR(LEN('Local Access'!C981)=0,'Local Access'!$L980="Ja"),"",'Local Access'!C981)</f>
        <v/>
      </c>
      <c r="D981" s="36" t="str">
        <f>IF(OR(LEN('Local Access'!D981)=0,'Local Access'!$L980="Ja"),"",'Local Access'!D981)</f>
        <v/>
      </c>
      <c r="E981" s="36" t="str">
        <f>IF(OR(LEN('Local Access'!E981)=0,'Local Access'!$L980="Ja"),"",'Local Access'!E981)</f>
        <v/>
      </c>
      <c r="F981" s="36" t="str">
        <f>IF(OR(LEN('Local Access'!F981)=0,'Local Access'!$L980="Ja"),"",'Local Access'!F981)</f>
        <v/>
      </c>
      <c r="G981" s="36" t="str">
        <f>IF(N980="Ja","",IF(LEN('Local Access'!H981)=0,"",'Local Access'!H981))</f>
        <v/>
      </c>
      <c r="H981" s="174" t="str">
        <f t="shared" si="75"/>
        <v/>
      </c>
      <c r="I981" s="36" t="str">
        <f>IF(N980="Ja","",IF(LEN('Local Access'!G981)=0,"",'Local Access'!G981))</f>
        <v/>
      </c>
      <c r="J981" s="36" t="str">
        <f>IF(N980="Ja","",IF(LEN('Local Access'!I981)=0,"",'Local Access'!I981))</f>
        <v/>
      </c>
      <c r="K981" s="36" t="str">
        <f>IF(LEN('Local Access'!J981)=0,"",'Local Access'!J981)</f>
        <v/>
      </c>
      <c r="L981" s="36" t="str">
        <f>IF(LEN('Local Access'!K981)=0,"",'Local Access'!K981)</f>
        <v/>
      </c>
      <c r="M981" s="174" t="str">
        <f t="shared" si="76"/>
        <v/>
      </c>
      <c r="N981" s="36" t="str">
        <f>IF(LEN('Local Access'!L981)=0,"",'Local Access'!L981)</f>
        <v/>
      </c>
      <c r="O981" s="36" t="str">
        <f>IF(LEN('Local Access'!M981)=0,"",'Local Access'!M981)</f>
        <v/>
      </c>
      <c r="P981" s="35"/>
      <c r="Q981" s="35"/>
      <c r="R981" s="34"/>
      <c r="S981" s="33"/>
      <c r="T981" s="33"/>
      <c r="U981" s="32"/>
      <c r="V981" s="31"/>
      <c r="W981" s="31"/>
      <c r="X981" s="31"/>
      <c r="Y981" s="31"/>
      <c r="Z981" s="31"/>
      <c r="AA981" s="31"/>
      <c r="AB981" s="292">
        <f t="shared" si="77"/>
        <v>0</v>
      </c>
      <c r="AC981" s="292">
        <f t="shared" si="78"/>
        <v>0</v>
      </c>
      <c r="AD981" s="292">
        <f t="shared" si="79"/>
        <v>0</v>
      </c>
      <c r="AE981" s="30">
        <f>IF(G981="",0,IF(P981="On-Net maken (glasvezel)",$S981*PDC!$F$33+$T981*PDC!$F$34+PDC!$F$32+$U981,IF(P981="On-Net maken (radio)",PDC!$F$35+$U981,0)))</f>
        <v>0</v>
      </c>
      <c r="AF981" s="293">
        <f>IF(G981="",0,IF(P981="Inkoop bij 3e partij",0,IF(H981="Ja",Y981,VLOOKUP($G981,PDC!$B$10:$G$95,6,FALSE))))</f>
        <v>0</v>
      </c>
      <c r="AG981" s="30">
        <f>IF(G981="",0,IF(P981="Inkoop bij 3e partij",0,IF(H981="Ja", Z981,VLOOKUP($G981,PDC!$B$10:$G$95,5,FALSE))))</f>
        <v>0</v>
      </c>
      <c r="AH981" s="293">
        <f>IF(G981="",0,IF(P981="Inkoop bij 3e partij",V981*(1+PDC!$F$37)+IF(G981=0,0,IF(LEN(G981)=0,0,VLOOKUP($G981,PDC!$B$10:$J$77,7,FALSE))),0))</f>
        <v>0</v>
      </c>
      <c r="AI981" s="293">
        <f>IF(G981="",0,IF(P981="Inkoop bij 3e partij",W981*(1+PDC!$F$38),0))</f>
        <v>0</v>
      </c>
      <c r="AJ981" s="30">
        <f>IF(L981="",0,IF(M981="Ja",AA981,VLOOKUP($L981,PDC!$B$10:$G$95,5,FALSE)))</f>
        <v>0</v>
      </c>
    </row>
    <row r="982" spans="1:36" x14ac:dyDescent="0.2">
      <c r="A982" s="36" t="str">
        <f>IF(OR(LEN('Local Access'!A982)=0,'Local Access'!$L981="Ja"),"",'Local Access'!A982)</f>
        <v/>
      </c>
      <c r="B982" s="36" t="str">
        <f>IF(OR(LEN('Local Access'!B982)=0,'Local Access'!$L981="Ja"),"",'Local Access'!B982)</f>
        <v/>
      </c>
      <c r="C982" s="36" t="str">
        <f>IF(OR(LEN('Local Access'!C982)=0,'Local Access'!$L981="Ja"),"",'Local Access'!C982)</f>
        <v/>
      </c>
      <c r="D982" s="36" t="str">
        <f>IF(OR(LEN('Local Access'!D982)=0,'Local Access'!$L981="Ja"),"",'Local Access'!D982)</f>
        <v/>
      </c>
      <c r="E982" s="36" t="str">
        <f>IF(OR(LEN('Local Access'!E982)=0,'Local Access'!$L981="Ja"),"",'Local Access'!E982)</f>
        <v/>
      </c>
      <c r="F982" s="36" t="str">
        <f>IF(OR(LEN('Local Access'!F982)=0,'Local Access'!$L981="Ja"),"",'Local Access'!F982)</f>
        <v/>
      </c>
      <c r="G982" s="36" t="str">
        <f>IF(N981="Ja","",IF(LEN('Local Access'!H982)=0,"",'Local Access'!H982))</f>
        <v/>
      </c>
      <c r="H982" s="174" t="str">
        <f t="shared" si="75"/>
        <v/>
      </c>
      <c r="I982" s="36" t="str">
        <f>IF(N981="Ja","",IF(LEN('Local Access'!G982)=0,"",'Local Access'!G982))</f>
        <v/>
      </c>
      <c r="J982" s="36" t="str">
        <f>IF(N981="Ja","",IF(LEN('Local Access'!I982)=0,"",'Local Access'!I982))</f>
        <v/>
      </c>
      <c r="K982" s="36" t="str">
        <f>IF(LEN('Local Access'!J982)=0,"",'Local Access'!J982)</f>
        <v/>
      </c>
      <c r="L982" s="36" t="str">
        <f>IF(LEN('Local Access'!K982)=0,"",'Local Access'!K982)</f>
        <v/>
      </c>
      <c r="M982" s="174" t="str">
        <f t="shared" si="76"/>
        <v/>
      </c>
      <c r="N982" s="36" t="str">
        <f>IF(LEN('Local Access'!L982)=0,"",'Local Access'!L982)</f>
        <v/>
      </c>
      <c r="O982" s="36" t="str">
        <f>IF(LEN('Local Access'!M982)=0,"",'Local Access'!M982)</f>
        <v/>
      </c>
      <c r="P982" s="35"/>
      <c r="Q982" s="35"/>
      <c r="R982" s="34"/>
      <c r="S982" s="33"/>
      <c r="T982" s="33"/>
      <c r="U982" s="32"/>
      <c r="V982" s="31"/>
      <c r="W982" s="31"/>
      <c r="X982" s="31"/>
      <c r="Y982" s="31"/>
      <c r="Z982" s="31"/>
      <c r="AA982" s="31"/>
      <c r="AB982" s="292">
        <f t="shared" si="77"/>
        <v>0</v>
      </c>
      <c r="AC982" s="292">
        <f t="shared" si="78"/>
        <v>0</v>
      </c>
      <c r="AD982" s="292">
        <f t="shared" si="79"/>
        <v>0</v>
      </c>
      <c r="AE982" s="30">
        <f>IF(G982="",0,IF(P982="On-Net maken (glasvezel)",$S982*PDC!$F$33+$T982*PDC!$F$34+PDC!$F$32+$U982,IF(P982="On-Net maken (radio)",PDC!$F$35+$U982,0)))</f>
        <v>0</v>
      </c>
      <c r="AF982" s="293">
        <f>IF(G982="",0,IF(P982="Inkoop bij 3e partij",0,IF(H982="Ja",Y982,VLOOKUP($G982,PDC!$B$10:$G$95,6,FALSE))))</f>
        <v>0</v>
      </c>
      <c r="AG982" s="30">
        <f>IF(G982="",0,IF(P982="Inkoop bij 3e partij",0,IF(H982="Ja", Z982,VLOOKUP($G982,PDC!$B$10:$G$95,5,FALSE))))</f>
        <v>0</v>
      </c>
      <c r="AH982" s="293">
        <f>IF(G982="",0,IF(P982="Inkoop bij 3e partij",V982*(1+PDC!$F$37)+IF(G982=0,0,IF(LEN(G982)=0,0,VLOOKUP($G982,PDC!$B$10:$J$77,7,FALSE))),0))</f>
        <v>0</v>
      </c>
      <c r="AI982" s="293">
        <f>IF(G982="",0,IF(P982="Inkoop bij 3e partij",W982*(1+PDC!$F$38),0))</f>
        <v>0</v>
      </c>
      <c r="AJ982" s="30">
        <f>IF(L982="",0,IF(M982="Ja",AA982,VLOOKUP($L982,PDC!$B$10:$G$95,5,FALSE)))</f>
        <v>0</v>
      </c>
    </row>
    <row r="983" spans="1:36" x14ac:dyDescent="0.2">
      <c r="A983" s="36" t="str">
        <f>IF(OR(LEN('Local Access'!A983)=0,'Local Access'!$L982="Ja"),"",'Local Access'!A983)</f>
        <v/>
      </c>
      <c r="B983" s="36" t="str">
        <f>IF(OR(LEN('Local Access'!B983)=0,'Local Access'!$L982="Ja"),"",'Local Access'!B983)</f>
        <v/>
      </c>
      <c r="C983" s="36" t="str">
        <f>IF(OR(LEN('Local Access'!C983)=0,'Local Access'!$L982="Ja"),"",'Local Access'!C983)</f>
        <v/>
      </c>
      <c r="D983" s="36" t="str">
        <f>IF(OR(LEN('Local Access'!D983)=0,'Local Access'!$L982="Ja"),"",'Local Access'!D983)</f>
        <v/>
      </c>
      <c r="E983" s="36" t="str">
        <f>IF(OR(LEN('Local Access'!E983)=0,'Local Access'!$L982="Ja"),"",'Local Access'!E983)</f>
        <v/>
      </c>
      <c r="F983" s="36" t="str">
        <f>IF(OR(LEN('Local Access'!F983)=0,'Local Access'!$L982="Ja"),"",'Local Access'!F983)</f>
        <v/>
      </c>
      <c r="G983" s="36" t="str">
        <f>IF(N982="Ja","",IF(LEN('Local Access'!H983)=0,"",'Local Access'!H983))</f>
        <v/>
      </c>
      <c r="H983" s="174" t="str">
        <f t="shared" si="75"/>
        <v/>
      </c>
      <c r="I983" s="36" t="str">
        <f>IF(N982="Ja","",IF(LEN('Local Access'!G983)=0,"",'Local Access'!G983))</f>
        <v/>
      </c>
      <c r="J983" s="36" t="str">
        <f>IF(N982="Ja","",IF(LEN('Local Access'!I983)=0,"",'Local Access'!I983))</f>
        <v/>
      </c>
      <c r="K983" s="36" t="str">
        <f>IF(LEN('Local Access'!J983)=0,"",'Local Access'!J983)</f>
        <v/>
      </c>
      <c r="L983" s="36" t="str">
        <f>IF(LEN('Local Access'!K983)=0,"",'Local Access'!K983)</f>
        <v/>
      </c>
      <c r="M983" s="174" t="str">
        <f t="shared" si="76"/>
        <v/>
      </c>
      <c r="N983" s="36" t="str">
        <f>IF(LEN('Local Access'!L983)=0,"",'Local Access'!L983)</f>
        <v/>
      </c>
      <c r="O983" s="36" t="str">
        <f>IF(LEN('Local Access'!M983)=0,"",'Local Access'!M983)</f>
        <v/>
      </c>
      <c r="P983" s="35"/>
      <c r="Q983" s="35"/>
      <c r="R983" s="34"/>
      <c r="S983" s="33"/>
      <c r="T983" s="33"/>
      <c r="U983" s="32"/>
      <c r="V983" s="31"/>
      <c r="W983" s="31"/>
      <c r="X983" s="31"/>
      <c r="Y983" s="31"/>
      <c r="Z983" s="31"/>
      <c r="AA983" s="31"/>
      <c r="AB983" s="292">
        <f t="shared" si="77"/>
        <v>0</v>
      </c>
      <c r="AC983" s="292">
        <f t="shared" si="78"/>
        <v>0</v>
      </c>
      <c r="AD983" s="292">
        <f t="shared" si="79"/>
        <v>0</v>
      </c>
      <c r="AE983" s="30">
        <f>IF(G983="",0,IF(P983="On-Net maken (glasvezel)",$S983*PDC!$F$33+$T983*PDC!$F$34+PDC!$F$32+$U983,IF(P983="On-Net maken (radio)",PDC!$F$35+$U983,0)))</f>
        <v>0</v>
      </c>
      <c r="AF983" s="293">
        <f>IF(G983="",0,IF(P983="Inkoop bij 3e partij",0,IF(H983="Ja",Y983,VLOOKUP($G983,PDC!$B$10:$G$95,6,FALSE))))</f>
        <v>0</v>
      </c>
      <c r="AG983" s="30">
        <f>IF(G983="",0,IF(P983="Inkoop bij 3e partij",0,IF(H983="Ja", Z983,VLOOKUP($G983,PDC!$B$10:$G$95,5,FALSE))))</f>
        <v>0</v>
      </c>
      <c r="AH983" s="293">
        <f>IF(G983="",0,IF(P983="Inkoop bij 3e partij",V983*(1+PDC!$F$37)+IF(G983=0,0,IF(LEN(G983)=0,0,VLOOKUP($G983,PDC!$B$10:$J$77,7,FALSE))),0))</f>
        <v>0</v>
      </c>
      <c r="AI983" s="293">
        <f>IF(G983="",0,IF(P983="Inkoop bij 3e partij",W983*(1+PDC!$F$38),0))</f>
        <v>0</v>
      </c>
      <c r="AJ983" s="30">
        <f>IF(L983="",0,IF(M983="Ja",AA983,VLOOKUP($L983,PDC!$B$10:$G$95,5,FALSE)))</f>
        <v>0</v>
      </c>
    </row>
    <row r="984" spans="1:36" x14ac:dyDescent="0.2">
      <c r="A984" s="36" t="str">
        <f>IF(OR(LEN('Local Access'!A984)=0,'Local Access'!$L983="Ja"),"",'Local Access'!A984)</f>
        <v/>
      </c>
      <c r="B984" s="36" t="str">
        <f>IF(OR(LEN('Local Access'!B984)=0,'Local Access'!$L983="Ja"),"",'Local Access'!B984)</f>
        <v/>
      </c>
      <c r="C984" s="36" t="str">
        <f>IF(OR(LEN('Local Access'!C984)=0,'Local Access'!$L983="Ja"),"",'Local Access'!C984)</f>
        <v/>
      </c>
      <c r="D984" s="36" t="str">
        <f>IF(OR(LEN('Local Access'!D984)=0,'Local Access'!$L983="Ja"),"",'Local Access'!D984)</f>
        <v/>
      </c>
      <c r="E984" s="36" t="str">
        <f>IF(OR(LEN('Local Access'!E984)=0,'Local Access'!$L983="Ja"),"",'Local Access'!E984)</f>
        <v/>
      </c>
      <c r="F984" s="36" t="str">
        <f>IF(OR(LEN('Local Access'!F984)=0,'Local Access'!$L983="Ja"),"",'Local Access'!F984)</f>
        <v/>
      </c>
      <c r="G984" s="36" t="str">
        <f>IF(N983="Ja","",IF(LEN('Local Access'!H984)=0,"",'Local Access'!H984))</f>
        <v/>
      </c>
      <c r="H984" s="174" t="str">
        <f t="shared" si="75"/>
        <v/>
      </c>
      <c r="I984" s="36" t="str">
        <f>IF(N983="Ja","",IF(LEN('Local Access'!G984)=0,"",'Local Access'!G984))</f>
        <v/>
      </c>
      <c r="J984" s="36" t="str">
        <f>IF(N983="Ja","",IF(LEN('Local Access'!I984)=0,"",'Local Access'!I984))</f>
        <v/>
      </c>
      <c r="K984" s="36" t="str">
        <f>IF(LEN('Local Access'!J984)=0,"",'Local Access'!J984)</f>
        <v/>
      </c>
      <c r="L984" s="36" t="str">
        <f>IF(LEN('Local Access'!K984)=0,"",'Local Access'!K984)</f>
        <v/>
      </c>
      <c r="M984" s="174" t="str">
        <f t="shared" si="76"/>
        <v/>
      </c>
      <c r="N984" s="36" t="str">
        <f>IF(LEN('Local Access'!L984)=0,"",'Local Access'!L984)</f>
        <v/>
      </c>
      <c r="O984" s="36" t="str">
        <f>IF(LEN('Local Access'!M984)=0,"",'Local Access'!M984)</f>
        <v/>
      </c>
      <c r="P984" s="35"/>
      <c r="Q984" s="35"/>
      <c r="R984" s="34"/>
      <c r="S984" s="33"/>
      <c r="T984" s="33"/>
      <c r="U984" s="32"/>
      <c r="V984" s="31"/>
      <c r="W984" s="31"/>
      <c r="X984" s="31"/>
      <c r="Y984" s="31"/>
      <c r="Z984" s="31"/>
      <c r="AA984" s="31"/>
      <c r="AB984" s="292">
        <f t="shared" si="77"/>
        <v>0</v>
      </c>
      <c r="AC984" s="292">
        <f t="shared" si="78"/>
        <v>0</v>
      </c>
      <c r="AD984" s="292">
        <f t="shared" si="79"/>
        <v>0</v>
      </c>
      <c r="AE984" s="30">
        <f>IF(G984="",0,IF(P984="On-Net maken (glasvezel)",$S984*PDC!$F$33+$T984*PDC!$F$34+PDC!$F$32+$U984,IF(P984="On-Net maken (radio)",PDC!$F$35+$U984,0)))</f>
        <v>0</v>
      </c>
      <c r="AF984" s="293">
        <f>IF(G984="",0,IF(P984="Inkoop bij 3e partij",0,IF(H984="Ja",Y984,VLOOKUP($G984,PDC!$B$10:$G$95,6,FALSE))))</f>
        <v>0</v>
      </c>
      <c r="AG984" s="30">
        <f>IF(G984="",0,IF(P984="Inkoop bij 3e partij",0,IF(H984="Ja", Z984,VLOOKUP($G984,PDC!$B$10:$G$95,5,FALSE))))</f>
        <v>0</v>
      </c>
      <c r="AH984" s="293">
        <f>IF(G984="",0,IF(P984="Inkoop bij 3e partij",V984*(1+PDC!$F$37)+IF(G984=0,0,IF(LEN(G984)=0,0,VLOOKUP($G984,PDC!$B$10:$J$77,7,FALSE))),0))</f>
        <v>0</v>
      </c>
      <c r="AI984" s="293">
        <f>IF(G984="",0,IF(P984="Inkoop bij 3e partij",W984*(1+PDC!$F$38),0))</f>
        <v>0</v>
      </c>
      <c r="AJ984" s="30">
        <f>IF(L984="",0,IF(M984="Ja",AA984,VLOOKUP($L984,PDC!$B$10:$G$95,5,FALSE)))</f>
        <v>0</v>
      </c>
    </row>
    <row r="985" spans="1:36" x14ac:dyDescent="0.2">
      <c r="A985" s="36" t="str">
        <f>IF(OR(LEN('Local Access'!A985)=0,'Local Access'!$L984="Ja"),"",'Local Access'!A985)</f>
        <v/>
      </c>
      <c r="B985" s="36" t="str">
        <f>IF(OR(LEN('Local Access'!B985)=0,'Local Access'!$L984="Ja"),"",'Local Access'!B985)</f>
        <v/>
      </c>
      <c r="C985" s="36" t="str">
        <f>IF(OR(LEN('Local Access'!C985)=0,'Local Access'!$L984="Ja"),"",'Local Access'!C985)</f>
        <v/>
      </c>
      <c r="D985" s="36" t="str">
        <f>IF(OR(LEN('Local Access'!D985)=0,'Local Access'!$L984="Ja"),"",'Local Access'!D985)</f>
        <v/>
      </c>
      <c r="E985" s="36" t="str">
        <f>IF(OR(LEN('Local Access'!E985)=0,'Local Access'!$L984="Ja"),"",'Local Access'!E985)</f>
        <v/>
      </c>
      <c r="F985" s="36" t="str">
        <f>IF(OR(LEN('Local Access'!F985)=0,'Local Access'!$L984="Ja"),"",'Local Access'!F985)</f>
        <v/>
      </c>
      <c r="G985" s="36" t="str">
        <f>IF(N984="Ja","",IF(LEN('Local Access'!H985)=0,"",'Local Access'!H985))</f>
        <v/>
      </c>
      <c r="H985" s="174" t="str">
        <f t="shared" si="75"/>
        <v/>
      </c>
      <c r="I985" s="36" t="str">
        <f>IF(N984="Ja","",IF(LEN('Local Access'!G985)=0,"",'Local Access'!G985))</f>
        <v/>
      </c>
      <c r="J985" s="36" t="str">
        <f>IF(N984="Ja","",IF(LEN('Local Access'!I985)=0,"",'Local Access'!I985))</f>
        <v/>
      </c>
      <c r="K985" s="36" t="str">
        <f>IF(LEN('Local Access'!J985)=0,"",'Local Access'!J985)</f>
        <v/>
      </c>
      <c r="L985" s="36" t="str">
        <f>IF(LEN('Local Access'!K985)=0,"",'Local Access'!K985)</f>
        <v/>
      </c>
      <c r="M985" s="174" t="str">
        <f t="shared" si="76"/>
        <v/>
      </c>
      <c r="N985" s="36" t="str">
        <f>IF(LEN('Local Access'!L985)=0,"",'Local Access'!L985)</f>
        <v/>
      </c>
      <c r="O985" s="36" t="str">
        <f>IF(LEN('Local Access'!M985)=0,"",'Local Access'!M985)</f>
        <v/>
      </c>
      <c r="P985" s="35"/>
      <c r="Q985" s="35"/>
      <c r="R985" s="34"/>
      <c r="S985" s="33"/>
      <c r="T985" s="33"/>
      <c r="U985" s="32"/>
      <c r="V985" s="31"/>
      <c r="W985" s="31"/>
      <c r="X985" s="31"/>
      <c r="Y985" s="31"/>
      <c r="Z985" s="31"/>
      <c r="AA985" s="31"/>
      <c r="AB985" s="292">
        <f t="shared" si="77"/>
        <v>0</v>
      </c>
      <c r="AC985" s="292">
        <f t="shared" si="78"/>
        <v>0</v>
      </c>
      <c r="AD985" s="292">
        <f t="shared" si="79"/>
        <v>0</v>
      </c>
      <c r="AE985" s="30">
        <f>IF(G985="",0,IF(P985="On-Net maken (glasvezel)",$S985*PDC!$F$33+$T985*PDC!$F$34+PDC!$F$32+$U985,IF(P985="On-Net maken (radio)",PDC!$F$35+$U985,0)))</f>
        <v>0</v>
      </c>
      <c r="AF985" s="293">
        <f>IF(G985="",0,IF(P985="Inkoop bij 3e partij",0,IF(H985="Ja",Y985,VLOOKUP($G985,PDC!$B$10:$G$95,6,FALSE))))</f>
        <v>0</v>
      </c>
      <c r="AG985" s="30">
        <f>IF(G985="",0,IF(P985="Inkoop bij 3e partij",0,IF(H985="Ja", Z985,VLOOKUP($G985,PDC!$B$10:$G$95,5,FALSE))))</f>
        <v>0</v>
      </c>
      <c r="AH985" s="293">
        <f>IF(G985="",0,IF(P985="Inkoop bij 3e partij",V985*(1+PDC!$F$37)+IF(G985=0,0,IF(LEN(G985)=0,0,VLOOKUP($G985,PDC!$B$10:$J$77,7,FALSE))),0))</f>
        <v>0</v>
      </c>
      <c r="AI985" s="293">
        <f>IF(G985="",0,IF(P985="Inkoop bij 3e partij",W985*(1+PDC!$F$38),0))</f>
        <v>0</v>
      </c>
      <c r="AJ985" s="30">
        <f>IF(L985="",0,IF(M985="Ja",AA985,VLOOKUP($L985,PDC!$B$10:$G$95,5,FALSE)))</f>
        <v>0</v>
      </c>
    </row>
    <row r="986" spans="1:36" x14ac:dyDescent="0.2">
      <c r="A986" s="36" t="str">
        <f>IF(OR(LEN('Local Access'!A986)=0,'Local Access'!$L985="Ja"),"",'Local Access'!A986)</f>
        <v/>
      </c>
      <c r="B986" s="36" t="str">
        <f>IF(OR(LEN('Local Access'!B986)=0,'Local Access'!$L985="Ja"),"",'Local Access'!B986)</f>
        <v/>
      </c>
      <c r="C986" s="36" t="str">
        <f>IF(OR(LEN('Local Access'!C986)=0,'Local Access'!$L985="Ja"),"",'Local Access'!C986)</f>
        <v/>
      </c>
      <c r="D986" s="36" t="str">
        <f>IF(OR(LEN('Local Access'!D986)=0,'Local Access'!$L985="Ja"),"",'Local Access'!D986)</f>
        <v/>
      </c>
      <c r="E986" s="36" t="str">
        <f>IF(OR(LEN('Local Access'!E986)=0,'Local Access'!$L985="Ja"),"",'Local Access'!E986)</f>
        <v/>
      </c>
      <c r="F986" s="36" t="str">
        <f>IF(OR(LEN('Local Access'!F986)=0,'Local Access'!$L985="Ja"),"",'Local Access'!F986)</f>
        <v/>
      </c>
      <c r="G986" s="36" t="str">
        <f>IF(N985="Ja","",IF(LEN('Local Access'!H986)=0,"",'Local Access'!H986))</f>
        <v/>
      </c>
      <c r="H986" s="174" t="str">
        <f t="shared" si="75"/>
        <v/>
      </c>
      <c r="I986" s="36" t="str">
        <f>IF(N985="Ja","",IF(LEN('Local Access'!G986)=0,"",'Local Access'!G986))</f>
        <v/>
      </c>
      <c r="J986" s="36" t="str">
        <f>IF(N985="Ja","",IF(LEN('Local Access'!I986)=0,"",'Local Access'!I986))</f>
        <v/>
      </c>
      <c r="K986" s="36" t="str">
        <f>IF(LEN('Local Access'!J986)=0,"",'Local Access'!J986)</f>
        <v/>
      </c>
      <c r="L986" s="36" t="str">
        <f>IF(LEN('Local Access'!K986)=0,"",'Local Access'!K986)</f>
        <v/>
      </c>
      <c r="M986" s="174" t="str">
        <f t="shared" si="76"/>
        <v/>
      </c>
      <c r="N986" s="36" t="str">
        <f>IF(LEN('Local Access'!L986)=0,"",'Local Access'!L986)</f>
        <v/>
      </c>
      <c r="O986" s="36" t="str">
        <f>IF(LEN('Local Access'!M986)=0,"",'Local Access'!M986)</f>
        <v/>
      </c>
      <c r="P986" s="35"/>
      <c r="Q986" s="35"/>
      <c r="R986" s="34"/>
      <c r="S986" s="33"/>
      <c r="T986" s="33"/>
      <c r="U986" s="32"/>
      <c r="V986" s="31"/>
      <c r="W986" s="31"/>
      <c r="X986" s="31"/>
      <c r="Y986" s="31"/>
      <c r="Z986" s="31"/>
      <c r="AA986" s="31"/>
      <c r="AB986" s="292">
        <f t="shared" si="77"/>
        <v>0</v>
      </c>
      <c r="AC986" s="292">
        <f t="shared" si="78"/>
        <v>0</v>
      </c>
      <c r="AD986" s="292">
        <f t="shared" si="79"/>
        <v>0</v>
      </c>
      <c r="AE986" s="30">
        <f>IF(G986="",0,IF(P986="On-Net maken (glasvezel)",$S986*PDC!$F$33+$T986*PDC!$F$34+PDC!$F$32+$U986,IF(P986="On-Net maken (radio)",PDC!$F$35+$U986,0)))</f>
        <v>0</v>
      </c>
      <c r="AF986" s="293">
        <f>IF(G986="",0,IF(P986="Inkoop bij 3e partij",0,IF(H986="Ja",Y986,VLOOKUP($G986,PDC!$B$10:$G$95,6,FALSE))))</f>
        <v>0</v>
      </c>
      <c r="AG986" s="30">
        <f>IF(G986="",0,IF(P986="Inkoop bij 3e partij",0,IF(H986="Ja", Z986,VLOOKUP($G986,PDC!$B$10:$G$95,5,FALSE))))</f>
        <v>0</v>
      </c>
      <c r="AH986" s="293">
        <f>IF(G986="",0,IF(P986="Inkoop bij 3e partij",V986*(1+PDC!$F$37)+IF(G986=0,0,IF(LEN(G986)=0,0,VLOOKUP($G986,PDC!$B$10:$J$77,7,FALSE))),0))</f>
        <v>0</v>
      </c>
      <c r="AI986" s="293">
        <f>IF(G986="",0,IF(P986="Inkoop bij 3e partij",W986*(1+PDC!$F$38),0))</f>
        <v>0</v>
      </c>
      <c r="AJ986" s="30">
        <f>IF(L986="",0,IF(M986="Ja",AA986,VLOOKUP($L986,PDC!$B$10:$G$95,5,FALSE)))</f>
        <v>0</v>
      </c>
    </row>
    <row r="987" spans="1:36" x14ac:dyDescent="0.2">
      <c r="A987" s="36" t="str">
        <f>IF(OR(LEN('Local Access'!A987)=0,'Local Access'!$L986="Ja"),"",'Local Access'!A987)</f>
        <v/>
      </c>
      <c r="B987" s="36" t="str">
        <f>IF(OR(LEN('Local Access'!B987)=0,'Local Access'!$L986="Ja"),"",'Local Access'!B987)</f>
        <v/>
      </c>
      <c r="C987" s="36" t="str">
        <f>IF(OR(LEN('Local Access'!C987)=0,'Local Access'!$L986="Ja"),"",'Local Access'!C987)</f>
        <v/>
      </c>
      <c r="D987" s="36" t="str">
        <f>IF(OR(LEN('Local Access'!D987)=0,'Local Access'!$L986="Ja"),"",'Local Access'!D987)</f>
        <v/>
      </c>
      <c r="E987" s="36" t="str">
        <f>IF(OR(LEN('Local Access'!E987)=0,'Local Access'!$L986="Ja"),"",'Local Access'!E987)</f>
        <v/>
      </c>
      <c r="F987" s="36" t="str">
        <f>IF(OR(LEN('Local Access'!F987)=0,'Local Access'!$L986="Ja"),"",'Local Access'!F987)</f>
        <v/>
      </c>
      <c r="G987" s="36" t="str">
        <f>IF(N986="Ja","",IF(LEN('Local Access'!H987)=0,"",'Local Access'!H987))</f>
        <v/>
      </c>
      <c r="H987" s="174" t="str">
        <f t="shared" si="75"/>
        <v/>
      </c>
      <c r="I987" s="36" t="str">
        <f>IF(N986="Ja","",IF(LEN('Local Access'!G987)=0,"",'Local Access'!G987))</f>
        <v/>
      </c>
      <c r="J987" s="36" t="str">
        <f>IF(N986="Ja","",IF(LEN('Local Access'!I987)=0,"",'Local Access'!I987))</f>
        <v/>
      </c>
      <c r="K987" s="36" t="str">
        <f>IF(LEN('Local Access'!J987)=0,"",'Local Access'!J987)</f>
        <v/>
      </c>
      <c r="L987" s="36" t="str">
        <f>IF(LEN('Local Access'!K987)=0,"",'Local Access'!K987)</f>
        <v/>
      </c>
      <c r="M987" s="174" t="str">
        <f t="shared" si="76"/>
        <v/>
      </c>
      <c r="N987" s="36" t="str">
        <f>IF(LEN('Local Access'!L987)=0,"",'Local Access'!L987)</f>
        <v/>
      </c>
      <c r="O987" s="36" t="str">
        <f>IF(LEN('Local Access'!M987)=0,"",'Local Access'!M987)</f>
        <v/>
      </c>
      <c r="P987" s="35"/>
      <c r="Q987" s="35"/>
      <c r="R987" s="34"/>
      <c r="S987" s="33"/>
      <c r="T987" s="33"/>
      <c r="U987" s="32"/>
      <c r="V987" s="31"/>
      <c r="W987" s="31"/>
      <c r="X987" s="31"/>
      <c r="Y987" s="31"/>
      <c r="Z987" s="31"/>
      <c r="AA987" s="31"/>
      <c r="AB987" s="292">
        <f t="shared" si="77"/>
        <v>0</v>
      </c>
      <c r="AC987" s="292">
        <f t="shared" si="78"/>
        <v>0</v>
      </c>
      <c r="AD987" s="292">
        <f t="shared" si="79"/>
        <v>0</v>
      </c>
      <c r="AE987" s="30">
        <f>IF(G987="",0,IF(P987="On-Net maken (glasvezel)",$S987*PDC!$F$33+$T987*PDC!$F$34+PDC!$F$32+$U987,IF(P987="On-Net maken (radio)",PDC!$F$35+$U987,0)))</f>
        <v>0</v>
      </c>
      <c r="AF987" s="293">
        <f>IF(G987="",0,IF(P987="Inkoop bij 3e partij",0,IF(H987="Ja",Y987,VLOOKUP($G987,PDC!$B$10:$G$95,6,FALSE))))</f>
        <v>0</v>
      </c>
      <c r="AG987" s="30">
        <f>IF(G987="",0,IF(P987="Inkoop bij 3e partij",0,IF(H987="Ja", Z987,VLOOKUP($G987,PDC!$B$10:$G$95,5,FALSE))))</f>
        <v>0</v>
      </c>
      <c r="AH987" s="293">
        <f>IF(G987="",0,IF(P987="Inkoop bij 3e partij",V987*(1+PDC!$F$37)+IF(G987=0,0,IF(LEN(G987)=0,0,VLOOKUP($G987,PDC!$B$10:$J$77,7,FALSE))),0))</f>
        <v>0</v>
      </c>
      <c r="AI987" s="293">
        <f>IF(G987="",0,IF(P987="Inkoop bij 3e partij",W987*(1+PDC!$F$38),0))</f>
        <v>0</v>
      </c>
      <c r="AJ987" s="30">
        <f>IF(L987="",0,IF(M987="Ja",AA987,VLOOKUP($L987,PDC!$B$10:$G$95,5,FALSE)))</f>
        <v>0</v>
      </c>
    </row>
    <row r="988" spans="1:36" x14ac:dyDescent="0.2">
      <c r="A988" s="36" t="str">
        <f>IF(OR(LEN('Local Access'!A988)=0,'Local Access'!$L987="Ja"),"",'Local Access'!A988)</f>
        <v/>
      </c>
      <c r="B988" s="36" t="str">
        <f>IF(OR(LEN('Local Access'!B988)=0,'Local Access'!$L987="Ja"),"",'Local Access'!B988)</f>
        <v/>
      </c>
      <c r="C988" s="36" t="str">
        <f>IF(OR(LEN('Local Access'!C988)=0,'Local Access'!$L987="Ja"),"",'Local Access'!C988)</f>
        <v/>
      </c>
      <c r="D988" s="36" t="str">
        <f>IF(OR(LEN('Local Access'!D988)=0,'Local Access'!$L987="Ja"),"",'Local Access'!D988)</f>
        <v/>
      </c>
      <c r="E988" s="36" t="str">
        <f>IF(OR(LEN('Local Access'!E988)=0,'Local Access'!$L987="Ja"),"",'Local Access'!E988)</f>
        <v/>
      </c>
      <c r="F988" s="36" t="str">
        <f>IF(OR(LEN('Local Access'!F988)=0,'Local Access'!$L987="Ja"),"",'Local Access'!F988)</f>
        <v/>
      </c>
      <c r="G988" s="36" t="str">
        <f>IF(N987="Ja","",IF(LEN('Local Access'!H988)=0,"",'Local Access'!H988))</f>
        <v/>
      </c>
      <c r="H988" s="174" t="str">
        <f t="shared" si="75"/>
        <v/>
      </c>
      <c r="I988" s="36" t="str">
        <f>IF(N987="Ja","",IF(LEN('Local Access'!G988)=0,"",'Local Access'!G988))</f>
        <v/>
      </c>
      <c r="J988" s="36" t="str">
        <f>IF(N987="Ja","",IF(LEN('Local Access'!I988)=0,"",'Local Access'!I988))</f>
        <v/>
      </c>
      <c r="K988" s="36" t="str">
        <f>IF(LEN('Local Access'!J988)=0,"",'Local Access'!J988)</f>
        <v/>
      </c>
      <c r="L988" s="36" t="str">
        <f>IF(LEN('Local Access'!K988)=0,"",'Local Access'!K988)</f>
        <v/>
      </c>
      <c r="M988" s="174" t="str">
        <f t="shared" si="76"/>
        <v/>
      </c>
      <c r="N988" s="36" t="str">
        <f>IF(LEN('Local Access'!L988)=0,"",'Local Access'!L988)</f>
        <v/>
      </c>
      <c r="O988" s="36" t="str">
        <f>IF(LEN('Local Access'!M988)=0,"",'Local Access'!M988)</f>
        <v/>
      </c>
      <c r="P988" s="35"/>
      <c r="Q988" s="35"/>
      <c r="R988" s="34"/>
      <c r="S988" s="33"/>
      <c r="T988" s="33"/>
      <c r="U988" s="32"/>
      <c r="V988" s="31"/>
      <c r="W988" s="31"/>
      <c r="X988" s="31"/>
      <c r="Y988" s="31"/>
      <c r="Z988" s="31"/>
      <c r="AA988" s="31"/>
      <c r="AB988" s="292">
        <f t="shared" si="77"/>
        <v>0</v>
      </c>
      <c r="AC988" s="292">
        <f t="shared" si="78"/>
        <v>0</v>
      </c>
      <c r="AD988" s="292">
        <f t="shared" si="79"/>
        <v>0</v>
      </c>
      <c r="AE988" s="30">
        <f>IF(G988="",0,IF(P988="On-Net maken (glasvezel)",$S988*PDC!$F$33+$T988*PDC!$F$34+PDC!$F$32+$U988,IF(P988="On-Net maken (radio)",PDC!$F$35+$U988,0)))</f>
        <v>0</v>
      </c>
      <c r="AF988" s="293">
        <f>IF(G988="",0,IF(P988="Inkoop bij 3e partij",0,IF(H988="Ja",Y988,VLOOKUP($G988,PDC!$B$10:$G$95,6,FALSE))))</f>
        <v>0</v>
      </c>
      <c r="AG988" s="30">
        <f>IF(G988="",0,IF(P988="Inkoop bij 3e partij",0,IF(H988="Ja", Z988,VLOOKUP($G988,PDC!$B$10:$G$95,5,FALSE))))</f>
        <v>0</v>
      </c>
      <c r="AH988" s="293">
        <f>IF(G988="",0,IF(P988="Inkoop bij 3e partij",V988*(1+PDC!$F$37)+IF(G988=0,0,IF(LEN(G988)=0,0,VLOOKUP($G988,PDC!$B$10:$J$77,7,FALSE))),0))</f>
        <v>0</v>
      </c>
      <c r="AI988" s="293">
        <f>IF(G988="",0,IF(P988="Inkoop bij 3e partij",W988*(1+PDC!$F$38),0))</f>
        <v>0</v>
      </c>
      <c r="AJ988" s="30">
        <f>IF(L988="",0,IF(M988="Ja",AA988,VLOOKUP($L988,PDC!$B$10:$G$95,5,FALSE)))</f>
        <v>0</v>
      </c>
    </row>
    <row r="989" spans="1:36" x14ac:dyDescent="0.2">
      <c r="A989" s="36" t="str">
        <f>IF(OR(LEN('Local Access'!A989)=0,'Local Access'!$L988="Ja"),"",'Local Access'!A989)</f>
        <v/>
      </c>
      <c r="B989" s="36" t="str">
        <f>IF(OR(LEN('Local Access'!B989)=0,'Local Access'!$L988="Ja"),"",'Local Access'!B989)</f>
        <v/>
      </c>
      <c r="C989" s="36" t="str">
        <f>IF(OR(LEN('Local Access'!C989)=0,'Local Access'!$L988="Ja"),"",'Local Access'!C989)</f>
        <v/>
      </c>
      <c r="D989" s="36" t="str">
        <f>IF(OR(LEN('Local Access'!D989)=0,'Local Access'!$L988="Ja"),"",'Local Access'!D989)</f>
        <v/>
      </c>
      <c r="E989" s="36" t="str">
        <f>IF(OR(LEN('Local Access'!E989)=0,'Local Access'!$L988="Ja"),"",'Local Access'!E989)</f>
        <v/>
      </c>
      <c r="F989" s="36" t="str">
        <f>IF(OR(LEN('Local Access'!F989)=0,'Local Access'!$L988="Ja"),"",'Local Access'!F989)</f>
        <v/>
      </c>
      <c r="G989" s="36" t="str">
        <f>IF(N988="Ja","",IF(LEN('Local Access'!H989)=0,"",'Local Access'!H989))</f>
        <v/>
      </c>
      <c r="H989" s="174" t="str">
        <f t="shared" si="75"/>
        <v/>
      </c>
      <c r="I989" s="36" t="str">
        <f>IF(N988="Ja","",IF(LEN('Local Access'!G989)=0,"",'Local Access'!G989))</f>
        <v/>
      </c>
      <c r="J989" s="36" t="str">
        <f>IF(N988="Ja","",IF(LEN('Local Access'!I989)=0,"",'Local Access'!I989))</f>
        <v/>
      </c>
      <c r="K989" s="36" t="str">
        <f>IF(LEN('Local Access'!J989)=0,"",'Local Access'!J989)</f>
        <v/>
      </c>
      <c r="L989" s="36" t="str">
        <f>IF(LEN('Local Access'!K989)=0,"",'Local Access'!K989)</f>
        <v/>
      </c>
      <c r="M989" s="174" t="str">
        <f t="shared" si="76"/>
        <v/>
      </c>
      <c r="N989" s="36" t="str">
        <f>IF(LEN('Local Access'!L989)=0,"",'Local Access'!L989)</f>
        <v/>
      </c>
      <c r="O989" s="36" t="str">
        <f>IF(LEN('Local Access'!M989)=0,"",'Local Access'!M989)</f>
        <v/>
      </c>
      <c r="P989" s="35"/>
      <c r="Q989" s="35"/>
      <c r="R989" s="34"/>
      <c r="S989" s="33"/>
      <c r="T989" s="33"/>
      <c r="U989" s="32"/>
      <c r="V989" s="31"/>
      <c r="W989" s="31"/>
      <c r="X989" s="31"/>
      <c r="Y989" s="31"/>
      <c r="Z989" s="31"/>
      <c r="AA989" s="31"/>
      <c r="AB989" s="292">
        <f t="shared" si="77"/>
        <v>0</v>
      </c>
      <c r="AC989" s="292">
        <f t="shared" si="78"/>
        <v>0</v>
      </c>
      <c r="AD989" s="292">
        <f t="shared" si="79"/>
        <v>0</v>
      </c>
      <c r="AE989" s="30">
        <f>IF(G989="",0,IF(P989="On-Net maken (glasvezel)",$S989*PDC!$F$33+$T989*PDC!$F$34+PDC!$F$32+$U989,IF(P989="On-Net maken (radio)",PDC!$F$35+$U989,0)))</f>
        <v>0</v>
      </c>
      <c r="AF989" s="293">
        <f>IF(G989="",0,IF(P989="Inkoop bij 3e partij",0,IF(H989="Ja",Y989,VLOOKUP($G989,PDC!$B$10:$G$95,6,FALSE))))</f>
        <v>0</v>
      </c>
      <c r="AG989" s="30">
        <f>IF(G989="",0,IF(P989="Inkoop bij 3e partij",0,IF(H989="Ja", Z989,VLOOKUP($G989,PDC!$B$10:$G$95,5,FALSE))))</f>
        <v>0</v>
      </c>
      <c r="AH989" s="293">
        <f>IF(G989="",0,IF(P989="Inkoop bij 3e partij",V989*(1+PDC!$F$37)+IF(G989=0,0,IF(LEN(G989)=0,0,VLOOKUP($G989,PDC!$B$10:$J$77,7,FALSE))),0))</f>
        <v>0</v>
      </c>
      <c r="AI989" s="293">
        <f>IF(G989="",0,IF(P989="Inkoop bij 3e partij",W989*(1+PDC!$F$38),0))</f>
        <v>0</v>
      </c>
      <c r="AJ989" s="30">
        <f>IF(L989="",0,IF(M989="Ja",AA989,VLOOKUP($L989,PDC!$B$10:$G$95,5,FALSE)))</f>
        <v>0</v>
      </c>
    </row>
    <row r="990" spans="1:36" x14ac:dyDescent="0.2">
      <c r="A990" s="36" t="str">
        <f>IF(OR(LEN('Local Access'!A990)=0,'Local Access'!$L989="Ja"),"",'Local Access'!A990)</f>
        <v/>
      </c>
      <c r="B990" s="36" t="str">
        <f>IF(OR(LEN('Local Access'!B990)=0,'Local Access'!$L989="Ja"),"",'Local Access'!B990)</f>
        <v/>
      </c>
      <c r="C990" s="36" t="str">
        <f>IF(OR(LEN('Local Access'!C990)=0,'Local Access'!$L989="Ja"),"",'Local Access'!C990)</f>
        <v/>
      </c>
      <c r="D990" s="36" t="str">
        <f>IF(OR(LEN('Local Access'!D990)=0,'Local Access'!$L989="Ja"),"",'Local Access'!D990)</f>
        <v/>
      </c>
      <c r="E990" s="36" t="str">
        <f>IF(OR(LEN('Local Access'!E990)=0,'Local Access'!$L989="Ja"),"",'Local Access'!E990)</f>
        <v/>
      </c>
      <c r="F990" s="36" t="str">
        <f>IF(OR(LEN('Local Access'!F990)=0,'Local Access'!$L989="Ja"),"",'Local Access'!F990)</f>
        <v/>
      </c>
      <c r="G990" s="36" t="str">
        <f>IF(N989="Ja","",IF(LEN('Local Access'!H990)=0,"",'Local Access'!H990))</f>
        <v/>
      </c>
      <c r="H990" s="174" t="str">
        <f t="shared" si="75"/>
        <v/>
      </c>
      <c r="I990" s="36" t="str">
        <f>IF(N989="Ja","",IF(LEN('Local Access'!G990)=0,"",'Local Access'!G990))</f>
        <v/>
      </c>
      <c r="J990" s="36" t="str">
        <f>IF(N989="Ja","",IF(LEN('Local Access'!I990)=0,"",'Local Access'!I990))</f>
        <v/>
      </c>
      <c r="K990" s="36" t="str">
        <f>IF(LEN('Local Access'!J990)=0,"",'Local Access'!J990)</f>
        <v/>
      </c>
      <c r="L990" s="36" t="str">
        <f>IF(LEN('Local Access'!K990)=0,"",'Local Access'!K990)</f>
        <v/>
      </c>
      <c r="M990" s="174" t="str">
        <f t="shared" si="76"/>
        <v/>
      </c>
      <c r="N990" s="36" t="str">
        <f>IF(LEN('Local Access'!L990)=0,"",'Local Access'!L990)</f>
        <v/>
      </c>
      <c r="O990" s="36" t="str">
        <f>IF(LEN('Local Access'!M990)=0,"",'Local Access'!M990)</f>
        <v/>
      </c>
      <c r="P990" s="35"/>
      <c r="Q990" s="35"/>
      <c r="R990" s="34"/>
      <c r="S990" s="33"/>
      <c r="T990" s="33"/>
      <c r="U990" s="32"/>
      <c r="V990" s="31"/>
      <c r="W990" s="31"/>
      <c r="X990" s="31"/>
      <c r="Y990" s="31"/>
      <c r="Z990" s="31"/>
      <c r="AA990" s="31"/>
      <c r="AB990" s="292">
        <f t="shared" si="77"/>
        <v>0</v>
      </c>
      <c r="AC990" s="292">
        <f t="shared" si="78"/>
        <v>0</v>
      </c>
      <c r="AD990" s="292">
        <f t="shared" si="79"/>
        <v>0</v>
      </c>
      <c r="AE990" s="30">
        <f>IF(G990="",0,IF(P990="On-Net maken (glasvezel)",$S990*PDC!$F$33+$T990*PDC!$F$34+PDC!$F$32+$U990,IF(P990="On-Net maken (radio)",PDC!$F$35+$U990,0)))</f>
        <v>0</v>
      </c>
      <c r="AF990" s="293">
        <f>IF(G990="",0,IF(P990="Inkoop bij 3e partij",0,IF(H990="Ja",Y990,VLOOKUP($G990,PDC!$B$10:$G$95,6,FALSE))))</f>
        <v>0</v>
      </c>
      <c r="AG990" s="30">
        <f>IF(G990="",0,IF(P990="Inkoop bij 3e partij",0,IF(H990="Ja", Z990,VLOOKUP($G990,PDC!$B$10:$G$95,5,FALSE))))</f>
        <v>0</v>
      </c>
      <c r="AH990" s="293">
        <f>IF(G990="",0,IF(P990="Inkoop bij 3e partij",V990*(1+PDC!$F$37)+IF(G990=0,0,IF(LEN(G990)=0,0,VLOOKUP($G990,PDC!$B$10:$J$77,7,FALSE))),0))</f>
        <v>0</v>
      </c>
      <c r="AI990" s="293">
        <f>IF(G990="",0,IF(P990="Inkoop bij 3e partij",W990*(1+PDC!$F$38),0))</f>
        <v>0</v>
      </c>
      <c r="AJ990" s="30">
        <f>IF(L990="",0,IF(M990="Ja",AA990,VLOOKUP($L990,PDC!$B$10:$G$95,5,FALSE)))</f>
        <v>0</v>
      </c>
    </row>
    <row r="991" spans="1:36" x14ac:dyDescent="0.2">
      <c r="A991" s="36" t="str">
        <f>IF(OR(LEN('Local Access'!A991)=0,'Local Access'!$L990="Ja"),"",'Local Access'!A991)</f>
        <v/>
      </c>
      <c r="B991" s="36" t="str">
        <f>IF(OR(LEN('Local Access'!B991)=0,'Local Access'!$L990="Ja"),"",'Local Access'!B991)</f>
        <v/>
      </c>
      <c r="C991" s="36" t="str">
        <f>IF(OR(LEN('Local Access'!C991)=0,'Local Access'!$L990="Ja"),"",'Local Access'!C991)</f>
        <v/>
      </c>
      <c r="D991" s="36" t="str">
        <f>IF(OR(LEN('Local Access'!D991)=0,'Local Access'!$L990="Ja"),"",'Local Access'!D991)</f>
        <v/>
      </c>
      <c r="E991" s="36" t="str">
        <f>IF(OR(LEN('Local Access'!E991)=0,'Local Access'!$L990="Ja"),"",'Local Access'!E991)</f>
        <v/>
      </c>
      <c r="F991" s="36" t="str">
        <f>IF(OR(LEN('Local Access'!F991)=0,'Local Access'!$L990="Ja"),"",'Local Access'!F991)</f>
        <v/>
      </c>
      <c r="G991" s="36" t="str">
        <f>IF(N990="Ja","",IF(LEN('Local Access'!H991)=0,"",'Local Access'!H991))</f>
        <v/>
      </c>
      <c r="H991" s="174" t="str">
        <f t="shared" si="75"/>
        <v/>
      </c>
      <c r="I991" s="36" t="str">
        <f>IF(N990="Ja","",IF(LEN('Local Access'!G991)=0,"",'Local Access'!G991))</f>
        <v/>
      </c>
      <c r="J991" s="36" t="str">
        <f>IF(N990="Ja","",IF(LEN('Local Access'!I991)=0,"",'Local Access'!I991))</f>
        <v/>
      </c>
      <c r="K991" s="36" t="str">
        <f>IF(LEN('Local Access'!J991)=0,"",'Local Access'!J991)</f>
        <v/>
      </c>
      <c r="L991" s="36" t="str">
        <f>IF(LEN('Local Access'!K991)=0,"",'Local Access'!K991)</f>
        <v/>
      </c>
      <c r="M991" s="174" t="str">
        <f t="shared" si="76"/>
        <v/>
      </c>
      <c r="N991" s="36" t="str">
        <f>IF(LEN('Local Access'!L991)=0,"",'Local Access'!L991)</f>
        <v/>
      </c>
      <c r="O991" s="36" t="str">
        <f>IF(LEN('Local Access'!M991)=0,"",'Local Access'!M991)</f>
        <v/>
      </c>
      <c r="P991" s="35"/>
      <c r="Q991" s="35"/>
      <c r="R991" s="34"/>
      <c r="S991" s="33"/>
      <c r="T991" s="33"/>
      <c r="U991" s="32"/>
      <c r="V991" s="31"/>
      <c r="W991" s="31"/>
      <c r="X991" s="31"/>
      <c r="Y991" s="31"/>
      <c r="Z991" s="31"/>
      <c r="AA991" s="31"/>
      <c r="AB991" s="292">
        <f t="shared" si="77"/>
        <v>0</v>
      </c>
      <c r="AC991" s="292">
        <f t="shared" si="78"/>
        <v>0</v>
      </c>
      <c r="AD991" s="292">
        <f t="shared" si="79"/>
        <v>0</v>
      </c>
      <c r="AE991" s="30">
        <f>IF(G991="",0,IF(P991="On-Net maken (glasvezel)",$S991*PDC!$F$33+$T991*PDC!$F$34+PDC!$F$32+$U991,IF(P991="On-Net maken (radio)",PDC!$F$35+$U991,0)))</f>
        <v>0</v>
      </c>
      <c r="AF991" s="293">
        <f>IF(G991="",0,IF(P991="Inkoop bij 3e partij",0,IF(H991="Ja",Y991,VLOOKUP($G991,PDC!$B$10:$G$95,6,FALSE))))</f>
        <v>0</v>
      </c>
      <c r="AG991" s="30">
        <f>IF(G991="",0,IF(P991="Inkoop bij 3e partij",0,IF(H991="Ja", Z991,VLOOKUP($G991,PDC!$B$10:$G$95,5,FALSE))))</f>
        <v>0</v>
      </c>
      <c r="AH991" s="293">
        <f>IF(G991="",0,IF(P991="Inkoop bij 3e partij",V991*(1+PDC!$F$37)+IF(G991=0,0,IF(LEN(G991)=0,0,VLOOKUP($G991,PDC!$B$10:$J$77,7,FALSE))),0))</f>
        <v>0</v>
      </c>
      <c r="AI991" s="293">
        <f>IF(G991="",0,IF(P991="Inkoop bij 3e partij",W991*(1+PDC!$F$38),0))</f>
        <v>0</v>
      </c>
      <c r="AJ991" s="30">
        <f>IF(L991="",0,IF(M991="Ja",AA991,VLOOKUP($L991,PDC!$B$10:$G$95,5,FALSE)))</f>
        <v>0</v>
      </c>
    </row>
    <row r="992" spans="1:36" x14ac:dyDescent="0.2">
      <c r="A992" s="36" t="str">
        <f>IF(OR(LEN('Local Access'!A992)=0,'Local Access'!$L991="Ja"),"",'Local Access'!A992)</f>
        <v/>
      </c>
      <c r="B992" s="36" t="str">
        <f>IF(OR(LEN('Local Access'!B992)=0,'Local Access'!$L991="Ja"),"",'Local Access'!B992)</f>
        <v/>
      </c>
      <c r="C992" s="36" t="str">
        <f>IF(OR(LEN('Local Access'!C992)=0,'Local Access'!$L991="Ja"),"",'Local Access'!C992)</f>
        <v/>
      </c>
      <c r="D992" s="36" t="str">
        <f>IF(OR(LEN('Local Access'!D992)=0,'Local Access'!$L991="Ja"),"",'Local Access'!D992)</f>
        <v/>
      </c>
      <c r="E992" s="36" t="str">
        <f>IF(OR(LEN('Local Access'!E992)=0,'Local Access'!$L991="Ja"),"",'Local Access'!E992)</f>
        <v/>
      </c>
      <c r="F992" s="36" t="str">
        <f>IF(OR(LEN('Local Access'!F992)=0,'Local Access'!$L991="Ja"),"",'Local Access'!F992)</f>
        <v/>
      </c>
      <c r="G992" s="36" t="str">
        <f>IF(N991="Ja","",IF(LEN('Local Access'!H992)=0,"",'Local Access'!H992))</f>
        <v/>
      </c>
      <c r="H992" s="174" t="str">
        <f t="shared" si="75"/>
        <v/>
      </c>
      <c r="I992" s="36" t="str">
        <f>IF(N991="Ja","",IF(LEN('Local Access'!G992)=0,"",'Local Access'!G992))</f>
        <v/>
      </c>
      <c r="J992" s="36" t="str">
        <f>IF(N991="Ja","",IF(LEN('Local Access'!I992)=0,"",'Local Access'!I992))</f>
        <v/>
      </c>
      <c r="K992" s="36" t="str">
        <f>IF(LEN('Local Access'!J992)=0,"",'Local Access'!J992)</f>
        <v/>
      </c>
      <c r="L992" s="36" t="str">
        <f>IF(LEN('Local Access'!K992)=0,"",'Local Access'!K992)</f>
        <v/>
      </c>
      <c r="M992" s="174" t="str">
        <f t="shared" si="76"/>
        <v/>
      </c>
      <c r="N992" s="36" t="str">
        <f>IF(LEN('Local Access'!L992)=0,"",'Local Access'!L992)</f>
        <v/>
      </c>
      <c r="O992" s="36" t="str">
        <f>IF(LEN('Local Access'!M992)=0,"",'Local Access'!M992)</f>
        <v/>
      </c>
      <c r="P992" s="35"/>
      <c r="Q992" s="35"/>
      <c r="R992" s="34"/>
      <c r="S992" s="33"/>
      <c r="T992" s="33"/>
      <c r="U992" s="32"/>
      <c r="V992" s="31"/>
      <c r="W992" s="31"/>
      <c r="X992" s="31"/>
      <c r="Y992" s="31"/>
      <c r="Z992" s="31"/>
      <c r="AA992" s="31"/>
      <c r="AB992" s="292">
        <f t="shared" si="77"/>
        <v>0</v>
      </c>
      <c r="AC992" s="292">
        <f t="shared" si="78"/>
        <v>0</v>
      </c>
      <c r="AD992" s="292">
        <f t="shared" si="79"/>
        <v>0</v>
      </c>
      <c r="AE992" s="30">
        <f>IF(G992="",0,IF(P992="On-Net maken (glasvezel)",$S992*PDC!$F$33+$T992*PDC!$F$34+PDC!$F$32+$U992,IF(P992="On-Net maken (radio)",PDC!$F$35+$U992,0)))</f>
        <v>0</v>
      </c>
      <c r="AF992" s="293">
        <f>IF(G992="",0,IF(P992="Inkoop bij 3e partij",0,IF(H992="Ja",Y992,VLOOKUP($G992,PDC!$B$10:$G$95,6,FALSE))))</f>
        <v>0</v>
      </c>
      <c r="AG992" s="30">
        <f>IF(G992="",0,IF(P992="Inkoop bij 3e partij",0,IF(H992="Ja", Z992,VLOOKUP($G992,PDC!$B$10:$G$95,5,FALSE))))</f>
        <v>0</v>
      </c>
      <c r="AH992" s="293">
        <f>IF(G992="",0,IF(P992="Inkoop bij 3e partij",V992*(1+PDC!$F$37)+IF(G992=0,0,IF(LEN(G992)=0,0,VLOOKUP($G992,PDC!$B$10:$J$77,7,FALSE))),0))</f>
        <v>0</v>
      </c>
      <c r="AI992" s="293">
        <f>IF(G992="",0,IF(P992="Inkoop bij 3e partij",W992*(1+PDC!$F$38),0))</f>
        <v>0</v>
      </c>
      <c r="AJ992" s="30">
        <f>IF(L992="",0,IF(M992="Ja",AA992,VLOOKUP($L992,PDC!$B$10:$G$95,5,FALSE)))</f>
        <v>0</v>
      </c>
    </row>
    <row r="993" spans="1:36" x14ac:dyDescent="0.2">
      <c r="A993" s="36" t="str">
        <f>IF(OR(LEN('Local Access'!A993)=0,'Local Access'!$L992="Ja"),"",'Local Access'!A993)</f>
        <v/>
      </c>
      <c r="B993" s="36" t="str">
        <f>IF(OR(LEN('Local Access'!B993)=0,'Local Access'!$L992="Ja"),"",'Local Access'!B993)</f>
        <v/>
      </c>
      <c r="C993" s="36" t="str">
        <f>IF(OR(LEN('Local Access'!C993)=0,'Local Access'!$L992="Ja"),"",'Local Access'!C993)</f>
        <v/>
      </c>
      <c r="D993" s="36" t="str">
        <f>IF(OR(LEN('Local Access'!D993)=0,'Local Access'!$L992="Ja"),"",'Local Access'!D993)</f>
        <v/>
      </c>
      <c r="E993" s="36" t="str">
        <f>IF(OR(LEN('Local Access'!E993)=0,'Local Access'!$L992="Ja"),"",'Local Access'!E993)</f>
        <v/>
      </c>
      <c r="F993" s="36" t="str">
        <f>IF(OR(LEN('Local Access'!F993)=0,'Local Access'!$L992="Ja"),"",'Local Access'!F993)</f>
        <v/>
      </c>
      <c r="G993" s="36" t="str">
        <f>IF(N992="Ja","",IF(LEN('Local Access'!H993)=0,"",'Local Access'!H993))</f>
        <v/>
      </c>
      <c r="H993" s="174" t="str">
        <f t="shared" si="75"/>
        <v/>
      </c>
      <c r="I993" s="36" t="str">
        <f>IF(N992="Ja","",IF(LEN('Local Access'!G993)=0,"",'Local Access'!G993))</f>
        <v/>
      </c>
      <c r="J993" s="36" t="str">
        <f>IF(N992="Ja","",IF(LEN('Local Access'!I993)=0,"",'Local Access'!I993))</f>
        <v/>
      </c>
      <c r="K993" s="36" t="str">
        <f>IF(LEN('Local Access'!J993)=0,"",'Local Access'!J993)</f>
        <v/>
      </c>
      <c r="L993" s="36" t="str">
        <f>IF(LEN('Local Access'!K993)=0,"",'Local Access'!K993)</f>
        <v/>
      </c>
      <c r="M993" s="174" t="str">
        <f t="shared" si="76"/>
        <v/>
      </c>
      <c r="N993" s="36" t="str">
        <f>IF(LEN('Local Access'!L993)=0,"",'Local Access'!L993)</f>
        <v/>
      </c>
      <c r="O993" s="36" t="str">
        <f>IF(LEN('Local Access'!M993)=0,"",'Local Access'!M993)</f>
        <v/>
      </c>
      <c r="P993" s="35"/>
      <c r="Q993" s="35"/>
      <c r="R993" s="34"/>
      <c r="S993" s="33"/>
      <c r="T993" s="33"/>
      <c r="U993" s="32"/>
      <c r="V993" s="31"/>
      <c r="W993" s="31"/>
      <c r="X993" s="31"/>
      <c r="Y993" s="31"/>
      <c r="Z993" s="31"/>
      <c r="AA993" s="31"/>
      <c r="AB993" s="292">
        <f t="shared" si="77"/>
        <v>0</v>
      </c>
      <c r="AC993" s="292">
        <f t="shared" si="78"/>
        <v>0</v>
      </c>
      <c r="AD993" s="292">
        <f t="shared" si="79"/>
        <v>0</v>
      </c>
      <c r="AE993" s="30">
        <f>IF(G993="",0,IF(P993="On-Net maken (glasvezel)",$S993*PDC!$F$33+$T993*PDC!$F$34+PDC!$F$32+$U993,IF(P993="On-Net maken (radio)",PDC!$F$35+$U993,0)))</f>
        <v>0</v>
      </c>
      <c r="AF993" s="293">
        <f>IF(G993="",0,IF(P993="Inkoop bij 3e partij",0,IF(H993="Ja",Y993,VLOOKUP($G993,PDC!$B$10:$G$95,6,FALSE))))</f>
        <v>0</v>
      </c>
      <c r="AG993" s="30">
        <f>IF(G993="",0,IF(P993="Inkoop bij 3e partij",0,IF(H993="Ja", Z993,VLOOKUP($G993,PDC!$B$10:$G$95,5,FALSE))))</f>
        <v>0</v>
      </c>
      <c r="AH993" s="293">
        <f>IF(G993="",0,IF(P993="Inkoop bij 3e partij",V993*(1+PDC!$F$37)+IF(G993=0,0,IF(LEN(G993)=0,0,VLOOKUP($G993,PDC!$B$10:$J$77,7,FALSE))),0))</f>
        <v>0</v>
      </c>
      <c r="AI993" s="293">
        <f>IF(G993="",0,IF(P993="Inkoop bij 3e partij",W993*(1+PDC!$F$38),0))</f>
        <v>0</v>
      </c>
      <c r="AJ993" s="30">
        <f>IF(L993="",0,IF(M993="Ja",AA993,VLOOKUP($L993,PDC!$B$10:$G$95,5,FALSE)))</f>
        <v>0</v>
      </c>
    </row>
    <row r="994" spans="1:36" x14ac:dyDescent="0.2">
      <c r="A994" s="36" t="str">
        <f>IF(OR(LEN('Local Access'!A994)=0,'Local Access'!$L993="Ja"),"",'Local Access'!A994)</f>
        <v/>
      </c>
      <c r="B994" s="36" t="str">
        <f>IF(OR(LEN('Local Access'!B994)=0,'Local Access'!$L993="Ja"),"",'Local Access'!B994)</f>
        <v/>
      </c>
      <c r="C994" s="36" t="str">
        <f>IF(OR(LEN('Local Access'!C994)=0,'Local Access'!$L993="Ja"),"",'Local Access'!C994)</f>
        <v/>
      </c>
      <c r="D994" s="36" t="str">
        <f>IF(OR(LEN('Local Access'!D994)=0,'Local Access'!$L993="Ja"),"",'Local Access'!D994)</f>
        <v/>
      </c>
      <c r="E994" s="36" t="str">
        <f>IF(OR(LEN('Local Access'!E994)=0,'Local Access'!$L993="Ja"),"",'Local Access'!E994)</f>
        <v/>
      </c>
      <c r="F994" s="36" t="str">
        <f>IF(OR(LEN('Local Access'!F994)=0,'Local Access'!$L993="Ja"),"",'Local Access'!F994)</f>
        <v/>
      </c>
      <c r="G994" s="36" t="str">
        <f>IF(N993="Ja","",IF(LEN('Local Access'!H994)=0,"",'Local Access'!H994))</f>
        <v/>
      </c>
      <c r="H994" s="174" t="str">
        <f t="shared" si="75"/>
        <v/>
      </c>
      <c r="I994" s="36" t="str">
        <f>IF(N993="Ja","",IF(LEN('Local Access'!G994)=0,"",'Local Access'!G994))</f>
        <v/>
      </c>
      <c r="J994" s="36" t="str">
        <f>IF(N993="Ja","",IF(LEN('Local Access'!I994)=0,"",'Local Access'!I994))</f>
        <v/>
      </c>
      <c r="K994" s="36" t="str">
        <f>IF(LEN('Local Access'!J994)=0,"",'Local Access'!J994)</f>
        <v/>
      </c>
      <c r="L994" s="36" t="str">
        <f>IF(LEN('Local Access'!K994)=0,"",'Local Access'!K994)</f>
        <v/>
      </c>
      <c r="M994" s="174" t="str">
        <f t="shared" si="76"/>
        <v/>
      </c>
      <c r="N994" s="36" t="str">
        <f>IF(LEN('Local Access'!L994)=0,"",'Local Access'!L994)</f>
        <v/>
      </c>
      <c r="O994" s="36" t="str">
        <f>IF(LEN('Local Access'!M994)=0,"",'Local Access'!M994)</f>
        <v/>
      </c>
      <c r="P994" s="35"/>
      <c r="Q994" s="35"/>
      <c r="R994" s="34"/>
      <c r="S994" s="33"/>
      <c r="T994" s="33"/>
      <c r="U994" s="32"/>
      <c r="V994" s="31"/>
      <c r="W994" s="31"/>
      <c r="X994" s="31"/>
      <c r="Y994" s="31"/>
      <c r="Z994" s="31"/>
      <c r="AA994" s="31"/>
      <c r="AB994" s="292">
        <f t="shared" si="77"/>
        <v>0</v>
      </c>
      <c r="AC994" s="292">
        <f t="shared" si="78"/>
        <v>0</v>
      </c>
      <c r="AD994" s="292">
        <f t="shared" si="79"/>
        <v>0</v>
      </c>
      <c r="AE994" s="30">
        <f>IF(G994="",0,IF(P994="On-Net maken (glasvezel)",$S994*PDC!$F$33+$T994*PDC!$F$34+PDC!$F$32+$U994,IF(P994="On-Net maken (radio)",PDC!$F$35+$U994,0)))</f>
        <v>0</v>
      </c>
      <c r="AF994" s="293">
        <f>IF(G994="",0,IF(P994="Inkoop bij 3e partij",0,IF(H994="Ja",Y994,VLOOKUP($G994,PDC!$B$10:$G$95,6,FALSE))))</f>
        <v>0</v>
      </c>
      <c r="AG994" s="30">
        <f>IF(G994="",0,IF(P994="Inkoop bij 3e partij",0,IF(H994="Ja", Z994,VLOOKUP($G994,PDC!$B$10:$G$95,5,FALSE))))</f>
        <v>0</v>
      </c>
      <c r="AH994" s="293">
        <f>IF(G994="",0,IF(P994="Inkoop bij 3e partij",V994*(1+PDC!$F$37)+IF(G994=0,0,IF(LEN(G994)=0,0,VLOOKUP($G994,PDC!$B$10:$J$77,7,FALSE))),0))</f>
        <v>0</v>
      </c>
      <c r="AI994" s="293">
        <f>IF(G994="",0,IF(P994="Inkoop bij 3e partij",W994*(1+PDC!$F$38),0))</f>
        <v>0</v>
      </c>
      <c r="AJ994" s="30">
        <f>IF(L994="",0,IF(M994="Ja",AA994,VLOOKUP($L994,PDC!$B$10:$G$95,5,FALSE)))</f>
        <v>0</v>
      </c>
    </row>
    <row r="995" spans="1:36" x14ac:dyDescent="0.2">
      <c r="A995" s="36" t="str">
        <f>IF(OR(LEN('Local Access'!A995)=0,'Local Access'!$L994="Ja"),"",'Local Access'!A995)</f>
        <v/>
      </c>
      <c r="B995" s="36" t="str">
        <f>IF(OR(LEN('Local Access'!B995)=0,'Local Access'!$L994="Ja"),"",'Local Access'!B995)</f>
        <v/>
      </c>
      <c r="C995" s="36" t="str">
        <f>IF(OR(LEN('Local Access'!C995)=0,'Local Access'!$L994="Ja"),"",'Local Access'!C995)</f>
        <v/>
      </c>
      <c r="D995" s="36" t="str">
        <f>IF(OR(LEN('Local Access'!D995)=0,'Local Access'!$L994="Ja"),"",'Local Access'!D995)</f>
        <v/>
      </c>
      <c r="E995" s="36" t="str">
        <f>IF(OR(LEN('Local Access'!E995)=0,'Local Access'!$L994="Ja"),"",'Local Access'!E995)</f>
        <v/>
      </c>
      <c r="F995" s="36" t="str">
        <f>IF(OR(LEN('Local Access'!F995)=0,'Local Access'!$L994="Ja"),"",'Local Access'!F995)</f>
        <v/>
      </c>
      <c r="G995" s="36" t="str">
        <f>IF(N994="Ja","",IF(LEN('Local Access'!H995)=0,"",'Local Access'!H995))</f>
        <v/>
      </c>
      <c r="H995" s="174" t="str">
        <f t="shared" si="75"/>
        <v/>
      </c>
      <c r="I995" s="36" t="str">
        <f>IF(N994="Ja","",IF(LEN('Local Access'!G995)=0,"",'Local Access'!G995))</f>
        <v/>
      </c>
      <c r="J995" s="36" t="str">
        <f>IF(N994="Ja","",IF(LEN('Local Access'!I995)=0,"",'Local Access'!I995))</f>
        <v/>
      </c>
      <c r="K995" s="36" t="str">
        <f>IF(LEN('Local Access'!J995)=0,"",'Local Access'!J995)</f>
        <v/>
      </c>
      <c r="L995" s="36" t="str">
        <f>IF(LEN('Local Access'!K995)=0,"",'Local Access'!K995)</f>
        <v/>
      </c>
      <c r="M995" s="174" t="str">
        <f t="shared" si="76"/>
        <v/>
      </c>
      <c r="N995" s="36" t="str">
        <f>IF(LEN('Local Access'!L995)=0,"",'Local Access'!L995)</f>
        <v/>
      </c>
      <c r="O995" s="36" t="str">
        <f>IF(LEN('Local Access'!M995)=0,"",'Local Access'!M995)</f>
        <v/>
      </c>
      <c r="P995" s="35"/>
      <c r="Q995" s="35"/>
      <c r="R995" s="34"/>
      <c r="S995" s="33"/>
      <c r="T995" s="33"/>
      <c r="U995" s="32"/>
      <c r="V995" s="31"/>
      <c r="W995" s="31"/>
      <c r="X995" s="31"/>
      <c r="Y995" s="31"/>
      <c r="Z995" s="31"/>
      <c r="AA995" s="31"/>
      <c r="AB995" s="292">
        <f t="shared" si="77"/>
        <v>0</v>
      </c>
      <c r="AC995" s="292">
        <f t="shared" si="78"/>
        <v>0</v>
      </c>
      <c r="AD995" s="292">
        <f t="shared" si="79"/>
        <v>0</v>
      </c>
      <c r="AE995" s="30">
        <f>IF(G995="",0,IF(P995="On-Net maken (glasvezel)",$S995*PDC!$F$33+$T995*PDC!$F$34+PDC!$F$32+$U995,IF(P995="On-Net maken (radio)",PDC!$F$35+$U995,0)))</f>
        <v>0</v>
      </c>
      <c r="AF995" s="293">
        <f>IF(G995="",0,IF(P995="Inkoop bij 3e partij",0,IF(H995="Ja",Y995,VLOOKUP($G995,PDC!$B$10:$G$95,6,FALSE))))</f>
        <v>0</v>
      </c>
      <c r="AG995" s="30">
        <f>IF(G995="",0,IF(P995="Inkoop bij 3e partij",0,IF(H995="Ja", Z995,VLOOKUP($G995,PDC!$B$10:$G$95,5,FALSE))))</f>
        <v>0</v>
      </c>
      <c r="AH995" s="293">
        <f>IF(G995="",0,IF(P995="Inkoop bij 3e partij",V995*(1+PDC!$F$37)+IF(G995=0,0,IF(LEN(G995)=0,0,VLOOKUP($G995,PDC!$B$10:$J$77,7,FALSE))),0))</f>
        <v>0</v>
      </c>
      <c r="AI995" s="293">
        <f>IF(G995="",0,IF(P995="Inkoop bij 3e partij",W995*(1+PDC!$F$38),0))</f>
        <v>0</v>
      </c>
      <c r="AJ995" s="30">
        <f>IF(L995="",0,IF(M995="Ja",AA995,VLOOKUP($L995,PDC!$B$10:$G$95,5,FALSE)))</f>
        <v>0</v>
      </c>
    </row>
    <row r="996" spans="1:36" x14ac:dyDescent="0.2">
      <c r="A996" s="36" t="str">
        <f>IF(OR(LEN('Local Access'!A996)=0,'Local Access'!$L995="Ja"),"",'Local Access'!A996)</f>
        <v/>
      </c>
      <c r="B996" s="36" t="str">
        <f>IF(OR(LEN('Local Access'!B996)=0,'Local Access'!$L995="Ja"),"",'Local Access'!B996)</f>
        <v/>
      </c>
      <c r="C996" s="36" t="str">
        <f>IF(OR(LEN('Local Access'!C996)=0,'Local Access'!$L995="Ja"),"",'Local Access'!C996)</f>
        <v/>
      </c>
      <c r="D996" s="36" t="str">
        <f>IF(OR(LEN('Local Access'!D996)=0,'Local Access'!$L995="Ja"),"",'Local Access'!D996)</f>
        <v/>
      </c>
      <c r="E996" s="36" t="str">
        <f>IF(OR(LEN('Local Access'!E996)=0,'Local Access'!$L995="Ja"),"",'Local Access'!E996)</f>
        <v/>
      </c>
      <c r="F996" s="36" t="str">
        <f>IF(OR(LEN('Local Access'!F996)=0,'Local Access'!$L995="Ja"),"",'Local Access'!F996)</f>
        <v/>
      </c>
      <c r="G996" s="36" t="str">
        <f>IF(N995="Ja","",IF(LEN('Local Access'!H996)=0,"",'Local Access'!H996))</f>
        <v/>
      </c>
      <c r="H996" s="174" t="str">
        <f t="shared" si="75"/>
        <v/>
      </c>
      <c r="I996" s="36" t="str">
        <f>IF(N995="Ja","",IF(LEN('Local Access'!G996)=0,"",'Local Access'!G996))</f>
        <v/>
      </c>
      <c r="J996" s="36" t="str">
        <f>IF(N995="Ja","",IF(LEN('Local Access'!I996)=0,"",'Local Access'!I996))</f>
        <v/>
      </c>
      <c r="K996" s="36" t="str">
        <f>IF(LEN('Local Access'!J996)=0,"",'Local Access'!J996)</f>
        <v/>
      </c>
      <c r="L996" s="36" t="str">
        <f>IF(LEN('Local Access'!K996)=0,"",'Local Access'!K996)</f>
        <v/>
      </c>
      <c r="M996" s="174" t="str">
        <f t="shared" si="76"/>
        <v/>
      </c>
      <c r="N996" s="36" t="str">
        <f>IF(LEN('Local Access'!L996)=0,"",'Local Access'!L996)</f>
        <v/>
      </c>
      <c r="O996" s="36" t="str">
        <f>IF(LEN('Local Access'!M996)=0,"",'Local Access'!M996)</f>
        <v/>
      </c>
      <c r="P996" s="35"/>
      <c r="Q996" s="35"/>
      <c r="R996" s="34"/>
      <c r="S996" s="33"/>
      <c r="T996" s="33"/>
      <c r="U996" s="32"/>
      <c r="V996" s="31"/>
      <c r="W996" s="31"/>
      <c r="X996" s="31"/>
      <c r="Y996" s="31"/>
      <c r="Z996" s="31"/>
      <c r="AA996" s="31"/>
      <c r="AB996" s="292">
        <f t="shared" si="77"/>
        <v>0</v>
      </c>
      <c r="AC996" s="292">
        <f t="shared" si="78"/>
        <v>0</v>
      </c>
      <c r="AD996" s="292">
        <f t="shared" si="79"/>
        <v>0</v>
      </c>
      <c r="AE996" s="30">
        <f>IF(G996="",0,IF(P996="On-Net maken (glasvezel)",$S996*PDC!$F$33+$T996*PDC!$F$34+PDC!$F$32+$U996,IF(P996="On-Net maken (radio)",PDC!$F$35+$U996,0)))</f>
        <v>0</v>
      </c>
      <c r="AF996" s="293">
        <f>IF(G996="",0,IF(P996="Inkoop bij 3e partij",0,IF(H996="Ja",Y996,VLOOKUP($G996,PDC!$B$10:$G$95,6,FALSE))))</f>
        <v>0</v>
      </c>
      <c r="AG996" s="30">
        <f>IF(G996="",0,IF(P996="Inkoop bij 3e partij",0,IF(H996="Ja", Z996,VLOOKUP($G996,PDC!$B$10:$G$95,5,FALSE))))</f>
        <v>0</v>
      </c>
      <c r="AH996" s="293">
        <f>IF(G996="",0,IF(P996="Inkoop bij 3e partij",V996*(1+PDC!$F$37)+IF(G996=0,0,IF(LEN(G996)=0,0,VLOOKUP($G996,PDC!$B$10:$J$77,7,FALSE))),0))</f>
        <v>0</v>
      </c>
      <c r="AI996" s="293">
        <f>IF(G996="",0,IF(P996="Inkoop bij 3e partij",W996*(1+PDC!$F$38),0))</f>
        <v>0</v>
      </c>
      <c r="AJ996" s="30">
        <f>IF(L996="",0,IF(M996="Ja",AA996,VLOOKUP($L996,PDC!$B$10:$G$95,5,FALSE)))</f>
        <v>0</v>
      </c>
    </row>
    <row r="997" spans="1:36" x14ac:dyDescent="0.2">
      <c r="A997" s="36" t="str">
        <f>IF(OR(LEN('Local Access'!A997)=0,'Local Access'!$L996="Ja"),"",'Local Access'!A997)</f>
        <v/>
      </c>
      <c r="B997" s="36" t="str">
        <f>IF(OR(LEN('Local Access'!B997)=0,'Local Access'!$L996="Ja"),"",'Local Access'!B997)</f>
        <v/>
      </c>
      <c r="C997" s="36" t="str">
        <f>IF(OR(LEN('Local Access'!C997)=0,'Local Access'!$L996="Ja"),"",'Local Access'!C997)</f>
        <v/>
      </c>
      <c r="D997" s="36" t="str">
        <f>IF(OR(LEN('Local Access'!D997)=0,'Local Access'!$L996="Ja"),"",'Local Access'!D997)</f>
        <v/>
      </c>
      <c r="E997" s="36" t="str">
        <f>IF(OR(LEN('Local Access'!E997)=0,'Local Access'!$L996="Ja"),"",'Local Access'!E997)</f>
        <v/>
      </c>
      <c r="F997" s="36" t="str">
        <f>IF(OR(LEN('Local Access'!F997)=0,'Local Access'!$L996="Ja"),"",'Local Access'!F997)</f>
        <v/>
      </c>
      <c r="G997" s="36" t="str">
        <f>IF(N996="Ja","",IF(LEN('Local Access'!H997)=0,"",'Local Access'!H997))</f>
        <v/>
      </c>
      <c r="H997" s="174" t="str">
        <f t="shared" si="75"/>
        <v/>
      </c>
      <c r="I997" s="36" t="str">
        <f>IF(N996="Ja","",IF(LEN('Local Access'!G997)=0,"",'Local Access'!G997))</f>
        <v/>
      </c>
      <c r="J997" s="36" t="str">
        <f>IF(N996="Ja","",IF(LEN('Local Access'!I997)=0,"",'Local Access'!I997))</f>
        <v/>
      </c>
      <c r="K997" s="36" t="str">
        <f>IF(LEN('Local Access'!J997)=0,"",'Local Access'!J997)</f>
        <v/>
      </c>
      <c r="L997" s="36" t="str">
        <f>IF(LEN('Local Access'!K997)=0,"",'Local Access'!K997)</f>
        <v/>
      </c>
      <c r="M997" s="174" t="str">
        <f t="shared" si="76"/>
        <v/>
      </c>
      <c r="N997" s="36" t="str">
        <f>IF(LEN('Local Access'!L997)=0,"",'Local Access'!L997)</f>
        <v/>
      </c>
      <c r="O997" s="36" t="str">
        <f>IF(LEN('Local Access'!M997)=0,"",'Local Access'!M997)</f>
        <v/>
      </c>
      <c r="P997" s="35"/>
      <c r="Q997" s="35"/>
      <c r="R997" s="34"/>
      <c r="S997" s="33"/>
      <c r="T997" s="33"/>
      <c r="U997" s="32"/>
      <c r="V997" s="31"/>
      <c r="W997" s="31"/>
      <c r="X997" s="31"/>
      <c r="Y997" s="31"/>
      <c r="Z997" s="31"/>
      <c r="AA997" s="31"/>
      <c r="AB997" s="292">
        <f t="shared" si="77"/>
        <v>0</v>
      </c>
      <c r="AC997" s="292">
        <f t="shared" si="78"/>
        <v>0</v>
      </c>
      <c r="AD997" s="292">
        <f t="shared" si="79"/>
        <v>0</v>
      </c>
      <c r="AE997" s="30">
        <f>IF(G997="",0,IF(P997="On-Net maken (glasvezel)",$S997*PDC!$F$33+$T997*PDC!$F$34+PDC!$F$32+$U997,IF(P997="On-Net maken (radio)",PDC!$F$35+$U997,0)))</f>
        <v>0</v>
      </c>
      <c r="AF997" s="293">
        <f>IF(G997="",0,IF(P997="Inkoop bij 3e partij",0,IF(H997="Ja",Y997,VLOOKUP($G997,PDC!$B$10:$G$95,6,FALSE))))</f>
        <v>0</v>
      </c>
      <c r="AG997" s="30">
        <f>IF(G997="",0,IF(P997="Inkoop bij 3e partij",0,IF(H997="Ja", Z997,VLOOKUP($G997,PDC!$B$10:$G$95,5,FALSE))))</f>
        <v>0</v>
      </c>
      <c r="AH997" s="293">
        <f>IF(G997="",0,IF(P997="Inkoop bij 3e partij",V997*(1+PDC!$F$37)+IF(G997=0,0,IF(LEN(G997)=0,0,VLOOKUP($G997,PDC!$B$10:$J$77,7,FALSE))),0))</f>
        <v>0</v>
      </c>
      <c r="AI997" s="293">
        <f>IF(G997="",0,IF(P997="Inkoop bij 3e partij",W997*(1+PDC!$F$38),0))</f>
        <v>0</v>
      </c>
      <c r="AJ997" s="30">
        <f>IF(L997="",0,IF(M997="Ja",AA997,VLOOKUP($L997,PDC!$B$10:$G$95,5,FALSE)))</f>
        <v>0</v>
      </c>
    </row>
    <row r="998" spans="1:36" x14ac:dyDescent="0.2">
      <c r="A998" s="36" t="str">
        <f>IF(OR(LEN('Local Access'!A998)=0,'Local Access'!$L997="Ja"),"",'Local Access'!A998)</f>
        <v/>
      </c>
      <c r="B998" s="36" t="str">
        <f>IF(OR(LEN('Local Access'!B998)=0,'Local Access'!$L997="Ja"),"",'Local Access'!B998)</f>
        <v/>
      </c>
      <c r="C998" s="36" t="str">
        <f>IF(OR(LEN('Local Access'!C998)=0,'Local Access'!$L997="Ja"),"",'Local Access'!C998)</f>
        <v/>
      </c>
      <c r="D998" s="36" t="str">
        <f>IF(OR(LEN('Local Access'!D998)=0,'Local Access'!$L997="Ja"),"",'Local Access'!D998)</f>
        <v/>
      </c>
      <c r="E998" s="36" t="str">
        <f>IF(OR(LEN('Local Access'!E998)=0,'Local Access'!$L997="Ja"),"",'Local Access'!E998)</f>
        <v/>
      </c>
      <c r="F998" s="36" t="str">
        <f>IF(OR(LEN('Local Access'!F998)=0,'Local Access'!$L997="Ja"),"",'Local Access'!F998)</f>
        <v/>
      </c>
      <c r="G998" s="36" t="str">
        <f>IF(N997="Ja","",IF(LEN('Local Access'!H998)=0,"",'Local Access'!H998))</f>
        <v/>
      </c>
      <c r="H998" s="174" t="str">
        <f t="shared" si="75"/>
        <v/>
      </c>
      <c r="I998" s="36" t="str">
        <f>IF(N997="Ja","",IF(LEN('Local Access'!G998)=0,"",'Local Access'!G998))</f>
        <v/>
      </c>
      <c r="J998" s="36" t="str">
        <f>IF(N997="Ja","",IF(LEN('Local Access'!I998)=0,"",'Local Access'!I998))</f>
        <v/>
      </c>
      <c r="K998" s="36" t="str">
        <f>IF(LEN('Local Access'!J998)=0,"",'Local Access'!J998)</f>
        <v/>
      </c>
      <c r="L998" s="36" t="str">
        <f>IF(LEN('Local Access'!K998)=0,"",'Local Access'!K998)</f>
        <v/>
      </c>
      <c r="M998" s="174" t="str">
        <f t="shared" si="76"/>
        <v/>
      </c>
      <c r="N998" s="36" t="str">
        <f>IF(LEN('Local Access'!L998)=0,"",'Local Access'!L998)</f>
        <v/>
      </c>
      <c r="O998" s="36" t="str">
        <f>IF(LEN('Local Access'!M998)=0,"",'Local Access'!M998)</f>
        <v/>
      </c>
      <c r="P998" s="35"/>
      <c r="Q998" s="35"/>
      <c r="R998" s="34"/>
      <c r="S998" s="33"/>
      <c r="T998" s="33"/>
      <c r="U998" s="32"/>
      <c r="V998" s="31"/>
      <c r="W998" s="31"/>
      <c r="X998" s="31"/>
      <c r="Y998" s="31"/>
      <c r="Z998" s="31"/>
      <c r="AA998" s="31"/>
      <c r="AB998" s="292">
        <f t="shared" si="77"/>
        <v>0</v>
      </c>
      <c r="AC998" s="292">
        <f t="shared" si="78"/>
        <v>0</v>
      </c>
      <c r="AD998" s="292">
        <f t="shared" si="79"/>
        <v>0</v>
      </c>
      <c r="AE998" s="30">
        <f>IF(G998="",0,IF(P998="On-Net maken (glasvezel)",$S998*PDC!$F$33+$T998*PDC!$F$34+PDC!$F$32+$U998,IF(P998="On-Net maken (radio)",PDC!$F$35+$U998,0)))</f>
        <v>0</v>
      </c>
      <c r="AF998" s="293">
        <f>IF(G998="",0,IF(P998="Inkoop bij 3e partij",0,IF(H998="Ja",Y998,VLOOKUP($G998,PDC!$B$10:$G$95,6,FALSE))))</f>
        <v>0</v>
      </c>
      <c r="AG998" s="30">
        <f>IF(G998="",0,IF(P998="Inkoop bij 3e partij",0,IF(H998="Ja", Z998,VLOOKUP($G998,PDC!$B$10:$G$95,5,FALSE))))</f>
        <v>0</v>
      </c>
      <c r="AH998" s="293">
        <f>IF(G998="",0,IF(P998="Inkoop bij 3e partij",V998*(1+PDC!$F$37)+IF(G998=0,0,IF(LEN(G998)=0,0,VLOOKUP($G998,PDC!$B$10:$J$77,7,FALSE))),0))</f>
        <v>0</v>
      </c>
      <c r="AI998" s="293">
        <f>IF(G998="",0,IF(P998="Inkoop bij 3e partij",W998*(1+PDC!$F$38),0))</f>
        <v>0</v>
      </c>
      <c r="AJ998" s="30">
        <f>IF(L998="",0,IF(M998="Ja",AA998,VLOOKUP($L998,PDC!$B$10:$G$95,5,FALSE)))</f>
        <v>0</v>
      </c>
    </row>
    <row r="999" spans="1:36" x14ac:dyDescent="0.2">
      <c r="A999" s="36" t="str">
        <f>IF(OR(LEN('Local Access'!A999)=0,'Local Access'!$L998="Ja"),"",'Local Access'!A999)</f>
        <v/>
      </c>
      <c r="B999" s="36" t="str">
        <f>IF(OR(LEN('Local Access'!B999)=0,'Local Access'!$L998="Ja"),"",'Local Access'!B999)</f>
        <v/>
      </c>
      <c r="C999" s="36" t="str">
        <f>IF(OR(LEN('Local Access'!C999)=0,'Local Access'!$L998="Ja"),"",'Local Access'!C999)</f>
        <v/>
      </c>
      <c r="D999" s="36" t="str">
        <f>IF(OR(LEN('Local Access'!D999)=0,'Local Access'!$L998="Ja"),"",'Local Access'!D999)</f>
        <v/>
      </c>
      <c r="E999" s="36" t="str">
        <f>IF(OR(LEN('Local Access'!E999)=0,'Local Access'!$L998="Ja"),"",'Local Access'!E999)</f>
        <v/>
      </c>
      <c r="F999" s="36" t="str">
        <f>IF(OR(LEN('Local Access'!F999)=0,'Local Access'!$L998="Ja"),"",'Local Access'!F999)</f>
        <v/>
      </c>
      <c r="G999" s="36" t="str">
        <f>IF(N998="Ja","",IF(LEN('Local Access'!H999)=0,"",'Local Access'!H999))</f>
        <v/>
      </c>
      <c r="H999" s="174" t="str">
        <f t="shared" si="75"/>
        <v/>
      </c>
      <c r="I999" s="36" t="str">
        <f>IF(N998="Ja","",IF(LEN('Local Access'!G999)=0,"",'Local Access'!G999))</f>
        <v/>
      </c>
      <c r="J999" s="36" t="str">
        <f>IF(N998="Ja","",IF(LEN('Local Access'!I999)=0,"",'Local Access'!I999))</f>
        <v/>
      </c>
      <c r="K999" s="36" t="str">
        <f>IF(LEN('Local Access'!J999)=0,"",'Local Access'!J999)</f>
        <v/>
      </c>
      <c r="L999" s="36" t="str">
        <f>IF(LEN('Local Access'!K999)=0,"",'Local Access'!K999)</f>
        <v/>
      </c>
      <c r="M999" s="174" t="str">
        <f t="shared" si="76"/>
        <v/>
      </c>
      <c r="N999" s="36" t="str">
        <f>IF(LEN('Local Access'!L999)=0,"",'Local Access'!L999)</f>
        <v/>
      </c>
      <c r="O999" s="36" t="str">
        <f>IF(LEN('Local Access'!M999)=0,"",'Local Access'!M999)</f>
        <v/>
      </c>
      <c r="P999" s="35"/>
      <c r="Q999" s="35"/>
      <c r="R999" s="34"/>
      <c r="S999" s="33"/>
      <c r="T999" s="33"/>
      <c r="U999" s="32"/>
      <c r="V999" s="31"/>
      <c r="W999" s="31"/>
      <c r="X999" s="31"/>
      <c r="Y999" s="31"/>
      <c r="Z999" s="31"/>
      <c r="AA999" s="31"/>
      <c r="AB999" s="292">
        <f t="shared" si="77"/>
        <v>0</v>
      </c>
      <c r="AC999" s="292">
        <f t="shared" si="78"/>
        <v>0</v>
      </c>
      <c r="AD999" s="292">
        <f t="shared" si="79"/>
        <v>0</v>
      </c>
      <c r="AE999" s="30">
        <f>IF(G999="",0,IF(P999="On-Net maken (glasvezel)",$S999*PDC!$F$33+$T999*PDC!$F$34+PDC!$F$32+$U999,IF(P999="On-Net maken (radio)",PDC!$F$35+$U999,0)))</f>
        <v>0</v>
      </c>
      <c r="AF999" s="293">
        <f>IF(G999="",0,IF(P999="Inkoop bij 3e partij",0,IF(H999="Ja",Y999,VLOOKUP($G999,PDC!$B$10:$G$95,6,FALSE))))</f>
        <v>0</v>
      </c>
      <c r="AG999" s="30">
        <f>IF(G999="",0,IF(P999="Inkoop bij 3e partij",0,IF(H999="Ja", Z999,VLOOKUP($G999,PDC!$B$10:$G$95,5,FALSE))))</f>
        <v>0</v>
      </c>
      <c r="AH999" s="293">
        <f>IF(G999="",0,IF(P999="Inkoop bij 3e partij",V999*(1+PDC!$F$37)+IF(G999=0,0,IF(LEN(G999)=0,0,VLOOKUP($G999,PDC!$B$10:$J$77,7,FALSE))),0))</f>
        <v>0</v>
      </c>
      <c r="AI999" s="293">
        <f>IF(G999="",0,IF(P999="Inkoop bij 3e partij",W999*(1+PDC!$F$38),0))</f>
        <v>0</v>
      </c>
      <c r="AJ999" s="30">
        <f>IF(L999="",0,IF(M999="Ja",AA999,VLOOKUP($L999,PDC!$B$10:$G$95,5,FALSE)))</f>
        <v>0</v>
      </c>
    </row>
    <row r="1000" spans="1:36" x14ac:dyDescent="0.2">
      <c r="A1000" s="36" t="str">
        <f>IF(OR(LEN('Local Access'!A1000)=0,'Local Access'!$L999="Ja"),"",'Local Access'!A1000)</f>
        <v/>
      </c>
      <c r="B1000" s="36" t="str">
        <f>IF(OR(LEN('Local Access'!B1000)=0,'Local Access'!$L999="Ja"),"",'Local Access'!B1000)</f>
        <v/>
      </c>
      <c r="C1000" s="36" t="str">
        <f>IF(OR(LEN('Local Access'!C1000)=0,'Local Access'!$L999="Ja"),"",'Local Access'!C1000)</f>
        <v/>
      </c>
      <c r="D1000" s="36" t="str">
        <f>IF(OR(LEN('Local Access'!D1000)=0,'Local Access'!$L999="Ja"),"",'Local Access'!D1000)</f>
        <v/>
      </c>
      <c r="E1000" s="36" t="str">
        <f>IF(OR(LEN('Local Access'!E1000)=0,'Local Access'!$L999="Ja"),"",'Local Access'!E1000)</f>
        <v/>
      </c>
      <c r="F1000" s="36" t="str">
        <f>IF(OR(LEN('Local Access'!F1000)=0,'Local Access'!$L999="Ja"),"",'Local Access'!F1000)</f>
        <v/>
      </c>
      <c r="G1000" s="36" t="str">
        <f>IF(N999="Ja","",IF(LEN('Local Access'!H1000)=0,"",'Local Access'!H1000))</f>
        <v/>
      </c>
      <c r="H1000" s="174" t="str">
        <f t="shared" si="75"/>
        <v/>
      </c>
      <c r="I1000" s="36" t="str">
        <f>IF(N999="Ja","",IF(LEN('Local Access'!G1000)=0,"",'Local Access'!G1000))</f>
        <v/>
      </c>
      <c r="J1000" s="36" t="str">
        <f>IF(N999="Ja","",IF(LEN('Local Access'!I1000)=0,"",'Local Access'!I1000))</f>
        <v/>
      </c>
      <c r="K1000" s="36" t="str">
        <f>IF(LEN('Local Access'!J1000)=0,"",'Local Access'!J1000)</f>
        <v/>
      </c>
      <c r="L1000" s="36" t="str">
        <f>IF(LEN('Local Access'!K1000)=0,"",'Local Access'!K1000)</f>
        <v/>
      </c>
      <c r="M1000" s="174" t="str">
        <f t="shared" si="76"/>
        <v/>
      </c>
      <c r="N1000" s="36" t="str">
        <f>IF(LEN('Local Access'!L1000)=0,"",'Local Access'!L1000)</f>
        <v/>
      </c>
      <c r="O1000" s="36" t="str">
        <f>IF(LEN('Local Access'!M1000)=0,"",'Local Access'!M1000)</f>
        <v/>
      </c>
      <c r="P1000" s="35"/>
      <c r="Q1000" s="35"/>
      <c r="R1000" s="34"/>
      <c r="S1000" s="33"/>
      <c r="T1000" s="33"/>
      <c r="U1000" s="32"/>
      <c r="V1000" s="31"/>
      <c r="W1000" s="31"/>
      <c r="X1000" s="31"/>
      <c r="Y1000" s="31"/>
      <c r="Z1000" s="31"/>
      <c r="AA1000" s="31"/>
      <c r="AB1000" s="292">
        <f t="shared" si="77"/>
        <v>0</v>
      </c>
      <c r="AC1000" s="292">
        <f t="shared" si="78"/>
        <v>0</v>
      </c>
      <c r="AD1000" s="292">
        <f t="shared" si="79"/>
        <v>0</v>
      </c>
      <c r="AE1000" s="30">
        <f>IF(G1000="",0,IF(P1000="On-Net maken (glasvezel)",$S1000*PDC!$F$33+$T1000*PDC!$F$34+PDC!$F$32+$U1000,IF(P1000="On-Net maken (radio)",PDC!$F$35+$U1000,0)))</f>
        <v>0</v>
      </c>
      <c r="AF1000" s="293">
        <f>IF(G1000="",0,IF(P1000="Inkoop bij 3e partij",0,IF(H1000="Ja",Y1000,VLOOKUP($G1000,PDC!$B$10:$G$95,6,FALSE))))</f>
        <v>0</v>
      </c>
      <c r="AG1000" s="30">
        <f>IF(G1000="",0,IF(P1000="Inkoop bij 3e partij",0,IF(H1000="Ja", Z1000,VLOOKUP($G1000,PDC!$B$10:$G$95,5,FALSE))))</f>
        <v>0</v>
      </c>
      <c r="AH1000" s="293">
        <f>IF(G1000="",0,IF(P1000="Inkoop bij 3e partij",V1000*(1+PDC!$F$37)+IF(G1000=0,0,IF(LEN(G1000)=0,0,VLOOKUP($G1000,PDC!$B$10:$J$77,7,FALSE))),0))</f>
        <v>0</v>
      </c>
      <c r="AI1000" s="293">
        <f>IF(G1000="",0,IF(P1000="Inkoop bij 3e partij",W1000*(1+PDC!$F$38),0))</f>
        <v>0</v>
      </c>
      <c r="AJ1000" s="30">
        <f>IF(L1000="",0,IF(M1000="Ja",AA1000,VLOOKUP($L1000,PDC!$B$10:$G$95,5,FALSE)))</f>
        <v>0</v>
      </c>
    </row>
  </sheetData>
  <mergeCells count="7">
    <mergeCell ref="AF8:AG8"/>
    <mergeCell ref="AB3:AD3"/>
    <mergeCell ref="G8:J8"/>
    <mergeCell ref="V9:X9"/>
    <mergeCell ref="Y9:Z9"/>
    <mergeCell ref="P8:Z8"/>
    <mergeCell ref="K8:O8"/>
  </mergeCells>
  <conditionalFormatting sqref="Y12:Z1000">
    <cfRule type="expression" dxfId="13" priority="11">
      <formula>AND($H12="Ja",$P12&lt;&gt;"Inkoop bij 3e partij")</formula>
    </cfRule>
  </conditionalFormatting>
  <conditionalFormatting sqref="U12:U1000">
    <cfRule type="expression" dxfId="12" priority="5">
      <formula>P12="On-net maken (radio)"</formula>
    </cfRule>
  </conditionalFormatting>
  <conditionalFormatting sqref="S12:U1000">
    <cfRule type="expression" dxfId="11" priority="8">
      <formula>$P12="On-Net maken (glasvezel)"</formula>
    </cfRule>
  </conditionalFormatting>
  <conditionalFormatting sqref="V12:X1000">
    <cfRule type="expression" dxfId="10" priority="4">
      <formula>$P12="Inkoop bij 3e partij"</formula>
    </cfRule>
  </conditionalFormatting>
  <conditionalFormatting sqref="AA12:AA1000">
    <cfRule type="expression" dxfId="9" priority="20">
      <formula>M12="Ja"</formula>
    </cfRule>
  </conditionalFormatting>
  <conditionalFormatting sqref="A12:O1000">
    <cfRule type="expression" dxfId="8" priority="1">
      <formula>LEN($G12)&gt;0</formula>
    </cfRule>
  </conditionalFormatting>
  <conditionalFormatting sqref="K12:O1000">
    <cfRule type="expression" dxfId="7" priority="2">
      <formula>LEN($L12)&gt;0</formula>
    </cfRule>
  </conditionalFormatting>
  <conditionalFormatting sqref="P12:Z1000">
    <cfRule type="expression" dxfId="6" priority="3">
      <formula>LEN($G12)=0</formula>
    </cfRule>
  </conditionalFormatting>
  <pageMargins left="0.70866141732283472" right="0.70866141732283472" top="0.74803149606299213" bottom="0.74803149606299213" header="0.31496062992125984" footer="0.31496062992125984"/>
  <pageSetup paperSize="9" scale="35" fitToHeight="0" orientation="landscape" r:id="rId1"/>
  <headerFooter>
    <oddHeader>&amp;L&amp;F&amp;C&amp;A&amp;RPagina &amp;P</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Validatie!$B$5:$B$8</xm:f>
          </x14:formula1>
          <xm:sqref>P12:P1000</xm:sqref>
        </x14:dataValidation>
        <x14:dataValidation type="list" allowBlank="1" showInputMessage="1" showErrorMessage="1">
          <x14:formula1>
            <xm:f>Validatie!$D$5:$D$13</xm:f>
          </x14:formula1>
          <xm:sqref>Q12</xm:sqref>
        </x14:dataValidation>
        <x14:dataValidation type="list" allowBlank="1" showInputMessage="1" showErrorMessage="1">
          <x14:formula1>
            <xm:f>Validatie!$D$5:$D$11</xm:f>
          </x14:formula1>
          <xm:sqref>Q13:Q1000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2:Z1000"/>
  <sheetViews>
    <sheetView zoomScale="90" zoomScaleNormal="90" workbookViewId="0">
      <selection activeCell="A6" sqref="A6"/>
    </sheetView>
  </sheetViews>
  <sheetFormatPr defaultColWidth="8.19921875" defaultRowHeight="13.2" x14ac:dyDescent="0.2"/>
  <cols>
    <col min="1" max="1" width="20.69921875" style="5" customWidth="1"/>
    <col min="2" max="2" width="10.69921875" style="6" customWidth="1"/>
    <col min="3" max="3" width="6.8984375" style="6" customWidth="1"/>
    <col min="4" max="4" width="50.19921875" style="10" customWidth="1"/>
    <col min="5" max="5" width="10.69921875" style="10" customWidth="1"/>
    <col min="6" max="6" width="6.8984375" style="7" customWidth="1"/>
    <col min="7" max="7" width="28.5" style="10" customWidth="1"/>
    <col min="8" max="8" width="35.19921875" style="10" customWidth="1"/>
    <col min="9" max="9" width="11.69921875" style="5" customWidth="1"/>
    <col min="10" max="10" width="14.3984375" style="5" customWidth="1"/>
    <col min="11" max="12" width="11.69921875" style="5" customWidth="1"/>
    <col min="13" max="14" width="14.3984375" style="5" customWidth="1"/>
    <col min="15" max="16" width="21.5" style="5" customWidth="1"/>
    <col min="17" max="17" width="17.8984375" style="5" customWidth="1"/>
    <col min="18" max="18" width="8.19921875" style="5"/>
    <col min="19" max="20" width="15.59765625" style="5" customWidth="1"/>
    <col min="21" max="23" width="10.3984375" style="5" customWidth="1"/>
    <col min="24" max="16384" width="8.19921875" style="5"/>
  </cols>
  <sheetData>
    <row r="2" spans="1:26" ht="13.8" thickBot="1" x14ac:dyDescent="0.25"/>
    <row r="3" spans="1:26" ht="18" thickBot="1" x14ac:dyDescent="0.25">
      <c r="O3" s="367" t="s">
        <v>162</v>
      </c>
      <c r="P3" s="369"/>
    </row>
    <row r="4" spans="1:26" ht="25.2" thickBot="1" x14ac:dyDescent="0.25">
      <c r="A4" s="26" t="s">
        <v>199</v>
      </c>
      <c r="O4" s="55" t="s">
        <v>200</v>
      </c>
      <c r="P4" s="55" t="s">
        <v>166</v>
      </c>
    </row>
    <row r="5" spans="1:26" ht="13.8" thickBot="1" x14ac:dyDescent="0.25">
      <c r="O5" s="53">
        <f>SUM(O12:O1000)</f>
        <v>0</v>
      </c>
      <c r="P5" s="53">
        <f>SUM(P12:P1000)</f>
        <v>0</v>
      </c>
    </row>
    <row r="6" spans="1:26" x14ac:dyDescent="0.2">
      <c r="A6" s="241" t="s">
        <v>255</v>
      </c>
    </row>
    <row r="7" spans="1:26" ht="13.8" thickBot="1" x14ac:dyDescent="0.25">
      <c r="T7" s="9"/>
    </row>
    <row r="8" spans="1:26" s="13" customFormat="1" ht="27" thickBot="1" x14ac:dyDescent="0.25">
      <c r="A8" s="168" t="s">
        <v>130</v>
      </c>
      <c r="B8" s="370" t="s">
        <v>156</v>
      </c>
      <c r="C8" s="371"/>
      <c r="D8" s="372"/>
      <c r="E8" s="370" t="s">
        <v>129</v>
      </c>
      <c r="F8" s="371"/>
      <c r="G8" s="371"/>
      <c r="H8" s="372"/>
      <c r="I8" s="382" t="s">
        <v>156</v>
      </c>
      <c r="J8" s="383"/>
      <c r="K8" s="383"/>
      <c r="L8" s="385"/>
      <c r="M8" s="382" t="s">
        <v>129</v>
      </c>
      <c r="N8" s="383"/>
      <c r="O8" s="51" t="s">
        <v>168</v>
      </c>
      <c r="P8" s="51" t="s">
        <v>8</v>
      </c>
      <c r="Q8" s="5"/>
      <c r="T8" s="9"/>
    </row>
    <row r="9" spans="1:26" s="9" customFormat="1" ht="40.200000000000003" thickBot="1" x14ac:dyDescent="0.25">
      <c r="A9" s="169" t="s">
        <v>155</v>
      </c>
      <c r="B9" s="296" t="s">
        <v>4</v>
      </c>
      <c r="C9" s="173" t="s">
        <v>173</v>
      </c>
      <c r="D9" s="297" t="s">
        <v>5</v>
      </c>
      <c r="E9" s="171" t="s">
        <v>4</v>
      </c>
      <c r="F9" s="170" t="s">
        <v>173</v>
      </c>
      <c r="G9" s="172" t="s">
        <v>157</v>
      </c>
      <c r="H9" s="298" t="s">
        <v>139</v>
      </c>
      <c r="I9" s="384" t="s">
        <v>201</v>
      </c>
      <c r="J9" s="377"/>
      <c r="K9" s="376" t="s">
        <v>20</v>
      </c>
      <c r="L9" s="377"/>
      <c r="M9" s="195" t="s">
        <v>201</v>
      </c>
      <c r="N9" s="196" t="s">
        <v>20</v>
      </c>
      <c r="O9" s="202" t="s">
        <v>202</v>
      </c>
      <c r="P9" s="202" t="s">
        <v>191</v>
      </c>
      <c r="Q9" s="287"/>
    </row>
    <row r="10" spans="1:26" s="9" customFormat="1" ht="13.8" thickBot="1" x14ac:dyDescent="0.25">
      <c r="A10" s="19"/>
      <c r="B10" s="14"/>
      <c r="C10" s="14"/>
      <c r="D10" s="14"/>
      <c r="E10" s="14"/>
      <c r="F10" s="15"/>
      <c r="G10" s="14"/>
      <c r="H10" s="14"/>
      <c r="I10" s="157" t="s">
        <v>196</v>
      </c>
      <c r="J10" s="158" t="s">
        <v>197</v>
      </c>
      <c r="K10" s="157" t="s">
        <v>196</v>
      </c>
      <c r="L10" s="158" t="s">
        <v>197</v>
      </c>
      <c r="M10" s="157" t="s">
        <v>197</v>
      </c>
      <c r="N10" s="157" t="s">
        <v>197</v>
      </c>
      <c r="O10" s="42"/>
      <c r="P10" s="42"/>
      <c r="Q10" s="287"/>
    </row>
    <row r="11" spans="1:26" s="9" customFormat="1" x14ac:dyDescent="0.2">
      <c r="A11" s="8"/>
      <c r="B11" s="10"/>
      <c r="C11" s="10"/>
      <c r="D11" s="10"/>
      <c r="E11" s="10"/>
      <c r="F11" s="11"/>
      <c r="G11" s="10"/>
      <c r="H11" s="10"/>
      <c r="I11" s="38"/>
      <c r="J11" s="38"/>
      <c r="K11" s="38"/>
      <c r="L11" s="38"/>
      <c r="M11" s="38"/>
      <c r="N11" s="38"/>
      <c r="O11" s="38"/>
      <c r="P11" s="38"/>
      <c r="Q11" s="37"/>
      <c r="S11" s="287"/>
      <c r="T11" s="287"/>
      <c r="U11" s="287"/>
      <c r="V11" s="287"/>
      <c r="W11" s="287"/>
      <c r="X11" s="287"/>
      <c r="Y11" s="287"/>
      <c r="Z11" s="287"/>
    </row>
    <row r="12" spans="1:26" x14ac:dyDescent="0.2">
      <c r="A12" s="36" t="str">
        <f>IF(LEN(Crossconnect!A14)=0,"",Crossconnect!A14)</f>
        <v/>
      </c>
      <c r="B12" s="174" t="str">
        <f>IF(LEN(Crossconnect!C14)=0,"",Crossconnect!C14)</f>
        <v/>
      </c>
      <c r="C12" s="174" t="str">
        <f>IF(B12="","",IF(LEFT(B12,3)="SD-","Ja","Nee"))</f>
        <v/>
      </c>
      <c r="D12" s="299" t="str">
        <f>IF(Crossconnect!B14="","",Crossconnect!B14)</f>
        <v/>
      </c>
      <c r="E12" s="174" t="str">
        <f>IF(LEN(Crossconnect!E14)=0,"",Crossconnect!E14)</f>
        <v/>
      </c>
      <c r="F12" s="174" t="str">
        <f>IF(E12="","",IF(LEFT(E12,3)="SD-","Ja","Nee"))</f>
        <v/>
      </c>
      <c r="G12" s="79" t="str">
        <f>IF(Crossconnect!D14="","",Crossconnect!D14)</f>
        <v/>
      </c>
      <c r="H12" s="36" t="str">
        <f>IF(LEN(Crossconnect!F14)=0,"",Crossconnect!F14)</f>
        <v/>
      </c>
      <c r="I12" s="238" t="str">
        <f>IF($C12="","",IF($C12="Ja","",VLOOKUP($B12,PDC!$B$10:$G$95,6,FALSE)))</f>
        <v/>
      </c>
      <c r="J12" s="238" t="str">
        <f>IF($C12="","",IF($C12="Ja","",VLOOKUP($B12,PDC!$B$10:$G$95,5,FALSE)))</f>
        <v/>
      </c>
      <c r="K12" s="31"/>
      <c r="L12" s="31"/>
      <c r="M12" s="238" t="str">
        <f>IF($F12="","",IF($F12="Ja","",VLOOKUP($E12,PDC!$B$10:$G$95,5,FALSE)))</f>
        <v/>
      </c>
      <c r="N12" s="31"/>
      <c r="O12" s="300">
        <f t="shared" ref="O12:O75" si="0">IF(C12="",0,IF(C12="Ja",K12,I12))</f>
        <v>0</v>
      </c>
      <c r="P12" s="300">
        <f>IF(AND(C12="",F12=""),0,IF(C12="Ja",L12,J12)+IF(F12="Ja",N12,M12))</f>
        <v>0</v>
      </c>
      <c r="Q12" s="37"/>
      <c r="U12" s="294"/>
      <c r="V12" s="294"/>
      <c r="W12" s="294"/>
      <c r="X12" s="295"/>
      <c r="Y12" s="295"/>
    </row>
    <row r="13" spans="1:26" x14ac:dyDescent="0.2">
      <c r="A13" s="36" t="str">
        <f>IF(LEN(Crossconnect!A15)=0,"",Crossconnect!A15)</f>
        <v/>
      </c>
      <c r="B13" s="174" t="str">
        <f>IF(LEN(Crossconnect!C15)=0,"",Crossconnect!C15)</f>
        <v/>
      </c>
      <c r="C13" s="174" t="str">
        <f t="shared" ref="C13:C76" si="1">IF(B13="","",IF(LEFT(B13,3)="SD-","Ja","Nee"))</f>
        <v/>
      </c>
      <c r="D13" s="299" t="str">
        <f>IF(Crossconnect!B15="","",Crossconnect!B15)</f>
        <v/>
      </c>
      <c r="E13" s="174" t="str">
        <f>IF(LEN(Crossconnect!E15)=0,"",Crossconnect!E15)</f>
        <v/>
      </c>
      <c r="F13" s="174" t="str">
        <f t="shared" ref="F13:F76" si="2">IF(E13="","",IF(LEFT(E13,3)="SD-","Ja","Nee"))</f>
        <v/>
      </c>
      <c r="G13" s="79" t="str">
        <f>IF(Crossconnect!D15="","",Crossconnect!D15)</f>
        <v/>
      </c>
      <c r="H13" s="36" t="str">
        <f>IF(LEN(Crossconnect!F15)=0,"",Crossconnect!F15)</f>
        <v/>
      </c>
      <c r="I13" s="238" t="str">
        <f>IF($C13="","",IF($C13="Ja","",VLOOKUP($B13,PDC!$B$10:$G$95,6,FALSE)))</f>
        <v/>
      </c>
      <c r="J13" s="238" t="str">
        <f>IF($C13="","",IF($C13="Ja","",VLOOKUP($B13,PDC!$B$10:$G$95,5,FALSE)))</f>
        <v/>
      </c>
      <c r="K13" s="31"/>
      <c r="L13" s="31"/>
      <c r="M13" s="238" t="str">
        <f>IF($F13="","",IF($F13="Ja","",VLOOKUP($E13,PDC!$B$10:$G$95,5,FALSE)))</f>
        <v/>
      </c>
      <c r="N13" s="31"/>
      <c r="O13" s="300">
        <f t="shared" si="0"/>
        <v>0</v>
      </c>
      <c r="P13" s="300">
        <f t="shared" ref="P13:P76" si="3">IF(AND(C13="",F13=""),0,IF(C13="Ja",L13,J13)+IF(F13="Ja",N13,M13))</f>
        <v>0</v>
      </c>
      <c r="Q13" s="37"/>
      <c r="U13" s="294"/>
      <c r="V13" s="294"/>
      <c r="W13" s="294"/>
      <c r="X13" s="7"/>
      <c r="Y13" s="7"/>
    </row>
    <row r="14" spans="1:26" x14ac:dyDescent="0.2">
      <c r="A14" s="36" t="str">
        <f>IF(LEN(Crossconnect!A16)=0,"",Crossconnect!A16)</f>
        <v/>
      </c>
      <c r="B14" s="174" t="str">
        <f>IF(LEN(Crossconnect!C16)=0,"",Crossconnect!C16)</f>
        <v/>
      </c>
      <c r="C14" s="174" t="str">
        <f t="shared" si="1"/>
        <v/>
      </c>
      <c r="D14" s="299" t="str">
        <f>IF(Crossconnect!B16="","",Crossconnect!B16)</f>
        <v/>
      </c>
      <c r="E14" s="174" t="str">
        <f>IF(LEN(Crossconnect!E16)=0,"",Crossconnect!E16)</f>
        <v/>
      </c>
      <c r="F14" s="174" t="str">
        <f t="shared" si="2"/>
        <v/>
      </c>
      <c r="G14" s="79" t="str">
        <f>IF(Crossconnect!D16="","",Crossconnect!D16)</f>
        <v/>
      </c>
      <c r="H14" s="36" t="str">
        <f>IF(LEN(Crossconnect!F16)=0,"",Crossconnect!F16)</f>
        <v/>
      </c>
      <c r="I14" s="238" t="str">
        <f>IF($C14="","",IF($C14="Ja","",VLOOKUP($B14,PDC!$B$10:$G$95,6,FALSE)))</f>
        <v/>
      </c>
      <c r="J14" s="238" t="str">
        <f>IF($C14="","",IF($C14="Ja","",VLOOKUP($B14,PDC!$B$10:$G$95,5,FALSE)))</f>
        <v/>
      </c>
      <c r="K14" s="31"/>
      <c r="L14" s="31"/>
      <c r="M14" s="238" t="str">
        <f>IF($F14="","",IF($F14="Ja","",VLOOKUP($E14,PDC!$B$10:$G$95,5,FALSE)))</f>
        <v/>
      </c>
      <c r="N14" s="31"/>
      <c r="O14" s="300">
        <f t="shared" si="0"/>
        <v>0</v>
      </c>
      <c r="P14" s="300">
        <f t="shared" si="3"/>
        <v>0</v>
      </c>
      <c r="Q14" s="37"/>
      <c r="S14" s="294"/>
      <c r="T14" s="294"/>
      <c r="U14" s="294"/>
      <c r="V14" s="294"/>
      <c r="W14" s="294"/>
      <c r="X14" s="7"/>
      <c r="Y14" s="7"/>
    </row>
    <row r="15" spans="1:26" x14ac:dyDescent="0.2">
      <c r="A15" s="36" t="str">
        <f>IF(LEN(Crossconnect!A17)=0,"",Crossconnect!A17)</f>
        <v/>
      </c>
      <c r="B15" s="174" t="str">
        <f>IF(LEN(Crossconnect!C17)=0,"",Crossconnect!C17)</f>
        <v/>
      </c>
      <c r="C15" s="174" t="str">
        <f t="shared" si="1"/>
        <v/>
      </c>
      <c r="D15" s="299" t="str">
        <f>IF(Crossconnect!B17="","",Crossconnect!B17)</f>
        <v/>
      </c>
      <c r="E15" s="174" t="str">
        <f>IF(LEN(Crossconnect!E17)=0,"",Crossconnect!E17)</f>
        <v/>
      </c>
      <c r="F15" s="174" t="str">
        <f t="shared" si="2"/>
        <v/>
      </c>
      <c r="G15" s="79" t="str">
        <f>IF(Crossconnect!D17="","",Crossconnect!D17)</f>
        <v/>
      </c>
      <c r="H15" s="36" t="str">
        <f>IF(LEN(Crossconnect!F17)=0,"",Crossconnect!F17)</f>
        <v/>
      </c>
      <c r="I15" s="238" t="str">
        <f>IF($C15="","",IF($C15="Ja","",VLOOKUP($B15,PDC!$B$10:$G$95,6,FALSE)))</f>
        <v/>
      </c>
      <c r="J15" s="238" t="str">
        <f>IF($C15="","",IF($C15="Ja","",VLOOKUP($B15,PDC!$B$10:$G$95,5,FALSE)))</f>
        <v/>
      </c>
      <c r="K15" s="31"/>
      <c r="L15" s="31"/>
      <c r="M15" s="238" t="str">
        <f>IF($F15="","",IF($F15="Ja","",VLOOKUP($E15,PDC!$B$10:$G$95,5,FALSE)))</f>
        <v/>
      </c>
      <c r="N15" s="31"/>
      <c r="O15" s="300">
        <f t="shared" si="0"/>
        <v>0</v>
      </c>
      <c r="P15" s="300">
        <f t="shared" si="3"/>
        <v>0</v>
      </c>
      <c r="Q15" s="37"/>
    </row>
    <row r="16" spans="1:26" s="8" customFormat="1" x14ac:dyDescent="0.2">
      <c r="A16" s="36" t="str">
        <f>IF(LEN(Crossconnect!A18)=0,"",Crossconnect!A18)</f>
        <v/>
      </c>
      <c r="B16" s="174" t="str">
        <f>IF(LEN(Crossconnect!C18)=0,"",Crossconnect!C18)</f>
        <v/>
      </c>
      <c r="C16" s="174" t="str">
        <f t="shared" si="1"/>
        <v/>
      </c>
      <c r="D16" s="299" t="str">
        <f>IF(Crossconnect!B18="","",Crossconnect!B18)</f>
        <v/>
      </c>
      <c r="E16" s="174" t="str">
        <f>IF(LEN(Crossconnect!E18)=0,"",Crossconnect!E18)</f>
        <v/>
      </c>
      <c r="F16" s="174" t="str">
        <f t="shared" si="2"/>
        <v/>
      </c>
      <c r="G16" s="79" t="str">
        <f>IF(Crossconnect!D18="","",Crossconnect!D18)</f>
        <v/>
      </c>
      <c r="H16" s="36" t="str">
        <f>IF(LEN(Crossconnect!F18)=0,"",Crossconnect!F18)</f>
        <v/>
      </c>
      <c r="I16" s="238" t="str">
        <f>IF($C16="","",IF($C16="Ja","",VLOOKUP($B16,PDC!$B$10:$G$95,6,FALSE)))</f>
        <v/>
      </c>
      <c r="J16" s="238" t="str">
        <f>IF($C16="","",IF($C16="Ja","",VLOOKUP($B16,PDC!$B$10:$G$95,5,FALSE)))</f>
        <v/>
      </c>
      <c r="K16" s="31"/>
      <c r="L16" s="31"/>
      <c r="M16" s="238" t="str">
        <f>IF($F16="","",IF($F16="Ja","",VLOOKUP($E16,PDC!$B$10:$G$95,5,FALSE)))</f>
        <v/>
      </c>
      <c r="N16" s="31"/>
      <c r="O16" s="300">
        <f t="shared" si="0"/>
        <v>0</v>
      </c>
      <c r="P16" s="300">
        <f t="shared" si="3"/>
        <v>0</v>
      </c>
      <c r="T16" s="5"/>
    </row>
    <row r="17" spans="1:20" s="8" customFormat="1" x14ac:dyDescent="0.2">
      <c r="A17" s="36" t="str">
        <f>IF(LEN(Crossconnect!A19)=0,"",Crossconnect!A19)</f>
        <v/>
      </c>
      <c r="B17" s="174" t="str">
        <f>IF(LEN(Crossconnect!C19)=0,"",Crossconnect!C19)</f>
        <v/>
      </c>
      <c r="C17" s="174" t="str">
        <f t="shared" si="1"/>
        <v/>
      </c>
      <c r="D17" s="299" t="str">
        <f>IF(Crossconnect!B19="","",Crossconnect!B19)</f>
        <v/>
      </c>
      <c r="E17" s="174" t="str">
        <f>IF(LEN(Crossconnect!E19)=0,"",Crossconnect!E19)</f>
        <v/>
      </c>
      <c r="F17" s="174" t="str">
        <f t="shared" si="2"/>
        <v/>
      </c>
      <c r="G17" s="79" t="str">
        <f>IF(Crossconnect!D19="","",Crossconnect!D19)</f>
        <v/>
      </c>
      <c r="H17" s="36" t="str">
        <f>IF(LEN(Crossconnect!F19)=0,"",Crossconnect!F19)</f>
        <v/>
      </c>
      <c r="I17" s="238" t="str">
        <f>IF($C17="","",IF($C17="Ja","",VLOOKUP($B17,PDC!$B$10:$G$95,6,FALSE)))</f>
        <v/>
      </c>
      <c r="J17" s="238" t="str">
        <f>IF($C17="","",IF($C17="Ja","",VLOOKUP($B17,PDC!$B$10:$G$95,5,FALSE)))</f>
        <v/>
      </c>
      <c r="K17" s="31"/>
      <c r="L17" s="31"/>
      <c r="M17" s="238" t="str">
        <f>IF($F17="","",IF($F17="Ja","",VLOOKUP($E17,PDC!$B$10:$G$95,5,FALSE)))</f>
        <v/>
      </c>
      <c r="N17" s="31"/>
      <c r="O17" s="300">
        <f t="shared" si="0"/>
        <v>0</v>
      </c>
      <c r="P17" s="300">
        <f t="shared" si="3"/>
        <v>0</v>
      </c>
      <c r="T17" s="5"/>
    </row>
    <row r="18" spans="1:20" x14ac:dyDescent="0.2">
      <c r="A18" s="36" t="str">
        <f>IF(LEN(Crossconnect!A20)=0,"",Crossconnect!A20)</f>
        <v/>
      </c>
      <c r="B18" s="174" t="str">
        <f>IF(LEN(Crossconnect!C20)=0,"",Crossconnect!C20)</f>
        <v/>
      </c>
      <c r="C18" s="174" t="str">
        <f t="shared" si="1"/>
        <v/>
      </c>
      <c r="D18" s="299" t="str">
        <f>IF(Crossconnect!B20="","",Crossconnect!B20)</f>
        <v/>
      </c>
      <c r="E18" s="174" t="str">
        <f>IF(LEN(Crossconnect!E20)=0,"",Crossconnect!E20)</f>
        <v/>
      </c>
      <c r="F18" s="174" t="str">
        <f t="shared" si="2"/>
        <v/>
      </c>
      <c r="G18" s="79" t="str">
        <f>IF(Crossconnect!D20="","",Crossconnect!D20)</f>
        <v/>
      </c>
      <c r="H18" s="36" t="str">
        <f>IF(LEN(Crossconnect!F20)=0,"",Crossconnect!F20)</f>
        <v/>
      </c>
      <c r="I18" s="238" t="str">
        <f>IF($C18="","",IF($C18="Ja","",VLOOKUP($B18,PDC!$B$10:$G$95,6,FALSE)))</f>
        <v/>
      </c>
      <c r="J18" s="238" t="str">
        <f>IF($C18="","",IF($C18="Ja","",VLOOKUP($B18,PDC!$B$10:$G$95,5,FALSE)))</f>
        <v/>
      </c>
      <c r="K18" s="31"/>
      <c r="L18" s="31"/>
      <c r="M18" s="238" t="str">
        <f>IF($F18="","",IF($F18="Ja","",VLOOKUP($E18,PDC!$B$10:$G$95,5,FALSE)))</f>
        <v/>
      </c>
      <c r="N18" s="31"/>
      <c r="O18" s="300">
        <f t="shared" si="0"/>
        <v>0</v>
      </c>
      <c r="P18" s="300">
        <f t="shared" si="3"/>
        <v>0</v>
      </c>
    </row>
    <row r="19" spans="1:20" x14ac:dyDescent="0.2">
      <c r="A19" s="36" t="str">
        <f>IF(LEN(Crossconnect!A21)=0,"",Crossconnect!A21)</f>
        <v/>
      </c>
      <c r="B19" s="174" t="str">
        <f>IF(LEN(Crossconnect!C21)=0,"",Crossconnect!C21)</f>
        <v/>
      </c>
      <c r="C19" s="174" t="str">
        <f t="shared" si="1"/>
        <v/>
      </c>
      <c r="D19" s="299" t="str">
        <f>IF(Crossconnect!B21="","",Crossconnect!B21)</f>
        <v/>
      </c>
      <c r="E19" s="174" t="str">
        <f>IF(LEN(Crossconnect!E21)=0,"",Crossconnect!E21)</f>
        <v/>
      </c>
      <c r="F19" s="174" t="str">
        <f t="shared" si="2"/>
        <v/>
      </c>
      <c r="G19" s="79" t="str">
        <f>IF(Crossconnect!D21="","",Crossconnect!D21)</f>
        <v/>
      </c>
      <c r="H19" s="36" t="str">
        <f>IF(LEN(Crossconnect!F21)=0,"",Crossconnect!F21)</f>
        <v/>
      </c>
      <c r="I19" s="238" t="str">
        <f>IF($C19="","",IF($C19="Ja","",VLOOKUP($B19,PDC!$B$10:$G$95,6,FALSE)))</f>
        <v/>
      </c>
      <c r="J19" s="238" t="str">
        <f>IF($C19="","",IF($C19="Ja","",VLOOKUP($B19,PDC!$B$10:$G$95,5,FALSE)))</f>
        <v/>
      </c>
      <c r="K19" s="31"/>
      <c r="L19" s="31"/>
      <c r="M19" s="238" t="str">
        <f>IF($F19="","",IF($F19="Ja","",VLOOKUP($E19,PDC!$B$10:$G$95,5,FALSE)))</f>
        <v/>
      </c>
      <c r="N19" s="31"/>
      <c r="O19" s="300">
        <f t="shared" si="0"/>
        <v>0</v>
      </c>
      <c r="P19" s="300">
        <f t="shared" si="3"/>
        <v>0</v>
      </c>
    </row>
    <row r="20" spans="1:20" x14ac:dyDescent="0.2">
      <c r="A20" s="36" t="str">
        <f>IF(LEN(Crossconnect!A22)=0,"",Crossconnect!A22)</f>
        <v/>
      </c>
      <c r="B20" s="174" t="str">
        <f>IF(LEN(Crossconnect!C22)=0,"",Crossconnect!C22)</f>
        <v/>
      </c>
      <c r="C20" s="174" t="str">
        <f t="shared" si="1"/>
        <v/>
      </c>
      <c r="D20" s="299" t="str">
        <f>IF(Crossconnect!B22="","",Crossconnect!B22)</f>
        <v/>
      </c>
      <c r="E20" s="174" t="str">
        <f>IF(LEN(Crossconnect!E22)=0,"",Crossconnect!E22)</f>
        <v/>
      </c>
      <c r="F20" s="174" t="str">
        <f t="shared" si="2"/>
        <v/>
      </c>
      <c r="G20" s="79" t="str">
        <f>IF(Crossconnect!D22="","",Crossconnect!D22)</f>
        <v/>
      </c>
      <c r="H20" s="36" t="str">
        <f>IF(LEN(Crossconnect!F22)=0,"",Crossconnect!F22)</f>
        <v/>
      </c>
      <c r="I20" s="238" t="str">
        <f>IF($C20="","",IF($C20="Ja","",VLOOKUP($B20,PDC!$B$10:$G$95,6,FALSE)))</f>
        <v/>
      </c>
      <c r="J20" s="238" t="str">
        <f>IF($C20="","",IF($C20="Ja","",VLOOKUP($B20,PDC!$B$10:$G$95,5,FALSE)))</f>
        <v/>
      </c>
      <c r="K20" s="31"/>
      <c r="L20" s="31"/>
      <c r="M20" s="238" t="str">
        <f>IF($F20="","",IF($F20="Ja","",VLOOKUP($E20,PDC!$B$10:$G$95,5,FALSE)))</f>
        <v/>
      </c>
      <c r="N20" s="31"/>
      <c r="O20" s="300">
        <f t="shared" si="0"/>
        <v>0</v>
      </c>
      <c r="P20" s="300">
        <f t="shared" si="3"/>
        <v>0</v>
      </c>
    </row>
    <row r="21" spans="1:20" x14ac:dyDescent="0.2">
      <c r="A21" s="36" t="str">
        <f>IF(LEN(Crossconnect!A23)=0,"",Crossconnect!A23)</f>
        <v/>
      </c>
      <c r="B21" s="174" t="str">
        <f>IF(LEN(Crossconnect!C23)=0,"",Crossconnect!C23)</f>
        <v/>
      </c>
      <c r="C21" s="174" t="str">
        <f t="shared" si="1"/>
        <v/>
      </c>
      <c r="D21" s="299" t="str">
        <f>IF(Crossconnect!B23="","",Crossconnect!B23)</f>
        <v/>
      </c>
      <c r="E21" s="174" t="str">
        <f>IF(LEN(Crossconnect!E23)=0,"",Crossconnect!E23)</f>
        <v/>
      </c>
      <c r="F21" s="174" t="str">
        <f t="shared" si="2"/>
        <v/>
      </c>
      <c r="G21" s="79" t="str">
        <f>IF(Crossconnect!D23="","",Crossconnect!D23)</f>
        <v/>
      </c>
      <c r="H21" s="36" t="str">
        <f>IF(LEN(Crossconnect!F23)=0,"",Crossconnect!F23)</f>
        <v/>
      </c>
      <c r="I21" s="238" t="str">
        <f>IF($C21="","",IF($C21="Ja","",VLOOKUP($B21,PDC!$B$10:$G$95,6,FALSE)))</f>
        <v/>
      </c>
      <c r="J21" s="238" t="str">
        <f>IF($C21="","",IF($C21="Ja","",VLOOKUP($B21,PDC!$B$10:$G$95,5,FALSE)))</f>
        <v/>
      </c>
      <c r="K21" s="31"/>
      <c r="L21" s="31"/>
      <c r="M21" s="238" t="str">
        <f>IF($F21="","",IF($F21="Ja","",VLOOKUP($E21,PDC!$B$10:$G$95,5,FALSE)))</f>
        <v/>
      </c>
      <c r="N21" s="31"/>
      <c r="O21" s="300">
        <f t="shared" si="0"/>
        <v>0</v>
      </c>
      <c r="P21" s="300">
        <f t="shared" si="3"/>
        <v>0</v>
      </c>
    </row>
    <row r="22" spans="1:20" x14ac:dyDescent="0.2">
      <c r="A22" s="36" t="str">
        <f>IF(LEN(Crossconnect!A24)=0,"",Crossconnect!A24)</f>
        <v/>
      </c>
      <c r="B22" s="174" t="str">
        <f>IF(LEN(Crossconnect!C24)=0,"",Crossconnect!C24)</f>
        <v/>
      </c>
      <c r="C22" s="174" t="str">
        <f t="shared" si="1"/>
        <v/>
      </c>
      <c r="D22" s="299" t="str">
        <f>IF(Crossconnect!B24="","",Crossconnect!B24)</f>
        <v/>
      </c>
      <c r="E22" s="174" t="str">
        <f>IF(LEN(Crossconnect!E24)=0,"",Crossconnect!E24)</f>
        <v/>
      </c>
      <c r="F22" s="174" t="str">
        <f t="shared" si="2"/>
        <v/>
      </c>
      <c r="G22" s="79" t="str">
        <f>IF(Crossconnect!D24="","",Crossconnect!D24)</f>
        <v/>
      </c>
      <c r="H22" s="36" t="str">
        <f>IF(LEN(Crossconnect!F24)=0,"",Crossconnect!F24)</f>
        <v/>
      </c>
      <c r="I22" s="238" t="str">
        <f>IF($C22="","",IF($C22="Ja","",VLOOKUP($B22,PDC!$B$10:$G$95,6,FALSE)))</f>
        <v/>
      </c>
      <c r="J22" s="238" t="str">
        <f>IF($C22="","",IF($C22="Ja","",VLOOKUP($B22,PDC!$B$10:$G$95,5,FALSE)))</f>
        <v/>
      </c>
      <c r="K22" s="31"/>
      <c r="L22" s="31"/>
      <c r="M22" s="238" t="str">
        <f>IF($F22="","",IF($F22="Ja","",VLOOKUP($E22,PDC!$B$10:$G$95,5,FALSE)))</f>
        <v/>
      </c>
      <c r="N22" s="31"/>
      <c r="O22" s="300">
        <f t="shared" si="0"/>
        <v>0</v>
      </c>
      <c r="P22" s="300">
        <f t="shared" si="3"/>
        <v>0</v>
      </c>
    </row>
    <row r="23" spans="1:20" x14ac:dyDescent="0.2">
      <c r="A23" s="36" t="str">
        <f>IF(LEN(Crossconnect!A25)=0,"",Crossconnect!A25)</f>
        <v/>
      </c>
      <c r="B23" s="174" t="str">
        <f>IF(LEN(Crossconnect!C25)=0,"",Crossconnect!C25)</f>
        <v/>
      </c>
      <c r="C23" s="174" t="str">
        <f t="shared" si="1"/>
        <v/>
      </c>
      <c r="D23" s="299" t="str">
        <f>IF(Crossconnect!B25="","",Crossconnect!B25)</f>
        <v/>
      </c>
      <c r="E23" s="174" t="str">
        <f>IF(LEN(Crossconnect!E25)=0,"",Crossconnect!E25)</f>
        <v/>
      </c>
      <c r="F23" s="174" t="str">
        <f t="shared" si="2"/>
        <v/>
      </c>
      <c r="G23" s="79" t="str">
        <f>IF(Crossconnect!D25="","",Crossconnect!D25)</f>
        <v/>
      </c>
      <c r="H23" s="36" t="str">
        <f>IF(LEN(Crossconnect!F25)=0,"",Crossconnect!F25)</f>
        <v/>
      </c>
      <c r="I23" s="238" t="str">
        <f>IF($C23="","",IF($C23="Ja","",VLOOKUP($B23,PDC!$B$10:$G$95,6,FALSE)))</f>
        <v/>
      </c>
      <c r="J23" s="238" t="str">
        <f>IF($C23="","",IF($C23="Ja","",VLOOKUP($B23,PDC!$B$10:$G$95,5,FALSE)))</f>
        <v/>
      </c>
      <c r="K23" s="31"/>
      <c r="L23" s="31"/>
      <c r="M23" s="238" t="str">
        <f>IF($F23="","",IF($F23="Ja","",VLOOKUP($E23,PDC!$B$10:$G$95,5,FALSE)))</f>
        <v/>
      </c>
      <c r="N23" s="31"/>
      <c r="O23" s="300">
        <f t="shared" si="0"/>
        <v>0</v>
      </c>
      <c r="P23" s="300">
        <f t="shared" si="3"/>
        <v>0</v>
      </c>
    </row>
    <row r="24" spans="1:20" x14ac:dyDescent="0.2">
      <c r="A24" s="36" t="str">
        <f>IF(LEN(Crossconnect!A26)=0,"",Crossconnect!A26)</f>
        <v/>
      </c>
      <c r="B24" s="174" t="str">
        <f>IF(LEN(Crossconnect!C26)=0,"",Crossconnect!C26)</f>
        <v/>
      </c>
      <c r="C24" s="174" t="str">
        <f t="shared" si="1"/>
        <v/>
      </c>
      <c r="D24" s="299" t="str">
        <f>IF(Crossconnect!B26="","",Crossconnect!B26)</f>
        <v/>
      </c>
      <c r="E24" s="174" t="str">
        <f>IF(LEN(Crossconnect!E26)=0,"",Crossconnect!E26)</f>
        <v/>
      </c>
      <c r="F24" s="174" t="str">
        <f t="shared" si="2"/>
        <v/>
      </c>
      <c r="G24" s="79" t="str">
        <f>IF(Crossconnect!D26="","",Crossconnect!D26)</f>
        <v/>
      </c>
      <c r="H24" s="36" t="str">
        <f>IF(LEN(Crossconnect!F26)=0,"",Crossconnect!F26)</f>
        <v/>
      </c>
      <c r="I24" s="238" t="str">
        <f>IF($C24="","",IF($C24="Ja","",VLOOKUP($B24,PDC!$B$10:$G$95,6,FALSE)))</f>
        <v/>
      </c>
      <c r="J24" s="238" t="str">
        <f>IF($C24="","",IF($C24="Ja","",VLOOKUP($B24,PDC!$B$10:$G$95,5,FALSE)))</f>
        <v/>
      </c>
      <c r="K24" s="31"/>
      <c r="L24" s="31"/>
      <c r="M24" s="238" t="str">
        <f>IF($F24="","",IF($F24="Ja","",VLOOKUP($E24,PDC!$B$10:$G$95,5,FALSE)))</f>
        <v/>
      </c>
      <c r="N24" s="31"/>
      <c r="O24" s="300">
        <f t="shared" si="0"/>
        <v>0</v>
      </c>
      <c r="P24" s="300">
        <f t="shared" si="3"/>
        <v>0</v>
      </c>
    </row>
    <row r="25" spans="1:20" x14ac:dyDescent="0.2">
      <c r="A25" s="36" t="str">
        <f>IF(LEN(Crossconnect!A27)=0,"",Crossconnect!A27)</f>
        <v/>
      </c>
      <c r="B25" s="174" t="str">
        <f>IF(LEN(Crossconnect!C27)=0,"",Crossconnect!C27)</f>
        <v/>
      </c>
      <c r="C25" s="174" t="str">
        <f t="shared" si="1"/>
        <v/>
      </c>
      <c r="D25" s="299" t="str">
        <f>IF(Crossconnect!B27="","",Crossconnect!B27)</f>
        <v/>
      </c>
      <c r="E25" s="174" t="str">
        <f>IF(LEN(Crossconnect!E27)=0,"",Crossconnect!E27)</f>
        <v/>
      </c>
      <c r="F25" s="174" t="str">
        <f t="shared" si="2"/>
        <v/>
      </c>
      <c r="G25" s="79" t="str">
        <f>IF(Crossconnect!D27="","",Crossconnect!D27)</f>
        <v/>
      </c>
      <c r="H25" s="36" t="str">
        <f>IF(LEN(Crossconnect!F27)=0,"",Crossconnect!F27)</f>
        <v/>
      </c>
      <c r="I25" s="238" t="str">
        <f>IF($C25="","",IF($C25="Ja","",VLOOKUP($B25,PDC!$B$10:$G$95,6,FALSE)))</f>
        <v/>
      </c>
      <c r="J25" s="238" t="str">
        <f>IF($C25="","",IF($C25="Ja","",VLOOKUP($B25,PDC!$B$10:$G$95,5,FALSE)))</f>
        <v/>
      </c>
      <c r="K25" s="31"/>
      <c r="L25" s="31"/>
      <c r="M25" s="238" t="str">
        <f>IF($F25="","",IF($F25="Ja","",VLOOKUP($E25,PDC!$B$10:$G$95,5,FALSE)))</f>
        <v/>
      </c>
      <c r="N25" s="31"/>
      <c r="O25" s="300">
        <f t="shared" si="0"/>
        <v>0</v>
      </c>
      <c r="P25" s="300">
        <f t="shared" si="3"/>
        <v>0</v>
      </c>
    </row>
    <row r="26" spans="1:20" x14ac:dyDescent="0.2">
      <c r="A26" s="36" t="str">
        <f>IF(LEN(Crossconnect!A28)=0,"",Crossconnect!A28)</f>
        <v/>
      </c>
      <c r="B26" s="174" t="str">
        <f>IF(LEN(Crossconnect!C28)=0,"",Crossconnect!C28)</f>
        <v/>
      </c>
      <c r="C26" s="174" t="str">
        <f t="shared" si="1"/>
        <v/>
      </c>
      <c r="D26" s="299" t="str">
        <f>IF(Crossconnect!B28="","",Crossconnect!B28)</f>
        <v/>
      </c>
      <c r="E26" s="174" t="str">
        <f>IF(LEN(Crossconnect!E28)=0,"",Crossconnect!E28)</f>
        <v/>
      </c>
      <c r="F26" s="174" t="str">
        <f t="shared" si="2"/>
        <v/>
      </c>
      <c r="G26" s="79" t="str">
        <f>IF(Crossconnect!D28="","",Crossconnect!D28)</f>
        <v/>
      </c>
      <c r="H26" s="36" t="str">
        <f>IF(LEN(Crossconnect!F28)=0,"",Crossconnect!F28)</f>
        <v/>
      </c>
      <c r="I26" s="238" t="str">
        <f>IF($C26="","",IF($C26="Ja","",VLOOKUP($B26,PDC!$B$10:$G$95,6,FALSE)))</f>
        <v/>
      </c>
      <c r="J26" s="238" t="str">
        <f>IF($C26="","",IF($C26="Ja","",VLOOKUP($B26,PDC!$B$10:$G$95,5,FALSE)))</f>
        <v/>
      </c>
      <c r="K26" s="31"/>
      <c r="L26" s="31"/>
      <c r="M26" s="238" t="str">
        <f>IF($F26="","",IF($F26="Ja","",VLOOKUP($E26,PDC!$B$10:$G$95,5,FALSE)))</f>
        <v/>
      </c>
      <c r="N26" s="31"/>
      <c r="O26" s="300">
        <f t="shared" si="0"/>
        <v>0</v>
      </c>
      <c r="P26" s="300">
        <f t="shared" si="3"/>
        <v>0</v>
      </c>
    </row>
    <row r="27" spans="1:20" x14ac:dyDescent="0.2">
      <c r="A27" s="36" t="str">
        <f>IF(LEN(Crossconnect!A29)=0,"",Crossconnect!A29)</f>
        <v/>
      </c>
      <c r="B27" s="174" t="str">
        <f>IF(LEN(Crossconnect!C29)=0,"",Crossconnect!C29)</f>
        <v/>
      </c>
      <c r="C27" s="174" t="str">
        <f t="shared" si="1"/>
        <v/>
      </c>
      <c r="D27" s="299" t="str">
        <f>IF(Crossconnect!B29="","",Crossconnect!B29)</f>
        <v/>
      </c>
      <c r="E27" s="174" t="str">
        <f>IF(LEN(Crossconnect!E29)=0,"",Crossconnect!E29)</f>
        <v/>
      </c>
      <c r="F27" s="174" t="str">
        <f t="shared" si="2"/>
        <v/>
      </c>
      <c r="G27" s="79" t="str">
        <f>IF(Crossconnect!D29="","",Crossconnect!D29)</f>
        <v/>
      </c>
      <c r="H27" s="36" t="str">
        <f>IF(LEN(Crossconnect!F29)=0,"",Crossconnect!F29)</f>
        <v/>
      </c>
      <c r="I27" s="238" t="str">
        <f>IF($C27="","",IF($C27="Ja","",VLOOKUP($B27,PDC!$B$10:$G$95,6,FALSE)))</f>
        <v/>
      </c>
      <c r="J27" s="238" t="str">
        <f>IF($C27="","",IF($C27="Ja","",VLOOKUP($B27,PDC!$B$10:$G$95,5,FALSE)))</f>
        <v/>
      </c>
      <c r="K27" s="31"/>
      <c r="L27" s="31"/>
      <c r="M27" s="238" t="str">
        <f>IF($F27="","",IF($F27="Ja","",VLOOKUP($E27,PDC!$B$10:$G$95,5,FALSE)))</f>
        <v/>
      </c>
      <c r="N27" s="31"/>
      <c r="O27" s="300">
        <f t="shared" si="0"/>
        <v>0</v>
      </c>
      <c r="P27" s="300">
        <f t="shared" si="3"/>
        <v>0</v>
      </c>
    </row>
    <row r="28" spans="1:20" x14ac:dyDescent="0.2">
      <c r="A28" s="36" t="str">
        <f>IF(LEN(Crossconnect!A30)=0,"",Crossconnect!A30)</f>
        <v/>
      </c>
      <c r="B28" s="174" t="str">
        <f>IF(LEN(Crossconnect!C30)=0,"",Crossconnect!C30)</f>
        <v/>
      </c>
      <c r="C28" s="174" t="str">
        <f t="shared" si="1"/>
        <v/>
      </c>
      <c r="D28" s="299" t="str">
        <f>IF(Crossconnect!B30="","",Crossconnect!B30)</f>
        <v/>
      </c>
      <c r="E28" s="174" t="str">
        <f>IF(LEN(Crossconnect!E30)=0,"",Crossconnect!E30)</f>
        <v/>
      </c>
      <c r="F28" s="174" t="str">
        <f t="shared" si="2"/>
        <v/>
      </c>
      <c r="G28" s="79" t="str">
        <f>IF(Crossconnect!D30="","",Crossconnect!D30)</f>
        <v/>
      </c>
      <c r="H28" s="36" t="str">
        <f>IF(LEN(Crossconnect!F30)=0,"",Crossconnect!F30)</f>
        <v/>
      </c>
      <c r="I28" s="238" t="str">
        <f>IF($C28="","",IF($C28="Ja","",VLOOKUP($B28,PDC!$B$10:$G$95,6,FALSE)))</f>
        <v/>
      </c>
      <c r="J28" s="238" t="str">
        <f>IF($C28="","",IF($C28="Ja","",VLOOKUP($B28,PDC!$B$10:$G$95,5,FALSE)))</f>
        <v/>
      </c>
      <c r="K28" s="31"/>
      <c r="L28" s="31"/>
      <c r="M28" s="238" t="str">
        <f>IF($F28="","",IF($F28="Ja","",VLOOKUP($E28,PDC!$B$10:$G$95,5,FALSE)))</f>
        <v/>
      </c>
      <c r="N28" s="31"/>
      <c r="O28" s="300">
        <f t="shared" si="0"/>
        <v>0</v>
      </c>
      <c r="P28" s="300">
        <f t="shared" si="3"/>
        <v>0</v>
      </c>
    </row>
    <row r="29" spans="1:20" x14ac:dyDescent="0.2">
      <c r="A29" s="36" t="str">
        <f>IF(LEN(Crossconnect!A31)=0,"",Crossconnect!A31)</f>
        <v/>
      </c>
      <c r="B29" s="174" t="str">
        <f>IF(LEN(Crossconnect!C31)=0,"",Crossconnect!C31)</f>
        <v/>
      </c>
      <c r="C29" s="174" t="str">
        <f t="shared" si="1"/>
        <v/>
      </c>
      <c r="D29" s="299" t="str">
        <f>IF(Crossconnect!B31="","",Crossconnect!B31)</f>
        <v/>
      </c>
      <c r="E29" s="174" t="str">
        <f>IF(LEN(Crossconnect!E31)=0,"",Crossconnect!E31)</f>
        <v/>
      </c>
      <c r="F29" s="174" t="str">
        <f t="shared" si="2"/>
        <v/>
      </c>
      <c r="G29" s="79" t="str">
        <f>IF(Crossconnect!D31="","",Crossconnect!D31)</f>
        <v/>
      </c>
      <c r="H29" s="36" t="str">
        <f>IF(LEN(Crossconnect!F31)=0,"",Crossconnect!F31)</f>
        <v/>
      </c>
      <c r="I29" s="238" t="str">
        <f>IF($C29="","",IF($C29="Ja","",VLOOKUP($B29,PDC!$B$10:$G$95,6,FALSE)))</f>
        <v/>
      </c>
      <c r="J29" s="238" t="str">
        <f>IF($C29="","",IF($C29="Ja","",VLOOKUP($B29,PDC!$B$10:$G$95,5,FALSE)))</f>
        <v/>
      </c>
      <c r="K29" s="31"/>
      <c r="L29" s="31"/>
      <c r="M29" s="238" t="str">
        <f>IF($F29="","",IF($F29="Ja","",VLOOKUP($E29,PDC!$B$10:$G$95,5,FALSE)))</f>
        <v/>
      </c>
      <c r="N29" s="31"/>
      <c r="O29" s="300">
        <f t="shared" si="0"/>
        <v>0</v>
      </c>
      <c r="P29" s="300">
        <f t="shared" si="3"/>
        <v>0</v>
      </c>
    </row>
    <row r="30" spans="1:20" x14ac:dyDescent="0.2">
      <c r="A30" s="36" t="str">
        <f>IF(LEN(Crossconnect!A32)=0,"",Crossconnect!A32)</f>
        <v/>
      </c>
      <c r="B30" s="174" t="str">
        <f>IF(LEN(Crossconnect!C32)=0,"",Crossconnect!C32)</f>
        <v/>
      </c>
      <c r="C30" s="174" t="str">
        <f t="shared" si="1"/>
        <v/>
      </c>
      <c r="D30" s="299" t="str">
        <f>IF(Crossconnect!B32="","",Crossconnect!B32)</f>
        <v/>
      </c>
      <c r="E30" s="174" t="str">
        <f>IF(LEN(Crossconnect!E32)=0,"",Crossconnect!E32)</f>
        <v/>
      </c>
      <c r="F30" s="174" t="str">
        <f t="shared" si="2"/>
        <v/>
      </c>
      <c r="G30" s="79" t="str">
        <f>IF(Crossconnect!D32="","",Crossconnect!D32)</f>
        <v/>
      </c>
      <c r="H30" s="36" t="str">
        <f>IF(LEN(Crossconnect!F32)=0,"",Crossconnect!F32)</f>
        <v/>
      </c>
      <c r="I30" s="238" t="str">
        <f>IF($C30="","",IF($C30="Ja","",VLOOKUP($B30,PDC!$B$10:$G$95,6,FALSE)))</f>
        <v/>
      </c>
      <c r="J30" s="238" t="str">
        <f>IF($C30="","",IF($C30="Ja","",VLOOKUP($B30,PDC!$B$10:$G$95,5,FALSE)))</f>
        <v/>
      </c>
      <c r="K30" s="31"/>
      <c r="L30" s="31"/>
      <c r="M30" s="238" t="str">
        <f>IF($F30="","",IF($F30="Ja","",VLOOKUP($E30,PDC!$B$10:$G$95,5,FALSE)))</f>
        <v/>
      </c>
      <c r="N30" s="31"/>
      <c r="O30" s="300">
        <f t="shared" si="0"/>
        <v>0</v>
      </c>
      <c r="P30" s="300">
        <f t="shared" si="3"/>
        <v>0</v>
      </c>
    </row>
    <row r="31" spans="1:20" x14ac:dyDescent="0.2">
      <c r="A31" s="36" t="str">
        <f>IF(LEN(Crossconnect!A33)=0,"",Crossconnect!A33)</f>
        <v/>
      </c>
      <c r="B31" s="174" t="str">
        <f>IF(LEN(Crossconnect!C33)=0,"",Crossconnect!C33)</f>
        <v/>
      </c>
      <c r="C31" s="174" t="str">
        <f t="shared" si="1"/>
        <v/>
      </c>
      <c r="D31" s="299" t="str">
        <f>IF(Crossconnect!B33="","",Crossconnect!B33)</f>
        <v/>
      </c>
      <c r="E31" s="174" t="str">
        <f>IF(LEN(Crossconnect!E33)=0,"",Crossconnect!E33)</f>
        <v/>
      </c>
      <c r="F31" s="174" t="str">
        <f t="shared" si="2"/>
        <v/>
      </c>
      <c r="G31" s="79" t="str">
        <f>IF(Crossconnect!D33="","",Crossconnect!D33)</f>
        <v/>
      </c>
      <c r="H31" s="36" t="str">
        <f>IF(LEN(Crossconnect!F33)=0,"",Crossconnect!F33)</f>
        <v/>
      </c>
      <c r="I31" s="238" t="str">
        <f>IF($C31="","",IF($C31="Ja","",VLOOKUP($B31,PDC!$B$10:$G$95,6,FALSE)))</f>
        <v/>
      </c>
      <c r="J31" s="238" t="str">
        <f>IF($C31="","",IF($C31="Ja","",VLOOKUP($B31,PDC!$B$10:$G$95,5,FALSE)))</f>
        <v/>
      </c>
      <c r="K31" s="31"/>
      <c r="L31" s="31"/>
      <c r="M31" s="238" t="str">
        <f>IF($F31="","",IF($F31="Ja","",VLOOKUP($E31,PDC!$B$10:$G$95,5,FALSE)))</f>
        <v/>
      </c>
      <c r="N31" s="31"/>
      <c r="O31" s="300">
        <f t="shared" si="0"/>
        <v>0</v>
      </c>
      <c r="P31" s="300">
        <f t="shared" si="3"/>
        <v>0</v>
      </c>
    </row>
    <row r="32" spans="1:20" x14ac:dyDescent="0.2">
      <c r="A32" s="36" t="str">
        <f>IF(LEN(Crossconnect!A34)=0,"",Crossconnect!A34)</f>
        <v/>
      </c>
      <c r="B32" s="174" t="str">
        <f>IF(LEN(Crossconnect!C34)=0,"",Crossconnect!C34)</f>
        <v/>
      </c>
      <c r="C32" s="174" t="str">
        <f t="shared" si="1"/>
        <v/>
      </c>
      <c r="D32" s="299" t="str">
        <f>IF(Crossconnect!B34="","",Crossconnect!B34)</f>
        <v/>
      </c>
      <c r="E32" s="174" t="str">
        <f>IF(LEN(Crossconnect!E34)=0,"",Crossconnect!E34)</f>
        <v/>
      </c>
      <c r="F32" s="174" t="str">
        <f t="shared" si="2"/>
        <v/>
      </c>
      <c r="G32" s="79" t="str">
        <f>IF(Crossconnect!D34="","",Crossconnect!D34)</f>
        <v/>
      </c>
      <c r="H32" s="36" t="str">
        <f>IF(LEN(Crossconnect!F34)=0,"",Crossconnect!F34)</f>
        <v/>
      </c>
      <c r="I32" s="238" t="str">
        <f>IF($C32="","",IF($C32="Ja","",VLOOKUP($B32,PDC!$B$10:$G$95,6,FALSE)))</f>
        <v/>
      </c>
      <c r="J32" s="238" t="str">
        <f>IF($C32="","",IF($C32="Ja","",VLOOKUP($B32,PDC!$B$10:$G$95,5,FALSE)))</f>
        <v/>
      </c>
      <c r="K32" s="31"/>
      <c r="L32" s="31"/>
      <c r="M32" s="238" t="str">
        <f>IF($F32="","",IF($F32="Ja","",VLOOKUP($E32,PDC!$B$10:$G$95,5,FALSE)))</f>
        <v/>
      </c>
      <c r="N32" s="31"/>
      <c r="O32" s="300">
        <f t="shared" si="0"/>
        <v>0</v>
      </c>
      <c r="P32" s="300">
        <f t="shared" si="3"/>
        <v>0</v>
      </c>
    </row>
    <row r="33" spans="1:16" x14ac:dyDescent="0.2">
      <c r="A33" s="36" t="str">
        <f>IF(LEN(Crossconnect!A35)=0,"",Crossconnect!A35)</f>
        <v/>
      </c>
      <c r="B33" s="174" t="str">
        <f>IF(LEN(Crossconnect!C35)=0,"",Crossconnect!C35)</f>
        <v/>
      </c>
      <c r="C33" s="174" t="str">
        <f t="shared" si="1"/>
        <v/>
      </c>
      <c r="D33" s="299" t="str">
        <f>IF(Crossconnect!B35="","",Crossconnect!B35)</f>
        <v/>
      </c>
      <c r="E33" s="174" t="str">
        <f>IF(LEN(Crossconnect!E35)=0,"",Crossconnect!E35)</f>
        <v/>
      </c>
      <c r="F33" s="174" t="str">
        <f t="shared" si="2"/>
        <v/>
      </c>
      <c r="G33" s="79" t="str">
        <f>IF(Crossconnect!D35="","",Crossconnect!D35)</f>
        <v/>
      </c>
      <c r="H33" s="36" t="str">
        <f>IF(LEN(Crossconnect!F35)=0,"",Crossconnect!F35)</f>
        <v/>
      </c>
      <c r="I33" s="238" t="str">
        <f>IF($C33="","",IF($C33="Ja","",VLOOKUP($B33,PDC!$B$10:$G$95,6,FALSE)))</f>
        <v/>
      </c>
      <c r="J33" s="238" t="str">
        <f>IF($C33="","",IF($C33="Ja","",VLOOKUP($B33,PDC!$B$10:$G$95,5,FALSE)))</f>
        <v/>
      </c>
      <c r="K33" s="31"/>
      <c r="L33" s="31"/>
      <c r="M33" s="238" t="str">
        <f>IF($F33="","",IF($F33="Ja","",VLOOKUP($E33,PDC!$B$10:$G$95,5,FALSE)))</f>
        <v/>
      </c>
      <c r="N33" s="31"/>
      <c r="O33" s="300">
        <f t="shared" si="0"/>
        <v>0</v>
      </c>
      <c r="P33" s="300">
        <f t="shared" si="3"/>
        <v>0</v>
      </c>
    </row>
    <row r="34" spans="1:16" x14ac:dyDescent="0.2">
      <c r="A34" s="36" t="str">
        <f>IF(LEN(Crossconnect!A36)=0,"",Crossconnect!A36)</f>
        <v/>
      </c>
      <c r="B34" s="174" t="str">
        <f>IF(LEN(Crossconnect!C36)=0,"",Crossconnect!C36)</f>
        <v/>
      </c>
      <c r="C34" s="174" t="str">
        <f t="shared" si="1"/>
        <v/>
      </c>
      <c r="D34" s="299" t="str">
        <f>IF(Crossconnect!B36="","",Crossconnect!B36)</f>
        <v/>
      </c>
      <c r="E34" s="174" t="str">
        <f>IF(LEN(Crossconnect!E36)=0,"",Crossconnect!E36)</f>
        <v/>
      </c>
      <c r="F34" s="174" t="str">
        <f t="shared" si="2"/>
        <v/>
      </c>
      <c r="G34" s="79" t="str">
        <f>IF(Crossconnect!D36="","",Crossconnect!D36)</f>
        <v/>
      </c>
      <c r="H34" s="36" t="str">
        <f>IF(LEN(Crossconnect!F36)=0,"",Crossconnect!F36)</f>
        <v/>
      </c>
      <c r="I34" s="238" t="str">
        <f>IF($C34="","",IF($C34="Ja","",VLOOKUP($B34,PDC!$B$10:$G$95,6,FALSE)))</f>
        <v/>
      </c>
      <c r="J34" s="238" t="str">
        <f>IF($C34="","",IF($C34="Ja","",VLOOKUP($B34,PDC!$B$10:$G$95,5,FALSE)))</f>
        <v/>
      </c>
      <c r="K34" s="31"/>
      <c r="L34" s="31"/>
      <c r="M34" s="238" t="str">
        <f>IF($F34="","",IF($F34="Ja","",VLOOKUP($E34,PDC!$B$10:$G$95,5,FALSE)))</f>
        <v/>
      </c>
      <c r="N34" s="31"/>
      <c r="O34" s="300">
        <f t="shared" si="0"/>
        <v>0</v>
      </c>
      <c r="P34" s="300">
        <f t="shared" si="3"/>
        <v>0</v>
      </c>
    </row>
    <row r="35" spans="1:16" x14ac:dyDescent="0.2">
      <c r="A35" s="36" t="str">
        <f>IF(LEN(Crossconnect!A37)=0,"",Crossconnect!A37)</f>
        <v/>
      </c>
      <c r="B35" s="174" t="str">
        <f>IF(LEN(Crossconnect!C37)=0,"",Crossconnect!C37)</f>
        <v/>
      </c>
      <c r="C35" s="174" t="str">
        <f t="shared" si="1"/>
        <v/>
      </c>
      <c r="D35" s="299" t="str">
        <f>IF(Crossconnect!B37="","",Crossconnect!B37)</f>
        <v/>
      </c>
      <c r="E35" s="174" t="str">
        <f>IF(LEN(Crossconnect!E37)=0,"",Crossconnect!E37)</f>
        <v/>
      </c>
      <c r="F35" s="174" t="str">
        <f t="shared" si="2"/>
        <v/>
      </c>
      <c r="G35" s="79" t="str">
        <f>IF(Crossconnect!D37="","",Crossconnect!D37)</f>
        <v/>
      </c>
      <c r="H35" s="36" t="str">
        <f>IF(LEN(Crossconnect!F37)=0,"",Crossconnect!F37)</f>
        <v/>
      </c>
      <c r="I35" s="238" t="str">
        <f>IF($C35="","",IF($C35="Ja","",VLOOKUP($B35,PDC!$B$10:$G$95,6,FALSE)))</f>
        <v/>
      </c>
      <c r="J35" s="238" t="str">
        <f>IF($C35="","",IF($C35="Ja","",VLOOKUP($B35,PDC!$B$10:$G$95,5,FALSE)))</f>
        <v/>
      </c>
      <c r="K35" s="31"/>
      <c r="L35" s="31"/>
      <c r="M35" s="238" t="str">
        <f>IF($F35="","",IF($F35="Ja","",VLOOKUP($E35,PDC!$B$10:$G$95,5,FALSE)))</f>
        <v/>
      </c>
      <c r="N35" s="31"/>
      <c r="O35" s="300">
        <f t="shared" si="0"/>
        <v>0</v>
      </c>
      <c r="P35" s="300">
        <f t="shared" si="3"/>
        <v>0</v>
      </c>
    </row>
    <row r="36" spans="1:16" x14ac:dyDescent="0.2">
      <c r="A36" s="36" t="str">
        <f>IF(LEN(Crossconnect!A38)=0,"",Crossconnect!A38)</f>
        <v/>
      </c>
      <c r="B36" s="174" t="str">
        <f>IF(LEN(Crossconnect!C38)=0,"",Crossconnect!C38)</f>
        <v/>
      </c>
      <c r="C36" s="174" t="str">
        <f t="shared" si="1"/>
        <v/>
      </c>
      <c r="D36" s="299" t="str">
        <f>IF(Crossconnect!B38="","",Crossconnect!B38)</f>
        <v/>
      </c>
      <c r="E36" s="174" t="str">
        <f>IF(LEN(Crossconnect!E38)=0,"",Crossconnect!E38)</f>
        <v/>
      </c>
      <c r="F36" s="174" t="str">
        <f t="shared" si="2"/>
        <v/>
      </c>
      <c r="G36" s="79" t="str">
        <f>IF(Crossconnect!D38="","",Crossconnect!D38)</f>
        <v/>
      </c>
      <c r="H36" s="36" t="str">
        <f>IF(LEN(Crossconnect!F38)=0,"",Crossconnect!F38)</f>
        <v/>
      </c>
      <c r="I36" s="238" t="str">
        <f>IF($C36="","",IF($C36="Ja","",VLOOKUP($B36,PDC!$B$10:$G$95,6,FALSE)))</f>
        <v/>
      </c>
      <c r="J36" s="238" t="str">
        <f>IF($C36="","",IF($C36="Ja","",VLOOKUP($B36,PDC!$B$10:$G$95,5,FALSE)))</f>
        <v/>
      </c>
      <c r="K36" s="31"/>
      <c r="L36" s="31"/>
      <c r="M36" s="238" t="str">
        <f>IF($F36="","",IF($F36="Ja","",VLOOKUP($E36,PDC!$B$10:$G$95,5,FALSE)))</f>
        <v/>
      </c>
      <c r="N36" s="31"/>
      <c r="O36" s="300">
        <f t="shared" si="0"/>
        <v>0</v>
      </c>
      <c r="P36" s="300">
        <f t="shared" si="3"/>
        <v>0</v>
      </c>
    </row>
    <row r="37" spans="1:16" x14ac:dyDescent="0.2">
      <c r="A37" s="36" t="str">
        <f>IF(LEN(Crossconnect!A39)=0,"",Crossconnect!A39)</f>
        <v/>
      </c>
      <c r="B37" s="174" t="str">
        <f>IF(LEN(Crossconnect!C39)=0,"",Crossconnect!C39)</f>
        <v/>
      </c>
      <c r="C37" s="174" t="str">
        <f t="shared" si="1"/>
        <v/>
      </c>
      <c r="D37" s="299" t="str">
        <f>IF(Crossconnect!B39="","",Crossconnect!B39)</f>
        <v/>
      </c>
      <c r="E37" s="174" t="str">
        <f>IF(LEN(Crossconnect!E39)=0,"",Crossconnect!E39)</f>
        <v/>
      </c>
      <c r="F37" s="174" t="str">
        <f t="shared" si="2"/>
        <v/>
      </c>
      <c r="G37" s="79" t="str">
        <f>IF(Crossconnect!D39="","",Crossconnect!D39)</f>
        <v/>
      </c>
      <c r="H37" s="36" t="str">
        <f>IF(LEN(Crossconnect!F39)=0,"",Crossconnect!F39)</f>
        <v/>
      </c>
      <c r="I37" s="238" t="str">
        <f>IF($C37="","",IF($C37="Ja","",VLOOKUP($B37,PDC!$B$10:$G$95,6,FALSE)))</f>
        <v/>
      </c>
      <c r="J37" s="238" t="str">
        <f>IF($C37="","",IF($C37="Ja","",VLOOKUP($B37,PDC!$B$10:$G$95,5,FALSE)))</f>
        <v/>
      </c>
      <c r="K37" s="31"/>
      <c r="L37" s="31"/>
      <c r="M37" s="238" t="str">
        <f>IF($F37="","",IF($F37="Ja","",VLOOKUP($E37,PDC!$B$10:$G$95,5,FALSE)))</f>
        <v/>
      </c>
      <c r="N37" s="31"/>
      <c r="O37" s="300">
        <f t="shared" si="0"/>
        <v>0</v>
      </c>
      <c r="P37" s="300">
        <f t="shared" si="3"/>
        <v>0</v>
      </c>
    </row>
    <row r="38" spans="1:16" x14ac:dyDescent="0.2">
      <c r="A38" s="36" t="str">
        <f>IF(LEN(Crossconnect!A40)=0,"",Crossconnect!A40)</f>
        <v/>
      </c>
      <c r="B38" s="174" t="str">
        <f>IF(LEN(Crossconnect!C40)=0,"",Crossconnect!C40)</f>
        <v/>
      </c>
      <c r="C38" s="174" t="str">
        <f t="shared" si="1"/>
        <v/>
      </c>
      <c r="D38" s="299" t="str">
        <f>IF(Crossconnect!B40="","",Crossconnect!B40)</f>
        <v/>
      </c>
      <c r="E38" s="174" t="str">
        <f>IF(LEN(Crossconnect!E40)=0,"",Crossconnect!E40)</f>
        <v/>
      </c>
      <c r="F38" s="174" t="str">
        <f t="shared" si="2"/>
        <v/>
      </c>
      <c r="G38" s="79" t="str">
        <f>IF(Crossconnect!D40="","",Crossconnect!D40)</f>
        <v/>
      </c>
      <c r="H38" s="36" t="str">
        <f>IF(LEN(Crossconnect!F40)=0,"",Crossconnect!F40)</f>
        <v/>
      </c>
      <c r="I38" s="238" t="str">
        <f>IF($C38="","",IF($C38="Ja","",VLOOKUP($B38,PDC!$B$10:$G$95,6,FALSE)))</f>
        <v/>
      </c>
      <c r="J38" s="238" t="str">
        <f>IF($C38="","",IF($C38="Ja","",VLOOKUP($B38,PDC!$B$10:$G$95,5,FALSE)))</f>
        <v/>
      </c>
      <c r="K38" s="31"/>
      <c r="L38" s="31"/>
      <c r="M38" s="238" t="str">
        <f>IF($F38="","",IF($F38="Ja","",VLOOKUP($E38,PDC!$B$10:$G$95,5,FALSE)))</f>
        <v/>
      </c>
      <c r="N38" s="31"/>
      <c r="O38" s="300">
        <f t="shared" si="0"/>
        <v>0</v>
      </c>
      <c r="P38" s="300">
        <f t="shared" si="3"/>
        <v>0</v>
      </c>
    </row>
    <row r="39" spans="1:16" x14ac:dyDescent="0.2">
      <c r="A39" s="36" t="str">
        <f>IF(LEN(Crossconnect!A41)=0,"",Crossconnect!A41)</f>
        <v/>
      </c>
      <c r="B39" s="174" t="str">
        <f>IF(LEN(Crossconnect!C41)=0,"",Crossconnect!C41)</f>
        <v/>
      </c>
      <c r="C39" s="174" t="str">
        <f t="shared" si="1"/>
        <v/>
      </c>
      <c r="D39" s="299" t="str">
        <f>IF(Crossconnect!B41="","",Crossconnect!B41)</f>
        <v/>
      </c>
      <c r="E39" s="174" t="str">
        <f>IF(LEN(Crossconnect!E41)=0,"",Crossconnect!E41)</f>
        <v/>
      </c>
      <c r="F39" s="174" t="str">
        <f t="shared" si="2"/>
        <v/>
      </c>
      <c r="G39" s="79" t="str">
        <f>IF(Crossconnect!D41="","",Crossconnect!D41)</f>
        <v/>
      </c>
      <c r="H39" s="36" t="str">
        <f>IF(LEN(Crossconnect!F41)=0,"",Crossconnect!F41)</f>
        <v/>
      </c>
      <c r="I39" s="238" t="str">
        <f>IF($C39="","",IF($C39="Ja","",VLOOKUP($B39,PDC!$B$10:$G$95,6,FALSE)))</f>
        <v/>
      </c>
      <c r="J39" s="238" t="str">
        <f>IF($C39="","",IF($C39="Ja","",VLOOKUP($B39,PDC!$B$10:$G$95,5,FALSE)))</f>
        <v/>
      </c>
      <c r="K39" s="31"/>
      <c r="L39" s="31"/>
      <c r="M39" s="238" t="str">
        <f>IF($F39="","",IF($F39="Ja","",VLOOKUP($E39,PDC!$B$10:$G$95,5,FALSE)))</f>
        <v/>
      </c>
      <c r="N39" s="31"/>
      <c r="O39" s="300">
        <f t="shared" si="0"/>
        <v>0</v>
      </c>
      <c r="P39" s="300">
        <f t="shared" si="3"/>
        <v>0</v>
      </c>
    </row>
    <row r="40" spans="1:16" x14ac:dyDescent="0.2">
      <c r="A40" s="36" t="str">
        <f>IF(LEN(Crossconnect!A42)=0,"",Crossconnect!A42)</f>
        <v/>
      </c>
      <c r="B40" s="174" t="str">
        <f>IF(LEN(Crossconnect!C42)=0,"",Crossconnect!C42)</f>
        <v/>
      </c>
      <c r="C40" s="174" t="str">
        <f t="shared" si="1"/>
        <v/>
      </c>
      <c r="D40" s="299" t="str">
        <f>IF(Crossconnect!B42="","",Crossconnect!B42)</f>
        <v/>
      </c>
      <c r="E40" s="174" t="str">
        <f>IF(LEN(Crossconnect!E42)=0,"",Crossconnect!E42)</f>
        <v/>
      </c>
      <c r="F40" s="174" t="str">
        <f t="shared" si="2"/>
        <v/>
      </c>
      <c r="G40" s="79" t="str">
        <f>IF(Crossconnect!D42="","",Crossconnect!D42)</f>
        <v/>
      </c>
      <c r="H40" s="36" t="str">
        <f>IF(LEN(Crossconnect!F42)=0,"",Crossconnect!F42)</f>
        <v/>
      </c>
      <c r="I40" s="238" t="str">
        <f>IF($C40="","",IF($C40="Ja","",VLOOKUP($B40,PDC!$B$10:$G$95,6,FALSE)))</f>
        <v/>
      </c>
      <c r="J40" s="238" t="str">
        <f>IF($C40="","",IF($C40="Ja","",VLOOKUP($B40,PDC!$B$10:$G$95,5,FALSE)))</f>
        <v/>
      </c>
      <c r="K40" s="31"/>
      <c r="L40" s="31"/>
      <c r="M40" s="238" t="str">
        <f>IF($F40="","",IF($F40="Ja","",VLOOKUP($E40,PDC!$B$10:$G$95,5,FALSE)))</f>
        <v/>
      </c>
      <c r="N40" s="31"/>
      <c r="O40" s="300">
        <f t="shared" si="0"/>
        <v>0</v>
      </c>
      <c r="P40" s="300">
        <f t="shared" si="3"/>
        <v>0</v>
      </c>
    </row>
    <row r="41" spans="1:16" x14ac:dyDescent="0.2">
      <c r="A41" s="36" t="str">
        <f>IF(LEN(Crossconnect!A43)=0,"",Crossconnect!A43)</f>
        <v/>
      </c>
      <c r="B41" s="174" t="str">
        <f>IF(LEN(Crossconnect!C43)=0,"",Crossconnect!C43)</f>
        <v/>
      </c>
      <c r="C41" s="174" t="str">
        <f t="shared" si="1"/>
        <v/>
      </c>
      <c r="D41" s="299" t="str">
        <f>IF(Crossconnect!B43="","",Crossconnect!B43)</f>
        <v/>
      </c>
      <c r="E41" s="174" t="str">
        <f>IF(LEN(Crossconnect!E43)=0,"",Crossconnect!E43)</f>
        <v/>
      </c>
      <c r="F41" s="174" t="str">
        <f t="shared" si="2"/>
        <v/>
      </c>
      <c r="G41" s="79" t="str">
        <f>IF(Crossconnect!D43="","",Crossconnect!D43)</f>
        <v/>
      </c>
      <c r="H41" s="36" t="str">
        <f>IF(LEN(Crossconnect!F43)=0,"",Crossconnect!F43)</f>
        <v/>
      </c>
      <c r="I41" s="238" t="str">
        <f>IF($C41="","",IF($C41="Ja","",VLOOKUP($B41,PDC!$B$10:$G$95,6,FALSE)))</f>
        <v/>
      </c>
      <c r="J41" s="238" t="str">
        <f>IF($C41="","",IF($C41="Ja","",VLOOKUP($B41,PDC!$B$10:$G$95,5,FALSE)))</f>
        <v/>
      </c>
      <c r="K41" s="31"/>
      <c r="L41" s="31"/>
      <c r="M41" s="238" t="str">
        <f>IF($F41="","",IF($F41="Ja","",VLOOKUP($E41,PDC!$B$10:$G$95,5,FALSE)))</f>
        <v/>
      </c>
      <c r="N41" s="31"/>
      <c r="O41" s="300">
        <f t="shared" si="0"/>
        <v>0</v>
      </c>
      <c r="P41" s="300">
        <f t="shared" si="3"/>
        <v>0</v>
      </c>
    </row>
    <row r="42" spans="1:16" x14ac:dyDescent="0.2">
      <c r="A42" s="36" t="str">
        <f>IF(LEN(Crossconnect!A44)=0,"",Crossconnect!A44)</f>
        <v/>
      </c>
      <c r="B42" s="174" t="str">
        <f>IF(LEN(Crossconnect!C44)=0,"",Crossconnect!C44)</f>
        <v/>
      </c>
      <c r="C42" s="174" t="str">
        <f t="shared" si="1"/>
        <v/>
      </c>
      <c r="D42" s="299" t="str">
        <f>IF(Crossconnect!B44="","",Crossconnect!B44)</f>
        <v/>
      </c>
      <c r="E42" s="174" t="str">
        <f>IF(LEN(Crossconnect!E44)=0,"",Crossconnect!E44)</f>
        <v/>
      </c>
      <c r="F42" s="174" t="str">
        <f t="shared" si="2"/>
        <v/>
      </c>
      <c r="G42" s="79" t="str">
        <f>IF(Crossconnect!D44="","",Crossconnect!D44)</f>
        <v/>
      </c>
      <c r="H42" s="36" t="str">
        <f>IF(LEN(Crossconnect!F44)=0,"",Crossconnect!F44)</f>
        <v/>
      </c>
      <c r="I42" s="238" t="str">
        <f>IF($C42="","",IF($C42="Ja","",VLOOKUP($B42,PDC!$B$10:$G$95,6,FALSE)))</f>
        <v/>
      </c>
      <c r="J42" s="238" t="str">
        <f>IF($C42="","",IF($C42="Ja","",VLOOKUP($B42,PDC!$B$10:$G$95,5,FALSE)))</f>
        <v/>
      </c>
      <c r="K42" s="31"/>
      <c r="L42" s="31"/>
      <c r="M42" s="238" t="str">
        <f>IF($F42="","",IF($F42="Ja","",VLOOKUP($E42,PDC!$B$10:$G$95,5,FALSE)))</f>
        <v/>
      </c>
      <c r="N42" s="31"/>
      <c r="O42" s="300">
        <f t="shared" si="0"/>
        <v>0</v>
      </c>
      <c r="P42" s="300">
        <f t="shared" si="3"/>
        <v>0</v>
      </c>
    </row>
    <row r="43" spans="1:16" x14ac:dyDescent="0.2">
      <c r="A43" s="36" t="str">
        <f>IF(LEN(Crossconnect!A45)=0,"",Crossconnect!A45)</f>
        <v/>
      </c>
      <c r="B43" s="174" t="str">
        <f>IF(LEN(Crossconnect!C45)=0,"",Crossconnect!C45)</f>
        <v/>
      </c>
      <c r="C43" s="174" t="str">
        <f t="shared" si="1"/>
        <v/>
      </c>
      <c r="D43" s="299" t="str">
        <f>IF(Crossconnect!B45="","",Crossconnect!B45)</f>
        <v/>
      </c>
      <c r="E43" s="174" t="str">
        <f>IF(LEN(Crossconnect!E45)=0,"",Crossconnect!E45)</f>
        <v/>
      </c>
      <c r="F43" s="174" t="str">
        <f t="shared" si="2"/>
        <v/>
      </c>
      <c r="G43" s="79" t="str">
        <f>IF(Crossconnect!D45="","",Crossconnect!D45)</f>
        <v/>
      </c>
      <c r="H43" s="36" t="str">
        <f>IF(LEN(Crossconnect!F45)=0,"",Crossconnect!F45)</f>
        <v/>
      </c>
      <c r="I43" s="238" t="str">
        <f>IF($C43="","",IF($C43="Ja","",VLOOKUP($B43,PDC!$B$10:$G$95,6,FALSE)))</f>
        <v/>
      </c>
      <c r="J43" s="238" t="str">
        <f>IF($C43="","",IF($C43="Ja","",VLOOKUP($B43,PDC!$B$10:$G$95,5,FALSE)))</f>
        <v/>
      </c>
      <c r="K43" s="31"/>
      <c r="L43" s="31"/>
      <c r="M43" s="238" t="str">
        <f>IF($F43="","",IF($F43="Ja","",VLOOKUP($E43,PDC!$B$10:$G$95,5,FALSE)))</f>
        <v/>
      </c>
      <c r="N43" s="31"/>
      <c r="O43" s="300">
        <f t="shared" si="0"/>
        <v>0</v>
      </c>
      <c r="P43" s="300">
        <f t="shared" si="3"/>
        <v>0</v>
      </c>
    </row>
    <row r="44" spans="1:16" x14ac:dyDescent="0.2">
      <c r="A44" s="36" t="str">
        <f>IF(LEN(Crossconnect!A46)=0,"",Crossconnect!A46)</f>
        <v/>
      </c>
      <c r="B44" s="174" t="str">
        <f>IF(LEN(Crossconnect!C46)=0,"",Crossconnect!C46)</f>
        <v/>
      </c>
      <c r="C44" s="174" t="str">
        <f t="shared" si="1"/>
        <v/>
      </c>
      <c r="D44" s="299" t="str">
        <f>IF(Crossconnect!B46="","",Crossconnect!B46)</f>
        <v/>
      </c>
      <c r="E44" s="174" t="str">
        <f>IF(LEN(Crossconnect!E46)=0,"",Crossconnect!E46)</f>
        <v/>
      </c>
      <c r="F44" s="174" t="str">
        <f t="shared" si="2"/>
        <v/>
      </c>
      <c r="G44" s="79" t="str">
        <f>IF(Crossconnect!D46="","",Crossconnect!D46)</f>
        <v/>
      </c>
      <c r="H44" s="36" t="str">
        <f>IF(LEN(Crossconnect!F46)=0,"",Crossconnect!F46)</f>
        <v/>
      </c>
      <c r="I44" s="238" t="str">
        <f>IF($C44="","",IF($C44="Ja","",VLOOKUP($B44,PDC!$B$10:$G$95,6,FALSE)))</f>
        <v/>
      </c>
      <c r="J44" s="238" t="str">
        <f>IF($C44="","",IF($C44="Ja","",VLOOKUP($B44,PDC!$B$10:$G$95,5,FALSE)))</f>
        <v/>
      </c>
      <c r="K44" s="31"/>
      <c r="L44" s="31"/>
      <c r="M44" s="238" t="str">
        <f>IF($F44="","",IF($F44="Ja","",VLOOKUP($E44,PDC!$B$10:$G$95,5,FALSE)))</f>
        <v/>
      </c>
      <c r="N44" s="31"/>
      <c r="O44" s="300">
        <f t="shared" si="0"/>
        <v>0</v>
      </c>
      <c r="P44" s="300">
        <f t="shared" si="3"/>
        <v>0</v>
      </c>
    </row>
    <row r="45" spans="1:16" x14ac:dyDescent="0.2">
      <c r="A45" s="36" t="str">
        <f>IF(LEN(Crossconnect!A47)=0,"",Crossconnect!A47)</f>
        <v/>
      </c>
      <c r="B45" s="174" t="str">
        <f>IF(LEN(Crossconnect!C47)=0,"",Crossconnect!C47)</f>
        <v/>
      </c>
      <c r="C45" s="174" t="str">
        <f t="shared" si="1"/>
        <v/>
      </c>
      <c r="D45" s="299" t="str">
        <f>IF(Crossconnect!B47="","",Crossconnect!B47)</f>
        <v/>
      </c>
      <c r="E45" s="174" t="str">
        <f>IF(LEN(Crossconnect!E47)=0,"",Crossconnect!E47)</f>
        <v/>
      </c>
      <c r="F45" s="174" t="str">
        <f t="shared" si="2"/>
        <v/>
      </c>
      <c r="G45" s="79" t="str">
        <f>IF(Crossconnect!D47="","",Crossconnect!D47)</f>
        <v/>
      </c>
      <c r="H45" s="36" t="str">
        <f>IF(LEN(Crossconnect!F47)=0,"",Crossconnect!F47)</f>
        <v/>
      </c>
      <c r="I45" s="238" t="str">
        <f>IF($C45="","",IF($C45="Ja","",VLOOKUP($B45,PDC!$B$10:$G$95,6,FALSE)))</f>
        <v/>
      </c>
      <c r="J45" s="238" t="str">
        <f>IF($C45="","",IF($C45="Ja","",VLOOKUP($B45,PDC!$B$10:$G$95,5,FALSE)))</f>
        <v/>
      </c>
      <c r="K45" s="31"/>
      <c r="L45" s="31"/>
      <c r="M45" s="238" t="str">
        <f>IF($F45="","",IF($F45="Ja","",VLOOKUP($E45,PDC!$B$10:$G$95,5,FALSE)))</f>
        <v/>
      </c>
      <c r="N45" s="31"/>
      <c r="O45" s="300">
        <f t="shared" si="0"/>
        <v>0</v>
      </c>
      <c r="P45" s="300">
        <f t="shared" si="3"/>
        <v>0</v>
      </c>
    </row>
    <row r="46" spans="1:16" x14ac:dyDescent="0.2">
      <c r="A46" s="36" t="str">
        <f>IF(LEN(Crossconnect!A48)=0,"",Crossconnect!A48)</f>
        <v/>
      </c>
      <c r="B46" s="174" t="str">
        <f>IF(LEN(Crossconnect!C48)=0,"",Crossconnect!C48)</f>
        <v/>
      </c>
      <c r="C46" s="174" t="str">
        <f t="shared" si="1"/>
        <v/>
      </c>
      <c r="D46" s="299" t="str">
        <f>IF(Crossconnect!B48="","",Crossconnect!B48)</f>
        <v/>
      </c>
      <c r="E46" s="174" t="str">
        <f>IF(LEN(Crossconnect!E48)=0,"",Crossconnect!E48)</f>
        <v/>
      </c>
      <c r="F46" s="174" t="str">
        <f t="shared" si="2"/>
        <v/>
      </c>
      <c r="G46" s="79" t="str">
        <f>IF(Crossconnect!D48="","",Crossconnect!D48)</f>
        <v/>
      </c>
      <c r="H46" s="36" t="str">
        <f>IF(LEN(Crossconnect!F48)=0,"",Crossconnect!F48)</f>
        <v/>
      </c>
      <c r="I46" s="238" t="str">
        <f>IF($C46="","",IF($C46="Ja","",VLOOKUP($B46,PDC!$B$10:$G$95,6,FALSE)))</f>
        <v/>
      </c>
      <c r="J46" s="238" t="str">
        <f>IF($C46="","",IF($C46="Ja","",VLOOKUP($B46,PDC!$B$10:$G$95,5,FALSE)))</f>
        <v/>
      </c>
      <c r="K46" s="31"/>
      <c r="L46" s="31"/>
      <c r="M46" s="238" t="str">
        <f>IF($F46="","",IF($F46="Ja","",VLOOKUP($E46,PDC!$B$10:$G$95,5,FALSE)))</f>
        <v/>
      </c>
      <c r="N46" s="31"/>
      <c r="O46" s="300">
        <f t="shared" si="0"/>
        <v>0</v>
      </c>
      <c r="P46" s="300">
        <f t="shared" si="3"/>
        <v>0</v>
      </c>
    </row>
    <row r="47" spans="1:16" x14ac:dyDescent="0.2">
      <c r="A47" s="36" t="str">
        <f>IF(LEN(Crossconnect!A49)=0,"",Crossconnect!A49)</f>
        <v/>
      </c>
      <c r="B47" s="174" t="str">
        <f>IF(LEN(Crossconnect!C49)=0,"",Crossconnect!C49)</f>
        <v/>
      </c>
      <c r="C47" s="174" t="str">
        <f t="shared" si="1"/>
        <v/>
      </c>
      <c r="D47" s="299" t="str">
        <f>IF(Crossconnect!B49="","",Crossconnect!B49)</f>
        <v/>
      </c>
      <c r="E47" s="174" t="str">
        <f>IF(LEN(Crossconnect!E49)=0,"",Crossconnect!E49)</f>
        <v/>
      </c>
      <c r="F47" s="174" t="str">
        <f t="shared" si="2"/>
        <v/>
      </c>
      <c r="G47" s="79" t="str">
        <f>IF(Crossconnect!D49="","",Crossconnect!D49)</f>
        <v/>
      </c>
      <c r="H47" s="36" t="str">
        <f>IF(LEN(Crossconnect!F49)=0,"",Crossconnect!F49)</f>
        <v/>
      </c>
      <c r="I47" s="238" t="str">
        <f>IF($C47="","",IF($C47="Ja","",VLOOKUP($B47,PDC!$B$10:$G$95,6,FALSE)))</f>
        <v/>
      </c>
      <c r="J47" s="238" t="str">
        <f>IF($C47="","",IF($C47="Ja","",VLOOKUP($B47,PDC!$B$10:$G$95,5,FALSE)))</f>
        <v/>
      </c>
      <c r="K47" s="31"/>
      <c r="L47" s="31"/>
      <c r="M47" s="238" t="str">
        <f>IF($F47="","",IF($F47="Ja","",VLOOKUP($E47,PDC!$B$10:$G$95,5,FALSE)))</f>
        <v/>
      </c>
      <c r="N47" s="31"/>
      <c r="O47" s="300">
        <f t="shared" si="0"/>
        <v>0</v>
      </c>
      <c r="P47" s="300">
        <f t="shared" si="3"/>
        <v>0</v>
      </c>
    </row>
    <row r="48" spans="1:16" x14ac:dyDescent="0.2">
      <c r="A48" s="36" t="str">
        <f>IF(LEN(Crossconnect!A50)=0,"",Crossconnect!A50)</f>
        <v/>
      </c>
      <c r="B48" s="174" t="str">
        <f>IF(LEN(Crossconnect!C50)=0,"",Crossconnect!C50)</f>
        <v/>
      </c>
      <c r="C48" s="174" t="str">
        <f t="shared" si="1"/>
        <v/>
      </c>
      <c r="D48" s="299" t="str">
        <f>IF(Crossconnect!B50="","",Crossconnect!B50)</f>
        <v/>
      </c>
      <c r="E48" s="174" t="str">
        <f>IF(LEN(Crossconnect!E50)=0,"",Crossconnect!E50)</f>
        <v/>
      </c>
      <c r="F48" s="174" t="str">
        <f t="shared" si="2"/>
        <v/>
      </c>
      <c r="G48" s="79" t="str">
        <f>IF(Crossconnect!D50="","",Crossconnect!D50)</f>
        <v/>
      </c>
      <c r="H48" s="36" t="str">
        <f>IF(LEN(Crossconnect!F50)=0,"",Crossconnect!F50)</f>
        <v/>
      </c>
      <c r="I48" s="238" t="str">
        <f>IF($C48="","",IF($C48="Ja","",VLOOKUP($B48,PDC!$B$10:$G$95,6,FALSE)))</f>
        <v/>
      </c>
      <c r="J48" s="238" t="str">
        <f>IF($C48="","",IF($C48="Ja","",VLOOKUP($B48,PDC!$B$10:$G$95,5,FALSE)))</f>
        <v/>
      </c>
      <c r="K48" s="31"/>
      <c r="L48" s="31"/>
      <c r="M48" s="238" t="str">
        <f>IF($F48="","",IF($F48="Ja","",VLOOKUP($E48,PDC!$B$10:$G$95,5,FALSE)))</f>
        <v/>
      </c>
      <c r="N48" s="31"/>
      <c r="O48" s="300">
        <f t="shared" si="0"/>
        <v>0</v>
      </c>
      <c r="P48" s="300">
        <f t="shared" si="3"/>
        <v>0</v>
      </c>
    </row>
    <row r="49" spans="1:16" x14ac:dyDescent="0.2">
      <c r="A49" s="36" t="str">
        <f>IF(LEN(Crossconnect!A51)=0,"",Crossconnect!A51)</f>
        <v/>
      </c>
      <c r="B49" s="174" t="str">
        <f>IF(LEN(Crossconnect!C51)=0,"",Crossconnect!C51)</f>
        <v/>
      </c>
      <c r="C49" s="174" t="str">
        <f t="shared" si="1"/>
        <v/>
      </c>
      <c r="D49" s="299" t="str">
        <f>IF(Crossconnect!B51="","",Crossconnect!B51)</f>
        <v/>
      </c>
      <c r="E49" s="174" t="str">
        <f>IF(LEN(Crossconnect!E51)=0,"",Crossconnect!E51)</f>
        <v/>
      </c>
      <c r="F49" s="174" t="str">
        <f t="shared" si="2"/>
        <v/>
      </c>
      <c r="G49" s="79" t="str">
        <f>IF(Crossconnect!D51="","",Crossconnect!D51)</f>
        <v/>
      </c>
      <c r="H49" s="36" t="str">
        <f>IF(LEN(Crossconnect!F51)=0,"",Crossconnect!F51)</f>
        <v/>
      </c>
      <c r="I49" s="238" t="str">
        <f>IF($C49="","",IF($C49="Ja","",VLOOKUP($B49,PDC!$B$10:$G$95,6,FALSE)))</f>
        <v/>
      </c>
      <c r="J49" s="238" t="str">
        <f>IF($C49="","",IF($C49="Ja","",VLOOKUP($B49,PDC!$B$10:$G$95,5,FALSE)))</f>
        <v/>
      </c>
      <c r="K49" s="31"/>
      <c r="L49" s="31"/>
      <c r="M49" s="238" t="str">
        <f>IF($F49="","",IF($F49="Ja","",VLOOKUP($E49,PDC!$B$10:$G$95,5,FALSE)))</f>
        <v/>
      </c>
      <c r="N49" s="31"/>
      <c r="O49" s="300">
        <f t="shared" si="0"/>
        <v>0</v>
      </c>
      <c r="P49" s="300">
        <f t="shared" si="3"/>
        <v>0</v>
      </c>
    </row>
    <row r="50" spans="1:16" x14ac:dyDescent="0.2">
      <c r="A50" s="36" t="str">
        <f>IF(LEN(Crossconnect!A52)=0,"",Crossconnect!A52)</f>
        <v/>
      </c>
      <c r="B50" s="174" t="str">
        <f>IF(LEN(Crossconnect!C52)=0,"",Crossconnect!C52)</f>
        <v/>
      </c>
      <c r="C50" s="174" t="str">
        <f t="shared" si="1"/>
        <v/>
      </c>
      <c r="D50" s="299" t="str">
        <f>IF(Crossconnect!B52="","",Crossconnect!B52)</f>
        <v/>
      </c>
      <c r="E50" s="174" t="str">
        <f>IF(LEN(Crossconnect!E52)=0,"",Crossconnect!E52)</f>
        <v/>
      </c>
      <c r="F50" s="174" t="str">
        <f t="shared" si="2"/>
        <v/>
      </c>
      <c r="G50" s="79" t="str">
        <f>IF(Crossconnect!D52="","",Crossconnect!D52)</f>
        <v/>
      </c>
      <c r="H50" s="36" t="str">
        <f>IF(LEN(Crossconnect!F52)=0,"",Crossconnect!F52)</f>
        <v/>
      </c>
      <c r="I50" s="238" t="str">
        <f>IF($C50="","",IF($C50="Ja","",VLOOKUP($B50,PDC!$B$10:$G$95,6,FALSE)))</f>
        <v/>
      </c>
      <c r="J50" s="238" t="str">
        <f>IF($C50="","",IF($C50="Ja","",VLOOKUP($B50,PDC!$B$10:$G$95,5,FALSE)))</f>
        <v/>
      </c>
      <c r="K50" s="31"/>
      <c r="L50" s="31"/>
      <c r="M50" s="238" t="str">
        <f>IF($F50="","",IF($F50="Ja","",VLOOKUP($E50,PDC!$B$10:$G$95,5,FALSE)))</f>
        <v/>
      </c>
      <c r="N50" s="31"/>
      <c r="O50" s="300">
        <f t="shared" si="0"/>
        <v>0</v>
      </c>
      <c r="P50" s="300">
        <f t="shared" si="3"/>
        <v>0</v>
      </c>
    </row>
    <row r="51" spans="1:16" x14ac:dyDescent="0.2">
      <c r="A51" s="36" t="str">
        <f>IF(LEN(Crossconnect!A53)=0,"",Crossconnect!A53)</f>
        <v/>
      </c>
      <c r="B51" s="174" t="str">
        <f>IF(LEN(Crossconnect!C53)=0,"",Crossconnect!C53)</f>
        <v/>
      </c>
      <c r="C51" s="174" t="str">
        <f t="shared" si="1"/>
        <v/>
      </c>
      <c r="D51" s="299" t="str">
        <f>IF(Crossconnect!B53="","",Crossconnect!B53)</f>
        <v/>
      </c>
      <c r="E51" s="174" t="str">
        <f>IF(LEN(Crossconnect!E53)=0,"",Crossconnect!E53)</f>
        <v/>
      </c>
      <c r="F51" s="174" t="str">
        <f t="shared" si="2"/>
        <v/>
      </c>
      <c r="G51" s="79" t="str">
        <f>IF(Crossconnect!D53="","",Crossconnect!D53)</f>
        <v/>
      </c>
      <c r="H51" s="36" t="str">
        <f>IF(LEN(Crossconnect!F53)=0,"",Crossconnect!F53)</f>
        <v/>
      </c>
      <c r="I51" s="238" t="str">
        <f>IF($C51="","",IF($C51="Ja","",VLOOKUP($B51,PDC!$B$10:$G$95,6,FALSE)))</f>
        <v/>
      </c>
      <c r="J51" s="238" t="str">
        <f>IF($C51="","",IF($C51="Ja","",VLOOKUP($B51,PDC!$B$10:$G$95,5,FALSE)))</f>
        <v/>
      </c>
      <c r="K51" s="31"/>
      <c r="L51" s="31"/>
      <c r="M51" s="238" t="str">
        <f>IF($F51="","",IF($F51="Ja","",VLOOKUP($E51,PDC!$B$10:$G$95,5,FALSE)))</f>
        <v/>
      </c>
      <c r="N51" s="31"/>
      <c r="O51" s="300">
        <f t="shared" si="0"/>
        <v>0</v>
      </c>
      <c r="P51" s="300">
        <f t="shared" si="3"/>
        <v>0</v>
      </c>
    </row>
    <row r="52" spans="1:16" x14ac:dyDescent="0.2">
      <c r="A52" s="36" t="str">
        <f>IF(LEN(Crossconnect!A54)=0,"",Crossconnect!A54)</f>
        <v/>
      </c>
      <c r="B52" s="174" t="str">
        <f>IF(LEN(Crossconnect!C54)=0,"",Crossconnect!C54)</f>
        <v/>
      </c>
      <c r="C52" s="174" t="str">
        <f t="shared" si="1"/>
        <v/>
      </c>
      <c r="D52" s="299" t="str">
        <f>IF(Crossconnect!B54="","",Crossconnect!B54)</f>
        <v/>
      </c>
      <c r="E52" s="174" t="str">
        <f>IF(LEN(Crossconnect!E54)=0,"",Crossconnect!E54)</f>
        <v/>
      </c>
      <c r="F52" s="174" t="str">
        <f t="shared" si="2"/>
        <v/>
      </c>
      <c r="G52" s="79" t="str">
        <f>IF(Crossconnect!D54="","",Crossconnect!D54)</f>
        <v/>
      </c>
      <c r="H52" s="36" t="str">
        <f>IF(LEN(Crossconnect!F54)=0,"",Crossconnect!F54)</f>
        <v/>
      </c>
      <c r="I52" s="238" t="str">
        <f>IF($C52="","",IF($C52="Ja","",VLOOKUP($B52,PDC!$B$10:$G$95,6,FALSE)))</f>
        <v/>
      </c>
      <c r="J52" s="238" t="str">
        <f>IF($C52="","",IF($C52="Ja","",VLOOKUP($B52,PDC!$B$10:$G$95,5,FALSE)))</f>
        <v/>
      </c>
      <c r="K52" s="31"/>
      <c r="L52" s="31"/>
      <c r="M52" s="238" t="str">
        <f>IF($F52="","",IF($F52="Ja","",VLOOKUP($E52,PDC!$B$10:$G$95,5,FALSE)))</f>
        <v/>
      </c>
      <c r="N52" s="31"/>
      <c r="O52" s="300">
        <f t="shared" si="0"/>
        <v>0</v>
      </c>
      <c r="P52" s="300">
        <f t="shared" si="3"/>
        <v>0</v>
      </c>
    </row>
    <row r="53" spans="1:16" x14ac:dyDescent="0.2">
      <c r="A53" s="36" t="str">
        <f>IF(LEN(Crossconnect!A55)=0,"",Crossconnect!A55)</f>
        <v/>
      </c>
      <c r="B53" s="174" t="str">
        <f>IF(LEN(Crossconnect!C55)=0,"",Crossconnect!C55)</f>
        <v/>
      </c>
      <c r="C53" s="174" t="str">
        <f t="shared" si="1"/>
        <v/>
      </c>
      <c r="D53" s="299" t="str">
        <f>IF(Crossconnect!B55="","",Crossconnect!B55)</f>
        <v/>
      </c>
      <c r="E53" s="174" t="str">
        <f>IF(LEN(Crossconnect!E55)=0,"",Crossconnect!E55)</f>
        <v/>
      </c>
      <c r="F53" s="174" t="str">
        <f t="shared" si="2"/>
        <v/>
      </c>
      <c r="G53" s="79" t="str">
        <f>IF(Crossconnect!D55="","",Crossconnect!D55)</f>
        <v/>
      </c>
      <c r="H53" s="36" t="str">
        <f>IF(LEN(Crossconnect!F55)=0,"",Crossconnect!F55)</f>
        <v/>
      </c>
      <c r="I53" s="238" t="str">
        <f>IF($C53="","",IF($C53="Ja","",VLOOKUP($B53,PDC!$B$10:$G$95,6,FALSE)))</f>
        <v/>
      </c>
      <c r="J53" s="238" t="str">
        <f>IF($C53="","",IF($C53="Ja","",VLOOKUP($B53,PDC!$B$10:$G$95,5,FALSE)))</f>
        <v/>
      </c>
      <c r="K53" s="31"/>
      <c r="L53" s="31"/>
      <c r="M53" s="238" t="str">
        <f>IF($F53="","",IF($F53="Ja","",VLOOKUP($E53,PDC!$B$10:$G$95,5,FALSE)))</f>
        <v/>
      </c>
      <c r="N53" s="31"/>
      <c r="O53" s="300">
        <f t="shared" si="0"/>
        <v>0</v>
      </c>
      <c r="P53" s="300">
        <f t="shared" si="3"/>
        <v>0</v>
      </c>
    </row>
    <row r="54" spans="1:16" x14ac:dyDescent="0.2">
      <c r="A54" s="36" t="str">
        <f>IF(LEN(Crossconnect!A56)=0,"",Crossconnect!A56)</f>
        <v/>
      </c>
      <c r="B54" s="174" t="str">
        <f>IF(LEN(Crossconnect!C56)=0,"",Crossconnect!C56)</f>
        <v/>
      </c>
      <c r="C54" s="174" t="str">
        <f t="shared" si="1"/>
        <v/>
      </c>
      <c r="D54" s="299" t="str">
        <f>IF(Crossconnect!B56="","",Crossconnect!B56)</f>
        <v/>
      </c>
      <c r="E54" s="174" t="str">
        <f>IF(LEN(Crossconnect!E56)=0,"",Crossconnect!E56)</f>
        <v/>
      </c>
      <c r="F54" s="174" t="str">
        <f t="shared" si="2"/>
        <v/>
      </c>
      <c r="G54" s="79" t="str">
        <f>IF(Crossconnect!D56="","",Crossconnect!D56)</f>
        <v/>
      </c>
      <c r="H54" s="36" t="str">
        <f>IF(LEN(Crossconnect!F56)=0,"",Crossconnect!F56)</f>
        <v/>
      </c>
      <c r="I54" s="238" t="str">
        <f>IF($C54="","",IF($C54="Ja","",VLOOKUP($B54,PDC!$B$10:$G$95,6,FALSE)))</f>
        <v/>
      </c>
      <c r="J54" s="238" t="str">
        <f>IF($C54="","",IF($C54="Ja","",VLOOKUP($B54,PDC!$B$10:$G$95,5,FALSE)))</f>
        <v/>
      </c>
      <c r="K54" s="31"/>
      <c r="L54" s="31"/>
      <c r="M54" s="238" t="str">
        <f>IF($F54="","",IF($F54="Ja","",VLOOKUP($E54,PDC!$B$10:$G$95,5,FALSE)))</f>
        <v/>
      </c>
      <c r="N54" s="31"/>
      <c r="O54" s="300">
        <f t="shared" si="0"/>
        <v>0</v>
      </c>
      <c r="P54" s="300">
        <f t="shared" si="3"/>
        <v>0</v>
      </c>
    </row>
    <row r="55" spans="1:16" x14ac:dyDescent="0.2">
      <c r="A55" s="36" t="str">
        <f>IF(LEN(Crossconnect!A57)=0,"",Crossconnect!A57)</f>
        <v/>
      </c>
      <c r="B55" s="174" t="str">
        <f>IF(LEN(Crossconnect!C57)=0,"",Crossconnect!C57)</f>
        <v/>
      </c>
      <c r="C55" s="174" t="str">
        <f t="shared" si="1"/>
        <v/>
      </c>
      <c r="D55" s="299" t="str">
        <f>IF(Crossconnect!B57="","",Crossconnect!B57)</f>
        <v/>
      </c>
      <c r="E55" s="174" t="str">
        <f>IF(LEN(Crossconnect!E57)=0,"",Crossconnect!E57)</f>
        <v/>
      </c>
      <c r="F55" s="174" t="str">
        <f t="shared" si="2"/>
        <v/>
      </c>
      <c r="G55" s="79" t="str">
        <f>IF(Crossconnect!D57="","",Crossconnect!D57)</f>
        <v/>
      </c>
      <c r="H55" s="36" t="str">
        <f>IF(LEN(Crossconnect!F57)=0,"",Crossconnect!F57)</f>
        <v/>
      </c>
      <c r="I55" s="238" t="str">
        <f>IF($C55="","",IF($C55="Ja","",VLOOKUP($B55,PDC!$B$10:$G$95,6,FALSE)))</f>
        <v/>
      </c>
      <c r="J55" s="238" t="str">
        <f>IF($C55="","",IF($C55="Ja","",VLOOKUP($B55,PDC!$B$10:$G$95,5,FALSE)))</f>
        <v/>
      </c>
      <c r="K55" s="31"/>
      <c r="L55" s="31"/>
      <c r="M55" s="238" t="str">
        <f>IF($F55="","",IF($F55="Ja","",VLOOKUP($E55,PDC!$B$10:$G$95,5,FALSE)))</f>
        <v/>
      </c>
      <c r="N55" s="31"/>
      <c r="O55" s="300">
        <f t="shared" si="0"/>
        <v>0</v>
      </c>
      <c r="P55" s="300">
        <f t="shared" si="3"/>
        <v>0</v>
      </c>
    </row>
    <row r="56" spans="1:16" x14ac:dyDescent="0.2">
      <c r="A56" s="36" t="str">
        <f>IF(LEN(Crossconnect!A58)=0,"",Crossconnect!A58)</f>
        <v/>
      </c>
      <c r="B56" s="174" t="str">
        <f>IF(LEN(Crossconnect!C58)=0,"",Crossconnect!C58)</f>
        <v/>
      </c>
      <c r="C56" s="174" t="str">
        <f t="shared" si="1"/>
        <v/>
      </c>
      <c r="D56" s="299" t="str">
        <f>IF(Crossconnect!B58="","",Crossconnect!B58)</f>
        <v/>
      </c>
      <c r="E56" s="174" t="str">
        <f>IF(LEN(Crossconnect!E58)=0,"",Crossconnect!E58)</f>
        <v/>
      </c>
      <c r="F56" s="174" t="str">
        <f t="shared" si="2"/>
        <v/>
      </c>
      <c r="G56" s="79" t="str">
        <f>IF(Crossconnect!D58="","",Crossconnect!D58)</f>
        <v/>
      </c>
      <c r="H56" s="36" t="str">
        <f>IF(LEN(Crossconnect!F58)=0,"",Crossconnect!F58)</f>
        <v/>
      </c>
      <c r="I56" s="238" t="str">
        <f>IF($C56="","",IF($C56="Ja","",VLOOKUP($B56,PDC!$B$10:$G$95,6,FALSE)))</f>
        <v/>
      </c>
      <c r="J56" s="238" t="str">
        <f>IF($C56="","",IF($C56="Ja","",VLOOKUP($B56,PDC!$B$10:$G$95,5,FALSE)))</f>
        <v/>
      </c>
      <c r="K56" s="31"/>
      <c r="L56" s="31"/>
      <c r="M56" s="238" t="str">
        <f>IF($F56="","",IF($F56="Ja","",VLOOKUP($E56,PDC!$B$10:$G$95,5,FALSE)))</f>
        <v/>
      </c>
      <c r="N56" s="31"/>
      <c r="O56" s="300">
        <f t="shared" si="0"/>
        <v>0</v>
      </c>
      <c r="P56" s="300">
        <f t="shared" si="3"/>
        <v>0</v>
      </c>
    </row>
    <row r="57" spans="1:16" x14ac:dyDescent="0.2">
      <c r="A57" s="36" t="str">
        <f>IF(LEN(Crossconnect!A59)=0,"",Crossconnect!A59)</f>
        <v/>
      </c>
      <c r="B57" s="174" t="str">
        <f>IF(LEN(Crossconnect!C59)=0,"",Crossconnect!C59)</f>
        <v/>
      </c>
      <c r="C57" s="174" t="str">
        <f t="shared" si="1"/>
        <v/>
      </c>
      <c r="D57" s="299" t="str">
        <f>IF(Crossconnect!B59="","",Crossconnect!B59)</f>
        <v/>
      </c>
      <c r="E57" s="174" t="str">
        <f>IF(LEN(Crossconnect!E59)=0,"",Crossconnect!E59)</f>
        <v/>
      </c>
      <c r="F57" s="174" t="str">
        <f t="shared" si="2"/>
        <v/>
      </c>
      <c r="G57" s="79" t="str">
        <f>IF(Crossconnect!D59="","",Crossconnect!D59)</f>
        <v/>
      </c>
      <c r="H57" s="36" t="str">
        <f>IF(LEN(Crossconnect!F59)=0,"",Crossconnect!F59)</f>
        <v/>
      </c>
      <c r="I57" s="238" t="str">
        <f>IF($C57="","",IF($C57="Ja","",VLOOKUP($B57,PDC!$B$10:$G$95,6,FALSE)))</f>
        <v/>
      </c>
      <c r="J57" s="238" t="str">
        <f>IF($C57="","",IF($C57="Ja","",VLOOKUP($B57,PDC!$B$10:$G$95,5,FALSE)))</f>
        <v/>
      </c>
      <c r="K57" s="31"/>
      <c r="L57" s="31"/>
      <c r="M57" s="238" t="str">
        <f>IF($F57="","",IF($F57="Ja","",VLOOKUP($E57,PDC!$B$10:$G$95,5,FALSE)))</f>
        <v/>
      </c>
      <c r="N57" s="31"/>
      <c r="O57" s="300">
        <f t="shared" si="0"/>
        <v>0</v>
      </c>
      <c r="P57" s="300">
        <f t="shared" si="3"/>
        <v>0</v>
      </c>
    </row>
    <row r="58" spans="1:16" x14ac:dyDescent="0.2">
      <c r="A58" s="36" t="str">
        <f>IF(LEN(Crossconnect!A60)=0,"",Crossconnect!A60)</f>
        <v/>
      </c>
      <c r="B58" s="174" t="str">
        <f>IF(LEN(Crossconnect!C60)=0,"",Crossconnect!C60)</f>
        <v/>
      </c>
      <c r="C58" s="174" t="str">
        <f t="shared" si="1"/>
        <v/>
      </c>
      <c r="D58" s="299" t="str">
        <f>IF(Crossconnect!B60="","",Crossconnect!B60)</f>
        <v/>
      </c>
      <c r="E58" s="174" t="str">
        <f>IF(LEN(Crossconnect!E60)=0,"",Crossconnect!E60)</f>
        <v/>
      </c>
      <c r="F58" s="174" t="str">
        <f t="shared" si="2"/>
        <v/>
      </c>
      <c r="G58" s="79" t="str">
        <f>IF(Crossconnect!D60="","",Crossconnect!D60)</f>
        <v/>
      </c>
      <c r="H58" s="36" t="str">
        <f>IF(LEN(Crossconnect!F60)=0,"",Crossconnect!F60)</f>
        <v/>
      </c>
      <c r="I58" s="238" t="str">
        <f>IF($C58="","",IF($C58="Ja","",VLOOKUP($B58,PDC!$B$10:$G$95,6,FALSE)))</f>
        <v/>
      </c>
      <c r="J58" s="238" t="str">
        <f>IF($C58="","",IF($C58="Ja","",VLOOKUP($B58,PDC!$B$10:$G$95,5,FALSE)))</f>
        <v/>
      </c>
      <c r="K58" s="31"/>
      <c r="L58" s="31"/>
      <c r="M58" s="238" t="str">
        <f>IF($F58="","",IF($F58="Ja","",VLOOKUP($E58,PDC!$B$10:$G$95,5,FALSE)))</f>
        <v/>
      </c>
      <c r="N58" s="31"/>
      <c r="O58" s="300">
        <f t="shared" si="0"/>
        <v>0</v>
      </c>
      <c r="P58" s="300">
        <f t="shared" si="3"/>
        <v>0</v>
      </c>
    </row>
    <row r="59" spans="1:16" x14ac:dyDescent="0.2">
      <c r="A59" s="36" t="str">
        <f>IF(LEN(Crossconnect!A61)=0,"",Crossconnect!A61)</f>
        <v/>
      </c>
      <c r="B59" s="174" t="str">
        <f>IF(LEN(Crossconnect!C61)=0,"",Crossconnect!C61)</f>
        <v/>
      </c>
      <c r="C59" s="174" t="str">
        <f t="shared" si="1"/>
        <v/>
      </c>
      <c r="D59" s="299" t="str">
        <f>IF(Crossconnect!B61="","",Crossconnect!B61)</f>
        <v/>
      </c>
      <c r="E59" s="174" t="str">
        <f>IF(LEN(Crossconnect!E61)=0,"",Crossconnect!E61)</f>
        <v/>
      </c>
      <c r="F59" s="174" t="str">
        <f t="shared" si="2"/>
        <v/>
      </c>
      <c r="G59" s="79" t="str">
        <f>IF(Crossconnect!D61="","",Crossconnect!D61)</f>
        <v/>
      </c>
      <c r="H59" s="36" t="str">
        <f>IF(LEN(Crossconnect!F61)=0,"",Crossconnect!F61)</f>
        <v/>
      </c>
      <c r="I59" s="238" t="str">
        <f>IF($C59="","",IF($C59="Ja","",VLOOKUP($B59,PDC!$B$10:$G$95,6,FALSE)))</f>
        <v/>
      </c>
      <c r="J59" s="238" t="str">
        <f>IF($C59="","",IF($C59="Ja","",VLOOKUP($B59,PDC!$B$10:$G$95,5,FALSE)))</f>
        <v/>
      </c>
      <c r="K59" s="31"/>
      <c r="L59" s="31"/>
      <c r="M59" s="238" t="str">
        <f>IF($F59="","",IF($F59="Ja","",VLOOKUP($E59,PDC!$B$10:$G$95,5,FALSE)))</f>
        <v/>
      </c>
      <c r="N59" s="31"/>
      <c r="O59" s="300">
        <f t="shared" si="0"/>
        <v>0</v>
      </c>
      <c r="P59" s="300">
        <f t="shared" si="3"/>
        <v>0</v>
      </c>
    </row>
    <row r="60" spans="1:16" x14ac:dyDescent="0.2">
      <c r="A60" s="36" t="str">
        <f>IF(LEN(Crossconnect!A62)=0,"",Crossconnect!A62)</f>
        <v/>
      </c>
      <c r="B60" s="174" t="str">
        <f>IF(LEN(Crossconnect!C62)=0,"",Crossconnect!C62)</f>
        <v/>
      </c>
      <c r="C60" s="174" t="str">
        <f t="shared" si="1"/>
        <v/>
      </c>
      <c r="D60" s="299" t="str">
        <f>IF(Crossconnect!B62="","",Crossconnect!B62)</f>
        <v/>
      </c>
      <c r="E60" s="174" t="str">
        <f>IF(LEN(Crossconnect!E62)=0,"",Crossconnect!E62)</f>
        <v/>
      </c>
      <c r="F60" s="174" t="str">
        <f t="shared" si="2"/>
        <v/>
      </c>
      <c r="G60" s="79" t="str">
        <f>IF(Crossconnect!D62="","",Crossconnect!D62)</f>
        <v/>
      </c>
      <c r="H60" s="36" t="str">
        <f>IF(LEN(Crossconnect!F62)=0,"",Crossconnect!F62)</f>
        <v/>
      </c>
      <c r="I60" s="238" t="str">
        <f>IF($C60="","",IF($C60="Ja","",VLOOKUP($B60,PDC!$B$10:$G$95,6,FALSE)))</f>
        <v/>
      </c>
      <c r="J60" s="238" t="str">
        <f>IF($C60="","",IF($C60="Ja","",VLOOKUP($B60,PDC!$B$10:$G$95,5,FALSE)))</f>
        <v/>
      </c>
      <c r="K60" s="31"/>
      <c r="L60" s="31"/>
      <c r="M60" s="238" t="str">
        <f>IF($F60="","",IF($F60="Ja","",VLOOKUP($E60,PDC!$B$10:$G$95,5,FALSE)))</f>
        <v/>
      </c>
      <c r="N60" s="31"/>
      <c r="O60" s="300">
        <f t="shared" si="0"/>
        <v>0</v>
      </c>
      <c r="P60" s="300">
        <f t="shared" si="3"/>
        <v>0</v>
      </c>
    </row>
    <row r="61" spans="1:16" x14ac:dyDescent="0.2">
      <c r="A61" s="36" t="str">
        <f>IF(LEN(Crossconnect!A63)=0,"",Crossconnect!A63)</f>
        <v/>
      </c>
      <c r="B61" s="174" t="str">
        <f>IF(LEN(Crossconnect!C63)=0,"",Crossconnect!C63)</f>
        <v/>
      </c>
      <c r="C61" s="174" t="str">
        <f t="shared" si="1"/>
        <v/>
      </c>
      <c r="D61" s="299" t="str">
        <f>IF(Crossconnect!B63="","",Crossconnect!B63)</f>
        <v/>
      </c>
      <c r="E61" s="174" t="str">
        <f>IF(LEN(Crossconnect!E63)=0,"",Crossconnect!E63)</f>
        <v/>
      </c>
      <c r="F61" s="174" t="str">
        <f t="shared" si="2"/>
        <v/>
      </c>
      <c r="G61" s="79" t="str">
        <f>IF(Crossconnect!D63="","",Crossconnect!D63)</f>
        <v/>
      </c>
      <c r="H61" s="36" t="str">
        <f>IF(LEN(Crossconnect!F63)=0,"",Crossconnect!F63)</f>
        <v/>
      </c>
      <c r="I61" s="238" t="str">
        <f>IF($C61="","",IF($C61="Ja","",VLOOKUP($B61,PDC!$B$10:$G$95,6,FALSE)))</f>
        <v/>
      </c>
      <c r="J61" s="238" t="str">
        <f>IF($C61="","",IF($C61="Ja","",VLOOKUP($B61,PDC!$B$10:$G$95,5,FALSE)))</f>
        <v/>
      </c>
      <c r="K61" s="31"/>
      <c r="L61" s="31"/>
      <c r="M61" s="238" t="str">
        <f>IF($F61="","",IF($F61="Ja","",VLOOKUP($E61,PDC!$B$10:$G$95,5,FALSE)))</f>
        <v/>
      </c>
      <c r="N61" s="31"/>
      <c r="O61" s="300">
        <f t="shared" si="0"/>
        <v>0</v>
      </c>
      <c r="P61" s="300">
        <f t="shared" si="3"/>
        <v>0</v>
      </c>
    </row>
    <row r="62" spans="1:16" x14ac:dyDescent="0.2">
      <c r="A62" s="36" t="str">
        <f>IF(LEN(Crossconnect!A64)=0,"",Crossconnect!A64)</f>
        <v/>
      </c>
      <c r="B62" s="174" t="str">
        <f>IF(LEN(Crossconnect!C64)=0,"",Crossconnect!C64)</f>
        <v/>
      </c>
      <c r="C62" s="174" t="str">
        <f t="shared" si="1"/>
        <v/>
      </c>
      <c r="D62" s="299" t="str">
        <f>IF(Crossconnect!B64="","",Crossconnect!B64)</f>
        <v/>
      </c>
      <c r="E62" s="174" t="str">
        <f>IF(LEN(Crossconnect!E64)=0,"",Crossconnect!E64)</f>
        <v/>
      </c>
      <c r="F62" s="174" t="str">
        <f t="shared" si="2"/>
        <v/>
      </c>
      <c r="G62" s="79" t="str">
        <f>IF(Crossconnect!D64="","",Crossconnect!D64)</f>
        <v/>
      </c>
      <c r="H62" s="36" t="str">
        <f>IF(LEN(Crossconnect!F64)=0,"",Crossconnect!F64)</f>
        <v/>
      </c>
      <c r="I62" s="238" t="str">
        <f>IF($C62="","",IF($C62="Ja","",VLOOKUP($B62,PDC!$B$10:$G$95,6,FALSE)))</f>
        <v/>
      </c>
      <c r="J62" s="238" t="str">
        <f>IF($C62="","",IF($C62="Ja","",VLOOKUP($B62,PDC!$B$10:$G$95,5,FALSE)))</f>
        <v/>
      </c>
      <c r="K62" s="31"/>
      <c r="L62" s="31"/>
      <c r="M62" s="238" t="str">
        <f>IF($F62="","",IF($F62="Ja","",VLOOKUP($E62,PDC!$B$10:$G$95,5,FALSE)))</f>
        <v/>
      </c>
      <c r="N62" s="31"/>
      <c r="O62" s="300">
        <f t="shared" si="0"/>
        <v>0</v>
      </c>
      <c r="P62" s="300">
        <f t="shared" si="3"/>
        <v>0</v>
      </c>
    </row>
    <row r="63" spans="1:16" x14ac:dyDescent="0.2">
      <c r="A63" s="36" t="str">
        <f>IF(LEN(Crossconnect!A65)=0,"",Crossconnect!A65)</f>
        <v/>
      </c>
      <c r="B63" s="174" t="str">
        <f>IF(LEN(Crossconnect!C65)=0,"",Crossconnect!C65)</f>
        <v/>
      </c>
      <c r="C63" s="174" t="str">
        <f t="shared" si="1"/>
        <v/>
      </c>
      <c r="D63" s="299" t="str">
        <f>IF(Crossconnect!B65="","",Crossconnect!B65)</f>
        <v/>
      </c>
      <c r="E63" s="174" t="str">
        <f>IF(LEN(Crossconnect!E65)=0,"",Crossconnect!E65)</f>
        <v/>
      </c>
      <c r="F63" s="174" t="str">
        <f t="shared" si="2"/>
        <v/>
      </c>
      <c r="G63" s="79" t="str">
        <f>IF(Crossconnect!D65="","",Crossconnect!D65)</f>
        <v/>
      </c>
      <c r="H63" s="36" t="str">
        <f>IF(LEN(Crossconnect!F65)=0,"",Crossconnect!F65)</f>
        <v/>
      </c>
      <c r="I63" s="238" t="str">
        <f>IF($C63="","",IF($C63="Ja","",VLOOKUP($B63,PDC!$B$10:$G$95,6,FALSE)))</f>
        <v/>
      </c>
      <c r="J63" s="238" t="str">
        <f>IF($C63="","",IF($C63="Ja","",VLOOKUP($B63,PDC!$B$10:$G$95,5,FALSE)))</f>
        <v/>
      </c>
      <c r="K63" s="31"/>
      <c r="L63" s="31"/>
      <c r="M63" s="238" t="str">
        <f>IF($F63="","",IF($F63="Ja","",VLOOKUP($E63,PDC!$B$10:$G$95,5,FALSE)))</f>
        <v/>
      </c>
      <c r="N63" s="31"/>
      <c r="O63" s="300">
        <f t="shared" si="0"/>
        <v>0</v>
      </c>
      <c r="P63" s="300">
        <f t="shared" si="3"/>
        <v>0</v>
      </c>
    </row>
    <row r="64" spans="1:16" x14ac:dyDescent="0.2">
      <c r="A64" s="36" t="str">
        <f>IF(LEN(Crossconnect!A66)=0,"",Crossconnect!A66)</f>
        <v/>
      </c>
      <c r="B64" s="174" t="str">
        <f>IF(LEN(Crossconnect!C66)=0,"",Crossconnect!C66)</f>
        <v/>
      </c>
      <c r="C64" s="174" t="str">
        <f t="shared" si="1"/>
        <v/>
      </c>
      <c r="D64" s="299" t="str">
        <f>IF(Crossconnect!B66="","",Crossconnect!B66)</f>
        <v/>
      </c>
      <c r="E64" s="174" t="str">
        <f>IF(LEN(Crossconnect!E66)=0,"",Crossconnect!E66)</f>
        <v/>
      </c>
      <c r="F64" s="174" t="str">
        <f t="shared" si="2"/>
        <v/>
      </c>
      <c r="G64" s="79" t="str">
        <f>IF(Crossconnect!D66="","",Crossconnect!D66)</f>
        <v/>
      </c>
      <c r="H64" s="36" t="str">
        <f>IF(LEN(Crossconnect!F66)=0,"",Crossconnect!F66)</f>
        <v/>
      </c>
      <c r="I64" s="238" t="str">
        <f>IF($C64="","",IF($C64="Ja","",VLOOKUP($B64,PDC!$B$10:$G$95,6,FALSE)))</f>
        <v/>
      </c>
      <c r="J64" s="238" t="str">
        <f>IF($C64="","",IF($C64="Ja","",VLOOKUP($B64,PDC!$B$10:$G$95,5,FALSE)))</f>
        <v/>
      </c>
      <c r="K64" s="31"/>
      <c r="L64" s="31"/>
      <c r="M64" s="238" t="str">
        <f>IF($F64="","",IF($F64="Ja","",VLOOKUP($E64,PDC!$B$10:$G$95,5,FALSE)))</f>
        <v/>
      </c>
      <c r="N64" s="31"/>
      <c r="O64" s="300">
        <f t="shared" si="0"/>
        <v>0</v>
      </c>
      <c r="P64" s="300">
        <f t="shared" si="3"/>
        <v>0</v>
      </c>
    </row>
    <row r="65" spans="1:16" x14ac:dyDescent="0.2">
      <c r="A65" s="36" t="str">
        <f>IF(LEN(Crossconnect!A67)=0,"",Crossconnect!A67)</f>
        <v/>
      </c>
      <c r="B65" s="174" t="str">
        <f>IF(LEN(Crossconnect!C67)=0,"",Crossconnect!C67)</f>
        <v/>
      </c>
      <c r="C65" s="174" t="str">
        <f t="shared" si="1"/>
        <v/>
      </c>
      <c r="D65" s="299" t="str">
        <f>IF(Crossconnect!B67="","",Crossconnect!B67)</f>
        <v/>
      </c>
      <c r="E65" s="174" t="str">
        <f>IF(LEN(Crossconnect!E67)=0,"",Crossconnect!E67)</f>
        <v/>
      </c>
      <c r="F65" s="174" t="str">
        <f t="shared" si="2"/>
        <v/>
      </c>
      <c r="G65" s="79" t="str">
        <f>IF(Crossconnect!D67="","",Crossconnect!D67)</f>
        <v/>
      </c>
      <c r="H65" s="36" t="str">
        <f>IF(LEN(Crossconnect!F67)=0,"",Crossconnect!F67)</f>
        <v/>
      </c>
      <c r="I65" s="238" t="str">
        <f>IF($C65="","",IF($C65="Ja","",VLOOKUP($B65,PDC!$B$10:$G$95,6,FALSE)))</f>
        <v/>
      </c>
      <c r="J65" s="238" t="str">
        <f>IF($C65="","",IF($C65="Ja","",VLOOKUP($B65,PDC!$B$10:$G$95,5,FALSE)))</f>
        <v/>
      </c>
      <c r="K65" s="31"/>
      <c r="L65" s="31"/>
      <c r="M65" s="238" t="str">
        <f>IF($F65="","",IF($F65="Ja","",VLOOKUP($E65,PDC!$B$10:$G$95,5,FALSE)))</f>
        <v/>
      </c>
      <c r="N65" s="31"/>
      <c r="O65" s="300">
        <f t="shared" si="0"/>
        <v>0</v>
      </c>
      <c r="P65" s="300">
        <f t="shared" si="3"/>
        <v>0</v>
      </c>
    </row>
    <row r="66" spans="1:16" x14ac:dyDescent="0.2">
      <c r="A66" s="36" t="str">
        <f>IF(LEN(Crossconnect!A68)=0,"",Crossconnect!A68)</f>
        <v/>
      </c>
      <c r="B66" s="174" t="str">
        <f>IF(LEN(Crossconnect!C68)=0,"",Crossconnect!C68)</f>
        <v/>
      </c>
      <c r="C66" s="174" t="str">
        <f t="shared" si="1"/>
        <v/>
      </c>
      <c r="D66" s="299" t="str">
        <f>IF(Crossconnect!B68="","",Crossconnect!B68)</f>
        <v/>
      </c>
      <c r="E66" s="174" t="str">
        <f>IF(LEN(Crossconnect!E68)=0,"",Crossconnect!E68)</f>
        <v/>
      </c>
      <c r="F66" s="174" t="str">
        <f t="shared" si="2"/>
        <v/>
      </c>
      <c r="G66" s="79" t="str">
        <f>IF(Crossconnect!D68="","",Crossconnect!D68)</f>
        <v/>
      </c>
      <c r="H66" s="36" t="str">
        <f>IF(LEN(Crossconnect!F68)=0,"",Crossconnect!F68)</f>
        <v/>
      </c>
      <c r="I66" s="238" t="str">
        <f>IF($C66="","",IF($C66="Ja","",VLOOKUP($B66,PDC!$B$10:$G$95,6,FALSE)))</f>
        <v/>
      </c>
      <c r="J66" s="238" t="str">
        <f>IF($C66="","",IF($C66="Ja","",VLOOKUP($B66,PDC!$B$10:$G$95,5,FALSE)))</f>
        <v/>
      </c>
      <c r="K66" s="31"/>
      <c r="L66" s="31"/>
      <c r="M66" s="238" t="str">
        <f>IF($F66="","",IF($F66="Ja","",VLOOKUP($E66,PDC!$B$10:$G$95,5,FALSE)))</f>
        <v/>
      </c>
      <c r="N66" s="31"/>
      <c r="O66" s="300">
        <f t="shared" si="0"/>
        <v>0</v>
      </c>
      <c r="P66" s="300">
        <f t="shared" si="3"/>
        <v>0</v>
      </c>
    </row>
    <row r="67" spans="1:16" x14ac:dyDescent="0.2">
      <c r="A67" s="36" t="str">
        <f>IF(LEN(Crossconnect!A69)=0,"",Crossconnect!A69)</f>
        <v/>
      </c>
      <c r="B67" s="174" t="str">
        <f>IF(LEN(Crossconnect!C69)=0,"",Crossconnect!C69)</f>
        <v/>
      </c>
      <c r="C67" s="174" t="str">
        <f t="shared" si="1"/>
        <v/>
      </c>
      <c r="D67" s="299" t="str">
        <f>IF(Crossconnect!B69="","",Crossconnect!B69)</f>
        <v/>
      </c>
      <c r="E67" s="174" t="str">
        <f>IF(LEN(Crossconnect!E69)=0,"",Crossconnect!E69)</f>
        <v/>
      </c>
      <c r="F67" s="174" t="str">
        <f t="shared" si="2"/>
        <v/>
      </c>
      <c r="G67" s="79" t="str">
        <f>IF(Crossconnect!D69="","",Crossconnect!D69)</f>
        <v/>
      </c>
      <c r="H67" s="36" t="str">
        <f>IF(LEN(Crossconnect!F69)=0,"",Crossconnect!F69)</f>
        <v/>
      </c>
      <c r="I67" s="238" t="str">
        <f>IF($C67="","",IF($C67="Ja","",VLOOKUP($B67,PDC!$B$10:$G$95,6,FALSE)))</f>
        <v/>
      </c>
      <c r="J67" s="238" t="str">
        <f>IF($C67="","",IF($C67="Ja","",VLOOKUP($B67,PDC!$B$10:$G$95,5,FALSE)))</f>
        <v/>
      </c>
      <c r="K67" s="31"/>
      <c r="L67" s="31"/>
      <c r="M67" s="238" t="str">
        <f>IF($F67="","",IF($F67="Ja","",VLOOKUP($E67,PDC!$B$10:$G$95,5,FALSE)))</f>
        <v/>
      </c>
      <c r="N67" s="31"/>
      <c r="O67" s="300">
        <f t="shared" si="0"/>
        <v>0</v>
      </c>
      <c r="P67" s="300">
        <f t="shared" si="3"/>
        <v>0</v>
      </c>
    </row>
    <row r="68" spans="1:16" x14ac:dyDescent="0.2">
      <c r="A68" s="36" t="str">
        <f>IF(LEN(Crossconnect!A70)=0,"",Crossconnect!A70)</f>
        <v/>
      </c>
      <c r="B68" s="174" t="str">
        <f>IF(LEN(Crossconnect!C70)=0,"",Crossconnect!C70)</f>
        <v/>
      </c>
      <c r="C68" s="174" t="str">
        <f t="shared" si="1"/>
        <v/>
      </c>
      <c r="D68" s="299" t="str">
        <f>IF(Crossconnect!B70="","",Crossconnect!B70)</f>
        <v/>
      </c>
      <c r="E68" s="174" t="str">
        <f>IF(LEN(Crossconnect!E70)=0,"",Crossconnect!E70)</f>
        <v/>
      </c>
      <c r="F68" s="174" t="str">
        <f t="shared" si="2"/>
        <v/>
      </c>
      <c r="G68" s="79" t="str">
        <f>IF(Crossconnect!D70="","",Crossconnect!D70)</f>
        <v/>
      </c>
      <c r="H68" s="36" t="str">
        <f>IF(LEN(Crossconnect!F70)=0,"",Crossconnect!F70)</f>
        <v/>
      </c>
      <c r="I68" s="238" t="str">
        <f>IF($C68="","",IF($C68="Ja","",VLOOKUP($B68,PDC!$B$10:$G$95,6,FALSE)))</f>
        <v/>
      </c>
      <c r="J68" s="238" t="str">
        <f>IF($C68="","",IF($C68="Ja","",VLOOKUP($B68,PDC!$B$10:$G$95,5,FALSE)))</f>
        <v/>
      </c>
      <c r="K68" s="31"/>
      <c r="L68" s="31"/>
      <c r="M68" s="238" t="str">
        <f>IF($F68="","",IF($F68="Ja","",VLOOKUP($E68,PDC!$B$10:$G$95,5,FALSE)))</f>
        <v/>
      </c>
      <c r="N68" s="31"/>
      <c r="O68" s="300">
        <f t="shared" si="0"/>
        <v>0</v>
      </c>
      <c r="P68" s="300">
        <f t="shared" si="3"/>
        <v>0</v>
      </c>
    </row>
    <row r="69" spans="1:16" x14ac:dyDescent="0.2">
      <c r="A69" s="36" t="str">
        <f>IF(LEN(Crossconnect!A71)=0,"",Crossconnect!A71)</f>
        <v/>
      </c>
      <c r="B69" s="174" t="str">
        <f>IF(LEN(Crossconnect!C71)=0,"",Crossconnect!C71)</f>
        <v/>
      </c>
      <c r="C69" s="174" t="str">
        <f t="shared" si="1"/>
        <v/>
      </c>
      <c r="D69" s="299" t="str">
        <f>IF(Crossconnect!B71="","",Crossconnect!B71)</f>
        <v/>
      </c>
      <c r="E69" s="174" t="str">
        <f>IF(LEN(Crossconnect!E71)=0,"",Crossconnect!E71)</f>
        <v/>
      </c>
      <c r="F69" s="174" t="str">
        <f t="shared" si="2"/>
        <v/>
      </c>
      <c r="G69" s="79" t="str">
        <f>IF(Crossconnect!D71="","",Crossconnect!D71)</f>
        <v/>
      </c>
      <c r="H69" s="36" t="str">
        <f>IF(LEN(Crossconnect!F71)=0,"",Crossconnect!F71)</f>
        <v/>
      </c>
      <c r="I69" s="238" t="str">
        <f>IF($C69="","",IF($C69="Ja","",VLOOKUP($B69,PDC!$B$10:$G$95,6,FALSE)))</f>
        <v/>
      </c>
      <c r="J69" s="238" t="str">
        <f>IF($C69="","",IF($C69="Ja","",VLOOKUP($B69,PDC!$B$10:$G$95,5,FALSE)))</f>
        <v/>
      </c>
      <c r="K69" s="31"/>
      <c r="L69" s="31"/>
      <c r="M69" s="238" t="str">
        <f>IF($F69="","",IF($F69="Ja","",VLOOKUP($E69,PDC!$B$10:$G$95,5,FALSE)))</f>
        <v/>
      </c>
      <c r="N69" s="31"/>
      <c r="O69" s="300">
        <f t="shared" si="0"/>
        <v>0</v>
      </c>
      <c r="P69" s="300">
        <f t="shared" si="3"/>
        <v>0</v>
      </c>
    </row>
    <row r="70" spans="1:16" x14ac:dyDescent="0.2">
      <c r="A70" s="36" t="str">
        <f>IF(LEN(Crossconnect!A72)=0,"",Crossconnect!A72)</f>
        <v/>
      </c>
      <c r="B70" s="174" t="str">
        <f>IF(LEN(Crossconnect!C72)=0,"",Crossconnect!C72)</f>
        <v/>
      </c>
      <c r="C70" s="174" t="str">
        <f t="shared" si="1"/>
        <v/>
      </c>
      <c r="D70" s="299" t="str">
        <f>IF(Crossconnect!B72="","",Crossconnect!B72)</f>
        <v/>
      </c>
      <c r="E70" s="174" t="str">
        <f>IF(LEN(Crossconnect!E72)=0,"",Crossconnect!E72)</f>
        <v/>
      </c>
      <c r="F70" s="174" t="str">
        <f t="shared" si="2"/>
        <v/>
      </c>
      <c r="G70" s="79" t="str">
        <f>IF(Crossconnect!D72="","",Crossconnect!D72)</f>
        <v/>
      </c>
      <c r="H70" s="36" t="str">
        <f>IF(LEN(Crossconnect!F72)=0,"",Crossconnect!F72)</f>
        <v/>
      </c>
      <c r="I70" s="238" t="str">
        <f>IF($C70="","",IF($C70="Ja","",VLOOKUP($B70,PDC!$B$10:$G$95,6,FALSE)))</f>
        <v/>
      </c>
      <c r="J70" s="238" t="str">
        <f>IF($C70="","",IF($C70="Ja","",VLOOKUP($B70,PDC!$B$10:$G$95,5,FALSE)))</f>
        <v/>
      </c>
      <c r="K70" s="31"/>
      <c r="L70" s="31"/>
      <c r="M70" s="238" t="str">
        <f>IF($F70="","",IF($F70="Ja","",VLOOKUP($E70,PDC!$B$10:$G$95,5,FALSE)))</f>
        <v/>
      </c>
      <c r="N70" s="31"/>
      <c r="O70" s="300">
        <f t="shared" si="0"/>
        <v>0</v>
      </c>
      <c r="P70" s="300">
        <f t="shared" si="3"/>
        <v>0</v>
      </c>
    </row>
    <row r="71" spans="1:16" x14ac:dyDescent="0.2">
      <c r="A71" s="36" t="str">
        <f>IF(LEN(Crossconnect!A73)=0,"",Crossconnect!A73)</f>
        <v/>
      </c>
      <c r="B71" s="174" t="str">
        <f>IF(LEN(Crossconnect!C73)=0,"",Crossconnect!C73)</f>
        <v/>
      </c>
      <c r="C71" s="174" t="str">
        <f t="shared" si="1"/>
        <v/>
      </c>
      <c r="D71" s="299" t="str">
        <f>IF(Crossconnect!B73="","",Crossconnect!B73)</f>
        <v/>
      </c>
      <c r="E71" s="174" t="str">
        <f>IF(LEN(Crossconnect!E73)=0,"",Crossconnect!E73)</f>
        <v/>
      </c>
      <c r="F71" s="174" t="str">
        <f t="shared" si="2"/>
        <v/>
      </c>
      <c r="G71" s="79" t="str">
        <f>IF(Crossconnect!D73="","",Crossconnect!D73)</f>
        <v/>
      </c>
      <c r="H71" s="36" t="str">
        <f>IF(LEN(Crossconnect!F73)=0,"",Crossconnect!F73)</f>
        <v/>
      </c>
      <c r="I71" s="238" t="str">
        <f>IF($C71="","",IF($C71="Ja","",VLOOKUP($B71,PDC!$B$10:$G$95,6,FALSE)))</f>
        <v/>
      </c>
      <c r="J71" s="238" t="str">
        <f>IF($C71="","",IF($C71="Ja","",VLOOKUP($B71,PDC!$B$10:$G$95,5,FALSE)))</f>
        <v/>
      </c>
      <c r="K71" s="31"/>
      <c r="L71" s="31"/>
      <c r="M71" s="238" t="str">
        <f>IF($F71="","",IF($F71="Ja","",VLOOKUP($E71,PDC!$B$10:$G$95,5,FALSE)))</f>
        <v/>
      </c>
      <c r="N71" s="31"/>
      <c r="O71" s="300">
        <f t="shared" si="0"/>
        <v>0</v>
      </c>
      <c r="P71" s="300">
        <f t="shared" si="3"/>
        <v>0</v>
      </c>
    </row>
    <row r="72" spans="1:16" x14ac:dyDescent="0.2">
      <c r="A72" s="36" t="str">
        <f>IF(LEN(Crossconnect!A74)=0,"",Crossconnect!A74)</f>
        <v/>
      </c>
      <c r="B72" s="174" t="str">
        <f>IF(LEN(Crossconnect!C74)=0,"",Crossconnect!C74)</f>
        <v/>
      </c>
      <c r="C72" s="174" t="str">
        <f t="shared" si="1"/>
        <v/>
      </c>
      <c r="D72" s="299" t="str">
        <f>IF(Crossconnect!B74="","",Crossconnect!B74)</f>
        <v/>
      </c>
      <c r="E72" s="174" t="str">
        <f>IF(LEN(Crossconnect!E74)=0,"",Crossconnect!E74)</f>
        <v/>
      </c>
      <c r="F72" s="174" t="str">
        <f t="shared" si="2"/>
        <v/>
      </c>
      <c r="G72" s="79" t="str">
        <f>IF(Crossconnect!D74="","",Crossconnect!D74)</f>
        <v/>
      </c>
      <c r="H72" s="36" t="str">
        <f>IF(LEN(Crossconnect!F74)=0,"",Crossconnect!F74)</f>
        <v/>
      </c>
      <c r="I72" s="238" t="str">
        <f>IF($C72="","",IF($C72="Ja","",VLOOKUP($B72,PDC!$B$10:$G$95,6,FALSE)))</f>
        <v/>
      </c>
      <c r="J72" s="238" t="str">
        <f>IF($C72="","",IF($C72="Ja","",VLOOKUP($B72,PDC!$B$10:$G$95,5,FALSE)))</f>
        <v/>
      </c>
      <c r="K72" s="31"/>
      <c r="L72" s="31"/>
      <c r="M72" s="238" t="str">
        <f>IF($F72="","",IF($F72="Ja","",VLOOKUP($E72,PDC!$B$10:$G$95,5,FALSE)))</f>
        <v/>
      </c>
      <c r="N72" s="31"/>
      <c r="O72" s="300">
        <f t="shared" si="0"/>
        <v>0</v>
      </c>
      <c r="P72" s="300">
        <f t="shared" si="3"/>
        <v>0</v>
      </c>
    </row>
    <row r="73" spans="1:16" x14ac:dyDescent="0.2">
      <c r="A73" s="36" t="str">
        <f>IF(LEN(Crossconnect!A75)=0,"",Crossconnect!A75)</f>
        <v/>
      </c>
      <c r="B73" s="174" t="str">
        <f>IF(LEN(Crossconnect!C75)=0,"",Crossconnect!C75)</f>
        <v/>
      </c>
      <c r="C73" s="174" t="str">
        <f t="shared" si="1"/>
        <v/>
      </c>
      <c r="D73" s="299" t="str">
        <f>IF(Crossconnect!B75="","",Crossconnect!B75)</f>
        <v/>
      </c>
      <c r="E73" s="174" t="str">
        <f>IF(LEN(Crossconnect!E75)=0,"",Crossconnect!E75)</f>
        <v/>
      </c>
      <c r="F73" s="174" t="str">
        <f t="shared" si="2"/>
        <v/>
      </c>
      <c r="G73" s="79" t="str">
        <f>IF(Crossconnect!D75="","",Crossconnect!D75)</f>
        <v/>
      </c>
      <c r="H73" s="36" t="str">
        <f>IF(LEN(Crossconnect!F75)=0,"",Crossconnect!F75)</f>
        <v/>
      </c>
      <c r="I73" s="238" t="str">
        <f>IF($C73="","",IF($C73="Ja","",VLOOKUP($B73,PDC!$B$10:$G$95,6,FALSE)))</f>
        <v/>
      </c>
      <c r="J73" s="238" t="str">
        <f>IF($C73="","",IF($C73="Ja","",VLOOKUP($B73,PDC!$B$10:$G$95,5,FALSE)))</f>
        <v/>
      </c>
      <c r="K73" s="31"/>
      <c r="L73" s="31"/>
      <c r="M73" s="238" t="str">
        <f>IF($F73="","",IF($F73="Ja","",VLOOKUP($E73,PDC!$B$10:$G$95,5,FALSE)))</f>
        <v/>
      </c>
      <c r="N73" s="31"/>
      <c r="O73" s="300">
        <f t="shared" si="0"/>
        <v>0</v>
      </c>
      <c r="P73" s="300">
        <f t="shared" si="3"/>
        <v>0</v>
      </c>
    </row>
    <row r="74" spans="1:16" x14ac:dyDescent="0.2">
      <c r="A74" s="36" t="str">
        <f>IF(LEN(Crossconnect!A76)=0,"",Crossconnect!A76)</f>
        <v/>
      </c>
      <c r="B74" s="174" t="str">
        <f>IF(LEN(Crossconnect!C76)=0,"",Crossconnect!C76)</f>
        <v/>
      </c>
      <c r="C74" s="174" t="str">
        <f t="shared" si="1"/>
        <v/>
      </c>
      <c r="D74" s="299" t="str">
        <f>IF(Crossconnect!B76="","",Crossconnect!B76)</f>
        <v/>
      </c>
      <c r="E74" s="174" t="str">
        <f>IF(LEN(Crossconnect!E76)=0,"",Crossconnect!E76)</f>
        <v/>
      </c>
      <c r="F74" s="174" t="str">
        <f t="shared" si="2"/>
        <v/>
      </c>
      <c r="G74" s="79" t="str">
        <f>IF(Crossconnect!D76="","",Crossconnect!D76)</f>
        <v/>
      </c>
      <c r="H74" s="36" t="str">
        <f>IF(LEN(Crossconnect!F76)=0,"",Crossconnect!F76)</f>
        <v/>
      </c>
      <c r="I74" s="238" t="str">
        <f>IF($C74="","",IF($C74="Ja","",VLOOKUP($B74,PDC!$B$10:$G$95,6,FALSE)))</f>
        <v/>
      </c>
      <c r="J74" s="238" t="str">
        <f>IF($C74="","",IF($C74="Ja","",VLOOKUP($B74,PDC!$B$10:$G$95,5,FALSE)))</f>
        <v/>
      </c>
      <c r="K74" s="31"/>
      <c r="L74" s="31"/>
      <c r="M74" s="238" t="str">
        <f>IF($F74="","",IF($F74="Ja","",VLOOKUP($E74,PDC!$B$10:$G$95,5,FALSE)))</f>
        <v/>
      </c>
      <c r="N74" s="31"/>
      <c r="O74" s="300">
        <f t="shared" si="0"/>
        <v>0</v>
      </c>
      <c r="P74" s="300">
        <f t="shared" si="3"/>
        <v>0</v>
      </c>
    </row>
    <row r="75" spans="1:16" x14ac:dyDescent="0.2">
      <c r="A75" s="36" t="str">
        <f>IF(LEN(Crossconnect!A77)=0,"",Crossconnect!A77)</f>
        <v/>
      </c>
      <c r="B75" s="174" t="str">
        <f>IF(LEN(Crossconnect!C77)=0,"",Crossconnect!C77)</f>
        <v/>
      </c>
      <c r="C75" s="174" t="str">
        <f t="shared" si="1"/>
        <v/>
      </c>
      <c r="D75" s="299" t="str">
        <f>IF(Crossconnect!B77="","",Crossconnect!B77)</f>
        <v/>
      </c>
      <c r="E75" s="174" t="str">
        <f>IF(LEN(Crossconnect!E77)=0,"",Crossconnect!E77)</f>
        <v/>
      </c>
      <c r="F75" s="174" t="str">
        <f t="shared" si="2"/>
        <v/>
      </c>
      <c r="G75" s="79" t="str">
        <f>IF(Crossconnect!D77="","",Crossconnect!D77)</f>
        <v/>
      </c>
      <c r="H75" s="36" t="str">
        <f>IF(LEN(Crossconnect!F77)=0,"",Crossconnect!F77)</f>
        <v/>
      </c>
      <c r="I75" s="238" t="str">
        <f>IF($C75="","",IF($C75="Ja","",VLOOKUP($B75,PDC!$B$10:$G$95,6,FALSE)))</f>
        <v/>
      </c>
      <c r="J75" s="238" t="str">
        <f>IF($C75="","",IF($C75="Ja","",VLOOKUP($B75,PDC!$B$10:$G$95,5,FALSE)))</f>
        <v/>
      </c>
      <c r="K75" s="31"/>
      <c r="L75" s="31"/>
      <c r="M75" s="238" t="str">
        <f>IF($F75="","",IF($F75="Ja","",VLOOKUP($E75,PDC!$B$10:$G$95,5,FALSE)))</f>
        <v/>
      </c>
      <c r="N75" s="31"/>
      <c r="O75" s="300">
        <f t="shared" si="0"/>
        <v>0</v>
      </c>
      <c r="P75" s="300">
        <f t="shared" si="3"/>
        <v>0</v>
      </c>
    </row>
    <row r="76" spans="1:16" x14ac:dyDescent="0.2">
      <c r="A76" s="36" t="str">
        <f>IF(LEN(Crossconnect!A78)=0,"",Crossconnect!A78)</f>
        <v/>
      </c>
      <c r="B76" s="174" t="str">
        <f>IF(LEN(Crossconnect!C78)=0,"",Crossconnect!C78)</f>
        <v/>
      </c>
      <c r="C76" s="174" t="str">
        <f t="shared" si="1"/>
        <v/>
      </c>
      <c r="D76" s="299" t="str">
        <f>IF(Crossconnect!B78="","",Crossconnect!B78)</f>
        <v/>
      </c>
      <c r="E76" s="174" t="str">
        <f>IF(LEN(Crossconnect!E78)=0,"",Crossconnect!E78)</f>
        <v/>
      </c>
      <c r="F76" s="174" t="str">
        <f t="shared" si="2"/>
        <v/>
      </c>
      <c r="G76" s="79" t="str">
        <f>IF(Crossconnect!D78="","",Crossconnect!D78)</f>
        <v/>
      </c>
      <c r="H76" s="36" t="str">
        <f>IF(LEN(Crossconnect!F78)=0,"",Crossconnect!F78)</f>
        <v/>
      </c>
      <c r="I76" s="238" t="str">
        <f>IF($C76="","",IF($C76="Ja","",VLOOKUP($B76,PDC!$B$10:$G$95,6,FALSE)))</f>
        <v/>
      </c>
      <c r="J76" s="238" t="str">
        <f>IF($C76="","",IF($C76="Ja","",VLOOKUP($B76,PDC!$B$10:$G$95,5,FALSE)))</f>
        <v/>
      </c>
      <c r="K76" s="31"/>
      <c r="L76" s="31"/>
      <c r="M76" s="238" t="str">
        <f>IF($F76="","",IF($F76="Ja","",VLOOKUP($E76,PDC!$B$10:$G$95,5,FALSE)))</f>
        <v/>
      </c>
      <c r="N76" s="31"/>
      <c r="O76" s="300">
        <f t="shared" ref="O76:O139" si="4">IF(C76="",0,IF(C76="Ja",K76,I76))</f>
        <v>0</v>
      </c>
      <c r="P76" s="300">
        <f t="shared" si="3"/>
        <v>0</v>
      </c>
    </row>
    <row r="77" spans="1:16" x14ac:dyDescent="0.2">
      <c r="A77" s="36" t="str">
        <f>IF(LEN(Crossconnect!A79)=0,"",Crossconnect!A79)</f>
        <v/>
      </c>
      <c r="B77" s="174" t="str">
        <f>IF(LEN(Crossconnect!C79)=0,"",Crossconnect!C79)</f>
        <v/>
      </c>
      <c r="C77" s="174" t="str">
        <f t="shared" ref="C77:C140" si="5">IF(B77="","",IF(LEFT(B77,3)="SD-","Ja","Nee"))</f>
        <v/>
      </c>
      <c r="D77" s="299" t="str">
        <f>IF(Crossconnect!B79="","",Crossconnect!B79)</f>
        <v/>
      </c>
      <c r="E77" s="174" t="str">
        <f>IF(LEN(Crossconnect!E79)=0,"",Crossconnect!E79)</f>
        <v/>
      </c>
      <c r="F77" s="174" t="str">
        <f t="shared" ref="F77:F140" si="6">IF(E77="","",IF(LEFT(E77,3)="SD-","Ja","Nee"))</f>
        <v/>
      </c>
      <c r="G77" s="79" t="str">
        <f>IF(Crossconnect!D79="","",Crossconnect!D79)</f>
        <v/>
      </c>
      <c r="H77" s="36" t="str">
        <f>IF(LEN(Crossconnect!F79)=0,"",Crossconnect!F79)</f>
        <v/>
      </c>
      <c r="I77" s="238" t="str">
        <f>IF($C77="","",IF($C77="Ja","",VLOOKUP($B77,PDC!$B$10:$G$95,6,FALSE)))</f>
        <v/>
      </c>
      <c r="J77" s="238" t="str">
        <f>IF($C77="","",IF($C77="Ja","",VLOOKUP($B77,PDC!$B$10:$G$95,5,FALSE)))</f>
        <v/>
      </c>
      <c r="K77" s="31"/>
      <c r="L77" s="31"/>
      <c r="M77" s="238" t="str">
        <f>IF($F77="","",IF($F77="Ja","",VLOOKUP($E77,PDC!$B$10:$G$95,5,FALSE)))</f>
        <v/>
      </c>
      <c r="N77" s="31"/>
      <c r="O77" s="300">
        <f t="shared" si="4"/>
        <v>0</v>
      </c>
      <c r="P77" s="300">
        <f t="shared" ref="P77:P140" si="7">IF(AND(C77="",F77=""),0,IF(C77="Ja",L77,J77)+IF(F77="Ja",N77,M77))</f>
        <v>0</v>
      </c>
    </row>
    <row r="78" spans="1:16" x14ac:dyDescent="0.2">
      <c r="A78" s="36" t="str">
        <f>IF(LEN(Crossconnect!A80)=0,"",Crossconnect!A80)</f>
        <v/>
      </c>
      <c r="B78" s="174" t="str">
        <f>IF(LEN(Crossconnect!C80)=0,"",Crossconnect!C80)</f>
        <v/>
      </c>
      <c r="C78" s="174" t="str">
        <f t="shared" si="5"/>
        <v/>
      </c>
      <c r="D78" s="299" t="str">
        <f>IF(Crossconnect!B80="","",Crossconnect!B80)</f>
        <v/>
      </c>
      <c r="E78" s="174" t="str">
        <f>IF(LEN(Crossconnect!E80)=0,"",Crossconnect!E80)</f>
        <v/>
      </c>
      <c r="F78" s="174" t="str">
        <f t="shared" si="6"/>
        <v/>
      </c>
      <c r="G78" s="79" t="str">
        <f>IF(Crossconnect!D80="","",Crossconnect!D80)</f>
        <v/>
      </c>
      <c r="H78" s="36" t="str">
        <f>IF(LEN(Crossconnect!F80)=0,"",Crossconnect!F80)</f>
        <v/>
      </c>
      <c r="I78" s="238" t="str">
        <f>IF($C78="","",IF($C78="Ja","",VLOOKUP($B78,PDC!$B$10:$G$95,6,FALSE)))</f>
        <v/>
      </c>
      <c r="J78" s="238" t="str">
        <f>IF($C78="","",IF($C78="Ja","",VLOOKUP($B78,PDC!$B$10:$G$95,5,FALSE)))</f>
        <v/>
      </c>
      <c r="K78" s="31"/>
      <c r="L78" s="31"/>
      <c r="M78" s="238" t="str">
        <f>IF($F78="","",IF($F78="Ja","",VLOOKUP($E78,PDC!$B$10:$G$95,5,FALSE)))</f>
        <v/>
      </c>
      <c r="N78" s="31"/>
      <c r="O78" s="300">
        <f t="shared" si="4"/>
        <v>0</v>
      </c>
      <c r="P78" s="300">
        <f t="shared" si="7"/>
        <v>0</v>
      </c>
    </row>
    <row r="79" spans="1:16" x14ac:dyDescent="0.2">
      <c r="A79" s="36" t="str">
        <f>IF(LEN(Crossconnect!A81)=0,"",Crossconnect!A81)</f>
        <v/>
      </c>
      <c r="B79" s="174" t="str">
        <f>IF(LEN(Crossconnect!C81)=0,"",Crossconnect!C81)</f>
        <v/>
      </c>
      <c r="C79" s="174" t="str">
        <f t="shared" si="5"/>
        <v/>
      </c>
      <c r="D79" s="299" t="str">
        <f>IF(Crossconnect!B81="","",Crossconnect!B81)</f>
        <v/>
      </c>
      <c r="E79" s="174" t="str">
        <f>IF(LEN(Crossconnect!E81)=0,"",Crossconnect!E81)</f>
        <v/>
      </c>
      <c r="F79" s="174" t="str">
        <f t="shared" si="6"/>
        <v/>
      </c>
      <c r="G79" s="79" t="str">
        <f>IF(Crossconnect!D81="","",Crossconnect!D81)</f>
        <v/>
      </c>
      <c r="H79" s="36" t="str">
        <f>IF(LEN(Crossconnect!F81)=0,"",Crossconnect!F81)</f>
        <v/>
      </c>
      <c r="I79" s="238" t="str">
        <f>IF($C79="","",IF($C79="Ja","",VLOOKUP($B79,PDC!$B$10:$G$95,6,FALSE)))</f>
        <v/>
      </c>
      <c r="J79" s="238" t="str">
        <f>IF($C79="","",IF($C79="Ja","",VLOOKUP($B79,PDC!$B$10:$G$95,5,FALSE)))</f>
        <v/>
      </c>
      <c r="K79" s="31"/>
      <c r="L79" s="31"/>
      <c r="M79" s="238" t="str">
        <f>IF($F79="","",IF($F79="Ja","",VLOOKUP($E79,PDC!$B$10:$G$95,5,FALSE)))</f>
        <v/>
      </c>
      <c r="N79" s="31"/>
      <c r="O79" s="300">
        <f t="shared" si="4"/>
        <v>0</v>
      </c>
      <c r="P79" s="300">
        <f t="shared" si="7"/>
        <v>0</v>
      </c>
    </row>
    <row r="80" spans="1:16" x14ac:dyDescent="0.2">
      <c r="A80" s="36" t="str">
        <f>IF(LEN(Crossconnect!A82)=0,"",Crossconnect!A82)</f>
        <v/>
      </c>
      <c r="B80" s="174" t="str">
        <f>IF(LEN(Crossconnect!C82)=0,"",Crossconnect!C82)</f>
        <v/>
      </c>
      <c r="C80" s="174" t="str">
        <f t="shared" si="5"/>
        <v/>
      </c>
      <c r="D80" s="299" t="str">
        <f>IF(Crossconnect!B82="","",Crossconnect!B82)</f>
        <v/>
      </c>
      <c r="E80" s="174" t="str">
        <f>IF(LEN(Crossconnect!E82)=0,"",Crossconnect!E82)</f>
        <v/>
      </c>
      <c r="F80" s="174" t="str">
        <f t="shared" si="6"/>
        <v/>
      </c>
      <c r="G80" s="79" t="str">
        <f>IF(Crossconnect!D82="","",Crossconnect!D82)</f>
        <v/>
      </c>
      <c r="H80" s="36" t="str">
        <f>IF(LEN(Crossconnect!F82)=0,"",Crossconnect!F82)</f>
        <v/>
      </c>
      <c r="I80" s="238" t="str">
        <f>IF($C80="","",IF($C80="Ja","",VLOOKUP($B80,PDC!$B$10:$G$95,6,FALSE)))</f>
        <v/>
      </c>
      <c r="J80" s="238" t="str">
        <f>IF($C80="","",IF($C80="Ja","",VLOOKUP($B80,PDC!$B$10:$G$95,5,FALSE)))</f>
        <v/>
      </c>
      <c r="K80" s="31"/>
      <c r="L80" s="31"/>
      <c r="M80" s="238" t="str">
        <f>IF($F80="","",IF($F80="Ja","",VLOOKUP($E80,PDC!$B$10:$G$95,5,FALSE)))</f>
        <v/>
      </c>
      <c r="N80" s="31"/>
      <c r="O80" s="300">
        <f t="shared" si="4"/>
        <v>0</v>
      </c>
      <c r="P80" s="300">
        <f t="shared" si="7"/>
        <v>0</v>
      </c>
    </row>
    <row r="81" spans="1:16" x14ac:dyDescent="0.2">
      <c r="A81" s="36" t="str">
        <f>IF(LEN(Crossconnect!A83)=0,"",Crossconnect!A83)</f>
        <v/>
      </c>
      <c r="B81" s="174" t="str">
        <f>IF(LEN(Crossconnect!C83)=0,"",Crossconnect!C83)</f>
        <v/>
      </c>
      <c r="C81" s="174" t="str">
        <f t="shared" si="5"/>
        <v/>
      </c>
      <c r="D81" s="299" t="str">
        <f>IF(Crossconnect!B83="","",Crossconnect!B83)</f>
        <v/>
      </c>
      <c r="E81" s="174" t="str">
        <f>IF(LEN(Crossconnect!E83)=0,"",Crossconnect!E83)</f>
        <v/>
      </c>
      <c r="F81" s="174" t="str">
        <f t="shared" si="6"/>
        <v/>
      </c>
      <c r="G81" s="79" t="str">
        <f>IF(Crossconnect!D83="","",Crossconnect!D83)</f>
        <v/>
      </c>
      <c r="H81" s="36" t="str">
        <f>IF(LEN(Crossconnect!F83)=0,"",Crossconnect!F83)</f>
        <v/>
      </c>
      <c r="I81" s="238" t="str">
        <f>IF($C81="","",IF($C81="Ja","",VLOOKUP($B81,PDC!$B$10:$G$95,6,FALSE)))</f>
        <v/>
      </c>
      <c r="J81" s="238" t="str">
        <f>IF($C81="","",IF($C81="Ja","",VLOOKUP($B81,PDC!$B$10:$G$95,5,FALSE)))</f>
        <v/>
      </c>
      <c r="K81" s="31"/>
      <c r="L81" s="31"/>
      <c r="M81" s="238" t="str">
        <f>IF($F81="","",IF($F81="Ja","",VLOOKUP($E81,PDC!$B$10:$G$95,5,FALSE)))</f>
        <v/>
      </c>
      <c r="N81" s="31"/>
      <c r="O81" s="300">
        <f t="shared" si="4"/>
        <v>0</v>
      </c>
      <c r="P81" s="300">
        <f t="shared" si="7"/>
        <v>0</v>
      </c>
    </row>
    <row r="82" spans="1:16" x14ac:dyDescent="0.2">
      <c r="A82" s="36" t="str">
        <f>IF(LEN(Crossconnect!A84)=0,"",Crossconnect!A84)</f>
        <v/>
      </c>
      <c r="B82" s="174" t="str">
        <f>IF(LEN(Crossconnect!C84)=0,"",Crossconnect!C84)</f>
        <v/>
      </c>
      <c r="C82" s="174" t="str">
        <f t="shared" si="5"/>
        <v/>
      </c>
      <c r="D82" s="299" t="str">
        <f>IF(Crossconnect!B84="","",Crossconnect!B84)</f>
        <v/>
      </c>
      <c r="E82" s="174" t="str">
        <f>IF(LEN(Crossconnect!E84)=0,"",Crossconnect!E84)</f>
        <v/>
      </c>
      <c r="F82" s="174" t="str">
        <f t="shared" si="6"/>
        <v/>
      </c>
      <c r="G82" s="79" t="str">
        <f>IF(Crossconnect!D84="","",Crossconnect!D84)</f>
        <v/>
      </c>
      <c r="H82" s="36" t="str">
        <f>IF(LEN(Crossconnect!F84)=0,"",Crossconnect!F84)</f>
        <v/>
      </c>
      <c r="I82" s="238" t="str">
        <f>IF($C82="","",IF($C82="Ja","",VLOOKUP($B82,PDC!$B$10:$G$95,6,FALSE)))</f>
        <v/>
      </c>
      <c r="J82" s="238" t="str">
        <f>IF($C82="","",IF($C82="Ja","",VLOOKUP($B82,PDC!$B$10:$G$95,5,FALSE)))</f>
        <v/>
      </c>
      <c r="K82" s="31"/>
      <c r="L82" s="31"/>
      <c r="M82" s="238" t="str">
        <f>IF($F82="","",IF($F82="Ja","",VLOOKUP($E82,PDC!$B$10:$G$95,5,FALSE)))</f>
        <v/>
      </c>
      <c r="N82" s="31"/>
      <c r="O82" s="300">
        <f t="shared" si="4"/>
        <v>0</v>
      </c>
      <c r="P82" s="300">
        <f t="shared" si="7"/>
        <v>0</v>
      </c>
    </row>
    <row r="83" spans="1:16" x14ac:dyDescent="0.2">
      <c r="A83" s="36" t="str">
        <f>IF(LEN(Crossconnect!A85)=0,"",Crossconnect!A85)</f>
        <v/>
      </c>
      <c r="B83" s="174" t="str">
        <f>IF(LEN(Crossconnect!C85)=0,"",Crossconnect!C85)</f>
        <v/>
      </c>
      <c r="C83" s="174" t="str">
        <f t="shared" si="5"/>
        <v/>
      </c>
      <c r="D83" s="299" t="str">
        <f>IF(Crossconnect!B85="","",Crossconnect!B85)</f>
        <v/>
      </c>
      <c r="E83" s="174" t="str">
        <f>IF(LEN(Crossconnect!E85)=0,"",Crossconnect!E85)</f>
        <v/>
      </c>
      <c r="F83" s="174" t="str">
        <f t="shared" si="6"/>
        <v/>
      </c>
      <c r="G83" s="79" t="str">
        <f>IF(Crossconnect!D85="","",Crossconnect!D85)</f>
        <v/>
      </c>
      <c r="H83" s="36" t="str">
        <f>IF(LEN(Crossconnect!F85)=0,"",Crossconnect!F85)</f>
        <v/>
      </c>
      <c r="I83" s="238" t="str">
        <f>IF($C83="","",IF($C83="Ja","",VLOOKUP($B83,PDC!$B$10:$G$95,6,FALSE)))</f>
        <v/>
      </c>
      <c r="J83" s="238" t="str">
        <f>IF($C83="","",IF($C83="Ja","",VLOOKUP($B83,PDC!$B$10:$G$95,5,FALSE)))</f>
        <v/>
      </c>
      <c r="K83" s="31"/>
      <c r="L83" s="31"/>
      <c r="M83" s="238" t="str">
        <f>IF($F83="","",IF($F83="Ja","",VLOOKUP($E83,PDC!$B$10:$G$95,5,FALSE)))</f>
        <v/>
      </c>
      <c r="N83" s="31"/>
      <c r="O83" s="300">
        <f t="shared" si="4"/>
        <v>0</v>
      </c>
      <c r="P83" s="300">
        <f t="shared" si="7"/>
        <v>0</v>
      </c>
    </row>
    <row r="84" spans="1:16" x14ac:dyDescent="0.2">
      <c r="A84" s="36" t="str">
        <f>IF(LEN(Crossconnect!A86)=0,"",Crossconnect!A86)</f>
        <v/>
      </c>
      <c r="B84" s="174" t="str">
        <f>IF(LEN(Crossconnect!C86)=0,"",Crossconnect!C86)</f>
        <v/>
      </c>
      <c r="C84" s="174" t="str">
        <f t="shared" si="5"/>
        <v/>
      </c>
      <c r="D84" s="299" t="str">
        <f>IF(Crossconnect!B86="","",Crossconnect!B86)</f>
        <v/>
      </c>
      <c r="E84" s="174" t="str">
        <f>IF(LEN(Crossconnect!E86)=0,"",Crossconnect!E86)</f>
        <v/>
      </c>
      <c r="F84" s="174" t="str">
        <f t="shared" si="6"/>
        <v/>
      </c>
      <c r="G84" s="79" t="str">
        <f>IF(Crossconnect!D86="","",Crossconnect!D86)</f>
        <v/>
      </c>
      <c r="H84" s="36" t="str">
        <f>IF(LEN(Crossconnect!F86)=0,"",Crossconnect!F86)</f>
        <v/>
      </c>
      <c r="I84" s="238" t="str">
        <f>IF($C84="","",IF($C84="Ja","",VLOOKUP($B84,PDC!$B$10:$G$95,6,FALSE)))</f>
        <v/>
      </c>
      <c r="J84" s="238" t="str">
        <f>IF($C84="","",IF($C84="Ja","",VLOOKUP($B84,PDC!$B$10:$G$95,5,FALSE)))</f>
        <v/>
      </c>
      <c r="K84" s="31"/>
      <c r="L84" s="31"/>
      <c r="M84" s="238" t="str">
        <f>IF($F84="","",IF($F84="Ja","",VLOOKUP($E84,PDC!$B$10:$G$95,5,FALSE)))</f>
        <v/>
      </c>
      <c r="N84" s="31"/>
      <c r="O84" s="300">
        <f t="shared" si="4"/>
        <v>0</v>
      </c>
      <c r="P84" s="300">
        <f t="shared" si="7"/>
        <v>0</v>
      </c>
    </row>
    <row r="85" spans="1:16" x14ac:dyDescent="0.2">
      <c r="A85" s="36" t="str">
        <f>IF(LEN(Crossconnect!A87)=0,"",Crossconnect!A87)</f>
        <v/>
      </c>
      <c r="B85" s="174" t="str">
        <f>IF(LEN(Crossconnect!C87)=0,"",Crossconnect!C87)</f>
        <v/>
      </c>
      <c r="C85" s="174" t="str">
        <f t="shared" si="5"/>
        <v/>
      </c>
      <c r="D85" s="299" t="str">
        <f>IF(Crossconnect!B87="","",Crossconnect!B87)</f>
        <v/>
      </c>
      <c r="E85" s="174" t="str">
        <f>IF(LEN(Crossconnect!E87)=0,"",Crossconnect!E87)</f>
        <v/>
      </c>
      <c r="F85" s="174" t="str">
        <f t="shared" si="6"/>
        <v/>
      </c>
      <c r="G85" s="79" t="str">
        <f>IF(Crossconnect!D87="","",Crossconnect!D87)</f>
        <v/>
      </c>
      <c r="H85" s="36" t="str">
        <f>IF(LEN(Crossconnect!F87)=0,"",Crossconnect!F87)</f>
        <v/>
      </c>
      <c r="I85" s="238" t="str">
        <f>IF($C85="","",IF($C85="Ja","",VLOOKUP($B85,PDC!$B$10:$G$95,6,FALSE)))</f>
        <v/>
      </c>
      <c r="J85" s="238" t="str">
        <f>IF($C85="","",IF($C85="Ja","",VLOOKUP($B85,PDC!$B$10:$G$95,5,FALSE)))</f>
        <v/>
      </c>
      <c r="K85" s="31"/>
      <c r="L85" s="31"/>
      <c r="M85" s="238" t="str">
        <f>IF($F85="","",IF($F85="Ja","",VLOOKUP($E85,PDC!$B$10:$G$95,5,FALSE)))</f>
        <v/>
      </c>
      <c r="N85" s="31"/>
      <c r="O85" s="300">
        <f t="shared" si="4"/>
        <v>0</v>
      </c>
      <c r="P85" s="300">
        <f t="shared" si="7"/>
        <v>0</v>
      </c>
    </row>
    <row r="86" spans="1:16" x14ac:dyDescent="0.2">
      <c r="A86" s="36" t="str">
        <f>IF(LEN(Crossconnect!A88)=0,"",Crossconnect!A88)</f>
        <v/>
      </c>
      <c r="B86" s="174" t="str">
        <f>IF(LEN(Crossconnect!C88)=0,"",Crossconnect!C88)</f>
        <v/>
      </c>
      <c r="C86" s="174" t="str">
        <f t="shared" si="5"/>
        <v/>
      </c>
      <c r="D86" s="299" t="str">
        <f>IF(Crossconnect!B88="","",Crossconnect!B88)</f>
        <v/>
      </c>
      <c r="E86" s="174" t="str">
        <f>IF(LEN(Crossconnect!E88)=0,"",Crossconnect!E88)</f>
        <v/>
      </c>
      <c r="F86" s="174" t="str">
        <f t="shared" si="6"/>
        <v/>
      </c>
      <c r="G86" s="79" t="str">
        <f>IF(Crossconnect!D88="","",Crossconnect!D88)</f>
        <v/>
      </c>
      <c r="H86" s="36" t="str">
        <f>IF(LEN(Crossconnect!F88)=0,"",Crossconnect!F88)</f>
        <v/>
      </c>
      <c r="I86" s="238" t="str">
        <f>IF($C86="","",IF($C86="Ja","",VLOOKUP($B86,PDC!$B$10:$G$95,6,FALSE)))</f>
        <v/>
      </c>
      <c r="J86" s="238" t="str">
        <f>IF($C86="","",IF($C86="Ja","",VLOOKUP($B86,PDC!$B$10:$G$95,5,FALSE)))</f>
        <v/>
      </c>
      <c r="K86" s="31"/>
      <c r="L86" s="31"/>
      <c r="M86" s="238" t="str">
        <f>IF($F86="","",IF($F86="Ja","",VLOOKUP($E86,PDC!$B$10:$G$95,5,FALSE)))</f>
        <v/>
      </c>
      <c r="N86" s="31"/>
      <c r="O86" s="300">
        <f t="shared" si="4"/>
        <v>0</v>
      </c>
      <c r="P86" s="300">
        <f t="shared" si="7"/>
        <v>0</v>
      </c>
    </row>
    <row r="87" spans="1:16" x14ac:dyDescent="0.2">
      <c r="A87" s="36" t="str">
        <f>IF(LEN(Crossconnect!A89)=0,"",Crossconnect!A89)</f>
        <v/>
      </c>
      <c r="B87" s="174" t="str">
        <f>IF(LEN(Crossconnect!C89)=0,"",Crossconnect!C89)</f>
        <v/>
      </c>
      <c r="C87" s="174" t="str">
        <f t="shared" si="5"/>
        <v/>
      </c>
      <c r="D87" s="299" t="str">
        <f>IF(Crossconnect!B89="","",Crossconnect!B89)</f>
        <v/>
      </c>
      <c r="E87" s="174" t="str">
        <f>IF(LEN(Crossconnect!E89)=0,"",Crossconnect!E89)</f>
        <v/>
      </c>
      <c r="F87" s="174" t="str">
        <f t="shared" si="6"/>
        <v/>
      </c>
      <c r="G87" s="79" t="str">
        <f>IF(Crossconnect!D89="","",Crossconnect!D89)</f>
        <v/>
      </c>
      <c r="H87" s="36" t="str">
        <f>IF(LEN(Crossconnect!F89)=0,"",Crossconnect!F89)</f>
        <v/>
      </c>
      <c r="I87" s="238" t="str">
        <f>IF($C87="","",IF($C87="Ja","",VLOOKUP($B87,PDC!$B$10:$G$95,6,FALSE)))</f>
        <v/>
      </c>
      <c r="J87" s="238" t="str">
        <f>IF($C87="","",IF($C87="Ja","",VLOOKUP($B87,PDC!$B$10:$G$95,5,FALSE)))</f>
        <v/>
      </c>
      <c r="K87" s="31"/>
      <c r="L87" s="31"/>
      <c r="M87" s="238" t="str">
        <f>IF($F87="","",IF($F87="Ja","",VLOOKUP($E87,PDC!$B$10:$G$95,5,FALSE)))</f>
        <v/>
      </c>
      <c r="N87" s="31"/>
      <c r="O87" s="300">
        <f t="shared" si="4"/>
        <v>0</v>
      </c>
      <c r="P87" s="300">
        <f t="shared" si="7"/>
        <v>0</v>
      </c>
    </row>
    <row r="88" spans="1:16" x14ac:dyDescent="0.2">
      <c r="A88" s="36" t="str">
        <f>IF(LEN(Crossconnect!A90)=0,"",Crossconnect!A90)</f>
        <v/>
      </c>
      <c r="B88" s="174" t="str">
        <f>IF(LEN(Crossconnect!C90)=0,"",Crossconnect!C90)</f>
        <v/>
      </c>
      <c r="C88" s="174" t="str">
        <f t="shared" si="5"/>
        <v/>
      </c>
      <c r="D88" s="299" t="str">
        <f>IF(Crossconnect!B90="","",Crossconnect!B90)</f>
        <v/>
      </c>
      <c r="E88" s="174" t="str">
        <f>IF(LEN(Crossconnect!E90)=0,"",Crossconnect!E90)</f>
        <v/>
      </c>
      <c r="F88" s="174" t="str">
        <f t="shared" si="6"/>
        <v/>
      </c>
      <c r="G88" s="79" t="str">
        <f>IF(Crossconnect!D90="","",Crossconnect!D90)</f>
        <v/>
      </c>
      <c r="H88" s="36" t="str">
        <f>IF(LEN(Crossconnect!F90)=0,"",Crossconnect!F90)</f>
        <v/>
      </c>
      <c r="I88" s="238" t="str">
        <f>IF($C88="","",IF($C88="Ja","",VLOOKUP($B88,PDC!$B$10:$G$95,6,FALSE)))</f>
        <v/>
      </c>
      <c r="J88" s="238" t="str">
        <f>IF($C88="","",IF($C88="Ja","",VLOOKUP($B88,PDC!$B$10:$G$95,5,FALSE)))</f>
        <v/>
      </c>
      <c r="K88" s="31"/>
      <c r="L88" s="31"/>
      <c r="M88" s="238" t="str">
        <f>IF($F88="","",IF($F88="Ja","",VLOOKUP($E88,PDC!$B$10:$G$95,5,FALSE)))</f>
        <v/>
      </c>
      <c r="N88" s="31"/>
      <c r="O88" s="300">
        <f t="shared" si="4"/>
        <v>0</v>
      </c>
      <c r="P88" s="300">
        <f t="shared" si="7"/>
        <v>0</v>
      </c>
    </row>
    <row r="89" spans="1:16" x14ac:dyDescent="0.2">
      <c r="A89" s="36" t="str">
        <f>IF(LEN(Crossconnect!A91)=0,"",Crossconnect!A91)</f>
        <v/>
      </c>
      <c r="B89" s="174" t="str">
        <f>IF(LEN(Crossconnect!C91)=0,"",Crossconnect!C91)</f>
        <v/>
      </c>
      <c r="C89" s="174" t="str">
        <f t="shared" si="5"/>
        <v/>
      </c>
      <c r="D89" s="299" t="str">
        <f>IF(Crossconnect!B91="","",Crossconnect!B91)</f>
        <v/>
      </c>
      <c r="E89" s="174" t="str">
        <f>IF(LEN(Crossconnect!E91)=0,"",Crossconnect!E91)</f>
        <v/>
      </c>
      <c r="F89" s="174" t="str">
        <f t="shared" si="6"/>
        <v/>
      </c>
      <c r="G89" s="79" t="str">
        <f>IF(Crossconnect!D91="","",Crossconnect!D91)</f>
        <v/>
      </c>
      <c r="H89" s="36" t="str">
        <f>IF(LEN(Crossconnect!F91)=0,"",Crossconnect!F91)</f>
        <v/>
      </c>
      <c r="I89" s="238" t="str">
        <f>IF($C89="","",IF($C89="Ja","",VLOOKUP($B89,PDC!$B$10:$G$95,6,FALSE)))</f>
        <v/>
      </c>
      <c r="J89" s="238" t="str">
        <f>IF($C89="","",IF($C89="Ja","",VLOOKUP($B89,PDC!$B$10:$G$95,5,FALSE)))</f>
        <v/>
      </c>
      <c r="K89" s="31"/>
      <c r="L89" s="31"/>
      <c r="M89" s="238" t="str">
        <f>IF($F89="","",IF($F89="Ja","",VLOOKUP($E89,PDC!$B$10:$G$95,5,FALSE)))</f>
        <v/>
      </c>
      <c r="N89" s="31"/>
      <c r="O89" s="300">
        <f t="shared" si="4"/>
        <v>0</v>
      </c>
      <c r="P89" s="300">
        <f t="shared" si="7"/>
        <v>0</v>
      </c>
    </row>
    <row r="90" spans="1:16" x14ac:dyDescent="0.2">
      <c r="A90" s="36" t="str">
        <f>IF(LEN(Crossconnect!A92)=0,"",Crossconnect!A92)</f>
        <v/>
      </c>
      <c r="B90" s="174" t="str">
        <f>IF(LEN(Crossconnect!C92)=0,"",Crossconnect!C92)</f>
        <v/>
      </c>
      <c r="C90" s="174" t="str">
        <f t="shared" si="5"/>
        <v/>
      </c>
      <c r="D90" s="299" t="str">
        <f>IF(Crossconnect!B92="","",Crossconnect!B92)</f>
        <v/>
      </c>
      <c r="E90" s="174" t="str">
        <f>IF(LEN(Crossconnect!E92)=0,"",Crossconnect!E92)</f>
        <v/>
      </c>
      <c r="F90" s="174" t="str">
        <f t="shared" si="6"/>
        <v/>
      </c>
      <c r="G90" s="79" t="str">
        <f>IF(Crossconnect!D92="","",Crossconnect!D92)</f>
        <v/>
      </c>
      <c r="H90" s="36" t="str">
        <f>IF(LEN(Crossconnect!F92)=0,"",Crossconnect!F92)</f>
        <v/>
      </c>
      <c r="I90" s="238" t="str">
        <f>IF($C90="","",IF($C90="Ja","",VLOOKUP($B90,PDC!$B$10:$G$95,6,FALSE)))</f>
        <v/>
      </c>
      <c r="J90" s="238" t="str">
        <f>IF($C90="","",IF($C90="Ja","",VLOOKUP($B90,PDC!$B$10:$G$95,5,FALSE)))</f>
        <v/>
      </c>
      <c r="K90" s="31"/>
      <c r="L90" s="31"/>
      <c r="M90" s="238" t="str">
        <f>IF($F90="","",IF($F90="Ja","",VLOOKUP($E90,PDC!$B$10:$G$95,5,FALSE)))</f>
        <v/>
      </c>
      <c r="N90" s="31"/>
      <c r="O90" s="300">
        <f t="shared" si="4"/>
        <v>0</v>
      </c>
      <c r="P90" s="300">
        <f t="shared" si="7"/>
        <v>0</v>
      </c>
    </row>
    <row r="91" spans="1:16" x14ac:dyDescent="0.2">
      <c r="A91" s="36" t="str">
        <f>IF(LEN(Crossconnect!A93)=0,"",Crossconnect!A93)</f>
        <v/>
      </c>
      <c r="B91" s="174" t="str">
        <f>IF(LEN(Crossconnect!C93)=0,"",Crossconnect!C93)</f>
        <v/>
      </c>
      <c r="C91" s="174" t="str">
        <f t="shared" si="5"/>
        <v/>
      </c>
      <c r="D91" s="299" t="str">
        <f>IF(Crossconnect!B93="","",Crossconnect!B93)</f>
        <v/>
      </c>
      <c r="E91" s="174" t="str">
        <f>IF(LEN(Crossconnect!E93)=0,"",Crossconnect!E93)</f>
        <v/>
      </c>
      <c r="F91" s="174" t="str">
        <f t="shared" si="6"/>
        <v/>
      </c>
      <c r="G91" s="79" t="str">
        <f>IF(Crossconnect!D93="","",Crossconnect!D93)</f>
        <v/>
      </c>
      <c r="H91" s="36" t="str">
        <f>IF(LEN(Crossconnect!F93)=0,"",Crossconnect!F93)</f>
        <v/>
      </c>
      <c r="I91" s="238" t="str">
        <f>IF($C91="","",IF($C91="Ja","",VLOOKUP($B91,PDC!$B$10:$G$95,6,FALSE)))</f>
        <v/>
      </c>
      <c r="J91" s="238" t="str">
        <f>IF($C91="","",IF($C91="Ja","",VLOOKUP($B91,PDC!$B$10:$G$95,5,FALSE)))</f>
        <v/>
      </c>
      <c r="K91" s="31"/>
      <c r="L91" s="31"/>
      <c r="M91" s="238" t="str">
        <f>IF($F91="","",IF($F91="Ja","",VLOOKUP($E91,PDC!$B$10:$G$95,5,FALSE)))</f>
        <v/>
      </c>
      <c r="N91" s="31"/>
      <c r="O91" s="300">
        <f t="shared" si="4"/>
        <v>0</v>
      </c>
      <c r="P91" s="300">
        <f t="shared" si="7"/>
        <v>0</v>
      </c>
    </row>
    <row r="92" spans="1:16" x14ac:dyDescent="0.2">
      <c r="A92" s="36" t="str">
        <f>IF(LEN(Crossconnect!A94)=0,"",Crossconnect!A94)</f>
        <v/>
      </c>
      <c r="B92" s="174" t="str">
        <f>IF(LEN(Crossconnect!C94)=0,"",Crossconnect!C94)</f>
        <v/>
      </c>
      <c r="C92" s="174" t="str">
        <f t="shared" si="5"/>
        <v/>
      </c>
      <c r="D92" s="299" t="str">
        <f>IF(Crossconnect!B94="","",Crossconnect!B94)</f>
        <v/>
      </c>
      <c r="E92" s="174" t="str">
        <f>IF(LEN(Crossconnect!E94)=0,"",Crossconnect!E94)</f>
        <v/>
      </c>
      <c r="F92" s="174" t="str">
        <f t="shared" si="6"/>
        <v/>
      </c>
      <c r="G92" s="79" t="str">
        <f>IF(Crossconnect!D94="","",Crossconnect!D94)</f>
        <v/>
      </c>
      <c r="H92" s="36" t="str">
        <f>IF(LEN(Crossconnect!F94)=0,"",Crossconnect!F94)</f>
        <v/>
      </c>
      <c r="I92" s="238" t="str">
        <f>IF($C92="","",IF($C92="Ja","",VLOOKUP($B92,PDC!$B$10:$G$95,6,FALSE)))</f>
        <v/>
      </c>
      <c r="J92" s="238" t="str">
        <f>IF($C92="","",IF($C92="Ja","",VLOOKUP($B92,PDC!$B$10:$G$95,5,FALSE)))</f>
        <v/>
      </c>
      <c r="K92" s="31"/>
      <c r="L92" s="31"/>
      <c r="M92" s="238" t="str">
        <f>IF($F92="","",IF($F92="Ja","",VLOOKUP($E92,PDC!$B$10:$G$95,5,FALSE)))</f>
        <v/>
      </c>
      <c r="N92" s="31"/>
      <c r="O92" s="300">
        <f t="shared" si="4"/>
        <v>0</v>
      </c>
      <c r="P92" s="300">
        <f t="shared" si="7"/>
        <v>0</v>
      </c>
    </row>
    <row r="93" spans="1:16" x14ac:dyDescent="0.2">
      <c r="A93" s="36" t="str">
        <f>IF(LEN(Crossconnect!A95)=0,"",Crossconnect!A95)</f>
        <v/>
      </c>
      <c r="B93" s="174" t="str">
        <f>IF(LEN(Crossconnect!C95)=0,"",Crossconnect!C95)</f>
        <v/>
      </c>
      <c r="C93" s="174" t="str">
        <f t="shared" si="5"/>
        <v/>
      </c>
      <c r="D93" s="299" t="str">
        <f>IF(Crossconnect!B95="","",Crossconnect!B95)</f>
        <v/>
      </c>
      <c r="E93" s="174" t="str">
        <f>IF(LEN(Crossconnect!E95)=0,"",Crossconnect!E95)</f>
        <v/>
      </c>
      <c r="F93" s="174" t="str">
        <f t="shared" si="6"/>
        <v/>
      </c>
      <c r="G93" s="79" t="str">
        <f>IF(Crossconnect!D95="","",Crossconnect!D95)</f>
        <v/>
      </c>
      <c r="H93" s="36" t="str">
        <f>IF(LEN(Crossconnect!F95)=0,"",Crossconnect!F95)</f>
        <v/>
      </c>
      <c r="I93" s="238" t="str">
        <f>IF($C93="","",IF($C93="Ja","",VLOOKUP($B93,PDC!$B$10:$G$95,6,FALSE)))</f>
        <v/>
      </c>
      <c r="J93" s="238" t="str">
        <f>IF($C93="","",IF($C93="Ja","",VLOOKUP($B93,PDC!$B$10:$G$95,5,FALSE)))</f>
        <v/>
      </c>
      <c r="K93" s="31"/>
      <c r="L93" s="31"/>
      <c r="M93" s="238" t="str">
        <f>IF($F93="","",IF($F93="Ja","",VLOOKUP($E93,PDC!$B$10:$G$95,5,FALSE)))</f>
        <v/>
      </c>
      <c r="N93" s="31"/>
      <c r="O93" s="300">
        <f t="shared" si="4"/>
        <v>0</v>
      </c>
      <c r="P93" s="300">
        <f t="shared" si="7"/>
        <v>0</v>
      </c>
    </row>
    <row r="94" spans="1:16" x14ac:dyDescent="0.2">
      <c r="A94" s="36" t="str">
        <f>IF(LEN(Crossconnect!A96)=0,"",Crossconnect!A96)</f>
        <v/>
      </c>
      <c r="B94" s="174" t="str">
        <f>IF(LEN(Crossconnect!C96)=0,"",Crossconnect!C96)</f>
        <v/>
      </c>
      <c r="C94" s="174" t="str">
        <f t="shared" si="5"/>
        <v/>
      </c>
      <c r="D94" s="299" t="str">
        <f>IF(Crossconnect!B96="","",Crossconnect!B96)</f>
        <v/>
      </c>
      <c r="E94" s="174" t="str">
        <f>IF(LEN(Crossconnect!E96)=0,"",Crossconnect!E96)</f>
        <v/>
      </c>
      <c r="F94" s="174" t="str">
        <f t="shared" si="6"/>
        <v/>
      </c>
      <c r="G94" s="79" t="str">
        <f>IF(Crossconnect!D96="","",Crossconnect!D96)</f>
        <v/>
      </c>
      <c r="H94" s="36" t="str">
        <f>IF(LEN(Crossconnect!F96)=0,"",Crossconnect!F96)</f>
        <v/>
      </c>
      <c r="I94" s="238" t="str">
        <f>IF($C94="","",IF($C94="Ja","",VLOOKUP($B94,PDC!$B$10:$G$95,6,FALSE)))</f>
        <v/>
      </c>
      <c r="J94" s="238" t="str">
        <f>IF($C94="","",IF($C94="Ja","",VLOOKUP($B94,PDC!$B$10:$G$95,5,FALSE)))</f>
        <v/>
      </c>
      <c r="K94" s="31"/>
      <c r="L94" s="31"/>
      <c r="M94" s="238" t="str">
        <f>IF($F94="","",IF($F94="Ja","",VLOOKUP($E94,PDC!$B$10:$G$95,5,FALSE)))</f>
        <v/>
      </c>
      <c r="N94" s="31"/>
      <c r="O94" s="300">
        <f t="shared" si="4"/>
        <v>0</v>
      </c>
      <c r="P94" s="300">
        <f t="shared" si="7"/>
        <v>0</v>
      </c>
    </row>
    <row r="95" spans="1:16" x14ac:dyDescent="0.2">
      <c r="A95" s="36" t="str">
        <f>IF(LEN(Crossconnect!A97)=0,"",Crossconnect!A97)</f>
        <v/>
      </c>
      <c r="B95" s="174" t="str">
        <f>IF(LEN(Crossconnect!C97)=0,"",Crossconnect!C97)</f>
        <v/>
      </c>
      <c r="C95" s="174" t="str">
        <f t="shared" si="5"/>
        <v/>
      </c>
      <c r="D95" s="299" t="str">
        <f>IF(Crossconnect!B97="","",Crossconnect!B97)</f>
        <v/>
      </c>
      <c r="E95" s="174" t="str">
        <f>IF(LEN(Crossconnect!E97)=0,"",Crossconnect!E97)</f>
        <v/>
      </c>
      <c r="F95" s="174" t="str">
        <f t="shared" si="6"/>
        <v/>
      </c>
      <c r="G95" s="79" t="str">
        <f>IF(Crossconnect!D97="","",Crossconnect!D97)</f>
        <v/>
      </c>
      <c r="H95" s="36" t="str">
        <f>IF(LEN(Crossconnect!F97)=0,"",Crossconnect!F97)</f>
        <v/>
      </c>
      <c r="I95" s="238" t="str">
        <f>IF($C95="","",IF($C95="Ja","",VLOOKUP($B95,PDC!$B$10:$G$95,6,FALSE)))</f>
        <v/>
      </c>
      <c r="J95" s="238" t="str">
        <f>IF($C95="","",IF($C95="Ja","",VLOOKUP($B95,PDC!$B$10:$G$95,5,FALSE)))</f>
        <v/>
      </c>
      <c r="K95" s="31"/>
      <c r="L95" s="31"/>
      <c r="M95" s="238" t="str">
        <f>IF($F95="","",IF($F95="Ja","",VLOOKUP($E95,PDC!$B$10:$G$95,5,FALSE)))</f>
        <v/>
      </c>
      <c r="N95" s="31"/>
      <c r="O95" s="300">
        <f t="shared" si="4"/>
        <v>0</v>
      </c>
      <c r="P95" s="300">
        <f t="shared" si="7"/>
        <v>0</v>
      </c>
    </row>
    <row r="96" spans="1:16" x14ac:dyDescent="0.2">
      <c r="A96" s="36" t="str">
        <f>IF(LEN(Crossconnect!A98)=0,"",Crossconnect!A98)</f>
        <v/>
      </c>
      <c r="B96" s="174" t="str">
        <f>IF(LEN(Crossconnect!C98)=0,"",Crossconnect!C98)</f>
        <v/>
      </c>
      <c r="C96" s="174" t="str">
        <f t="shared" si="5"/>
        <v/>
      </c>
      <c r="D96" s="299" t="str">
        <f>IF(Crossconnect!B98="","",Crossconnect!B98)</f>
        <v/>
      </c>
      <c r="E96" s="174" t="str">
        <f>IF(LEN(Crossconnect!E98)=0,"",Crossconnect!E98)</f>
        <v/>
      </c>
      <c r="F96" s="174" t="str">
        <f t="shared" si="6"/>
        <v/>
      </c>
      <c r="G96" s="79" t="str">
        <f>IF(Crossconnect!D98="","",Crossconnect!D98)</f>
        <v/>
      </c>
      <c r="H96" s="36" t="str">
        <f>IF(LEN(Crossconnect!F98)=0,"",Crossconnect!F98)</f>
        <v/>
      </c>
      <c r="I96" s="238" t="str">
        <f>IF($C96="","",IF($C96="Ja","",VLOOKUP($B96,PDC!$B$10:$G$95,6,FALSE)))</f>
        <v/>
      </c>
      <c r="J96" s="238" t="str">
        <f>IF($C96="","",IF($C96="Ja","",VLOOKUP($B96,PDC!$B$10:$G$95,5,FALSE)))</f>
        <v/>
      </c>
      <c r="K96" s="31"/>
      <c r="L96" s="31"/>
      <c r="M96" s="238" t="str">
        <f>IF($F96="","",IF($F96="Ja","",VLOOKUP($E96,PDC!$B$10:$G$95,5,FALSE)))</f>
        <v/>
      </c>
      <c r="N96" s="31"/>
      <c r="O96" s="300">
        <f t="shared" si="4"/>
        <v>0</v>
      </c>
      <c r="P96" s="300">
        <f t="shared" si="7"/>
        <v>0</v>
      </c>
    </row>
    <row r="97" spans="1:16" x14ac:dyDescent="0.2">
      <c r="A97" s="36" t="str">
        <f>IF(LEN(Crossconnect!A99)=0,"",Crossconnect!A99)</f>
        <v/>
      </c>
      <c r="B97" s="174" t="str">
        <f>IF(LEN(Crossconnect!C99)=0,"",Crossconnect!C99)</f>
        <v/>
      </c>
      <c r="C97" s="174" t="str">
        <f t="shared" si="5"/>
        <v/>
      </c>
      <c r="D97" s="299" t="str">
        <f>IF(Crossconnect!B99="","",Crossconnect!B99)</f>
        <v/>
      </c>
      <c r="E97" s="174" t="str">
        <f>IF(LEN(Crossconnect!E99)=0,"",Crossconnect!E99)</f>
        <v/>
      </c>
      <c r="F97" s="174" t="str">
        <f t="shared" si="6"/>
        <v/>
      </c>
      <c r="G97" s="79" t="str">
        <f>IF(Crossconnect!D99="","",Crossconnect!D99)</f>
        <v/>
      </c>
      <c r="H97" s="36" t="str">
        <f>IF(LEN(Crossconnect!F99)=0,"",Crossconnect!F99)</f>
        <v/>
      </c>
      <c r="I97" s="238" t="str">
        <f>IF($C97="","",IF($C97="Ja","",VLOOKUP($B97,PDC!$B$10:$G$95,6,FALSE)))</f>
        <v/>
      </c>
      <c r="J97" s="238" t="str">
        <f>IF($C97="","",IF($C97="Ja","",VLOOKUP($B97,PDC!$B$10:$G$95,5,FALSE)))</f>
        <v/>
      </c>
      <c r="K97" s="31"/>
      <c r="L97" s="31"/>
      <c r="M97" s="238" t="str">
        <f>IF($F97="","",IF($F97="Ja","",VLOOKUP($E97,PDC!$B$10:$G$95,5,FALSE)))</f>
        <v/>
      </c>
      <c r="N97" s="31"/>
      <c r="O97" s="300">
        <f t="shared" si="4"/>
        <v>0</v>
      </c>
      <c r="P97" s="300">
        <f t="shared" si="7"/>
        <v>0</v>
      </c>
    </row>
    <row r="98" spans="1:16" x14ac:dyDescent="0.2">
      <c r="A98" s="36" t="str">
        <f>IF(LEN(Crossconnect!A100)=0,"",Crossconnect!A100)</f>
        <v/>
      </c>
      <c r="B98" s="174" t="str">
        <f>IF(LEN(Crossconnect!C100)=0,"",Crossconnect!C100)</f>
        <v/>
      </c>
      <c r="C98" s="174" t="str">
        <f t="shared" si="5"/>
        <v/>
      </c>
      <c r="D98" s="299" t="str">
        <f>IF(Crossconnect!B100="","",Crossconnect!B100)</f>
        <v/>
      </c>
      <c r="E98" s="174" t="str">
        <f>IF(LEN(Crossconnect!E100)=0,"",Crossconnect!E100)</f>
        <v/>
      </c>
      <c r="F98" s="174" t="str">
        <f t="shared" si="6"/>
        <v/>
      </c>
      <c r="G98" s="79" t="str">
        <f>IF(Crossconnect!D100="","",Crossconnect!D100)</f>
        <v/>
      </c>
      <c r="H98" s="36" t="str">
        <f>IF(LEN(Crossconnect!F100)=0,"",Crossconnect!F100)</f>
        <v/>
      </c>
      <c r="I98" s="238" t="str">
        <f>IF($C98="","",IF($C98="Ja","",VLOOKUP($B98,PDC!$B$10:$G$95,6,FALSE)))</f>
        <v/>
      </c>
      <c r="J98" s="238" t="str">
        <f>IF($C98="","",IF($C98="Ja","",VLOOKUP($B98,PDC!$B$10:$G$95,5,FALSE)))</f>
        <v/>
      </c>
      <c r="K98" s="31"/>
      <c r="L98" s="31"/>
      <c r="M98" s="238" t="str">
        <f>IF($F98="","",IF($F98="Ja","",VLOOKUP($E98,PDC!$B$10:$G$95,5,FALSE)))</f>
        <v/>
      </c>
      <c r="N98" s="31"/>
      <c r="O98" s="300">
        <f t="shared" si="4"/>
        <v>0</v>
      </c>
      <c r="P98" s="300">
        <f t="shared" si="7"/>
        <v>0</v>
      </c>
    </row>
    <row r="99" spans="1:16" x14ac:dyDescent="0.2">
      <c r="A99" s="36" t="str">
        <f>IF(LEN(Crossconnect!A101)=0,"",Crossconnect!A101)</f>
        <v/>
      </c>
      <c r="B99" s="174" t="str">
        <f>IF(LEN(Crossconnect!C101)=0,"",Crossconnect!C101)</f>
        <v/>
      </c>
      <c r="C99" s="174" t="str">
        <f t="shared" si="5"/>
        <v/>
      </c>
      <c r="D99" s="299" t="str">
        <f>IF(Crossconnect!B101="","",Crossconnect!B101)</f>
        <v/>
      </c>
      <c r="E99" s="174" t="str">
        <f>IF(LEN(Crossconnect!E101)=0,"",Crossconnect!E101)</f>
        <v/>
      </c>
      <c r="F99" s="174" t="str">
        <f t="shared" si="6"/>
        <v/>
      </c>
      <c r="G99" s="79" t="str">
        <f>IF(Crossconnect!D101="","",Crossconnect!D101)</f>
        <v/>
      </c>
      <c r="H99" s="36" t="str">
        <f>IF(LEN(Crossconnect!F101)=0,"",Crossconnect!F101)</f>
        <v/>
      </c>
      <c r="I99" s="238" t="str">
        <f>IF($C99="","",IF($C99="Ja","",VLOOKUP($B99,PDC!$B$10:$G$95,6,FALSE)))</f>
        <v/>
      </c>
      <c r="J99" s="238" t="str">
        <f>IF($C99="","",IF($C99="Ja","",VLOOKUP($B99,PDC!$B$10:$G$95,5,FALSE)))</f>
        <v/>
      </c>
      <c r="K99" s="31"/>
      <c r="L99" s="31"/>
      <c r="M99" s="238" t="str">
        <f>IF($F99="","",IF($F99="Ja","",VLOOKUP($E99,PDC!$B$10:$G$95,5,FALSE)))</f>
        <v/>
      </c>
      <c r="N99" s="31"/>
      <c r="O99" s="300">
        <f t="shared" si="4"/>
        <v>0</v>
      </c>
      <c r="P99" s="300">
        <f t="shared" si="7"/>
        <v>0</v>
      </c>
    </row>
    <row r="100" spans="1:16" x14ac:dyDescent="0.2">
      <c r="A100" s="36" t="str">
        <f>IF(LEN(Crossconnect!A102)=0,"",Crossconnect!A102)</f>
        <v/>
      </c>
      <c r="B100" s="174" t="str">
        <f>IF(LEN(Crossconnect!C102)=0,"",Crossconnect!C102)</f>
        <v/>
      </c>
      <c r="C100" s="174" t="str">
        <f t="shared" si="5"/>
        <v/>
      </c>
      <c r="D100" s="299" t="str">
        <f>IF(Crossconnect!B102="","",Crossconnect!B102)</f>
        <v/>
      </c>
      <c r="E100" s="174" t="str">
        <f>IF(LEN(Crossconnect!E102)=0,"",Crossconnect!E102)</f>
        <v/>
      </c>
      <c r="F100" s="174" t="str">
        <f t="shared" si="6"/>
        <v/>
      </c>
      <c r="G100" s="79" t="str">
        <f>IF(Crossconnect!D102="","",Crossconnect!D102)</f>
        <v/>
      </c>
      <c r="H100" s="36" t="str">
        <f>IF(LEN(Crossconnect!F102)=0,"",Crossconnect!F102)</f>
        <v/>
      </c>
      <c r="I100" s="238" t="str">
        <f>IF($C100="","",IF($C100="Ja","",VLOOKUP($B100,PDC!$B$10:$G$95,6,FALSE)))</f>
        <v/>
      </c>
      <c r="J100" s="238" t="str">
        <f>IF($C100="","",IF($C100="Ja","",VLOOKUP($B100,PDC!$B$10:$G$95,5,FALSE)))</f>
        <v/>
      </c>
      <c r="K100" s="31"/>
      <c r="L100" s="31"/>
      <c r="M100" s="238" t="str">
        <f>IF($F100="","",IF($F100="Ja","",VLOOKUP($E100,PDC!$B$10:$G$95,5,FALSE)))</f>
        <v/>
      </c>
      <c r="N100" s="31"/>
      <c r="O100" s="300">
        <f t="shared" si="4"/>
        <v>0</v>
      </c>
      <c r="P100" s="300">
        <f t="shared" si="7"/>
        <v>0</v>
      </c>
    </row>
    <row r="101" spans="1:16" x14ac:dyDescent="0.2">
      <c r="A101" s="36" t="str">
        <f>IF(LEN(Crossconnect!A103)=0,"",Crossconnect!A103)</f>
        <v/>
      </c>
      <c r="B101" s="174" t="str">
        <f>IF(LEN(Crossconnect!C103)=0,"",Crossconnect!C103)</f>
        <v/>
      </c>
      <c r="C101" s="174" t="str">
        <f t="shared" si="5"/>
        <v/>
      </c>
      <c r="D101" s="299" t="str">
        <f>IF(Crossconnect!B103="","",Crossconnect!B103)</f>
        <v/>
      </c>
      <c r="E101" s="174" t="str">
        <f>IF(LEN(Crossconnect!E103)=0,"",Crossconnect!E103)</f>
        <v/>
      </c>
      <c r="F101" s="174" t="str">
        <f t="shared" si="6"/>
        <v/>
      </c>
      <c r="G101" s="79" t="str">
        <f>IF(Crossconnect!D103="","",Crossconnect!D103)</f>
        <v/>
      </c>
      <c r="H101" s="36" t="str">
        <f>IF(LEN(Crossconnect!F103)=0,"",Crossconnect!F103)</f>
        <v/>
      </c>
      <c r="I101" s="238" t="str">
        <f>IF($C101="","",IF($C101="Ja","",VLOOKUP($B101,PDC!$B$10:$G$95,6,FALSE)))</f>
        <v/>
      </c>
      <c r="J101" s="238" t="str">
        <f>IF($C101="","",IF($C101="Ja","",VLOOKUP($B101,PDC!$B$10:$G$95,5,FALSE)))</f>
        <v/>
      </c>
      <c r="K101" s="31"/>
      <c r="L101" s="31"/>
      <c r="M101" s="238" t="str">
        <f>IF($F101="","",IF($F101="Ja","",VLOOKUP($E101,PDC!$B$10:$G$95,5,FALSE)))</f>
        <v/>
      </c>
      <c r="N101" s="31"/>
      <c r="O101" s="300">
        <f t="shared" si="4"/>
        <v>0</v>
      </c>
      <c r="P101" s="300">
        <f t="shared" si="7"/>
        <v>0</v>
      </c>
    </row>
    <row r="102" spans="1:16" x14ac:dyDescent="0.2">
      <c r="A102" s="36" t="str">
        <f>IF(LEN(Crossconnect!A104)=0,"",Crossconnect!A104)</f>
        <v/>
      </c>
      <c r="B102" s="174" t="str">
        <f>IF(LEN(Crossconnect!C104)=0,"",Crossconnect!C104)</f>
        <v/>
      </c>
      <c r="C102" s="174" t="str">
        <f t="shared" si="5"/>
        <v/>
      </c>
      <c r="D102" s="299" t="str">
        <f>IF(Crossconnect!B104="","",Crossconnect!B104)</f>
        <v/>
      </c>
      <c r="E102" s="174" t="str">
        <f>IF(LEN(Crossconnect!E104)=0,"",Crossconnect!E104)</f>
        <v/>
      </c>
      <c r="F102" s="174" t="str">
        <f t="shared" si="6"/>
        <v/>
      </c>
      <c r="G102" s="79" t="str">
        <f>IF(Crossconnect!D104="","",Crossconnect!D104)</f>
        <v/>
      </c>
      <c r="H102" s="36" t="str">
        <f>IF(LEN(Crossconnect!F104)=0,"",Crossconnect!F104)</f>
        <v/>
      </c>
      <c r="I102" s="238" t="str">
        <f>IF($C102="","",IF($C102="Ja","",VLOOKUP($B102,PDC!$B$10:$G$95,6,FALSE)))</f>
        <v/>
      </c>
      <c r="J102" s="238" t="str">
        <f>IF($C102="","",IF($C102="Ja","",VLOOKUP($B102,PDC!$B$10:$G$95,5,FALSE)))</f>
        <v/>
      </c>
      <c r="K102" s="31"/>
      <c r="L102" s="31"/>
      <c r="M102" s="238" t="str">
        <f>IF($F102="","",IF($F102="Ja","",VLOOKUP($E102,PDC!$B$10:$G$95,5,FALSE)))</f>
        <v/>
      </c>
      <c r="N102" s="31"/>
      <c r="O102" s="300">
        <f t="shared" si="4"/>
        <v>0</v>
      </c>
      <c r="P102" s="300">
        <f t="shared" si="7"/>
        <v>0</v>
      </c>
    </row>
    <row r="103" spans="1:16" x14ac:dyDescent="0.2">
      <c r="A103" s="36" t="str">
        <f>IF(LEN(Crossconnect!A105)=0,"",Crossconnect!A105)</f>
        <v/>
      </c>
      <c r="B103" s="174" t="str">
        <f>IF(LEN(Crossconnect!C105)=0,"",Crossconnect!C105)</f>
        <v/>
      </c>
      <c r="C103" s="174" t="str">
        <f t="shared" si="5"/>
        <v/>
      </c>
      <c r="D103" s="299" t="str">
        <f>IF(Crossconnect!B105="","",Crossconnect!B105)</f>
        <v/>
      </c>
      <c r="E103" s="174" t="str">
        <f>IF(LEN(Crossconnect!E105)=0,"",Crossconnect!E105)</f>
        <v/>
      </c>
      <c r="F103" s="174" t="str">
        <f t="shared" si="6"/>
        <v/>
      </c>
      <c r="G103" s="79" t="str">
        <f>IF(Crossconnect!D105="","",Crossconnect!D105)</f>
        <v/>
      </c>
      <c r="H103" s="36" t="str">
        <f>IF(LEN(Crossconnect!F105)=0,"",Crossconnect!F105)</f>
        <v/>
      </c>
      <c r="I103" s="238" t="str">
        <f>IF($C103="","",IF($C103="Ja","",VLOOKUP($B103,PDC!$B$10:$G$95,6,FALSE)))</f>
        <v/>
      </c>
      <c r="J103" s="238" t="str">
        <f>IF($C103="","",IF($C103="Ja","",VLOOKUP($B103,PDC!$B$10:$G$95,5,FALSE)))</f>
        <v/>
      </c>
      <c r="K103" s="31"/>
      <c r="L103" s="31"/>
      <c r="M103" s="238" t="str">
        <f>IF($F103="","",IF($F103="Ja","",VLOOKUP($E103,PDC!$B$10:$G$95,5,FALSE)))</f>
        <v/>
      </c>
      <c r="N103" s="31"/>
      <c r="O103" s="300">
        <f t="shared" si="4"/>
        <v>0</v>
      </c>
      <c r="P103" s="300">
        <f t="shared" si="7"/>
        <v>0</v>
      </c>
    </row>
    <row r="104" spans="1:16" x14ac:dyDescent="0.2">
      <c r="A104" s="36" t="str">
        <f>IF(LEN(Crossconnect!A106)=0,"",Crossconnect!A106)</f>
        <v/>
      </c>
      <c r="B104" s="174" t="str">
        <f>IF(LEN(Crossconnect!C106)=0,"",Crossconnect!C106)</f>
        <v/>
      </c>
      <c r="C104" s="174" t="str">
        <f t="shared" si="5"/>
        <v/>
      </c>
      <c r="D104" s="299" t="str">
        <f>IF(Crossconnect!B106="","",Crossconnect!B106)</f>
        <v/>
      </c>
      <c r="E104" s="174" t="str">
        <f>IF(LEN(Crossconnect!E106)=0,"",Crossconnect!E106)</f>
        <v/>
      </c>
      <c r="F104" s="174" t="str">
        <f t="shared" si="6"/>
        <v/>
      </c>
      <c r="G104" s="79" t="str">
        <f>IF(Crossconnect!D106="","",Crossconnect!D106)</f>
        <v/>
      </c>
      <c r="H104" s="36" t="str">
        <f>IF(LEN(Crossconnect!F106)=0,"",Crossconnect!F106)</f>
        <v/>
      </c>
      <c r="I104" s="238" t="str">
        <f>IF($C104="","",IF($C104="Ja","",VLOOKUP($B104,PDC!$B$10:$G$95,6,FALSE)))</f>
        <v/>
      </c>
      <c r="J104" s="238" t="str">
        <f>IF($C104="","",IF($C104="Ja","",VLOOKUP($B104,PDC!$B$10:$G$95,5,FALSE)))</f>
        <v/>
      </c>
      <c r="K104" s="31"/>
      <c r="L104" s="31"/>
      <c r="M104" s="238" t="str">
        <f>IF($F104="","",IF($F104="Ja","",VLOOKUP($E104,PDC!$B$10:$G$95,5,FALSE)))</f>
        <v/>
      </c>
      <c r="N104" s="31"/>
      <c r="O104" s="300">
        <f t="shared" si="4"/>
        <v>0</v>
      </c>
      <c r="P104" s="300">
        <f t="shared" si="7"/>
        <v>0</v>
      </c>
    </row>
    <row r="105" spans="1:16" x14ac:dyDescent="0.2">
      <c r="A105" s="36" t="str">
        <f>IF(LEN(Crossconnect!A107)=0,"",Crossconnect!A107)</f>
        <v/>
      </c>
      <c r="B105" s="174" t="str">
        <f>IF(LEN(Crossconnect!C107)=0,"",Crossconnect!C107)</f>
        <v/>
      </c>
      <c r="C105" s="174" t="str">
        <f t="shared" si="5"/>
        <v/>
      </c>
      <c r="D105" s="299" t="str">
        <f>IF(Crossconnect!B107="","",Crossconnect!B107)</f>
        <v/>
      </c>
      <c r="E105" s="174" t="str">
        <f>IF(LEN(Crossconnect!E107)=0,"",Crossconnect!E107)</f>
        <v/>
      </c>
      <c r="F105" s="174" t="str">
        <f t="shared" si="6"/>
        <v/>
      </c>
      <c r="G105" s="79" t="str">
        <f>IF(Crossconnect!D107="","",Crossconnect!D107)</f>
        <v/>
      </c>
      <c r="H105" s="36" t="str">
        <f>IF(LEN(Crossconnect!F107)=0,"",Crossconnect!F107)</f>
        <v/>
      </c>
      <c r="I105" s="238" t="str">
        <f>IF($C105="","",IF($C105="Ja","",VLOOKUP($B105,PDC!$B$10:$G$95,6,FALSE)))</f>
        <v/>
      </c>
      <c r="J105" s="238" t="str">
        <f>IF($C105="","",IF($C105="Ja","",VLOOKUP($B105,PDC!$B$10:$G$95,5,FALSE)))</f>
        <v/>
      </c>
      <c r="K105" s="31"/>
      <c r="L105" s="31"/>
      <c r="M105" s="238" t="str">
        <f>IF($F105="","",IF($F105="Ja","",VLOOKUP($E105,PDC!$B$10:$G$95,5,FALSE)))</f>
        <v/>
      </c>
      <c r="N105" s="31"/>
      <c r="O105" s="300">
        <f t="shared" si="4"/>
        <v>0</v>
      </c>
      <c r="P105" s="300">
        <f t="shared" si="7"/>
        <v>0</v>
      </c>
    </row>
    <row r="106" spans="1:16" x14ac:dyDescent="0.2">
      <c r="A106" s="36" t="str">
        <f>IF(LEN(Crossconnect!A108)=0,"",Crossconnect!A108)</f>
        <v/>
      </c>
      <c r="B106" s="174" t="str">
        <f>IF(LEN(Crossconnect!C108)=0,"",Crossconnect!C108)</f>
        <v/>
      </c>
      <c r="C106" s="174" t="str">
        <f t="shared" si="5"/>
        <v/>
      </c>
      <c r="D106" s="299" t="str">
        <f>IF(Crossconnect!B108="","",Crossconnect!B108)</f>
        <v/>
      </c>
      <c r="E106" s="174" t="str">
        <f>IF(LEN(Crossconnect!E108)=0,"",Crossconnect!E108)</f>
        <v/>
      </c>
      <c r="F106" s="174" t="str">
        <f t="shared" si="6"/>
        <v/>
      </c>
      <c r="G106" s="79" t="str">
        <f>IF(Crossconnect!D108="","",Crossconnect!D108)</f>
        <v/>
      </c>
      <c r="H106" s="36" t="str">
        <f>IF(LEN(Crossconnect!F108)=0,"",Crossconnect!F108)</f>
        <v/>
      </c>
      <c r="I106" s="238" t="str">
        <f>IF($C106="","",IF($C106="Ja","",VLOOKUP($B106,PDC!$B$10:$G$95,6,FALSE)))</f>
        <v/>
      </c>
      <c r="J106" s="238" t="str">
        <f>IF($C106="","",IF($C106="Ja","",VLOOKUP($B106,PDC!$B$10:$G$95,5,FALSE)))</f>
        <v/>
      </c>
      <c r="K106" s="31"/>
      <c r="L106" s="31"/>
      <c r="M106" s="238" t="str">
        <f>IF($F106="","",IF($F106="Ja","",VLOOKUP($E106,PDC!$B$10:$G$95,5,FALSE)))</f>
        <v/>
      </c>
      <c r="N106" s="31"/>
      <c r="O106" s="300">
        <f t="shared" si="4"/>
        <v>0</v>
      </c>
      <c r="P106" s="300">
        <f t="shared" si="7"/>
        <v>0</v>
      </c>
    </row>
    <row r="107" spans="1:16" x14ac:dyDescent="0.2">
      <c r="A107" s="36" t="str">
        <f>IF(LEN(Crossconnect!A109)=0,"",Crossconnect!A109)</f>
        <v/>
      </c>
      <c r="B107" s="174" t="str">
        <f>IF(LEN(Crossconnect!C109)=0,"",Crossconnect!C109)</f>
        <v/>
      </c>
      <c r="C107" s="174" t="str">
        <f t="shared" si="5"/>
        <v/>
      </c>
      <c r="D107" s="299" t="str">
        <f>IF(Crossconnect!B109="","",Crossconnect!B109)</f>
        <v/>
      </c>
      <c r="E107" s="174" t="str">
        <f>IF(LEN(Crossconnect!E109)=0,"",Crossconnect!E109)</f>
        <v/>
      </c>
      <c r="F107" s="174" t="str">
        <f t="shared" si="6"/>
        <v/>
      </c>
      <c r="G107" s="79" t="str">
        <f>IF(Crossconnect!D109="","",Crossconnect!D109)</f>
        <v/>
      </c>
      <c r="H107" s="36" t="str">
        <f>IF(LEN(Crossconnect!F109)=0,"",Crossconnect!F109)</f>
        <v/>
      </c>
      <c r="I107" s="238" t="str">
        <f>IF($C107="","",IF($C107="Ja","",VLOOKUP($B107,PDC!$B$10:$G$95,6,FALSE)))</f>
        <v/>
      </c>
      <c r="J107" s="238" t="str">
        <f>IF($C107="","",IF($C107="Ja","",VLOOKUP($B107,PDC!$B$10:$G$95,5,FALSE)))</f>
        <v/>
      </c>
      <c r="K107" s="31"/>
      <c r="L107" s="31"/>
      <c r="M107" s="238" t="str">
        <f>IF($F107="","",IF($F107="Ja","",VLOOKUP($E107,PDC!$B$10:$G$95,5,FALSE)))</f>
        <v/>
      </c>
      <c r="N107" s="31"/>
      <c r="O107" s="300">
        <f t="shared" si="4"/>
        <v>0</v>
      </c>
      <c r="P107" s="300">
        <f t="shared" si="7"/>
        <v>0</v>
      </c>
    </row>
    <row r="108" spans="1:16" x14ac:dyDescent="0.2">
      <c r="A108" s="36" t="str">
        <f>IF(LEN(Crossconnect!A110)=0,"",Crossconnect!A110)</f>
        <v/>
      </c>
      <c r="B108" s="174" t="str">
        <f>IF(LEN(Crossconnect!C110)=0,"",Crossconnect!C110)</f>
        <v/>
      </c>
      <c r="C108" s="174" t="str">
        <f t="shared" si="5"/>
        <v/>
      </c>
      <c r="D108" s="299" t="str">
        <f>IF(Crossconnect!B110="","",Crossconnect!B110)</f>
        <v/>
      </c>
      <c r="E108" s="174" t="str">
        <f>IF(LEN(Crossconnect!E110)=0,"",Crossconnect!E110)</f>
        <v/>
      </c>
      <c r="F108" s="174" t="str">
        <f t="shared" si="6"/>
        <v/>
      </c>
      <c r="G108" s="79" t="str">
        <f>IF(Crossconnect!D110="","",Crossconnect!D110)</f>
        <v/>
      </c>
      <c r="H108" s="36" t="str">
        <f>IF(LEN(Crossconnect!F110)=0,"",Crossconnect!F110)</f>
        <v/>
      </c>
      <c r="I108" s="238" t="str">
        <f>IF($C108="","",IF($C108="Ja","",VLOOKUP($B108,PDC!$B$10:$G$95,6,FALSE)))</f>
        <v/>
      </c>
      <c r="J108" s="238" t="str">
        <f>IF($C108="","",IF($C108="Ja","",VLOOKUP($B108,PDC!$B$10:$G$95,5,FALSE)))</f>
        <v/>
      </c>
      <c r="K108" s="31"/>
      <c r="L108" s="31"/>
      <c r="M108" s="238" t="str">
        <f>IF($F108="","",IF($F108="Ja","",VLOOKUP($E108,PDC!$B$10:$G$95,5,FALSE)))</f>
        <v/>
      </c>
      <c r="N108" s="31"/>
      <c r="O108" s="300">
        <f t="shared" si="4"/>
        <v>0</v>
      </c>
      <c r="P108" s="300">
        <f t="shared" si="7"/>
        <v>0</v>
      </c>
    </row>
    <row r="109" spans="1:16" x14ac:dyDescent="0.2">
      <c r="A109" s="36" t="str">
        <f>IF(LEN(Crossconnect!A111)=0,"",Crossconnect!A111)</f>
        <v/>
      </c>
      <c r="B109" s="174" t="str">
        <f>IF(LEN(Crossconnect!C111)=0,"",Crossconnect!C111)</f>
        <v/>
      </c>
      <c r="C109" s="174" t="str">
        <f t="shared" si="5"/>
        <v/>
      </c>
      <c r="D109" s="299" t="str">
        <f>IF(Crossconnect!B111="","",Crossconnect!B111)</f>
        <v/>
      </c>
      <c r="E109" s="174" t="str">
        <f>IF(LEN(Crossconnect!E111)=0,"",Crossconnect!E111)</f>
        <v/>
      </c>
      <c r="F109" s="174" t="str">
        <f t="shared" si="6"/>
        <v/>
      </c>
      <c r="G109" s="79" t="str">
        <f>IF(Crossconnect!D111="","",Crossconnect!D111)</f>
        <v/>
      </c>
      <c r="H109" s="36" t="str">
        <f>IF(LEN(Crossconnect!F111)=0,"",Crossconnect!F111)</f>
        <v/>
      </c>
      <c r="I109" s="238" t="str">
        <f>IF($C109="","",IF($C109="Ja","",VLOOKUP($B109,PDC!$B$10:$G$95,6,FALSE)))</f>
        <v/>
      </c>
      <c r="J109" s="238" t="str">
        <f>IF($C109="","",IF($C109="Ja","",VLOOKUP($B109,PDC!$B$10:$G$95,5,FALSE)))</f>
        <v/>
      </c>
      <c r="K109" s="31"/>
      <c r="L109" s="31"/>
      <c r="M109" s="238" t="str">
        <f>IF($F109="","",IF($F109="Ja","",VLOOKUP($E109,PDC!$B$10:$G$95,5,FALSE)))</f>
        <v/>
      </c>
      <c r="N109" s="31"/>
      <c r="O109" s="300">
        <f t="shared" si="4"/>
        <v>0</v>
      </c>
      <c r="P109" s="300">
        <f t="shared" si="7"/>
        <v>0</v>
      </c>
    </row>
    <row r="110" spans="1:16" x14ac:dyDescent="0.2">
      <c r="A110" s="36" t="str">
        <f>IF(LEN(Crossconnect!A112)=0,"",Crossconnect!A112)</f>
        <v/>
      </c>
      <c r="B110" s="174" t="str">
        <f>IF(LEN(Crossconnect!C112)=0,"",Crossconnect!C112)</f>
        <v/>
      </c>
      <c r="C110" s="174" t="str">
        <f t="shared" si="5"/>
        <v/>
      </c>
      <c r="D110" s="299" t="str">
        <f>IF(Crossconnect!B112="","",Crossconnect!B112)</f>
        <v/>
      </c>
      <c r="E110" s="174" t="str">
        <f>IF(LEN(Crossconnect!E112)=0,"",Crossconnect!E112)</f>
        <v/>
      </c>
      <c r="F110" s="174" t="str">
        <f t="shared" si="6"/>
        <v/>
      </c>
      <c r="G110" s="79" t="str">
        <f>IF(Crossconnect!D112="","",Crossconnect!D112)</f>
        <v/>
      </c>
      <c r="H110" s="36" t="str">
        <f>IF(LEN(Crossconnect!F112)=0,"",Crossconnect!F112)</f>
        <v/>
      </c>
      <c r="I110" s="238" t="str">
        <f>IF($C110="","",IF($C110="Ja","",VLOOKUP($B110,PDC!$B$10:$G$95,6,FALSE)))</f>
        <v/>
      </c>
      <c r="J110" s="238" t="str">
        <f>IF($C110="","",IF($C110="Ja","",VLOOKUP($B110,PDC!$B$10:$G$95,5,FALSE)))</f>
        <v/>
      </c>
      <c r="K110" s="31"/>
      <c r="L110" s="31"/>
      <c r="M110" s="238" t="str">
        <f>IF($F110="","",IF($F110="Ja","",VLOOKUP($E110,PDC!$B$10:$G$95,5,FALSE)))</f>
        <v/>
      </c>
      <c r="N110" s="31"/>
      <c r="O110" s="300">
        <f t="shared" si="4"/>
        <v>0</v>
      </c>
      <c r="P110" s="300">
        <f t="shared" si="7"/>
        <v>0</v>
      </c>
    </row>
    <row r="111" spans="1:16" x14ac:dyDescent="0.2">
      <c r="A111" s="36" t="str">
        <f>IF(LEN(Crossconnect!A113)=0,"",Crossconnect!A113)</f>
        <v/>
      </c>
      <c r="B111" s="174" t="str">
        <f>IF(LEN(Crossconnect!C113)=0,"",Crossconnect!C113)</f>
        <v/>
      </c>
      <c r="C111" s="174" t="str">
        <f t="shared" si="5"/>
        <v/>
      </c>
      <c r="D111" s="299" t="str">
        <f>IF(Crossconnect!B113="","",Crossconnect!B113)</f>
        <v/>
      </c>
      <c r="E111" s="174" t="str">
        <f>IF(LEN(Crossconnect!E113)=0,"",Crossconnect!E113)</f>
        <v/>
      </c>
      <c r="F111" s="174" t="str">
        <f t="shared" si="6"/>
        <v/>
      </c>
      <c r="G111" s="79" t="str">
        <f>IF(Crossconnect!D113="","",Crossconnect!D113)</f>
        <v/>
      </c>
      <c r="H111" s="36" t="str">
        <f>IF(LEN(Crossconnect!F113)=0,"",Crossconnect!F113)</f>
        <v/>
      </c>
      <c r="I111" s="238" t="str">
        <f>IF($C111="","",IF($C111="Ja","",VLOOKUP($B111,PDC!$B$10:$G$95,6,FALSE)))</f>
        <v/>
      </c>
      <c r="J111" s="238" t="str">
        <f>IF($C111="","",IF($C111="Ja","",VLOOKUP($B111,PDC!$B$10:$G$95,5,FALSE)))</f>
        <v/>
      </c>
      <c r="K111" s="31"/>
      <c r="L111" s="31"/>
      <c r="M111" s="238" t="str">
        <f>IF($F111="","",IF($F111="Ja","",VLOOKUP($E111,PDC!$B$10:$G$95,5,FALSE)))</f>
        <v/>
      </c>
      <c r="N111" s="31"/>
      <c r="O111" s="300">
        <f t="shared" si="4"/>
        <v>0</v>
      </c>
      <c r="P111" s="300">
        <f t="shared" si="7"/>
        <v>0</v>
      </c>
    </row>
    <row r="112" spans="1:16" x14ac:dyDescent="0.2">
      <c r="A112" s="36" t="str">
        <f>IF(LEN(Crossconnect!A114)=0,"",Crossconnect!A114)</f>
        <v/>
      </c>
      <c r="B112" s="174" t="str">
        <f>IF(LEN(Crossconnect!C114)=0,"",Crossconnect!C114)</f>
        <v/>
      </c>
      <c r="C112" s="174" t="str">
        <f t="shared" si="5"/>
        <v/>
      </c>
      <c r="D112" s="299" t="str">
        <f>IF(Crossconnect!B114="","",Crossconnect!B114)</f>
        <v/>
      </c>
      <c r="E112" s="174" t="str">
        <f>IF(LEN(Crossconnect!E114)=0,"",Crossconnect!E114)</f>
        <v/>
      </c>
      <c r="F112" s="174" t="str">
        <f t="shared" si="6"/>
        <v/>
      </c>
      <c r="G112" s="79" t="str">
        <f>IF(Crossconnect!D114="","",Crossconnect!D114)</f>
        <v/>
      </c>
      <c r="H112" s="36" t="str">
        <f>IF(LEN(Crossconnect!F114)=0,"",Crossconnect!F114)</f>
        <v/>
      </c>
      <c r="I112" s="238" t="str">
        <f>IF($C112="","",IF($C112="Ja","",VLOOKUP($B112,PDC!$B$10:$G$95,6,FALSE)))</f>
        <v/>
      </c>
      <c r="J112" s="238" t="str">
        <f>IF($C112="","",IF($C112="Ja","",VLOOKUP($B112,PDC!$B$10:$G$95,5,FALSE)))</f>
        <v/>
      </c>
      <c r="K112" s="31"/>
      <c r="L112" s="31"/>
      <c r="M112" s="238" t="str">
        <f>IF($F112="","",IF($F112="Ja","",VLOOKUP($E112,PDC!$B$10:$G$95,5,FALSE)))</f>
        <v/>
      </c>
      <c r="N112" s="31"/>
      <c r="O112" s="300">
        <f t="shared" si="4"/>
        <v>0</v>
      </c>
      <c r="P112" s="300">
        <f t="shared" si="7"/>
        <v>0</v>
      </c>
    </row>
    <row r="113" spans="1:16" x14ac:dyDescent="0.2">
      <c r="A113" s="36" t="str">
        <f>IF(LEN(Crossconnect!A115)=0,"",Crossconnect!A115)</f>
        <v/>
      </c>
      <c r="B113" s="174" t="str">
        <f>IF(LEN(Crossconnect!C115)=0,"",Crossconnect!C115)</f>
        <v/>
      </c>
      <c r="C113" s="174" t="str">
        <f t="shared" si="5"/>
        <v/>
      </c>
      <c r="D113" s="299" t="str">
        <f>IF(Crossconnect!B115="","",Crossconnect!B115)</f>
        <v/>
      </c>
      <c r="E113" s="174" t="str">
        <f>IF(LEN(Crossconnect!E115)=0,"",Crossconnect!E115)</f>
        <v/>
      </c>
      <c r="F113" s="174" t="str">
        <f t="shared" si="6"/>
        <v/>
      </c>
      <c r="G113" s="79" t="str">
        <f>IF(Crossconnect!D115="","",Crossconnect!D115)</f>
        <v/>
      </c>
      <c r="H113" s="36" t="str">
        <f>IF(LEN(Crossconnect!F115)=0,"",Crossconnect!F115)</f>
        <v/>
      </c>
      <c r="I113" s="238" t="str">
        <f>IF($C113="","",IF($C113="Ja","",VLOOKUP($B113,PDC!$B$10:$G$95,6,FALSE)))</f>
        <v/>
      </c>
      <c r="J113" s="238" t="str">
        <f>IF($C113="","",IF($C113="Ja","",VLOOKUP($B113,PDC!$B$10:$G$95,5,FALSE)))</f>
        <v/>
      </c>
      <c r="K113" s="31"/>
      <c r="L113" s="31"/>
      <c r="M113" s="238" t="str">
        <f>IF($F113="","",IF($F113="Ja","",VLOOKUP($E113,PDC!$B$10:$G$95,5,FALSE)))</f>
        <v/>
      </c>
      <c r="N113" s="31"/>
      <c r="O113" s="300">
        <f t="shared" si="4"/>
        <v>0</v>
      </c>
      <c r="P113" s="300">
        <f t="shared" si="7"/>
        <v>0</v>
      </c>
    </row>
    <row r="114" spans="1:16" x14ac:dyDescent="0.2">
      <c r="A114" s="36" t="str">
        <f>IF(LEN(Crossconnect!A116)=0,"",Crossconnect!A116)</f>
        <v/>
      </c>
      <c r="B114" s="174" t="str">
        <f>IF(LEN(Crossconnect!C116)=0,"",Crossconnect!C116)</f>
        <v/>
      </c>
      <c r="C114" s="174" t="str">
        <f t="shared" si="5"/>
        <v/>
      </c>
      <c r="D114" s="299" t="str">
        <f>IF(Crossconnect!B116="","",Crossconnect!B116)</f>
        <v/>
      </c>
      <c r="E114" s="174" t="str">
        <f>IF(LEN(Crossconnect!E116)=0,"",Crossconnect!E116)</f>
        <v/>
      </c>
      <c r="F114" s="174" t="str">
        <f t="shared" si="6"/>
        <v/>
      </c>
      <c r="G114" s="79" t="str">
        <f>IF(Crossconnect!D116="","",Crossconnect!D116)</f>
        <v/>
      </c>
      <c r="H114" s="36" t="str">
        <f>IF(LEN(Crossconnect!F116)=0,"",Crossconnect!F116)</f>
        <v/>
      </c>
      <c r="I114" s="238" t="str">
        <f>IF($C114="","",IF($C114="Ja","",VLOOKUP($B114,PDC!$B$10:$G$95,6,FALSE)))</f>
        <v/>
      </c>
      <c r="J114" s="238" t="str">
        <f>IF($C114="","",IF($C114="Ja","",VLOOKUP($B114,PDC!$B$10:$G$95,5,FALSE)))</f>
        <v/>
      </c>
      <c r="K114" s="31"/>
      <c r="L114" s="31"/>
      <c r="M114" s="238" t="str">
        <f>IF($F114="","",IF($F114="Ja","",VLOOKUP($E114,PDC!$B$10:$G$95,5,FALSE)))</f>
        <v/>
      </c>
      <c r="N114" s="31"/>
      <c r="O114" s="300">
        <f t="shared" si="4"/>
        <v>0</v>
      </c>
      <c r="P114" s="300">
        <f t="shared" si="7"/>
        <v>0</v>
      </c>
    </row>
    <row r="115" spans="1:16" x14ac:dyDescent="0.2">
      <c r="A115" s="36" t="str">
        <f>IF(LEN(Crossconnect!A117)=0,"",Crossconnect!A117)</f>
        <v/>
      </c>
      <c r="B115" s="174" t="str">
        <f>IF(LEN(Crossconnect!C117)=0,"",Crossconnect!C117)</f>
        <v/>
      </c>
      <c r="C115" s="174" t="str">
        <f t="shared" si="5"/>
        <v/>
      </c>
      <c r="D115" s="299" t="str">
        <f>IF(Crossconnect!B117="","",Crossconnect!B117)</f>
        <v/>
      </c>
      <c r="E115" s="174" t="str">
        <f>IF(LEN(Crossconnect!E117)=0,"",Crossconnect!E117)</f>
        <v/>
      </c>
      <c r="F115" s="174" t="str">
        <f t="shared" si="6"/>
        <v/>
      </c>
      <c r="G115" s="79" t="str">
        <f>IF(Crossconnect!D117="","",Crossconnect!D117)</f>
        <v/>
      </c>
      <c r="H115" s="36" t="str">
        <f>IF(LEN(Crossconnect!F117)=0,"",Crossconnect!F117)</f>
        <v/>
      </c>
      <c r="I115" s="238" t="str">
        <f>IF($C115="","",IF($C115="Ja","",VLOOKUP($B115,PDC!$B$10:$G$95,6,FALSE)))</f>
        <v/>
      </c>
      <c r="J115" s="238" t="str">
        <f>IF($C115="","",IF($C115="Ja","",VLOOKUP($B115,PDC!$B$10:$G$95,5,FALSE)))</f>
        <v/>
      </c>
      <c r="K115" s="31"/>
      <c r="L115" s="31"/>
      <c r="M115" s="238" t="str">
        <f>IF($F115="","",IF($F115="Ja","",VLOOKUP($E115,PDC!$B$10:$G$95,5,FALSE)))</f>
        <v/>
      </c>
      <c r="N115" s="31"/>
      <c r="O115" s="300">
        <f t="shared" si="4"/>
        <v>0</v>
      </c>
      <c r="P115" s="300">
        <f t="shared" si="7"/>
        <v>0</v>
      </c>
    </row>
    <row r="116" spans="1:16" x14ac:dyDescent="0.2">
      <c r="A116" s="36" t="str">
        <f>IF(LEN(Crossconnect!A118)=0,"",Crossconnect!A118)</f>
        <v/>
      </c>
      <c r="B116" s="174" t="str">
        <f>IF(LEN(Crossconnect!C118)=0,"",Crossconnect!C118)</f>
        <v/>
      </c>
      <c r="C116" s="174" t="str">
        <f t="shared" si="5"/>
        <v/>
      </c>
      <c r="D116" s="299" t="str">
        <f>IF(Crossconnect!B118="","",Crossconnect!B118)</f>
        <v/>
      </c>
      <c r="E116" s="174" t="str">
        <f>IF(LEN(Crossconnect!E118)=0,"",Crossconnect!E118)</f>
        <v/>
      </c>
      <c r="F116" s="174" t="str">
        <f t="shared" si="6"/>
        <v/>
      </c>
      <c r="G116" s="79" t="str">
        <f>IF(Crossconnect!D118="","",Crossconnect!D118)</f>
        <v/>
      </c>
      <c r="H116" s="36" t="str">
        <f>IF(LEN(Crossconnect!F118)=0,"",Crossconnect!F118)</f>
        <v/>
      </c>
      <c r="I116" s="238" t="str">
        <f>IF($C116="","",IF($C116="Ja","",VLOOKUP($B116,PDC!$B$10:$G$95,6,FALSE)))</f>
        <v/>
      </c>
      <c r="J116" s="238" t="str">
        <f>IF($C116="","",IF($C116="Ja","",VLOOKUP($B116,PDC!$B$10:$G$95,5,FALSE)))</f>
        <v/>
      </c>
      <c r="K116" s="31"/>
      <c r="L116" s="31"/>
      <c r="M116" s="238" t="str">
        <f>IF($F116="","",IF($F116="Ja","",VLOOKUP($E116,PDC!$B$10:$G$95,5,FALSE)))</f>
        <v/>
      </c>
      <c r="N116" s="31"/>
      <c r="O116" s="300">
        <f t="shared" si="4"/>
        <v>0</v>
      </c>
      <c r="P116" s="300">
        <f t="shared" si="7"/>
        <v>0</v>
      </c>
    </row>
    <row r="117" spans="1:16" x14ac:dyDescent="0.2">
      <c r="A117" s="36" t="str">
        <f>IF(LEN(Crossconnect!A119)=0,"",Crossconnect!A119)</f>
        <v/>
      </c>
      <c r="B117" s="174" t="str">
        <f>IF(LEN(Crossconnect!C119)=0,"",Crossconnect!C119)</f>
        <v/>
      </c>
      <c r="C117" s="174" t="str">
        <f t="shared" si="5"/>
        <v/>
      </c>
      <c r="D117" s="299" t="str">
        <f>IF(Crossconnect!B119="","",Crossconnect!B119)</f>
        <v/>
      </c>
      <c r="E117" s="174" t="str">
        <f>IF(LEN(Crossconnect!E119)=0,"",Crossconnect!E119)</f>
        <v/>
      </c>
      <c r="F117" s="174" t="str">
        <f t="shared" si="6"/>
        <v/>
      </c>
      <c r="G117" s="79" t="str">
        <f>IF(Crossconnect!D119="","",Crossconnect!D119)</f>
        <v/>
      </c>
      <c r="H117" s="36" t="str">
        <f>IF(LEN(Crossconnect!F119)=0,"",Crossconnect!F119)</f>
        <v/>
      </c>
      <c r="I117" s="238" t="str">
        <f>IF($C117="","",IF($C117="Ja","",VLOOKUP($B117,PDC!$B$10:$G$95,6,FALSE)))</f>
        <v/>
      </c>
      <c r="J117" s="238" t="str">
        <f>IF($C117="","",IF($C117="Ja","",VLOOKUP($B117,PDC!$B$10:$G$95,5,FALSE)))</f>
        <v/>
      </c>
      <c r="K117" s="31"/>
      <c r="L117" s="31"/>
      <c r="M117" s="238" t="str">
        <f>IF($F117="","",IF($F117="Ja","",VLOOKUP($E117,PDC!$B$10:$G$95,5,FALSE)))</f>
        <v/>
      </c>
      <c r="N117" s="31"/>
      <c r="O117" s="300">
        <f t="shared" si="4"/>
        <v>0</v>
      </c>
      <c r="P117" s="300">
        <f t="shared" si="7"/>
        <v>0</v>
      </c>
    </row>
    <row r="118" spans="1:16" x14ac:dyDescent="0.2">
      <c r="A118" s="36" t="str">
        <f>IF(LEN(Crossconnect!A120)=0,"",Crossconnect!A120)</f>
        <v/>
      </c>
      <c r="B118" s="174" t="str">
        <f>IF(LEN(Crossconnect!C120)=0,"",Crossconnect!C120)</f>
        <v/>
      </c>
      <c r="C118" s="174" t="str">
        <f t="shared" si="5"/>
        <v/>
      </c>
      <c r="D118" s="299" t="str">
        <f>IF(Crossconnect!B120="","",Crossconnect!B120)</f>
        <v/>
      </c>
      <c r="E118" s="174" t="str">
        <f>IF(LEN(Crossconnect!E120)=0,"",Crossconnect!E120)</f>
        <v/>
      </c>
      <c r="F118" s="174" t="str">
        <f t="shared" si="6"/>
        <v/>
      </c>
      <c r="G118" s="79" t="str">
        <f>IF(Crossconnect!D120="","",Crossconnect!D120)</f>
        <v/>
      </c>
      <c r="H118" s="36" t="str">
        <f>IF(LEN(Crossconnect!F120)=0,"",Crossconnect!F120)</f>
        <v/>
      </c>
      <c r="I118" s="238" t="str">
        <f>IF($C118="","",IF($C118="Ja","",VLOOKUP($B118,PDC!$B$10:$G$95,6,FALSE)))</f>
        <v/>
      </c>
      <c r="J118" s="238" t="str">
        <f>IF($C118="","",IF($C118="Ja","",VLOOKUP($B118,PDC!$B$10:$G$95,5,FALSE)))</f>
        <v/>
      </c>
      <c r="K118" s="31"/>
      <c r="L118" s="31"/>
      <c r="M118" s="238" t="str">
        <f>IF($F118="","",IF($F118="Ja","",VLOOKUP($E118,PDC!$B$10:$G$95,5,FALSE)))</f>
        <v/>
      </c>
      <c r="N118" s="31"/>
      <c r="O118" s="300">
        <f t="shared" si="4"/>
        <v>0</v>
      </c>
      <c r="P118" s="300">
        <f t="shared" si="7"/>
        <v>0</v>
      </c>
    </row>
    <row r="119" spans="1:16" x14ac:dyDescent="0.2">
      <c r="A119" s="36" t="str">
        <f>IF(LEN(Crossconnect!A121)=0,"",Crossconnect!A121)</f>
        <v/>
      </c>
      <c r="B119" s="174" t="str">
        <f>IF(LEN(Crossconnect!C121)=0,"",Crossconnect!C121)</f>
        <v/>
      </c>
      <c r="C119" s="174" t="str">
        <f t="shared" si="5"/>
        <v/>
      </c>
      <c r="D119" s="299" t="str">
        <f>IF(Crossconnect!B121="","",Crossconnect!B121)</f>
        <v/>
      </c>
      <c r="E119" s="174" t="str">
        <f>IF(LEN(Crossconnect!E121)=0,"",Crossconnect!E121)</f>
        <v/>
      </c>
      <c r="F119" s="174" t="str">
        <f t="shared" si="6"/>
        <v/>
      </c>
      <c r="G119" s="79" t="str">
        <f>IF(Crossconnect!D121="","",Crossconnect!D121)</f>
        <v/>
      </c>
      <c r="H119" s="36" t="str">
        <f>IF(LEN(Crossconnect!F121)=0,"",Crossconnect!F121)</f>
        <v/>
      </c>
      <c r="I119" s="238" t="str">
        <f>IF($C119="","",IF($C119="Ja","",VLOOKUP($B119,PDC!$B$10:$G$95,6,FALSE)))</f>
        <v/>
      </c>
      <c r="J119" s="238" t="str">
        <f>IF($C119="","",IF($C119="Ja","",VLOOKUP($B119,PDC!$B$10:$G$95,5,FALSE)))</f>
        <v/>
      </c>
      <c r="K119" s="31"/>
      <c r="L119" s="31"/>
      <c r="M119" s="238" t="str">
        <f>IF($F119="","",IF($F119="Ja","",VLOOKUP($E119,PDC!$B$10:$G$95,5,FALSE)))</f>
        <v/>
      </c>
      <c r="N119" s="31"/>
      <c r="O119" s="300">
        <f t="shared" si="4"/>
        <v>0</v>
      </c>
      <c r="P119" s="300">
        <f t="shared" si="7"/>
        <v>0</v>
      </c>
    </row>
    <row r="120" spans="1:16" x14ac:dyDescent="0.2">
      <c r="A120" s="36" t="str">
        <f>IF(LEN(Crossconnect!A122)=0,"",Crossconnect!A122)</f>
        <v/>
      </c>
      <c r="B120" s="174" t="str">
        <f>IF(LEN(Crossconnect!C122)=0,"",Crossconnect!C122)</f>
        <v/>
      </c>
      <c r="C120" s="174" t="str">
        <f t="shared" si="5"/>
        <v/>
      </c>
      <c r="D120" s="299" t="str">
        <f>IF(Crossconnect!B122="","",Crossconnect!B122)</f>
        <v/>
      </c>
      <c r="E120" s="174" t="str">
        <f>IF(LEN(Crossconnect!E122)=0,"",Crossconnect!E122)</f>
        <v/>
      </c>
      <c r="F120" s="174" t="str">
        <f t="shared" si="6"/>
        <v/>
      </c>
      <c r="G120" s="79" t="str">
        <f>IF(Crossconnect!D122="","",Crossconnect!D122)</f>
        <v/>
      </c>
      <c r="H120" s="36" t="str">
        <f>IF(LEN(Crossconnect!F122)=0,"",Crossconnect!F122)</f>
        <v/>
      </c>
      <c r="I120" s="238" t="str">
        <f>IF($C120="","",IF($C120="Ja","",VLOOKUP($B120,PDC!$B$10:$G$95,6,FALSE)))</f>
        <v/>
      </c>
      <c r="J120" s="238" t="str">
        <f>IF($C120="","",IF($C120="Ja","",VLOOKUP($B120,PDC!$B$10:$G$95,5,FALSE)))</f>
        <v/>
      </c>
      <c r="K120" s="31"/>
      <c r="L120" s="31"/>
      <c r="M120" s="238" t="str">
        <f>IF($F120="","",IF($F120="Ja","",VLOOKUP($E120,PDC!$B$10:$G$95,5,FALSE)))</f>
        <v/>
      </c>
      <c r="N120" s="31"/>
      <c r="O120" s="300">
        <f t="shared" si="4"/>
        <v>0</v>
      </c>
      <c r="P120" s="300">
        <f t="shared" si="7"/>
        <v>0</v>
      </c>
    </row>
    <row r="121" spans="1:16" x14ac:dyDescent="0.2">
      <c r="A121" s="36" t="str">
        <f>IF(LEN(Crossconnect!A123)=0,"",Crossconnect!A123)</f>
        <v/>
      </c>
      <c r="B121" s="174" t="str">
        <f>IF(LEN(Crossconnect!C123)=0,"",Crossconnect!C123)</f>
        <v/>
      </c>
      <c r="C121" s="174" t="str">
        <f t="shared" si="5"/>
        <v/>
      </c>
      <c r="D121" s="299" t="str">
        <f>IF(Crossconnect!B123="","",Crossconnect!B123)</f>
        <v/>
      </c>
      <c r="E121" s="174" t="str">
        <f>IF(LEN(Crossconnect!E123)=0,"",Crossconnect!E123)</f>
        <v/>
      </c>
      <c r="F121" s="174" t="str">
        <f t="shared" si="6"/>
        <v/>
      </c>
      <c r="G121" s="79" t="str">
        <f>IF(Crossconnect!D123="","",Crossconnect!D123)</f>
        <v/>
      </c>
      <c r="H121" s="36" t="str">
        <f>IF(LEN(Crossconnect!F123)=0,"",Crossconnect!F123)</f>
        <v/>
      </c>
      <c r="I121" s="238" t="str">
        <f>IF($C121="","",IF($C121="Ja","",VLOOKUP($B121,PDC!$B$10:$G$95,6,FALSE)))</f>
        <v/>
      </c>
      <c r="J121" s="238" t="str">
        <f>IF($C121="","",IF($C121="Ja","",VLOOKUP($B121,PDC!$B$10:$G$95,5,FALSE)))</f>
        <v/>
      </c>
      <c r="K121" s="31"/>
      <c r="L121" s="31"/>
      <c r="M121" s="238" t="str">
        <f>IF($F121="","",IF($F121="Ja","",VLOOKUP($E121,PDC!$B$10:$G$95,5,FALSE)))</f>
        <v/>
      </c>
      <c r="N121" s="31"/>
      <c r="O121" s="300">
        <f t="shared" si="4"/>
        <v>0</v>
      </c>
      <c r="P121" s="300">
        <f t="shared" si="7"/>
        <v>0</v>
      </c>
    </row>
    <row r="122" spans="1:16" x14ac:dyDescent="0.2">
      <c r="A122" s="36" t="str">
        <f>IF(LEN(Crossconnect!A124)=0,"",Crossconnect!A124)</f>
        <v/>
      </c>
      <c r="B122" s="174" t="str">
        <f>IF(LEN(Crossconnect!C124)=0,"",Crossconnect!C124)</f>
        <v/>
      </c>
      <c r="C122" s="174" t="str">
        <f t="shared" si="5"/>
        <v/>
      </c>
      <c r="D122" s="299" t="str">
        <f>IF(Crossconnect!B124="","",Crossconnect!B124)</f>
        <v/>
      </c>
      <c r="E122" s="174" t="str">
        <f>IF(LEN(Crossconnect!E124)=0,"",Crossconnect!E124)</f>
        <v/>
      </c>
      <c r="F122" s="174" t="str">
        <f t="shared" si="6"/>
        <v/>
      </c>
      <c r="G122" s="79" t="str">
        <f>IF(Crossconnect!D124="","",Crossconnect!D124)</f>
        <v/>
      </c>
      <c r="H122" s="36" t="str">
        <f>IF(LEN(Crossconnect!F124)=0,"",Crossconnect!F124)</f>
        <v/>
      </c>
      <c r="I122" s="238" t="str">
        <f>IF($C122="","",IF($C122="Ja","",VLOOKUP($B122,PDC!$B$10:$G$95,6,FALSE)))</f>
        <v/>
      </c>
      <c r="J122" s="238" t="str">
        <f>IF($C122="","",IF($C122="Ja","",VLOOKUP($B122,PDC!$B$10:$G$95,5,FALSE)))</f>
        <v/>
      </c>
      <c r="K122" s="31"/>
      <c r="L122" s="31"/>
      <c r="M122" s="238" t="str">
        <f>IF($F122="","",IF($F122="Ja","",VLOOKUP($E122,PDC!$B$10:$G$95,5,FALSE)))</f>
        <v/>
      </c>
      <c r="N122" s="31"/>
      <c r="O122" s="300">
        <f t="shared" si="4"/>
        <v>0</v>
      </c>
      <c r="P122" s="300">
        <f t="shared" si="7"/>
        <v>0</v>
      </c>
    </row>
    <row r="123" spans="1:16" x14ac:dyDescent="0.2">
      <c r="A123" s="36" t="str">
        <f>IF(LEN(Crossconnect!A125)=0,"",Crossconnect!A125)</f>
        <v/>
      </c>
      <c r="B123" s="174" t="str">
        <f>IF(LEN(Crossconnect!C125)=0,"",Crossconnect!C125)</f>
        <v/>
      </c>
      <c r="C123" s="174" t="str">
        <f t="shared" si="5"/>
        <v/>
      </c>
      <c r="D123" s="299" t="str">
        <f>IF(Crossconnect!B125="","",Crossconnect!B125)</f>
        <v/>
      </c>
      <c r="E123" s="174" t="str">
        <f>IF(LEN(Crossconnect!E125)=0,"",Crossconnect!E125)</f>
        <v/>
      </c>
      <c r="F123" s="174" t="str">
        <f t="shared" si="6"/>
        <v/>
      </c>
      <c r="G123" s="79" t="str">
        <f>IF(Crossconnect!D125="","",Crossconnect!D125)</f>
        <v/>
      </c>
      <c r="H123" s="36" t="str">
        <f>IF(LEN(Crossconnect!F125)=0,"",Crossconnect!F125)</f>
        <v/>
      </c>
      <c r="I123" s="238" t="str">
        <f>IF($C123="","",IF($C123="Ja","",VLOOKUP($B123,PDC!$B$10:$G$95,6,FALSE)))</f>
        <v/>
      </c>
      <c r="J123" s="238" t="str">
        <f>IF($C123="","",IF($C123="Ja","",VLOOKUP($B123,PDC!$B$10:$G$95,5,FALSE)))</f>
        <v/>
      </c>
      <c r="K123" s="31"/>
      <c r="L123" s="31"/>
      <c r="M123" s="238" t="str">
        <f>IF($F123="","",IF($F123="Ja","",VLOOKUP($E123,PDC!$B$10:$G$95,5,FALSE)))</f>
        <v/>
      </c>
      <c r="N123" s="31"/>
      <c r="O123" s="300">
        <f t="shared" si="4"/>
        <v>0</v>
      </c>
      <c r="P123" s="300">
        <f t="shared" si="7"/>
        <v>0</v>
      </c>
    </row>
    <row r="124" spans="1:16" x14ac:dyDescent="0.2">
      <c r="A124" s="36" t="str">
        <f>IF(LEN(Crossconnect!A126)=0,"",Crossconnect!A126)</f>
        <v/>
      </c>
      <c r="B124" s="174" t="str">
        <f>IF(LEN(Crossconnect!C126)=0,"",Crossconnect!C126)</f>
        <v/>
      </c>
      <c r="C124" s="174" t="str">
        <f t="shared" si="5"/>
        <v/>
      </c>
      <c r="D124" s="299" t="str">
        <f>IF(Crossconnect!B126="","",Crossconnect!B126)</f>
        <v/>
      </c>
      <c r="E124" s="174" t="str">
        <f>IF(LEN(Crossconnect!E126)=0,"",Crossconnect!E126)</f>
        <v/>
      </c>
      <c r="F124" s="174" t="str">
        <f t="shared" si="6"/>
        <v/>
      </c>
      <c r="G124" s="79" t="str">
        <f>IF(Crossconnect!D126="","",Crossconnect!D126)</f>
        <v/>
      </c>
      <c r="H124" s="36" t="str">
        <f>IF(LEN(Crossconnect!F126)=0,"",Crossconnect!F126)</f>
        <v/>
      </c>
      <c r="I124" s="238" t="str">
        <f>IF($C124="","",IF($C124="Ja","",VLOOKUP($B124,PDC!$B$10:$G$95,6,FALSE)))</f>
        <v/>
      </c>
      <c r="J124" s="238" t="str">
        <f>IF($C124="","",IF($C124="Ja","",VLOOKUP($B124,PDC!$B$10:$G$95,5,FALSE)))</f>
        <v/>
      </c>
      <c r="K124" s="31"/>
      <c r="L124" s="31"/>
      <c r="M124" s="238" t="str">
        <f>IF($F124="","",IF($F124="Ja","",VLOOKUP($E124,PDC!$B$10:$G$95,5,FALSE)))</f>
        <v/>
      </c>
      <c r="N124" s="31"/>
      <c r="O124" s="300">
        <f t="shared" si="4"/>
        <v>0</v>
      </c>
      <c r="P124" s="300">
        <f t="shared" si="7"/>
        <v>0</v>
      </c>
    </row>
    <row r="125" spans="1:16" x14ac:dyDescent="0.2">
      <c r="A125" s="36" t="str">
        <f>IF(LEN(Crossconnect!A127)=0,"",Crossconnect!A127)</f>
        <v/>
      </c>
      <c r="B125" s="174" t="str">
        <f>IF(LEN(Crossconnect!C127)=0,"",Crossconnect!C127)</f>
        <v/>
      </c>
      <c r="C125" s="174" t="str">
        <f t="shared" si="5"/>
        <v/>
      </c>
      <c r="D125" s="299" t="str">
        <f>IF(Crossconnect!B127="","",Crossconnect!B127)</f>
        <v/>
      </c>
      <c r="E125" s="174" t="str">
        <f>IF(LEN(Crossconnect!E127)=0,"",Crossconnect!E127)</f>
        <v/>
      </c>
      <c r="F125" s="174" t="str">
        <f t="shared" si="6"/>
        <v/>
      </c>
      <c r="G125" s="79" t="str">
        <f>IF(Crossconnect!D127="","",Crossconnect!D127)</f>
        <v/>
      </c>
      <c r="H125" s="36" t="str">
        <f>IF(LEN(Crossconnect!F127)=0,"",Crossconnect!F127)</f>
        <v/>
      </c>
      <c r="I125" s="238" t="str">
        <f>IF($C125="","",IF($C125="Ja","",VLOOKUP($B125,PDC!$B$10:$G$95,6,FALSE)))</f>
        <v/>
      </c>
      <c r="J125" s="238" t="str">
        <f>IF($C125="","",IF($C125="Ja","",VLOOKUP($B125,PDC!$B$10:$G$95,5,FALSE)))</f>
        <v/>
      </c>
      <c r="K125" s="31"/>
      <c r="L125" s="31"/>
      <c r="M125" s="238" t="str">
        <f>IF($F125="","",IF($F125="Ja","",VLOOKUP($E125,PDC!$B$10:$G$95,5,FALSE)))</f>
        <v/>
      </c>
      <c r="N125" s="31"/>
      <c r="O125" s="300">
        <f t="shared" si="4"/>
        <v>0</v>
      </c>
      <c r="P125" s="300">
        <f t="shared" si="7"/>
        <v>0</v>
      </c>
    </row>
    <row r="126" spans="1:16" x14ac:dyDescent="0.2">
      <c r="A126" s="36" t="str">
        <f>IF(LEN(Crossconnect!A128)=0,"",Crossconnect!A128)</f>
        <v/>
      </c>
      <c r="B126" s="174" t="str">
        <f>IF(LEN(Crossconnect!C128)=0,"",Crossconnect!C128)</f>
        <v/>
      </c>
      <c r="C126" s="174" t="str">
        <f t="shared" si="5"/>
        <v/>
      </c>
      <c r="D126" s="299" t="str">
        <f>IF(Crossconnect!B128="","",Crossconnect!B128)</f>
        <v/>
      </c>
      <c r="E126" s="174" t="str">
        <f>IF(LEN(Crossconnect!E128)=0,"",Crossconnect!E128)</f>
        <v/>
      </c>
      <c r="F126" s="174" t="str">
        <f t="shared" si="6"/>
        <v/>
      </c>
      <c r="G126" s="79" t="str">
        <f>IF(Crossconnect!D128="","",Crossconnect!D128)</f>
        <v/>
      </c>
      <c r="H126" s="36" t="str">
        <f>IF(LEN(Crossconnect!F128)=0,"",Crossconnect!F128)</f>
        <v/>
      </c>
      <c r="I126" s="238" t="str">
        <f>IF($C126="","",IF($C126="Ja","",VLOOKUP($B126,PDC!$B$10:$G$95,6,FALSE)))</f>
        <v/>
      </c>
      <c r="J126" s="238" t="str">
        <f>IF($C126="","",IF($C126="Ja","",VLOOKUP($B126,PDC!$B$10:$G$95,5,FALSE)))</f>
        <v/>
      </c>
      <c r="K126" s="31"/>
      <c r="L126" s="31"/>
      <c r="M126" s="238" t="str">
        <f>IF($F126="","",IF($F126="Ja","",VLOOKUP($E126,PDC!$B$10:$G$95,5,FALSE)))</f>
        <v/>
      </c>
      <c r="N126" s="31"/>
      <c r="O126" s="300">
        <f t="shared" si="4"/>
        <v>0</v>
      </c>
      <c r="P126" s="300">
        <f t="shared" si="7"/>
        <v>0</v>
      </c>
    </row>
    <row r="127" spans="1:16" x14ac:dyDescent="0.2">
      <c r="A127" s="36" t="str">
        <f>IF(LEN(Crossconnect!A129)=0,"",Crossconnect!A129)</f>
        <v/>
      </c>
      <c r="B127" s="174" t="str">
        <f>IF(LEN(Crossconnect!C129)=0,"",Crossconnect!C129)</f>
        <v/>
      </c>
      <c r="C127" s="174" t="str">
        <f t="shared" si="5"/>
        <v/>
      </c>
      <c r="D127" s="299" t="str">
        <f>IF(Crossconnect!B129="","",Crossconnect!B129)</f>
        <v/>
      </c>
      <c r="E127" s="174" t="str">
        <f>IF(LEN(Crossconnect!E129)=0,"",Crossconnect!E129)</f>
        <v/>
      </c>
      <c r="F127" s="174" t="str">
        <f t="shared" si="6"/>
        <v/>
      </c>
      <c r="G127" s="79" t="str">
        <f>IF(Crossconnect!D129="","",Crossconnect!D129)</f>
        <v/>
      </c>
      <c r="H127" s="36" t="str">
        <f>IF(LEN(Crossconnect!F129)=0,"",Crossconnect!F129)</f>
        <v/>
      </c>
      <c r="I127" s="238" t="str">
        <f>IF($C127="","",IF($C127="Ja","",VLOOKUP($B127,PDC!$B$10:$G$95,6,FALSE)))</f>
        <v/>
      </c>
      <c r="J127" s="238" t="str">
        <f>IF($C127="","",IF($C127="Ja","",VLOOKUP($B127,PDC!$B$10:$G$95,5,FALSE)))</f>
        <v/>
      </c>
      <c r="K127" s="31"/>
      <c r="L127" s="31"/>
      <c r="M127" s="238" t="str">
        <f>IF($F127="","",IF($F127="Ja","",VLOOKUP($E127,PDC!$B$10:$G$95,5,FALSE)))</f>
        <v/>
      </c>
      <c r="N127" s="31"/>
      <c r="O127" s="300">
        <f t="shared" si="4"/>
        <v>0</v>
      </c>
      <c r="P127" s="300">
        <f t="shared" si="7"/>
        <v>0</v>
      </c>
    </row>
    <row r="128" spans="1:16" x14ac:dyDescent="0.2">
      <c r="A128" s="36" t="str">
        <f>IF(LEN(Crossconnect!A130)=0,"",Crossconnect!A130)</f>
        <v/>
      </c>
      <c r="B128" s="174" t="str">
        <f>IF(LEN(Crossconnect!C130)=0,"",Crossconnect!C130)</f>
        <v/>
      </c>
      <c r="C128" s="174" t="str">
        <f t="shared" si="5"/>
        <v/>
      </c>
      <c r="D128" s="299" t="str">
        <f>IF(Crossconnect!B130="","",Crossconnect!B130)</f>
        <v/>
      </c>
      <c r="E128" s="174" t="str">
        <f>IF(LEN(Crossconnect!E130)=0,"",Crossconnect!E130)</f>
        <v/>
      </c>
      <c r="F128" s="174" t="str">
        <f t="shared" si="6"/>
        <v/>
      </c>
      <c r="G128" s="79" t="str">
        <f>IF(Crossconnect!D130="","",Crossconnect!D130)</f>
        <v/>
      </c>
      <c r="H128" s="36" t="str">
        <f>IF(LEN(Crossconnect!F130)=0,"",Crossconnect!F130)</f>
        <v/>
      </c>
      <c r="I128" s="238" t="str">
        <f>IF($C128="","",IF($C128="Ja","",VLOOKUP($B128,PDC!$B$10:$G$95,6,FALSE)))</f>
        <v/>
      </c>
      <c r="J128" s="238" t="str">
        <f>IF($C128="","",IF($C128="Ja","",VLOOKUP($B128,PDC!$B$10:$G$95,5,FALSE)))</f>
        <v/>
      </c>
      <c r="K128" s="31"/>
      <c r="L128" s="31"/>
      <c r="M128" s="238" t="str">
        <f>IF($F128="","",IF($F128="Ja","",VLOOKUP($E128,PDC!$B$10:$G$95,5,FALSE)))</f>
        <v/>
      </c>
      <c r="N128" s="31"/>
      <c r="O128" s="300">
        <f t="shared" si="4"/>
        <v>0</v>
      </c>
      <c r="P128" s="300">
        <f t="shared" si="7"/>
        <v>0</v>
      </c>
    </row>
    <row r="129" spans="1:16" x14ac:dyDescent="0.2">
      <c r="A129" s="36" t="str">
        <f>IF(LEN(Crossconnect!A131)=0,"",Crossconnect!A131)</f>
        <v/>
      </c>
      <c r="B129" s="174" t="str">
        <f>IF(LEN(Crossconnect!C131)=0,"",Crossconnect!C131)</f>
        <v/>
      </c>
      <c r="C129" s="174" t="str">
        <f t="shared" si="5"/>
        <v/>
      </c>
      <c r="D129" s="299" t="str">
        <f>IF(Crossconnect!B131="","",Crossconnect!B131)</f>
        <v/>
      </c>
      <c r="E129" s="174" t="str">
        <f>IF(LEN(Crossconnect!E131)=0,"",Crossconnect!E131)</f>
        <v/>
      </c>
      <c r="F129" s="174" t="str">
        <f t="shared" si="6"/>
        <v/>
      </c>
      <c r="G129" s="79" t="str">
        <f>IF(Crossconnect!D131="","",Crossconnect!D131)</f>
        <v/>
      </c>
      <c r="H129" s="36" t="str">
        <f>IF(LEN(Crossconnect!F131)=0,"",Crossconnect!F131)</f>
        <v/>
      </c>
      <c r="I129" s="238" t="str">
        <f>IF($C129="","",IF($C129="Ja","",VLOOKUP($B129,PDC!$B$10:$G$95,6,FALSE)))</f>
        <v/>
      </c>
      <c r="J129" s="238" t="str">
        <f>IF($C129="","",IF($C129="Ja","",VLOOKUP($B129,PDC!$B$10:$G$95,5,FALSE)))</f>
        <v/>
      </c>
      <c r="K129" s="31"/>
      <c r="L129" s="31"/>
      <c r="M129" s="238" t="str">
        <f>IF($F129="","",IF($F129="Ja","",VLOOKUP($E129,PDC!$B$10:$G$95,5,FALSE)))</f>
        <v/>
      </c>
      <c r="N129" s="31"/>
      <c r="O129" s="300">
        <f t="shared" si="4"/>
        <v>0</v>
      </c>
      <c r="P129" s="300">
        <f t="shared" si="7"/>
        <v>0</v>
      </c>
    </row>
    <row r="130" spans="1:16" x14ac:dyDescent="0.2">
      <c r="A130" s="36" t="str">
        <f>IF(LEN(Crossconnect!A132)=0,"",Crossconnect!A132)</f>
        <v/>
      </c>
      <c r="B130" s="174" t="str">
        <f>IF(LEN(Crossconnect!C132)=0,"",Crossconnect!C132)</f>
        <v/>
      </c>
      <c r="C130" s="174" t="str">
        <f t="shared" si="5"/>
        <v/>
      </c>
      <c r="D130" s="299" t="str">
        <f>IF(Crossconnect!B132="","",Crossconnect!B132)</f>
        <v/>
      </c>
      <c r="E130" s="174" t="str">
        <f>IF(LEN(Crossconnect!E132)=0,"",Crossconnect!E132)</f>
        <v/>
      </c>
      <c r="F130" s="174" t="str">
        <f t="shared" si="6"/>
        <v/>
      </c>
      <c r="G130" s="79" t="str">
        <f>IF(Crossconnect!D132="","",Crossconnect!D132)</f>
        <v/>
      </c>
      <c r="H130" s="36" t="str">
        <f>IF(LEN(Crossconnect!F132)=0,"",Crossconnect!F132)</f>
        <v/>
      </c>
      <c r="I130" s="238" t="str">
        <f>IF($C130="","",IF($C130="Ja","",VLOOKUP($B130,PDC!$B$10:$G$95,6,FALSE)))</f>
        <v/>
      </c>
      <c r="J130" s="238" t="str">
        <f>IF($C130="","",IF($C130="Ja","",VLOOKUP($B130,PDC!$B$10:$G$95,5,FALSE)))</f>
        <v/>
      </c>
      <c r="K130" s="31"/>
      <c r="L130" s="31"/>
      <c r="M130" s="238" t="str">
        <f>IF($F130="","",IF($F130="Ja","",VLOOKUP($E130,PDC!$B$10:$G$95,5,FALSE)))</f>
        <v/>
      </c>
      <c r="N130" s="31"/>
      <c r="O130" s="300">
        <f t="shared" si="4"/>
        <v>0</v>
      </c>
      <c r="P130" s="300">
        <f t="shared" si="7"/>
        <v>0</v>
      </c>
    </row>
    <row r="131" spans="1:16" x14ac:dyDescent="0.2">
      <c r="A131" s="36" t="str">
        <f>IF(LEN(Crossconnect!A133)=0,"",Crossconnect!A133)</f>
        <v/>
      </c>
      <c r="B131" s="174" t="str">
        <f>IF(LEN(Crossconnect!C133)=0,"",Crossconnect!C133)</f>
        <v/>
      </c>
      <c r="C131" s="174" t="str">
        <f t="shared" si="5"/>
        <v/>
      </c>
      <c r="D131" s="299" t="str">
        <f>IF(Crossconnect!B133="","",Crossconnect!B133)</f>
        <v/>
      </c>
      <c r="E131" s="174" t="str">
        <f>IF(LEN(Crossconnect!E133)=0,"",Crossconnect!E133)</f>
        <v/>
      </c>
      <c r="F131" s="174" t="str">
        <f t="shared" si="6"/>
        <v/>
      </c>
      <c r="G131" s="79" t="str">
        <f>IF(Crossconnect!D133="","",Crossconnect!D133)</f>
        <v/>
      </c>
      <c r="H131" s="36" t="str">
        <f>IF(LEN(Crossconnect!F133)=0,"",Crossconnect!F133)</f>
        <v/>
      </c>
      <c r="I131" s="238" t="str">
        <f>IF($C131="","",IF($C131="Ja","",VLOOKUP($B131,PDC!$B$10:$G$95,6,FALSE)))</f>
        <v/>
      </c>
      <c r="J131" s="238" t="str">
        <f>IF($C131="","",IF($C131="Ja","",VLOOKUP($B131,PDC!$B$10:$G$95,5,FALSE)))</f>
        <v/>
      </c>
      <c r="K131" s="31"/>
      <c r="L131" s="31"/>
      <c r="M131" s="238" t="str">
        <f>IF($F131="","",IF($F131="Ja","",VLOOKUP($E131,PDC!$B$10:$G$95,5,FALSE)))</f>
        <v/>
      </c>
      <c r="N131" s="31"/>
      <c r="O131" s="300">
        <f t="shared" si="4"/>
        <v>0</v>
      </c>
      <c r="P131" s="300">
        <f t="shared" si="7"/>
        <v>0</v>
      </c>
    </row>
    <row r="132" spans="1:16" x14ac:dyDescent="0.2">
      <c r="A132" s="36" t="str">
        <f>IF(LEN(Crossconnect!A134)=0,"",Crossconnect!A134)</f>
        <v/>
      </c>
      <c r="B132" s="174" t="str">
        <f>IF(LEN(Crossconnect!C134)=0,"",Crossconnect!C134)</f>
        <v/>
      </c>
      <c r="C132" s="174" t="str">
        <f t="shared" si="5"/>
        <v/>
      </c>
      <c r="D132" s="299" t="str">
        <f>IF(Crossconnect!B134="","",Crossconnect!B134)</f>
        <v/>
      </c>
      <c r="E132" s="174" t="str">
        <f>IF(LEN(Crossconnect!E134)=0,"",Crossconnect!E134)</f>
        <v/>
      </c>
      <c r="F132" s="174" t="str">
        <f t="shared" si="6"/>
        <v/>
      </c>
      <c r="G132" s="79" t="str">
        <f>IF(Crossconnect!D134="","",Crossconnect!D134)</f>
        <v/>
      </c>
      <c r="H132" s="36" t="str">
        <f>IF(LEN(Crossconnect!F134)=0,"",Crossconnect!F134)</f>
        <v/>
      </c>
      <c r="I132" s="238" t="str">
        <f>IF($C132="","",IF($C132="Ja","",VLOOKUP($B132,PDC!$B$10:$G$95,6,FALSE)))</f>
        <v/>
      </c>
      <c r="J132" s="238" t="str">
        <f>IF($C132="","",IF($C132="Ja","",VLOOKUP($B132,PDC!$B$10:$G$95,5,FALSE)))</f>
        <v/>
      </c>
      <c r="K132" s="31"/>
      <c r="L132" s="31"/>
      <c r="M132" s="238" t="str">
        <f>IF($F132="","",IF($F132="Ja","",VLOOKUP($E132,PDC!$B$10:$G$95,5,FALSE)))</f>
        <v/>
      </c>
      <c r="N132" s="31"/>
      <c r="O132" s="300">
        <f t="shared" si="4"/>
        <v>0</v>
      </c>
      <c r="P132" s="300">
        <f t="shared" si="7"/>
        <v>0</v>
      </c>
    </row>
    <row r="133" spans="1:16" x14ac:dyDescent="0.2">
      <c r="A133" s="36" t="str">
        <f>IF(LEN(Crossconnect!A135)=0,"",Crossconnect!A135)</f>
        <v/>
      </c>
      <c r="B133" s="174" t="str">
        <f>IF(LEN(Crossconnect!C135)=0,"",Crossconnect!C135)</f>
        <v/>
      </c>
      <c r="C133" s="174" t="str">
        <f t="shared" si="5"/>
        <v/>
      </c>
      <c r="D133" s="299" t="str">
        <f>IF(Crossconnect!B135="","",Crossconnect!B135)</f>
        <v/>
      </c>
      <c r="E133" s="174" t="str">
        <f>IF(LEN(Crossconnect!E135)=0,"",Crossconnect!E135)</f>
        <v/>
      </c>
      <c r="F133" s="174" t="str">
        <f t="shared" si="6"/>
        <v/>
      </c>
      <c r="G133" s="79" t="str">
        <f>IF(Crossconnect!D135="","",Crossconnect!D135)</f>
        <v/>
      </c>
      <c r="H133" s="36" t="str">
        <f>IF(LEN(Crossconnect!F135)=0,"",Crossconnect!F135)</f>
        <v/>
      </c>
      <c r="I133" s="238" t="str">
        <f>IF($C133="","",IF($C133="Ja","",VLOOKUP($B133,PDC!$B$10:$G$95,6,FALSE)))</f>
        <v/>
      </c>
      <c r="J133" s="238" t="str">
        <f>IF($C133="","",IF($C133="Ja","",VLOOKUP($B133,PDC!$B$10:$G$95,5,FALSE)))</f>
        <v/>
      </c>
      <c r="K133" s="31"/>
      <c r="L133" s="31"/>
      <c r="M133" s="238" t="str">
        <f>IF($F133="","",IF($F133="Ja","",VLOOKUP($E133,PDC!$B$10:$G$95,5,FALSE)))</f>
        <v/>
      </c>
      <c r="N133" s="31"/>
      <c r="O133" s="300">
        <f t="shared" si="4"/>
        <v>0</v>
      </c>
      <c r="P133" s="300">
        <f t="shared" si="7"/>
        <v>0</v>
      </c>
    </row>
    <row r="134" spans="1:16" x14ac:dyDescent="0.2">
      <c r="A134" s="36" t="str">
        <f>IF(LEN(Crossconnect!A136)=0,"",Crossconnect!A136)</f>
        <v/>
      </c>
      <c r="B134" s="174" t="str">
        <f>IF(LEN(Crossconnect!C136)=0,"",Crossconnect!C136)</f>
        <v/>
      </c>
      <c r="C134" s="174" t="str">
        <f t="shared" si="5"/>
        <v/>
      </c>
      <c r="D134" s="299" t="str">
        <f>IF(Crossconnect!B136="","",Crossconnect!B136)</f>
        <v/>
      </c>
      <c r="E134" s="174" t="str">
        <f>IF(LEN(Crossconnect!E136)=0,"",Crossconnect!E136)</f>
        <v/>
      </c>
      <c r="F134" s="174" t="str">
        <f t="shared" si="6"/>
        <v/>
      </c>
      <c r="G134" s="79" t="str">
        <f>IF(Crossconnect!D136="","",Crossconnect!D136)</f>
        <v/>
      </c>
      <c r="H134" s="36" t="str">
        <f>IF(LEN(Crossconnect!F136)=0,"",Crossconnect!F136)</f>
        <v/>
      </c>
      <c r="I134" s="238" t="str">
        <f>IF($C134="","",IF($C134="Ja","",VLOOKUP($B134,PDC!$B$10:$G$95,6,FALSE)))</f>
        <v/>
      </c>
      <c r="J134" s="238" t="str">
        <f>IF($C134="","",IF($C134="Ja","",VLOOKUP($B134,PDC!$B$10:$G$95,5,FALSE)))</f>
        <v/>
      </c>
      <c r="K134" s="31"/>
      <c r="L134" s="31"/>
      <c r="M134" s="238" t="str">
        <f>IF($F134="","",IF($F134="Ja","",VLOOKUP($E134,PDC!$B$10:$G$95,5,FALSE)))</f>
        <v/>
      </c>
      <c r="N134" s="31"/>
      <c r="O134" s="300">
        <f t="shared" si="4"/>
        <v>0</v>
      </c>
      <c r="P134" s="300">
        <f t="shared" si="7"/>
        <v>0</v>
      </c>
    </row>
    <row r="135" spans="1:16" x14ac:dyDescent="0.2">
      <c r="A135" s="36" t="str">
        <f>IF(LEN(Crossconnect!A137)=0,"",Crossconnect!A137)</f>
        <v/>
      </c>
      <c r="B135" s="174" t="str">
        <f>IF(LEN(Crossconnect!C137)=0,"",Crossconnect!C137)</f>
        <v/>
      </c>
      <c r="C135" s="174" t="str">
        <f t="shared" si="5"/>
        <v/>
      </c>
      <c r="D135" s="299" t="str">
        <f>IF(Crossconnect!B137="","",Crossconnect!B137)</f>
        <v/>
      </c>
      <c r="E135" s="174" t="str">
        <f>IF(LEN(Crossconnect!E137)=0,"",Crossconnect!E137)</f>
        <v/>
      </c>
      <c r="F135" s="174" t="str">
        <f t="shared" si="6"/>
        <v/>
      </c>
      <c r="G135" s="79" t="str">
        <f>IF(Crossconnect!D137="","",Crossconnect!D137)</f>
        <v/>
      </c>
      <c r="H135" s="36" t="str">
        <f>IF(LEN(Crossconnect!F137)=0,"",Crossconnect!F137)</f>
        <v/>
      </c>
      <c r="I135" s="238" t="str">
        <f>IF($C135="","",IF($C135="Ja","",VLOOKUP($B135,PDC!$B$10:$G$95,6,FALSE)))</f>
        <v/>
      </c>
      <c r="J135" s="238" t="str">
        <f>IF($C135="","",IF($C135="Ja","",VLOOKUP($B135,PDC!$B$10:$G$95,5,FALSE)))</f>
        <v/>
      </c>
      <c r="K135" s="31"/>
      <c r="L135" s="31"/>
      <c r="M135" s="238" t="str">
        <f>IF($F135="","",IF($F135="Ja","",VLOOKUP($E135,PDC!$B$10:$G$95,5,FALSE)))</f>
        <v/>
      </c>
      <c r="N135" s="31"/>
      <c r="O135" s="300">
        <f t="shared" si="4"/>
        <v>0</v>
      </c>
      <c r="P135" s="300">
        <f t="shared" si="7"/>
        <v>0</v>
      </c>
    </row>
    <row r="136" spans="1:16" x14ac:dyDescent="0.2">
      <c r="A136" s="36" t="str">
        <f>IF(LEN(Crossconnect!A138)=0,"",Crossconnect!A138)</f>
        <v/>
      </c>
      <c r="B136" s="174" t="str">
        <f>IF(LEN(Crossconnect!C138)=0,"",Crossconnect!C138)</f>
        <v/>
      </c>
      <c r="C136" s="174" t="str">
        <f t="shared" si="5"/>
        <v/>
      </c>
      <c r="D136" s="299" t="str">
        <f>IF(Crossconnect!B138="","",Crossconnect!B138)</f>
        <v/>
      </c>
      <c r="E136" s="174" t="str">
        <f>IF(LEN(Crossconnect!E138)=0,"",Crossconnect!E138)</f>
        <v/>
      </c>
      <c r="F136" s="174" t="str">
        <f t="shared" si="6"/>
        <v/>
      </c>
      <c r="G136" s="79" t="str">
        <f>IF(Crossconnect!D138="","",Crossconnect!D138)</f>
        <v/>
      </c>
      <c r="H136" s="36" t="str">
        <f>IF(LEN(Crossconnect!F138)=0,"",Crossconnect!F138)</f>
        <v/>
      </c>
      <c r="I136" s="238" t="str">
        <f>IF($C136="","",IF($C136="Ja","",VLOOKUP($B136,PDC!$B$10:$G$95,6,FALSE)))</f>
        <v/>
      </c>
      <c r="J136" s="238" t="str">
        <f>IF($C136="","",IF($C136="Ja","",VLOOKUP($B136,PDC!$B$10:$G$95,5,FALSE)))</f>
        <v/>
      </c>
      <c r="K136" s="31"/>
      <c r="L136" s="31"/>
      <c r="M136" s="238" t="str">
        <f>IF($F136="","",IF($F136="Ja","",VLOOKUP($E136,PDC!$B$10:$G$95,5,FALSE)))</f>
        <v/>
      </c>
      <c r="N136" s="31"/>
      <c r="O136" s="300">
        <f t="shared" si="4"/>
        <v>0</v>
      </c>
      <c r="P136" s="300">
        <f t="shared" si="7"/>
        <v>0</v>
      </c>
    </row>
    <row r="137" spans="1:16" x14ac:dyDescent="0.2">
      <c r="A137" s="36" t="str">
        <f>IF(LEN(Crossconnect!A139)=0,"",Crossconnect!A139)</f>
        <v/>
      </c>
      <c r="B137" s="174" t="str">
        <f>IF(LEN(Crossconnect!C139)=0,"",Crossconnect!C139)</f>
        <v/>
      </c>
      <c r="C137" s="174" t="str">
        <f t="shared" si="5"/>
        <v/>
      </c>
      <c r="D137" s="299" t="str">
        <f>IF(Crossconnect!B139="","",Crossconnect!B139)</f>
        <v/>
      </c>
      <c r="E137" s="174" t="str">
        <f>IF(LEN(Crossconnect!E139)=0,"",Crossconnect!E139)</f>
        <v/>
      </c>
      <c r="F137" s="174" t="str">
        <f t="shared" si="6"/>
        <v/>
      </c>
      <c r="G137" s="79" t="str">
        <f>IF(Crossconnect!D139="","",Crossconnect!D139)</f>
        <v/>
      </c>
      <c r="H137" s="36" t="str">
        <f>IF(LEN(Crossconnect!F139)=0,"",Crossconnect!F139)</f>
        <v/>
      </c>
      <c r="I137" s="238" t="str">
        <f>IF($C137="","",IF($C137="Ja","",VLOOKUP($B137,PDC!$B$10:$G$95,6,FALSE)))</f>
        <v/>
      </c>
      <c r="J137" s="238" t="str">
        <f>IF($C137="","",IF($C137="Ja","",VLOOKUP($B137,PDC!$B$10:$G$95,5,FALSE)))</f>
        <v/>
      </c>
      <c r="K137" s="31"/>
      <c r="L137" s="31"/>
      <c r="M137" s="238" t="str">
        <f>IF($F137="","",IF($F137="Ja","",VLOOKUP($E137,PDC!$B$10:$G$95,5,FALSE)))</f>
        <v/>
      </c>
      <c r="N137" s="31"/>
      <c r="O137" s="300">
        <f t="shared" si="4"/>
        <v>0</v>
      </c>
      <c r="P137" s="300">
        <f t="shared" si="7"/>
        <v>0</v>
      </c>
    </row>
    <row r="138" spans="1:16" x14ac:dyDescent="0.2">
      <c r="A138" s="36" t="str">
        <f>IF(LEN(Crossconnect!A140)=0,"",Crossconnect!A140)</f>
        <v/>
      </c>
      <c r="B138" s="174" t="str">
        <f>IF(LEN(Crossconnect!C140)=0,"",Crossconnect!C140)</f>
        <v/>
      </c>
      <c r="C138" s="174" t="str">
        <f t="shared" si="5"/>
        <v/>
      </c>
      <c r="D138" s="299" t="str">
        <f>IF(Crossconnect!B140="","",Crossconnect!B140)</f>
        <v/>
      </c>
      <c r="E138" s="174" t="str">
        <f>IF(LEN(Crossconnect!E140)=0,"",Crossconnect!E140)</f>
        <v/>
      </c>
      <c r="F138" s="174" t="str">
        <f t="shared" si="6"/>
        <v/>
      </c>
      <c r="G138" s="79" t="str">
        <f>IF(Crossconnect!D140="","",Crossconnect!D140)</f>
        <v/>
      </c>
      <c r="H138" s="36" t="str">
        <f>IF(LEN(Crossconnect!F140)=0,"",Crossconnect!F140)</f>
        <v/>
      </c>
      <c r="I138" s="238" t="str">
        <f>IF($C138="","",IF($C138="Ja","",VLOOKUP($B138,PDC!$B$10:$G$95,6,FALSE)))</f>
        <v/>
      </c>
      <c r="J138" s="238" t="str">
        <f>IF($C138="","",IF($C138="Ja","",VLOOKUP($B138,PDC!$B$10:$G$95,5,FALSE)))</f>
        <v/>
      </c>
      <c r="K138" s="31"/>
      <c r="L138" s="31"/>
      <c r="M138" s="238" t="str">
        <f>IF($F138="","",IF($F138="Ja","",VLOOKUP($E138,PDC!$B$10:$G$95,5,FALSE)))</f>
        <v/>
      </c>
      <c r="N138" s="31"/>
      <c r="O138" s="300">
        <f t="shared" si="4"/>
        <v>0</v>
      </c>
      <c r="P138" s="300">
        <f t="shared" si="7"/>
        <v>0</v>
      </c>
    </row>
    <row r="139" spans="1:16" x14ac:dyDescent="0.2">
      <c r="A139" s="36" t="str">
        <f>IF(LEN(Crossconnect!A141)=0,"",Crossconnect!A141)</f>
        <v/>
      </c>
      <c r="B139" s="174" t="str">
        <f>IF(LEN(Crossconnect!C141)=0,"",Crossconnect!C141)</f>
        <v/>
      </c>
      <c r="C139" s="174" t="str">
        <f t="shared" si="5"/>
        <v/>
      </c>
      <c r="D139" s="299" t="str">
        <f>IF(Crossconnect!B141="","",Crossconnect!B141)</f>
        <v/>
      </c>
      <c r="E139" s="174" t="str">
        <f>IF(LEN(Crossconnect!E141)=0,"",Crossconnect!E141)</f>
        <v/>
      </c>
      <c r="F139" s="174" t="str">
        <f t="shared" si="6"/>
        <v/>
      </c>
      <c r="G139" s="79" t="str">
        <f>IF(Crossconnect!D141="","",Crossconnect!D141)</f>
        <v/>
      </c>
      <c r="H139" s="36" t="str">
        <f>IF(LEN(Crossconnect!F141)=0,"",Crossconnect!F141)</f>
        <v/>
      </c>
      <c r="I139" s="238" t="str">
        <f>IF($C139="","",IF($C139="Ja","",VLOOKUP($B139,PDC!$B$10:$G$95,6,FALSE)))</f>
        <v/>
      </c>
      <c r="J139" s="238" t="str">
        <f>IF($C139="","",IF($C139="Ja","",VLOOKUP($B139,PDC!$B$10:$G$95,5,FALSE)))</f>
        <v/>
      </c>
      <c r="K139" s="31"/>
      <c r="L139" s="31"/>
      <c r="M139" s="238" t="str">
        <f>IF($F139="","",IF($F139="Ja","",VLOOKUP($E139,PDC!$B$10:$G$95,5,FALSE)))</f>
        <v/>
      </c>
      <c r="N139" s="31"/>
      <c r="O139" s="300">
        <f t="shared" si="4"/>
        <v>0</v>
      </c>
      <c r="P139" s="300">
        <f t="shared" si="7"/>
        <v>0</v>
      </c>
    </row>
    <row r="140" spans="1:16" x14ac:dyDescent="0.2">
      <c r="A140" s="36" t="str">
        <f>IF(LEN(Crossconnect!A142)=0,"",Crossconnect!A142)</f>
        <v/>
      </c>
      <c r="B140" s="174" t="str">
        <f>IF(LEN(Crossconnect!C142)=0,"",Crossconnect!C142)</f>
        <v/>
      </c>
      <c r="C140" s="174" t="str">
        <f t="shared" si="5"/>
        <v/>
      </c>
      <c r="D140" s="299" t="str">
        <f>IF(Crossconnect!B142="","",Crossconnect!B142)</f>
        <v/>
      </c>
      <c r="E140" s="174" t="str">
        <f>IF(LEN(Crossconnect!E142)=0,"",Crossconnect!E142)</f>
        <v/>
      </c>
      <c r="F140" s="174" t="str">
        <f t="shared" si="6"/>
        <v/>
      </c>
      <c r="G140" s="79" t="str">
        <f>IF(Crossconnect!D142="","",Crossconnect!D142)</f>
        <v/>
      </c>
      <c r="H140" s="36" t="str">
        <f>IF(LEN(Crossconnect!F142)=0,"",Crossconnect!F142)</f>
        <v/>
      </c>
      <c r="I140" s="238" t="str">
        <f>IF($C140="","",IF($C140="Ja","",VLOOKUP($B140,PDC!$B$10:$G$95,6,FALSE)))</f>
        <v/>
      </c>
      <c r="J140" s="238" t="str">
        <f>IF($C140="","",IF($C140="Ja","",VLOOKUP($B140,PDC!$B$10:$G$95,5,FALSE)))</f>
        <v/>
      </c>
      <c r="K140" s="31"/>
      <c r="L140" s="31"/>
      <c r="M140" s="238" t="str">
        <f>IF($F140="","",IF($F140="Ja","",VLOOKUP($E140,PDC!$B$10:$G$95,5,FALSE)))</f>
        <v/>
      </c>
      <c r="N140" s="31"/>
      <c r="O140" s="300">
        <f t="shared" ref="O140:O203" si="8">IF(C140="",0,IF(C140="Ja",K140,I140))</f>
        <v>0</v>
      </c>
      <c r="P140" s="300">
        <f t="shared" si="7"/>
        <v>0</v>
      </c>
    </row>
    <row r="141" spans="1:16" x14ac:dyDescent="0.2">
      <c r="A141" s="36" t="str">
        <f>IF(LEN(Crossconnect!A143)=0,"",Crossconnect!A143)</f>
        <v/>
      </c>
      <c r="B141" s="174" t="str">
        <f>IF(LEN(Crossconnect!C143)=0,"",Crossconnect!C143)</f>
        <v/>
      </c>
      <c r="C141" s="174" t="str">
        <f t="shared" ref="C141:C204" si="9">IF(B141="","",IF(LEFT(B141,3)="SD-","Ja","Nee"))</f>
        <v/>
      </c>
      <c r="D141" s="299" t="str">
        <f>IF(Crossconnect!B143="","",Crossconnect!B143)</f>
        <v/>
      </c>
      <c r="E141" s="174" t="str">
        <f>IF(LEN(Crossconnect!E143)=0,"",Crossconnect!E143)</f>
        <v/>
      </c>
      <c r="F141" s="174" t="str">
        <f t="shared" ref="F141:F204" si="10">IF(E141="","",IF(LEFT(E141,3)="SD-","Ja","Nee"))</f>
        <v/>
      </c>
      <c r="G141" s="79" t="str">
        <f>IF(Crossconnect!D143="","",Crossconnect!D143)</f>
        <v/>
      </c>
      <c r="H141" s="36" t="str">
        <f>IF(LEN(Crossconnect!F143)=0,"",Crossconnect!F143)</f>
        <v/>
      </c>
      <c r="I141" s="238" t="str">
        <f>IF($C141="","",IF($C141="Ja","",VLOOKUP($B141,PDC!$B$10:$G$95,6,FALSE)))</f>
        <v/>
      </c>
      <c r="J141" s="238" t="str">
        <f>IF($C141="","",IF($C141="Ja","",VLOOKUP($B141,PDC!$B$10:$G$95,5,FALSE)))</f>
        <v/>
      </c>
      <c r="K141" s="31"/>
      <c r="L141" s="31"/>
      <c r="M141" s="238" t="str">
        <f>IF($F141="","",IF($F141="Ja","",VLOOKUP($E141,PDC!$B$10:$G$95,5,FALSE)))</f>
        <v/>
      </c>
      <c r="N141" s="31"/>
      <c r="O141" s="300">
        <f t="shared" si="8"/>
        <v>0</v>
      </c>
      <c r="P141" s="300">
        <f t="shared" ref="P141:P204" si="11">IF(AND(C141="",F141=""),0,IF(C141="Ja",L141,J141)+IF(F141="Ja",N141,M141))</f>
        <v>0</v>
      </c>
    </row>
    <row r="142" spans="1:16" x14ac:dyDescent="0.2">
      <c r="A142" s="36" t="str">
        <f>IF(LEN(Crossconnect!A144)=0,"",Crossconnect!A144)</f>
        <v/>
      </c>
      <c r="B142" s="174" t="str">
        <f>IF(LEN(Crossconnect!C144)=0,"",Crossconnect!C144)</f>
        <v/>
      </c>
      <c r="C142" s="174" t="str">
        <f t="shared" si="9"/>
        <v/>
      </c>
      <c r="D142" s="299" t="str">
        <f>IF(Crossconnect!B144="","",Crossconnect!B144)</f>
        <v/>
      </c>
      <c r="E142" s="174" t="str">
        <f>IF(LEN(Crossconnect!E144)=0,"",Crossconnect!E144)</f>
        <v/>
      </c>
      <c r="F142" s="174" t="str">
        <f t="shared" si="10"/>
        <v/>
      </c>
      <c r="G142" s="79" t="str">
        <f>IF(Crossconnect!D144="","",Crossconnect!D144)</f>
        <v/>
      </c>
      <c r="H142" s="36" t="str">
        <f>IF(LEN(Crossconnect!F144)=0,"",Crossconnect!F144)</f>
        <v/>
      </c>
      <c r="I142" s="238" t="str">
        <f>IF($C142="","",IF($C142="Ja","",VLOOKUP($B142,PDC!$B$10:$G$95,6,FALSE)))</f>
        <v/>
      </c>
      <c r="J142" s="238" t="str">
        <f>IF($C142="","",IF($C142="Ja","",VLOOKUP($B142,PDC!$B$10:$G$95,5,FALSE)))</f>
        <v/>
      </c>
      <c r="K142" s="31"/>
      <c r="L142" s="31"/>
      <c r="M142" s="238" t="str">
        <f>IF($F142="","",IF($F142="Ja","",VLOOKUP($E142,PDC!$B$10:$G$95,5,FALSE)))</f>
        <v/>
      </c>
      <c r="N142" s="31"/>
      <c r="O142" s="300">
        <f t="shared" si="8"/>
        <v>0</v>
      </c>
      <c r="P142" s="300">
        <f t="shared" si="11"/>
        <v>0</v>
      </c>
    </row>
    <row r="143" spans="1:16" x14ac:dyDescent="0.2">
      <c r="A143" s="36" t="str">
        <f>IF(LEN(Crossconnect!A145)=0,"",Crossconnect!A145)</f>
        <v/>
      </c>
      <c r="B143" s="174" t="str">
        <f>IF(LEN(Crossconnect!C145)=0,"",Crossconnect!C145)</f>
        <v/>
      </c>
      <c r="C143" s="174" t="str">
        <f t="shared" si="9"/>
        <v/>
      </c>
      <c r="D143" s="299" t="str">
        <f>IF(Crossconnect!B145="","",Crossconnect!B145)</f>
        <v/>
      </c>
      <c r="E143" s="174" t="str">
        <f>IF(LEN(Crossconnect!E145)=0,"",Crossconnect!E145)</f>
        <v/>
      </c>
      <c r="F143" s="174" t="str">
        <f t="shared" si="10"/>
        <v/>
      </c>
      <c r="G143" s="79" t="str">
        <f>IF(Crossconnect!D145="","",Crossconnect!D145)</f>
        <v/>
      </c>
      <c r="H143" s="36" t="str">
        <f>IF(LEN(Crossconnect!F145)=0,"",Crossconnect!F145)</f>
        <v/>
      </c>
      <c r="I143" s="238" t="str">
        <f>IF($C143="","",IF($C143="Ja","",VLOOKUP($B143,PDC!$B$10:$G$95,6,FALSE)))</f>
        <v/>
      </c>
      <c r="J143" s="238" t="str">
        <f>IF($C143="","",IF($C143="Ja","",VLOOKUP($B143,PDC!$B$10:$G$95,5,FALSE)))</f>
        <v/>
      </c>
      <c r="K143" s="31"/>
      <c r="L143" s="31"/>
      <c r="M143" s="238" t="str">
        <f>IF($F143="","",IF($F143="Ja","",VLOOKUP($E143,PDC!$B$10:$G$95,5,FALSE)))</f>
        <v/>
      </c>
      <c r="N143" s="31"/>
      <c r="O143" s="300">
        <f t="shared" si="8"/>
        <v>0</v>
      </c>
      <c r="P143" s="300">
        <f t="shared" si="11"/>
        <v>0</v>
      </c>
    </row>
    <row r="144" spans="1:16" x14ac:dyDescent="0.2">
      <c r="A144" s="36" t="str">
        <f>IF(LEN(Crossconnect!A146)=0,"",Crossconnect!A146)</f>
        <v/>
      </c>
      <c r="B144" s="174" t="str">
        <f>IF(LEN(Crossconnect!C146)=0,"",Crossconnect!C146)</f>
        <v/>
      </c>
      <c r="C144" s="174" t="str">
        <f t="shared" si="9"/>
        <v/>
      </c>
      <c r="D144" s="299" t="str">
        <f>IF(Crossconnect!B146="","",Crossconnect!B146)</f>
        <v/>
      </c>
      <c r="E144" s="174" t="str">
        <f>IF(LEN(Crossconnect!E146)=0,"",Crossconnect!E146)</f>
        <v/>
      </c>
      <c r="F144" s="174" t="str">
        <f t="shared" si="10"/>
        <v/>
      </c>
      <c r="G144" s="79" t="str">
        <f>IF(Crossconnect!D146="","",Crossconnect!D146)</f>
        <v/>
      </c>
      <c r="H144" s="36" t="str">
        <f>IF(LEN(Crossconnect!F146)=0,"",Crossconnect!F146)</f>
        <v/>
      </c>
      <c r="I144" s="238" t="str">
        <f>IF($C144="","",IF($C144="Ja","",VLOOKUP($B144,PDC!$B$10:$G$95,6,FALSE)))</f>
        <v/>
      </c>
      <c r="J144" s="238" t="str">
        <f>IF($C144="","",IF($C144="Ja","",VLOOKUP($B144,PDC!$B$10:$G$95,5,FALSE)))</f>
        <v/>
      </c>
      <c r="K144" s="31"/>
      <c r="L144" s="31"/>
      <c r="M144" s="238" t="str">
        <f>IF($F144="","",IF($F144="Ja","",VLOOKUP($E144,PDC!$B$10:$G$95,5,FALSE)))</f>
        <v/>
      </c>
      <c r="N144" s="31"/>
      <c r="O144" s="300">
        <f t="shared" si="8"/>
        <v>0</v>
      </c>
      <c r="P144" s="300">
        <f t="shared" si="11"/>
        <v>0</v>
      </c>
    </row>
    <row r="145" spans="1:16" x14ac:dyDescent="0.2">
      <c r="A145" s="36" t="str">
        <f>IF(LEN(Crossconnect!A147)=0,"",Crossconnect!A147)</f>
        <v/>
      </c>
      <c r="B145" s="174" t="str">
        <f>IF(LEN(Crossconnect!C147)=0,"",Crossconnect!C147)</f>
        <v/>
      </c>
      <c r="C145" s="174" t="str">
        <f t="shared" si="9"/>
        <v/>
      </c>
      <c r="D145" s="299" t="str">
        <f>IF(Crossconnect!B147="","",Crossconnect!B147)</f>
        <v/>
      </c>
      <c r="E145" s="174" t="str">
        <f>IF(LEN(Crossconnect!E147)=0,"",Crossconnect!E147)</f>
        <v/>
      </c>
      <c r="F145" s="174" t="str">
        <f t="shared" si="10"/>
        <v/>
      </c>
      <c r="G145" s="79" t="str">
        <f>IF(Crossconnect!D147="","",Crossconnect!D147)</f>
        <v/>
      </c>
      <c r="H145" s="36" t="str">
        <f>IF(LEN(Crossconnect!F147)=0,"",Crossconnect!F147)</f>
        <v/>
      </c>
      <c r="I145" s="238" t="str">
        <f>IF($C145="","",IF($C145="Ja","",VLOOKUP($B145,PDC!$B$10:$G$95,6,FALSE)))</f>
        <v/>
      </c>
      <c r="J145" s="238" t="str">
        <f>IF($C145="","",IF($C145="Ja","",VLOOKUP($B145,PDC!$B$10:$G$95,5,FALSE)))</f>
        <v/>
      </c>
      <c r="K145" s="31"/>
      <c r="L145" s="31"/>
      <c r="M145" s="238" t="str">
        <f>IF($F145="","",IF($F145="Ja","",VLOOKUP($E145,PDC!$B$10:$G$95,5,FALSE)))</f>
        <v/>
      </c>
      <c r="N145" s="31"/>
      <c r="O145" s="300">
        <f t="shared" si="8"/>
        <v>0</v>
      </c>
      <c r="P145" s="300">
        <f t="shared" si="11"/>
        <v>0</v>
      </c>
    </row>
    <row r="146" spans="1:16" x14ac:dyDescent="0.2">
      <c r="A146" s="36" t="str">
        <f>IF(LEN(Crossconnect!A148)=0,"",Crossconnect!A148)</f>
        <v/>
      </c>
      <c r="B146" s="174" t="str">
        <f>IF(LEN(Crossconnect!C148)=0,"",Crossconnect!C148)</f>
        <v/>
      </c>
      <c r="C146" s="174" t="str">
        <f t="shared" si="9"/>
        <v/>
      </c>
      <c r="D146" s="299" t="str">
        <f>IF(Crossconnect!B148="","",Crossconnect!B148)</f>
        <v/>
      </c>
      <c r="E146" s="174" t="str">
        <f>IF(LEN(Crossconnect!E148)=0,"",Crossconnect!E148)</f>
        <v/>
      </c>
      <c r="F146" s="174" t="str">
        <f t="shared" si="10"/>
        <v/>
      </c>
      <c r="G146" s="79" t="str">
        <f>IF(Crossconnect!D148="","",Crossconnect!D148)</f>
        <v/>
      </c>
      <c r="H146" s="36" t="str">
        <f>IF(LEN(Crossconnect!F148)=0,"",Crossconnect!F148)</f>
        <v/>
      </c>
      <c r="I146" s="238" t="str">
        <f>IF($C146="","",IF($C146="Ja","",VLOOKUP($B146,PDC!$B$10:$G$95,6,FALSE)))</f>
        <v/>
      </c>
      <c r="J146" s="238" t="str">
        <f>IF($C146="","",IF($C146="Ja","",VLOOKUP($B146,PDC!$B$10:$G$95,5,FALSE)))</f>
        <v/>
      </c>
      <c r="K146" s="31"/>
      <c r="L146" s="31"/>
      <c r="M146" s="238" t="str">
        <f>IF($F146="","",IF($F146="Ja","",VLOOKUP($E146,PDC!$B$10:$G$95,5,FALSE)))</f>
        <v/>
      </c>
      <c r="N146" s="31"/>
      <c r="O146" s="300">
        <f t="shared" si="8"/>
        <v>0</v>
      </c>
      <c r="P146" s="300">
        <f t="shared" si="11"/>
        <v>0</v>
      </c>
    </row>
    <row r="147" spans="1:16" x14ac:dyDescent="0.2">
      <c r="A147" s="36" t="str">
        <f>IF(LEN(Crossconnect!A149)=0,"",Crossconnect!A149)</f>
        <v/>
      </c>
      <c r="B147" s="174" t="str">
        <f>IF(LEN(Crossconnect!C149)=0,"",Crossconnect!C149)</f>
        <v/>
      </c>
      <c r="C147" s="174" t="str">
        <f t="shared" si="9"/>
        <v/>
      </c>
      <c r="D147" s="299" t="str">
        <f>IF(Crossconnect!B149="","",Crossconnect!B149)</f>
        <v/>
      </c>
      <c r="E147" s="174" t="str">
        <f>IF(LEN(Crossconnect!E149)=0,"",Crossconnect!E149)</f>
        <v/>
      </c>
      <c r="F147" s="174" t="str">
        <f t="shared" si="10"/>
        <v/>
      </c>
      <c r="G147" s="79" t="str">
        <f>IF(Crossconnect!D149="","",Crossconnect!D149)</f>
        <v/>
      </c>
      <c r="H147" s="36" t="str">
        <f>IF(LEN(Crossconnect!F149)=0,"",Crossconnect!F149)</f>
        <v/>
      </c>
      <c r="I147" s="238" t="str">
        <f>IF($C147="","",IF($C147="Ja","",VLOOKUP($B147,PDC!$B$10:$G$95,6,FALSE)))</f>
        <v/>
      </c>
      <c r="J147" s="238" t="str">
        <f>IF($C147="","",IF($C147="Ja","",VLOOKUP($B147,PDC!$B$10:$G$95,5,FALSE)))</f>
        <v/>
      </c>
      <c r="K147" s="31"/>
      <c r="L147" s="31"/>
      <c r="M147" s="238" t="str">
        <f>IF($F147="","",IF($F147="Ja","",VLOOKUP($E147,PDC!$B$10:$G$95,5,FALSE)))</f>
        <v/>
      </c>
      <c r="N147" s="31"/>
      <c r="O147" s="300">
        <f t="shared" si="8"/>
        <v>0</v>
      </c>
      <c r="P147" s="300">
        <f t="shared" si="11"/>
        <v>0</v>
      </c>
    </row>
    <row r="148" spans="1:16" x14ac:dyDescent="0.2">
      <c r="A148" s="36" t="str">
        <f>IF(LEN(Crossconnect!A150)=0,"",Crossconnect!A150)</f>
        <v/>
      </c>
      <c r="B148" s="174" t="str">
        <f>IF(LEN(Crossconnect!C150)=0,"",Crossconnect!C150)</f>
        <v/>
      </c>
      <c r="C148" s="174" t="str">
        <f t="shared" si="9"/>
        <v/>
      </c>
      <c r="D148" s="299" t="str">
        <f>IF(Crossconnect!B150="","",Crossconnect!B150)</f>
        <v/>
      </c>
      <c r="E148" s="174" t="str">
        <f>IF(LEN(Crossconnect!E150)=0,"",Crossconnect!E150)</f>
        <v/>
      </c>
      <c r="F148" s="174" t="str">
        <f t="shared" si="10"/>
        <v/>
      </c>
      <c r="G148" s="79" t="str">
        <f>IF(Crossconnect!D150="","",Crossconnect!D150)</f>
        <v/>
      </c>
      <c r="H148" s="36" t="str">
        <f>IF(LEN(Crossconnect!F150)=0,"",Crossconnect!F150)</f>
        <v/>
      </c>
      <c r="I148" s="238" t="str">
        <f>IF($C148="","",IF($C148="Ja","",VLOOKUP($B148,PDC!$B$10:$G$95,6,FALSE)))</f>
        <v/>
      </c>
      <c r="J148" s="238" t="str">
        <f>IF($C148="","",IF($C148="Ja","",VLOOKUP($B148,PDC!$B$10:$G$95,5,FALSE)))</f>
        <v/>
      </c>
      <c r="K148" s="31"/>
      <c r="L148" s="31"/>
      <c r="M148" s="238" t="str">
        <f>IF($F148="","",IF($F148="Ja","",VLOOKUP($E148,PDC!$B$10:$G$95,5,FALSE)))</f>
        <v/>
      </c>
      <c r="N148" s="31"/>
      <c r="O148" s="300">
        <f t="shared" si="8"/>
        <v>0</v>
      </c>
      <c r="P148" s="300">
        <f t="shared" si="11"/>
        <v>0</v>
      </c>
    </row>
    <row r="149" spans="1:16" x14ac:dyDescent="0.2">
      <c r="A149" s="36" t="str">
        <f>IF(LEN(Crossconnect!A151)=0,"",Crossconnect!A151)</f>
        <v/>
      </c>
      <c r="B149" s="174" t="str">
        <f>IF(LEN(Crossconnect!C151)=0,"",Crossconnect!C151)</f>
        <v/>
      </c>
      <c r="C149" s="174" t="str">
        <f t="shared" si="9"/>
        <v/>
      </c>
      <c r="D149" s="299" t="str">
        <f>IF(Crossconnect!B151="","",Crossconnect!B151)</f>
        <v/>
      </c>
      <c r="E149" s="174" t="str">
        <f>IF(LEN(Crossconnect!E151)=0,"",Crossconnect!E151)</f>
        <v/>
      </c>
      <c r="F149" s="174" t="str">
        <f t="shared" si="10"/>
        <v/>
      </c>
      <c r="G149" s="79" t="str">
        <f>IF(Crossconnect!D151="","",Crossconnect!D151)</f>
        <v/>
      </c>
      <c r="H149" s="36" t="str">
        <f>IF(LEN(Crossconnect!F151)=0,"",Crossconnect!F151)</f>
        <v/>
      </c>
      <c r="I149" s="238" t="str">
        <f>IF($C149="","",IF($C149="Ja","",VLOOKUP($B149,PDC!$B$10:$G$95,6,FALSE)))</f>
        <v/>
      </c>
      <c r="J149" s="238" t="str">
        <f>IF($C149="","",IF($C149="Ja","",VLOOKUP($B149,PDC!$B$10:$G$95,5,FALSE)))</f>
        <v/>
      </c>
      <c r="K149" s="31"/>
      <c r="L149" s="31"/>
      <c r="M149" s="238" t="str">
        <f>IF($F149="","",IF($F149="Ja","",VLOOKUP($E149,PDC!$B$10:$G$95,5,FALSE)))</f>
        <v/>
      </c>
      <c r="N149" s="31"/>
      <c r="O149" s="300">
        <f t="shared" si="8"/>
        <v>0</v>
      </c>
      <c r="P149" s="300">
        <f t="shared" si="11"/>
        <v>0</v>
      </c>
    </row>
    <row r="150" spans="1:16" x14ac:dyDescent="0.2">
      <c r="A150" s="36" t="str">
        <f>IF(LEN(Crossconnect!A152)=0,"",Crossconnect!A152)</f>
        <v/>
      </c>
      <c r="B150" s="174" t="str">
        <f>IF(LEN(Crossconnect!C152)=0,"",Crossconnect!C152)</f>
        <v/>
      </c>
      <c r="C150" s="174" t="str">
        <f t="shared" si="9"/>
        <v/>
      </c>
      <c r="D150" s="299" t="str">
        <f>IF(Crossconnect!B152="","",Crossconnect!B152)</f>
        <v/>
      </c>
      <c r="E150" s="174" t="str">
        <f>IF(LEN(Crossconnect!E152)=0,"",Crossconnect!E152)</f>
        <v/>
      </c>
      <c r="F150" s="174" t="str">
        <f t="shared" si="10"/>
        <v/>
      </c>
      <c r="G150" s="79" t="str">
        <f>IF(Crossconnect!D152="","",Crossconnect!D152)</f>
        <v/>
      </c>
      <c r="H150" s="36" t="str">
        <f>IF(LEN(Crossconnect!F152)=0,"",Crossconnect!F152)</f>
        <v/>
      </c>
      <c r="I150" s="238" t="str">
        <f>IF($C150="","",IF($C150="Ja","",VLOOKUP($B150,PDC!$B$10:$G$95,6,FALSE)))</f>
        <v/>
      </c>
      <c r="J150" s="238" t="str">
        <f>IF($C150="","",IF($C150="Ja","",VLOOKUP($B150,PDC!$B$10:$G$95,5,FALSE)))</f>
        <v/>
      </c>
      <c r="K150" s="31"/>
      <c r="L150" s="31"/>
      <c r="M150" s="238" t="str">
        <f>IF($F150="","",IF($F150="Ja","",VLOOKUP($E150,PDC!$B$10:$G$95,5,FALSE)))</f>
        <v/>
      </c>
      <c r="N150" s="31"/>
      <c r="O150" s="300">
        <f t="shared" si="8"/>
        <v>0</v>
      </c>
      <c r="P150" s="300">
        <f t="shared" si="11"/>
        <v>0</v>
      </c>
    </row>
    <row r="151" spans="1:16" x14ac:dyDescent="0.2">
      <c r="A151" s="36" t="str">
        <f>IF(LEN(Crossconnect!A153)=0,"",Crossconnect!A153)</f>
        <v/>
      </c>
      <c r="B151" s="174" t="str">
        <f>IF(LEN(Crossconnect!C153)=0,"",Crossconnect!C153)</f>
        <v/>
      </c>
      <c r="C151" s="174" t="str">
        <f t="shared" si="9"/>
        <v/>
      </c>
      <c r="D151" s="299" t="str">
        <f>IF(Crossconnect!B153="","",Crossconnect!B153)</f>
        <v/>
      </c>
      <c r="E151" s="174" t="str">
        <f>IF(LEN(Crossconnect!E153)=0,"",Crossconnect!E153)</f>
        <v/>
      </c>
      <c r="F151" s="174" t="str">
        <f t="shared" si="10"/>
        <v/>
      </c>
      <c r="G151" s="79" t="str">
        <f>IF(Crossconnect!D153="","",Crossconnect!D153)</f>
        <v/>
      </c>
      <c r="H151" s="36" t="str">
        <f>IF(LEN(Crossconnect!F153)=0,"",Crossconnect!F153)</f>
        <v/>
      </c>
      <c r="I151" s="238" t="str">
        <f>IF($C151="","",IF($C151="Ja","",VLOOKUP($B151,PDC!$B$10:$G$95,6,FALSE)))</f>
        <v/>
      </c>
      <c r="J151" s="238" t="str">
        <f>IF($C151="","",IF($C151="Ja","",VLOOKUP($B151,PDC!$B$10:$G$95,5,FALSE)))</f>
        <v/>
      </c>
      <c r="K151" s="31"/>
      <c r="L151" s="31"/>
      <c r="M151" s="238" t="str">
        <f>IF($F151="","",IF($F151="Ja","",VLOOKUP($E151,PDC!$B$10:$G$95,5,FALSE)))</f>
        <v/>
      </c>
      <c r="N151" s="31"/>
      <c r="O151" s="300">
        <f t="shared" si="8"/>
        <v>0</v>
      </c>
      <c r="P151" s="300">
        <f t="shared" si="11"/>
        <v>0</v>
      </c>
    </row>
    <row r="152" spans="1:16" x14ac:dyDescent="0.2">
      <c r="A152" s="36" t="str">
        <f>IF(LEN(Crossconnect!A154)=0,"",Crossconnect!A154)</f>
        <v/>
      </c>
      <c r="B152" s="174" t="str">
        <f>IF(LEN(Crossconnect!C154)=0,"",Crossconnect!C154)</f>
        <v/>
      </c>
      <c r="C152" s="174" t="str">
        <f t="shared" si="9"/>
        <v/>
      </c>
      <c r="D152" s="299" t="str">
        <f>IF(Crossconnect!B154="","",Crossconnect!B154)</f>
        <v/>
      </c>
      <c r="E152" s="174" t="str">
        <f>IF(LEN(Crossconnect!E154)=0,"",Crossconnect!E154)</f>
        <v/>
      </c>
      <c r="F152" s="174" t="str">
        <f t="shared" si="10"/>
        <v/>
      </c>
      <c r="G152" s="79" t="str">
        <f>IF(Crossconnect!D154="","",Crossconnect!D154)</f>
        <v/>
      </c>
      <c r="H152" s="36" t="str">
        <f>IF(LEN(Crossconnect!F154)=0,"",Crossconnect!F154)</f>
        <v/>
      </c>
      <c r="I152" s="238" t="str">
        <f>IF($C152="","",IF($C152="Ja","",VLOOKUP($B152,PDC!$B$10:$G$95,6,FALSE)))</f>
        <v/>
      </c>
      <c r="J152" s="238" t="str">
        <f>IF($C152="","",IF($C152="Ja","",VLOOKUP($B152,PDC!$B$10:$G$95,5,FALSE)))</f>
        <v/>
      </c>
      <c r="K152" s="31"/>
      <c r="L152" s="31"/>
      <c r="M152" s="238" t="str">
        <f>IF($F152="","",IF($F152="Ja","",VLOOKUP($E152,PDC!$B$10:$G$95,5,FALSE)))</f>
        <v/>
      </c>
      <c r="N152" s="31"/>
      <c r="O152" s="300">
        <f t="shared" si="8"/>
        <v>0</v>
      </c>
      <c r="P152" s="300">
        <f t="shared" si="11"/>
        <v>0</v>
      </c>
    </row>
    <row r="153" spans="1:16" x14ac:dyDescent="0.2">
      <c r="A153" s="36" t="str">
        <f>IF(LEN(Crossconnect!A155)=0,"",Crossconnect!A155)</f>
        <v/>
      </c>
      <c r="B153" s="174" t="str">
        <f>IF(LEN(Crossconnect!C155)=0,"",Crossconnect!C155)</f>
        <v/>
      </c>
      <c r="C153" s="174" t="str">
        <f t="shared" si="9"/>
        <v/>
      </c>
      <c r="D153" s="299" t="str">
        <f>IF(Crossconnect!B155="","",Crossconnect!B155)</f>
        <v/>
      </c>
      <c r="E153" s="174" t="str">
        <f>IF(LEN(Crossconnect!E155)=0,"",Crossconnect!E155)</f>
        <v/>
      </c>
      <c r="F153" s="174" t="str">
        <f t="shared" si="10"/>
        <v/>
      </c>
      <c r="G153" s="79" t="str">
        <f>IF(Crossconnect!D155="","",Crossconnect!D155)</f>
        <v/>
      </c>
      <c r="H153" s="36" t="str">
        <f>IF(LEN(Crossconnect!F155)=0,"",Crossconnect!F155)</f>
        <v/>
      </c>
      <c r="I153" s="238" t="str">
        <f>IF($C153="","",IF($C153="Ja","",VLOOKUP($B153,PDC!$B$10:$G$95,6,FALSE)))</f>
        <v/>
      </c>
      <c r="J153" s="238" t="str">
        <f>IF($C153="","",IF($C153="Ja","",VLOOKUP($B153,PDC!$B$10:$G$95,5,FALSE)))</f>
        <v/>
      </c>
      <c r="K153" s="31"/>
      <c r="L153" s="31"/>
      <c r="M153" s="238" t="str">
        <f>IF($F153="","",IF($F153="Ja","",VLOOKUP($E153,PDC!$B$10:$G$95,5,FALSE)))</f>
        <v/>
      </c>
      <c r="N153" s="31"/>
      <c r="O153" s="300">
        <f t="shared" si="8"/>
        <v>0</v>
      </c>
      <c r="P153" s="300">
        <f t="shared" si="11"/>
        <v>0</v>
      </c>
    </row>
    <row r="154" spans="1:16" x14ac:dyDescent="0.2">
      <c r="A154" s="36" t="str">
        <f>IF(LEN(Crossconnect!A156)=0,"",Crossconnect!A156)</f>
        <v/>
      </c>
      <c r="B154" s="174" t="str">
        <f>IF(LEN(Crossconnect!C156)=0,"",Crossconnect!C156)</f>
        <v/>
      </c>
      <c r="C154" s="174" t="str">
        <f t="shared" si="9"/>
        <v/>
      </c>
      <c r="D154" s="299" t="str">
        <f>IF(Crossconnect!B156="","",Crossconnect!B156)</f>
        <v/>
      </c>
      <c r="E154" s="174" t="str">
        <f>IF(LEN(Crossconnect!E156)=0,"",Crossconnect!E156)</f>
        <v/>
      </c>
      <c r="F154" s="174" t="str">
        <f t="shared" si="10"/>
        <v/>
      </c>
      <c r="G154" s="79" t="str">
        <f>IF(Crossconnect!D156="","",Crossconnect!D156)</f>
        <v/>
      </c>
      <c r="H154" s="36" t="str">
        <f>IF(LEN(Crossconnect!F156)=0,"",Crossconnect!F156)</f>
        <v/>
      </c>
      <c r="I154" s="238" t="str">
        <f>IF($C154="","",IF($C154="Ja","",VLOOKUP($B154,PDC!$B$10:$G$95,6,FALSE)))</f>
        <v/>
      </c>
      <c r="J154" s="238" t="str">
        <f>IF($C154="","",IF($C154="Ja","",VLOOKUP($B154,PDC!$B$10:$G$95,5,FALSE)))</f>
        <v/>
      </c>
      <c r="K154" s="31"/>
      <c r="L154" s="31"/>
      <c r="M154" s="238" t="str">
        <f>IF($F154="","",IF($F154="Ja","",VLOOKUP($E154,PDC!$B$10:$G$95,5,FALSE)))</f>
        <v/>
      </c>
      <c r="N154" s="31"/>
      <c r="O154" s="300">
        <f t="shared" si="8"/>
        <v>0</v>
      </c>
      <c r="P154" s="300">
        <f t="shared" si="11"/>
        <v>0</v>
      </c>
    </row>
    <row r="155" spans="1:16" x14ac:dyDescent="0.2">
      <c r="A155" s="36" t="str">
        <f>IF(LEN(Crossconnect!A157)=0,"",Crossconnect!A157)</f>
        <v/>
      </c>
      <c r="B155" s="174" t="str">
        <f>IF(LEN(Crossconnect!C157)=0,"",Crossconnect!C157)</f>
        <v/>
      </c>
      <c r="C155" s="174" t="str">
        <f t="shared" si="9"/>
        <v/>
      </c>
      <c r="D155" s="299" t="str">
        <f>IF(Crossconnect!B157="","",Crossconnect!B157)</f>
        <v/>
      </c>
      <c r="E155" s="174" t="str">
        <f>IF(LEN(Crossconnect!E157)=0,"",Crossconnect!E157)</f>
        <v/>
      </c>
      <c r="F155" s="174" t="str">
        <f t="shared" si="10"/>
        <v/>
      </c>
      <c r="G155" s="79" t="str">
        <f>IF(Crossconnect!D157="","",Crossconnect!D157)</f>
        <v/>
      </c>
      <c r="H155" s="36" t="str">
        <f>IF(LEN(Crossconnect!F157)=0,"",Crossconnect!F157)</f>
        <v/>
      </c>
      <c r="I155" s="238" t="str">
        <f>IF($C155="","",IF($C155="Ja","",VLOOKUP($B155,PDC!$B$10:$G$95,6,FALSE)))</f>
        <v/>
      </c>
      <c r="J155" s="238" t="str">
        <f>IF($C155="","",IF($C155="Ja","",VLOOKUP($B155,PDC!$B$10:$G$95,5,FALSE)))</f>
        <v/>
      </c>
      <c r="K155" s="31"/>
      <c r="L155" s="31"/>
      <c r="M155" s="238" t="str">
        <f>IF($F155="","",IF($F155="Ja","",VLOOKUP($E155,PDC!$B$10:$G$95,5,FALSE)))</f>
        <v/>
      </c>
      <c r="N155" s="31"/>
      <c r="O155" s="300">
        <f t="shared" si="8"/>
        <v>0</v>
      </c>
      <c r="P155" s="300">
        <f t="shared" si="11"/>
        <v>0</v>
      </c>
    </row>
    <row r="156" spans="1:16" x14ac:dyDescent="0.2">
      <c r="A156" s="36" t="str">
        <f>IF(LEN(Crossconnect!A158)=0,"",Crossconnect!A158)</f>
        <v/>
      </c>
      <c r="B156" s="174" t="str">
        <f>IF(LEN(Crossconnect!C158)=0,"",Crossconnect!C158)</f>
        <v/>
      </c>
      <c r="C156" s="174" t="str">
        <f t="shared" si="9"/>
        <v/>
      </c>
      <c r="D156" s="299" t="str">
        <f>IF(Crossconnect!B158="","",Crossconnect!B158)</f>
        <v/>
      </c>
      <c r="E156" s="174" t="str">
        <f>IF(LEN(Crossconnect!E158)=0,"",Crossconnect!E158)</f>
        <v/>
      </c>
      <c r="F156" s="174" t="str">
        <f t="shared" si="10"/>
        <v/>
      </c>
      <c r="G156" s="79" t="str">
        <f>IF(Crossconnect!D158="","",Crossconnect!D158)</f>
        <v/>
      </c>
      <c r="H156" s="36" t="str">
        <f>IF(LEN(Crossconnect!F158)=0,"",Crossconnect!F158)</f>
        <v/>
      </c>
      <c r="I156" s="238" t="str">
        <f>IF($C156="","",IF($C156="Ja","",VLOOKUP($B156,PDC!$B$10:$G$95,6,FALSE)))</f>
        <v/>
      </c>
      <c r="J156" s="238" t="str">
        <f>IF($C156="","",IF($C156="Ja","",VLOOKUP($B156,PDC!$B$10:$G$95,5,FALSE)))</f>
        <v/>
      </c>
      <c r="K156" s="31"/>
      <c r="L156" s="31"/>
      <c r="M156" s="238" t="str">
        <f>IF($F156="","",IF($F156="Ja","",VLOOKUP($E156,PDC!$B$10:$G$95,5,FALSE)))</f>
        <v/>
      </c>
      <c r="N156" s="31"/>
      <c r="O156" s="300">
        <f t="shared" si="8"/>
        <v>0</v>
      </c>
      <c r="P156" s="300">
        <f t="shared" si="11"/>
        <v>0</v>
      </c>
    </row>
    <row r="157" spans="1:16" x14ac:dyDescent="0.2">
      <c r="A157" s="36" t="str">
        <f>IF(LEN(Crossconnect!A159)=0,"",Crossconnect!A159)</f>
        <v/>
      </c>
      <c r="B157" s="174" t="str">
        <f>IF(LEN(Crossconnect!C159)=0,"",Crossconnect!C159)</f>
        <v/>
      </c>
      <c r="C157" s="174" t="str">
        <f t="shared" si="9"/>
        <v/>
      </c>
      <c r="D157" s="299" t="str">
        <f>IF(Crossconnect!B159="","",Crossconnect!B159)</f>
        <v/>
      </c>
      <c r="E157" s="174" t="str">
        <f>IF(LEN(Crossconnect!E159)=0,"",Crossconnect!E159)</f>
        <v/>
      </c>
      <c r="F157" s="174" t="str">
        <f t="shared" si="10"/>
        <v/>
      </c>
      <c r="G157" s="79" t="str">
        <f>IF(Crossconnect!D159="","",Crossconnect!D159)</f>
        <v/>
      </c>
      <c r="H157" s="36" t="str">
        <f>IF(LEN(Crossconnect!F159)=0,"",Crossconnect!F159)</f>
        <v/>
      </c>
      <c r="I157" s="238" t="str">
        <f>IF($C157="","",IF($C157="Ja","",VLOOKUP($B157,PDC!$B$10:$G$95,6,FALSE)))</f>
        <v/>
      </c>
      <c r="J157" s="238" t="str">
        <f>IF($C157="","",IF($C157="Ja","",VLOOKUP($B157,PDC!$B$10:$G$95,5,FALSE)))</f>
        <v/>
      </c>
      <c r="K157" s="31"/>
      <c r="L157" s="31"/>
      <c r="M157" s="238" t="str">
        <f>IF($F157="","",IF($F157="Ja","",VLOOKUP($E157,PDC!$B$10:$G$95,5,FALSE)))</f>
        <v/>
      </c>
      <c r="N157" s="31"/>
      <c r="O157" s="300">
        <f t="shared" si="8"/>
        <v>0</v>
      </c>
      <c r="P157" s="300">
        <f t="shared" si="11"/>
        <v>0</v>
      </c>
    </row>
    <row r="158" spans="1:16" x14ac:dyDescent="0.2">
      <c r="A158" s="36" t="str">
        <f>IF(LEN(Crossconnect!A160)=0,"",Crossconnect!A160)</f>
        <v/>
      </c>
      <c r="B158" s="174" t="str">
        <f>IF(LEN(Crossconnect!C160)=0,"",Crossconnect!C160)</f>
        <v/>
      </c>
      <c r="C158" s="174" t="str">
        <f t="shared" si="9"/>
        <v/>
      </c>
      <c r="D158" s="299" t="str">
        <f>IF(Crossconnect!B160="","",Crossconnect!B160)</f>
        <v/>
      </c>
      <c r="E158" s="174" t="str">
        <f>IF(LEN(Crossconnect!E160)=0,"",Crossconnect!E160)</f>
        <v/>
      </c>
      <c r="F158" s="174" t="str">
        <f t="shared" si="10"/>
        <v/>
      </c>
      <c r="G158" s="79" t="str">
        <f>IF(Crossconnect!D160="","",Crossconnect!D160)</f>
        <v/>
      </c>
      <c r="H158" s="36" t="str">
        <f>IF(LEN(Crossconnect!F160)=0,"",Crossconnect!F160)</f>
        <v/>
      </c>
      <c r="I158" s="238" t="str">
        <f>IF($C158="","",IF($C158="Ja","",VLOOKUP($B158,PDC!$B$10:$G$95,6,FALSE)))</f>
        <v/>
      </c>
      <c r="J158" s="238" t="str">
        <f>IF($C158="","",IF($C158="Ja","",VLOOKUP($B158,PDC!$B$10:$G$95,5,FALSE)))</f>
        <v/>
      </c>
      <c r="K158" s="31"/>
      <c r="L158" s="31"/>
      <c r="M158" s="238" t="str">
        <f>IF($F158="","",IF($F158="Ja","",VLOOKUP($E158,PDC!$B$10:$G$95,5,FALSE)))</f>
        <v/>
      </c>
      <c r="N158" s="31"/>
      <c r="O158" s="300">
        <f t="shared" si="8"/>
        <v>0</v>
      </c>
      <c r="P158" s="300">
        <f t="shared" si="11"/>
        <v>0</v>
      </c>
    </row>
    <row r="159" spans="1:16" x14ac:dyDescent="0.2">
      <c r="A159" s="36" t="str">
        <f>IF(LEN(Crossconnect!A161)=0,"",Crossconnect!A161)</f>
        <v/>
      </c>
      <c r="B159" s="174" t="str">
        <f>IF(LEN(Crossconnect!C161)=0,"",Crossconnect!C161)</f>
        <v/>
      </c>
      <c r="C159" s="174" t="str">
        <f t="shared" si="9"/>
        <v/>
      </c>
      <c r="D159" s="299" t="str">
        <f>IF(Crossconnect!B161="","",Crossconnect!B161)</f>
        <v/>
      </c>
      <c r="E159" s="174" t="str">
        <f>IF(LEN(Crossconnect!E161)=0,"",Crossconnect!E161)</f>
        <v/>
      </c>
      <c r="F159" s="174" t="str">
        <f t="shared" si="10"/>
        <v/>
      </c>
      <c r="G159" s="79" t="str">
        <f>IF(Crossconnect!D161="","",Crossconnect!D161)</f>
        <v/>
      </c>
      <c r="H159" s="36" t="str">
        <f>IF(LEN(Crossconnect!F161)=0,"",Crossconnect!F161)</f>
        <v/>
      </c>
      <c r="I159" s="238" t="str">
        <f>IF($C159="","",IF($C159="Ja","",VLOOKUP($B159,PDC!$B$10:$G$95,6,FALSE)))</f>
        <v/>
      </c>
      <c r="J159" s="238" t="str">
        <f>IF($C159="","",IF($C159="Ja","",VLOOKUP($B159,PDC!$B$10:$G$95,5,FALSE)))</f>
        <v/>
      </c>
      <c r="K159" s="31"/>
      <c r="L159" s="31"/>
      <c r="M159" s="238" t="str">
        <f>IF($F159="","",IF($F159="Ja","",VLOOKUP($E159,PDC!$B$10:$G$95,5,FALSE)))</f>
        <v/>
      </c>
      <c r="N159" s="31"/>
      <c r="O159" s="300">
        <f t="shared" si="8"/>
        <v>0</v>
      </c>
      <c r="P159" s="300">
        <f t="shared" si="11"/>
        <v>0</v>
      </c>
    </row>
    <row r="160" spans="1:16" x14ac:dyDescent="0.2">
      <c r="A160" s="36" t="str">
        <f>IF(LEN(Crossconnect!A162)=0,"",Crossconnect!A162)</f>
        <v/>
      </c>
      <c r="B160" s="174" t="str">
        <f>IF(LEN(Crossconnect!C162)=0,"",Crossconnect!C162)</f>
        <v/>
      </c>
      <c r="C160" s="174" t="str">
        <f t="shared" si="9"/>
        <v/>
      </c>
      <c r="D160" s="299" t="str">
        <f>IF(Crossconnect!B162="","",Crossconnect!B162)</f>
        <v/>
      </c>
      <c r="E160" s="174" t="str">
        <f>IF(LEN(Crossconnect!E162)=0,"",Crossconnect!E162)</f>
        <v/>
      </c>
      <c r="F160" s="174" t="str">
        <f t="shared" si="10"/>
        <v/>
      </c>
      <c r="G160" s="79" t="str">
        <f>IF(Crossconnect!D162="","",Crossconnect!D162)</f>
        <v/>
      </c>
      <c r="H160" s="36" t="str">
        <f>IF(LEN(Crossconnect!F162)=0,"",Crossconnect!F162)</f>
        <v/>
      </c>
      <c r="I160" s="238" t="str">
        <f>IF($C160="","",IF($C160="Ja","",VLOOKUP($B160,PDC!$B$10:$G$95,6,FALSE)))</f>
        <v/>
      </c>
      <c r="J160" s="238" t="str">
        <f>IF($C160="","",IF($C160="Ja","",VLOOKUP($B160,PDC!$B$10:$G$95,5,FALSE)))</f>
        <v/>
      </c>
      <c r="K160" s="31"/>
      <c r="L160" s="31"/>
      <c r="M160" s="238" t="str">
        <f>IF($F160="","",IF($F160="Ja","",VLOOKUP($E160,PDC!$B$10:$G$95,5,FALSE)))</f>
        <v/>
      </c>
      <c r="N160" s="31"/>
      <c r="O160" s="300">
        <f t="shared" si="8"/>
        <v>0</v>
      </c>
      <c r="P160" s="300">
        <f t="shared" si="11"/>
        <v>0</v>
      </c>
    </row>
    <row r="161" spans="1:16" x14ac:dyDescent="0.2">
      <c r="A161" s="36" t="str">
        <f>IF(LEN(Crossconnect!A163)=0,"",Crossconnect!A163)</f>
        <v/>
      </c>
      <c r="B161" s="174" t="str">
        <f>IF(LEN(Crossconnect!C163)=0,"",Crossconnect!C163)</f>
        <v/>
      </c>
      <c r="C161" s="174" t="str">
        <f t="shared" si="9"/>
        <v/>
      </c>
      <c r="D161" s="299" t="str">
        <f>IF(Crossconnect!B163="","",Crossconnect!B163)</f>
        <v/>
      </c>
      <c r="E161" s="174" t="str">
        <f>IF(LEN(Crossconnect!E163)=0,"",Crossconnect!E163)</f>
        <v/>
      </c>
      <c r="F161" s="174" t="str">
        <f t="shared" si="10"/>
        <v/>
      </c>
      <c r="G161" s="79" t="str">
        <f>IF(Crossconnect!D163="","",Crossconnect!D163)</f>
        <v/>
      </c>
      <c r="H161" s="36" t="str">
        <f>IF(LEN(Crossconnect!F163)=0,"",Crossconnect!F163)</f>
        <v/>
      </c>
      <c r="I161" s="238" t="str">
        <f>IF($C161="","",IF($C161="Ja","",VLOOKUP($B161,PDC!$B$10:$G$95,6,FALSE)))</f>
        <v/>
      </c>
      <c r="J161" s="238" t="str">
        <f>IF($C161="","",IF($C161="Ja","",VLOOKUP($B161,PDC!$B$10:$G$95,5,FALSE)))</f>
        <v/>
      </c>
      <c r="K161" s="31"/>
      <c r="L161" s="31"/>
      <c r="M161" s="238" t="str">
        <f>IF($F161="","",IF($F161="Ja","",VLOOKUP($E161,PDC!$B$10:$G$95,5,FALSE)))</f>
        <v/>
      </c>
      <c r="N161" s="31"/>
      <c r="O161" s="300">
        <f t="shared" si="8"/>
        <v>0</v>
      </c>
      <c r="P161" s="300">
        <f t="shared" si="11"/>
        <v>0</v>
      </c>
    </row>
    <row r="162" spans="1:16" x14ac:dyDescent="0.2">
      <c r="A162" s="36" t="str">
        <f>IF(LEN(Crossconnect!A164)=0,"",Crossconnect!A164)</f>
        <v/>
      </c>
      <c r="B162" s="174" t="str">
        <f>IF(LEN(Crossconnect!C164)=0,"",Crossconnect!C164)</f>
        <v/>
      </c>
      <c r="C162" s="174" t="str">
        <f t="shared" si="9"/>
        <v/>
      </c>
      <c r="D162" s="299" t="str">
        <f>IF(Crossconnect!B164="","",Crossconnect!B164)</f>
        <v/>
      </c>
      <c r="E162" s="174" t="str">
        <f>IF(LEN(Crossconnect!E164)=0,"",Crossconnect!E164)</f>
        <v/>
      </c>
      <c r="F162" s="174" t="str">
        <f t="shared" si="10"/>
        <v/>
      </c>
      <c r="G162" s="79" t="str">
        <f>IF(Crossconnect!D164="","",Crossconnect!D164)</f>
        <v/>
      </c>
      <c r="H162" s="36" t="str">
        <f>IF(LEN(Crossconnect!F164)=0,"",Crossconnect!F164)</f>
        <v/>
      </c>
      <c r="I162" s="238" t="str">
        <f>IF($C162="","",IF($C162="Ja","",VLOOKUP($B162,PDC!$B$10:$G$95,6,FALSE)))</f>
        <v/>
      </c>
      <c r="J162" s="238" t="str">
        <f>IF($C162="","",IF($C162="Ja","",VLOOKUP($B162,PDC!$B$10:$G$95,5,FALSE)))</f>
        <v/>
      </c>
      <c r="K162" s="31"/>
      <c r="L162" s="31"/>
      <c r="M162" s="238" t="str">
        <f>IF($F162="","",IF($F162="Ja","",VLOOKUP($E162,PDC!$B$10:$G$95,5,FALSE)))</f>
        <v/>
      </c>
      <c r="N162" s="31"/>
      <c r="O162" s="300">
        <f t="shared" si="8"/>
        <v>0</v>
      </c>
      <c r="P162" s="300">
        <f t="shared" si="11"/>
        <v>0</v>
      </c>
    </row>
    <row r="163" spans="1:16" x14ac:dyDescent="0.2">
      <c r="A163" s="36" t="str">
        <f>IF(LEN(Crossconnect!A165)=0,"",Crossconnect!A165)</f>
        <v/>
      </c>
      <c r="B163" s="174" t="str">
        <f>IF(LEN(Crossconnect!C165)=0,"",Crossconnect!C165)</f>
        <v/>
      </c>
      <c r="C163" s="174" t="str">
        <f t="shared" si="9"/>
        <v/>
      </c>
      <c r="D163" s="299" t="str">
        <f>IF(Crossconnect!B165="","",Crossconnect!B165)</f>
        <v/>
      </c>
      <c r="E163" s="174" t="str">
        <f>IF(LEN(Crossconnect!E165)=0,"",Crossconnect!E165)</f>
        <v/>
      </c>
      <c r="F163" s="174" t="str">
        <f t="shared" si="10"/>
        <v/>
      </c>
      <c r="G163" s="79" t="str">
        <f>IF(Crossconnect!D165="","",Crossconnect!D165)</f>
        <v/>
      </c>
      <c r="H163" s="36" t="str">
        <f>IF(LEN(Crossconnect!F165)=0,"",Crossconnect!F165)</f>
        <v/>
      </c>
      <c r="I163" s="238" t="str">
        <f>IF($C163="","",IF($C163="Ja","",VLOOKUP($B163,PDC!$B$10:$G$95,6,FALSE)))</f>
        <v/>
      </c>
      <c r="J163" s="238" t="str">
        <f>IF($C163="","",IF($C163="Ja","",VLOOKUP($B163,PDC!$B$10:$G$95,5,FALSE)))</f>
        <v/>
      </c>
      <c r="K163" s="31"/>
      <c r="L163" s="31"/>
      <c r="M163" s="238" t="str">
        <f>IF($F163="","",IF($F163="Ja","",VLOOKUP($E163,PDC!$B$10:$G$95,5,FALSE)))</f>
        <v/>
      </c>
      <c r="N163" s="31"/>
      <c r="O163" s="300">
        <f t="shared" si="8"/>
        <v>0</v>
      </c>
      <c r="P163" s="300">
        <f t="shared" si="11"/>
        <v>0</v>
      </c>
    </row>
    <row r="164" spans="1:16" x14ac:dyDescent="0.2">
      <c r="A164" s="36" t="str">
        <f>IF(LEN(Crossconnect!A166)=0,"",Crossconnect!A166)</f>
        <v/>
      </c>
      <c r="B164" s="174" t="str">
        <f>IF(LEN(Crossconnect!C166)=0,"",Crossconnect!C166)</f>
        <v/>
      </c>
      <c r="C164" s="174" t="str">
        <f t="shared" si="9"/>
        <v/>
      </c>
      <c r="D164" s="299" t="str">
        <f>IF(Crossconnect!B166="","",Crossconnect!B166)</f>
        <v/>
      </c>
      <c r="E164" s="174" t="str">
        <f>IF(LEN(Crossconnect!E166)=0,"",Crossconnect!E166)</f>
        <v/>
      </c>
      <c r="F164" s="174" t="str">
        <f t="shared" si="10"/>
        <v/>
      </c>
      <c r="G164" s="79" t="str">
        <f>IF(Crossconnect!D166="","",Crossconnect!D166)</f>
        <v/>
      </c>
      <c r="H164" s="36" t="str">
        <f>IF(LEN(Crossconnect!F166)=0,"",Crossconnect!F166)</f>
        <v/>
      </c>
      <c r="I164" s="238" t="str">
        <f>IF($C164="","",IF($C164="Ja","",VLOOKUP($B164,PDC!$B$10:$G$95,6,FALSE)))</f>
        <v/>
      </c>
      <c r="J164" s="238" t="str">
        <f>IF($C164="","",IF($C164="Ja","",VLOOKUP($B164,PDC!$B$10:$G$95,5,FALSE)))</f>
        <v/>
      </c>
      <c r="K164" s="31"/>
      <c r="L164" s="31"/>
      <c r="M164" s="238" t="str">
        <f>IF($F164="","",IF($F164="Ja","",VLOOKUP($E164,PDC!$B$10:$G$95,5,FALSE)))</f>
        <v/>
      </c>
      <c r="N164" s="31"/>
      <c r="O164" s="300">
        <f t="shared" si="8"/>
        <v>0</v>
      </c>
      <c r="P164" s="300">
        <f t="shared" si="11"/>
        <v>0</v>
      </c>
    </row>
    <row r="165" spans="1:16" x14ac:dyDescent="0.2">
      <c r="A165" s="36" t="str">
        <f>IF(LEN(Crossconnect!A167)=0,"",Crossconnect!A167)</f>
        <v/>
      </c>
      <c r="B165" s="174" t="str">
        <f>IF(LEN(Crossconnect!C167)=0,"",Crossconnect!C167)</f>
        <v/>
      </c>
      <c r="C165" s="174" t="str">
        <f t="shared" si="9"/>
        <v/>
      </c>
      <c r="D165" s="299" t="str">
        <f>IF(Crossconnect!B167="","",Crossconnect!B167)</f>
        <v/>
      </c>
      <c r="E165" s="174" t="str">
        <f>IF(LEN(Crossconnect!E167)=0,"",Crossconnect!E167)</f>
        <v/>
      </c>
      <c r="F165" s="174" t="str">
        <f t="shared" si="10"/>
        <v/>
      </c>
      <c r="G165" s="79" t="str">
        <f>IF(Crossconnect!D167="","",Crossconnect!D167)</f>
        <v/>
      </c>
      <c r="H165" s="36" t="str">
        <f>IF(LEN(Crossconnect!F167)=0,"",Crossconnect!F167)</f>
        <v/>
      </c>
      <c r="I165" s="238" t="str">
        <f>IF($C165="","",IF($C165="Ja","",VLOOKUP($B165,PDC!$B$10:$G$95,6,FALSE)))</f>
        <v/>
      </c>
      <c r="J165" s="238" t="str">
        <f>IF($C165="","",IF($C165="Ja","",VLOOKUP($B165,PDC!$B$10:$G$95,5,FALSE)))</f>
        <v/>
      </c>
      <c r="K165" s="31"/>
      <c r="L165" s="31"/>
      <c r="M165" s="238" t="str">
        <f>IF($F165="","",IF($F165="Ja","",VLOOKUP($E165,PDC!$B$10:$G$95,5,FALSE)))</f>
        <v/>
      </c>
      <c r="N165" s="31"/>
      <c r="O165" s="300">
        <f t="shared" si="8"/>
        <v>0</v>
      </c>
      <c r="P165" s="300">
        <f t="shared" si="11"/>
        <v>0</v>
      </c>
    </row>
    <row r="166" spans="1:16" x14ac:dyDescent="0.2">
      <c r="A166" s="36" t="str">
        <f>IF(LEN(Crossconnect!A168)=0,"",Crossconnect!A168)</f>
        <v/>
      </c>
      <c r="B166" s="174" t="str">
        <f>IF(LEN(Crossconnect!C168)=0,"",Crossconnect!C168)</f>
        <v/>
      </c>
      <c r="C166" s="174" t="str">
        <f t="shared" si="9"/>
        <v/>
      </c>
      <c r="D166" s="299" t="str">
        <f>IF(Crossconnect!B168="","",Crossconnect!B168)</f>
        <v/>
      </c>
      <c r="E166" s="174" t="str">
        <f>IF(LEN(Crossconnect!E168)=0,"",Crossconnect!E168)</f>
        <v/>
      </c>
      <c r="F166" s="174" t="str">
        <f t="shared" si="10"/>
        <v/>
      </c>
      <c r="G166" s="79" t="str">
        <f>IF(Crossconnect!D168="","",Crossconnect!D168)</f>
        <v/>
      </c>
      <c r="H166" s="36" t="str">
        <f>IF(LEN(Crossconnect!F168)=0,"",Crossconnect!F168)</f>
        <v/>
      </c>
      <c r="I166" s="238" t="str">
        <f>IF($C166="","",IF($C166="Ja","",VLOOKUP($B166,PDC!$B$10:$G$95,6,FALSE)))</f>
        <v/>
      </c>
      <c r="J166" s="238" t="str">
        <f>IF($C166="","",IF($C166="Ja","",VLOOKUP($B166,PDC!$B$10:$G$95,5,FALSE)))</f>
        <v/>
      </c>
      <c r="K166" s="31"/>
      <c r="L166" s="31"/>
      <c r="M166" s="238" t="str">
        <f>IF($F166="","",IF($F166="Ja","",VLOOKUP($E166,PDC!$B$10:$G$95,5,FALSE)))</f>
        <v/>
      </c>
      <c r="N166" s="31"/>
      <c r="O166" s="300">
        <f t="shared" si="8"/>
        <v>0</v>
      </c>
      <c r="P166" s="300">
        <f t="shared" si="11"/>
        <v>0</v>
      </c>
    </row>
    <row r="167" spans="1:16" x14ac:dyDescent="0.2">
      <c r="A167" s="36" t="str">
        <f>IF(LEN(Crossconnect!A169)=0,"",Crossconnect!A169)</f>
        <v/>
      </c>
      <c r="B167" s="174" t="str">
        <f>IF(LEN(Crossconnect!C169)=0,"",Crossconnect!C169)</f>
        <v/>
      </c>
      <c r="C167" s="174" t="str">
        <f t="shared" si="9"/>
        <v/>
      </c>
      <c r="D167" s="299" t="str">
        <f>IF(Crossconnect!B169="","",Crossconnect!B169)</f>
        <v/>
      </c>
      <c r="E167" s="174" t="str">
        <f>IF(LEN(Crossconnect!E169)=0,"",Crossconnect!E169)</f>
        <v/>
      </c>
      <c r="F167" s="174" t="str">
        <f t="shared" si="10"/>
        <v/>
      </c>
      <c r="G167" s="79" t="str">
        <f>IF(Crossconnect!D169="","",Crossconnect!D169)</f>
        <v/>
      </c>
      <c r="H167" s="36" t="str">
        <f>IF(LEN(Crossconnect!F169)=0,"",Crossconnect!F169)</f>
        <v/>
      </c>
      <c r="I167" s="238" t="str">
        <f>IF($C167="","",IF($C167="Ja","",VLOOKUP($B167,PDC!$B$10:$G$95,6,FALSE)))</f>
        <v/>
      </c>
      <c r="J167" s="238" t="str">
        <f>IF($C167="","",IF($C167="Ja","",VLOOKUP($B167,PDC!$B$10:$G$95,5,FALSE)))</f>
        <v/>
      </c>
      <c r="K167" s="31"/>
      <c r="L167" s="31"/>
      <c r="M167" s="238" t="str">
        <f>IF($F167="","",IF($F167="Ja","",VLOOKUP($E167,PDC!$B$10:$G$95,5,FALSE)))</f>
        <v/>
      </c>
      <c r="N167" s="31"/>
      <c r="O167" s="300">
        <f t="shared" si="8"/>
        <v>0</v>
      </c>
      <c r="P167" s="300">
        <f t="shared" si="11"/>
        <v>0</v>
      </c>
    </row>
    <row r="168" spans="1:16" x14ac:dyDescent="0.2">
      <c r="A168" s="36" t="str">
        <f>IF(LEN(Crossconnect!A170)=0,"",Crossconnect!A170)</f>
        <v/>
      </c>
      <c r="B168" s="174" t="str">
        <f>IF(LEN(Crossconnect!C170)=0,"",Crossconnect!C170)</f>
        <v/>
      </c>
      <c r="C168" s="174" t="str">
        <f t="shared" si="9"/>
        <v/>
      </c>
      <c r="D168" s="299" t="str">
        <f>IF(Crossconnect!B170="","",Crossconnect!B170)</f>
        <v/>
      </c>
      <c r="E168" s="174" t="str">
        <f>IF(LEN(Crossconnect!E170)=0,"",Crossconnect!E170)</f>
        <v/>
      </c>
      <c r="F168" s="174" t="str">
        <f t="shared" si="10"/>
        <v/>
      </c>
      <c r="G168" s="79" t="str">
        <f>IF(Crossconnect!D170="","",Crossconnect!D170)</f>
        <v/>
      </c>
      <c r="H168" s="36" t="str">
        <f>IF(LEN(Crossconnect!F170)=0,"",Crossconnect!F170)</f>
        <v/>
      </c>
      <c r="I168" s="238" t="str">
        <f>IF($C168="","",IF($C168="Ja","",VLOOKUP($B168,PDC!$B$10:$G$95,6,FALSE)))</f>
        <v/>
      </c>
      <c r="J168" s="238" t="str">
        <f>IF($C168="","",IF($C168="Ja","",VLOOKUP($B168,PDC!$B$10:$G$95,5,FALSE)))</f>
        <v/>
      </c>
      <c r="K168" s="31"/>
      <c r="L168" s="31"/>
      <c r="M168" s="238" t="str">
        <f>IF($F168="","",IF($F168="Ja","",VLOOKUP($E168,PDC!$B$10:$G$95,5,FALSE)))</f>
        <v/>
      </c>
      <c r="N168" s="31"/>
      <c r="O168" s="300">
        <f t="shared" si="8"/>
        <v>0</v>
      </c>
      <c r="P168" s="300">
        <f t="shared" si="11"/>
        <v>0</v>
      </c>
    </row>
    <row r="169" spans="1:16" x14ac:dyDescent="0.2">
      <c r="A169" s="36" t="str">
        <f>IF(LEN(Crossconnect!A171)=0,"",Crossconnect!A171)</f>
        <v/>
      </c>
      <c r="B169" s="174" t="str">
        <f>IF(LEN(Crossconnect!C171)=0,"",Crossconnect!C171)</f>
        <v/>
      </c>
      <c r="C169" s="174" t="str">
        <f t="shared" si="9"/>
        <v/>
      </c>
      <c r="D169" s="299" t="str">
        <f>IF(Crossconnect!B171="","",Crossconnect!B171)</f>
        <v/>
      </c>
      <c r="E169" s="174" t="str">
        <f>IF(LEN(Crossconnect!E171)=0,"",Crossconnect!E171)</f>
        <v/>
      </c>
      <c r="F169" s="174" t="str">
        <f t="shared" si="10"/>
        <v/>
      </c>
      <c r="G169" s="79" t="str">
        <f>IF(Crossconnect!D171="","",Crossconnect!D171)</f>
        <v/>
      </c>
      <c r="H169" s="36" t="str">
        <f>IF(LEN(Crossconnect!F171)=0,"",Crossconnect!F171)</f>
        <v/>
      </c>
      <c r="I169" s="238" t="str">
        <f>IF($C169="","",IF($C169="Ja","",VLOOKUP($B169,PDC!$B$10:$G$95,6,FALSE)))</f>
        <v/>
      </c>
      <c r="J169" s="238" t="str">
        <f>IF($C169="","",IF($C169="Ja","",VLOOKUP($B169,PDC!$B$10:$G$95,5,FALSE)))</f>
        <v/>
      </c>
      <c r="K169" s="31"/>
      <c r="L169" s="31"/>
      <c r="M169" s="238" t="str">
        <f>IF($F169="","",IF($F169="Ja","",VLOOKUP($E169,PDC!$B$10:$G$95,5,FALSE)))</f>
        <v/>
      </c>
      <c r="N169" s="31"/>
      <c r="O169" s="300">
        <f t="shared" si="8"/>
        <v>0</v>
      </c>
      <c r="P169" s="300">
        <f t="shared" si="11"/>
        <v>0</v>
      </c>
    </row>
    <row r="170" spans="1:16" x14ac:dyDescent="0.2">
      <c r="A170" s="36" t="str">
        <f>IF(LEN(Crossconnect!A172)=0,"",Crossconnect!A172)</f>
        <v/>
      </c>
      <c r="B170" s="174" t="str">
        <f>IF(LEN(Crossconnect!C172)=0,"",Crossconnect!C172)</f>
        <v/>
      </c>
      <c r="C170" s="174" t="str">
        <f t="shared" si="9"/>
        <v/>
      </c>
      <c r="D170" s="299" t="str">
        <f>IF(Crossconnect!B172="","",Crossconnect!B172)</f>
        <v/>
      </c>
      <c r="E170" s="174" t="str">
        <f>IF(LEN(Crossconnect!E172)=0,"",Crossconnect!E172)</f>
        <v/>
      </c>
      <c r="F170" s="174" t="str">
        <f t="shared" si="10"/>
        <v/>
      </c>
      <c r="G170" s="79" t="str">
        <f>IF(Crossconnect!D172="","",Crossconnect!D172)</f>
        <v/>
      </c>
      <c r="H170" s="36" t="str">
        <f>IF(LEN(Crossconnect!F172)=0,"",Crossconnect!F172)</f>
        <v/>
      </c>
      <c r="I170" s="238" t="str">
        <f>IF($C170="","",IF($C170="Ja","",VLOOKUP($B170,PDC!$B$10:$G$95,6,FALSE)))</f>
        <v/>
      </c>
      <c r="J170" s="238" t="str">
        <f>IF($C170="","",IF($C170="Ja","",VLOOKUP($B170,PDC!$B$10:$G$95,5,FALSE)))</f>
        <v/>
      </c>
      <c r="K170" s="31"/>
      <c r="L170" s="31"/>
      <c r="M170" s="238" t="str">
        <f>IF($F170="","",IF($F170="Ja","",VLOOKUP($E170,PDC!$B$10:$G$95,5,FALSE)))</f>
        <v/>
      </c>
      <c r="N170" s="31"/>
      <c r="O170" s="300">
        <f t="shared" si="8"/>
        <v>0</v>
      </c>
      <c r="P170" s="300">
        <f t="shared" si="11"/>
        <v>0</v>
      </c>
    </row>
    <row r="171" spans="1:16" x14ac:dyDescent="0.2">
      <c r="A171" s="36" t="str">
        <f>IF(LEN(Crossconnect!A173)=0,"",Crossconnect!A173)</f>
        <v/>
      </c>
      <c r="B171" s="174" t="str">
        <f>IF(LEN(Crossconnect!C173)=0,"",Crossconnect!C173)</f>
        <v/>
      </c>
      <c r="C171" s="174" t="str">
        <f t="shared" si="9"/>
        <v/>
      </c>
      <c r="D171" s="299" t="str">
        <f>IF(Crossconnect!B173="","",Crossconnect!B173)</f>
        <v/>
      </c>
      <c r="E171" s="174" t="str">
        <f>IF(LEN(Crossconnect!E173)=0,"",Crossconnect!E173)</f>
        <v/>
      </c>
      <c r="F171" s="174" t="str">
        <f t="shared" si="10"/>
        <v/>
      </c>
      <c r="G171" s="79" t="str">
        <f>IF(Crossconnect!D173="","",Crossconnect!D173)</f>
        <v/>
      </c>
      <c r="H171" s="36" t="str">
        <f>IF(LEN(Crossconnect!F173)=0,"",Crossconnect!F173)</f>
        <v/>
      </c>
      <c r="I171" s="238" t="str">
        <f>IF($C171="","",IF($C171="Ja","",VLOOKUP($B171,PDC!$B$10:$G$95,6,FALSE)))</f>
        <v/>
      </c>
      <c r="J171" s="238" t="str">
        <f>IF($C171="","",IF($C171="Ja","",VLOOKUP($B171,PDC!$B$10:$G$95,5,FALSE)))</f>
        <v/>
      </c>
      <c r="K171" s="31"/>
      <c r="L171" s="31"/>
      <c r="M171" s="238" t="str">
        <f>IF($F171="","",IF($F171="Ja","",VLOOKUP($E171,PDC!$B$10:$G$95,5,FALSE)))</f>
        <v/>
      </c>
      <c r="N171" s="31"/>
      <c r="O171" s="300">
        <f t="shared" si="8"/>
        <v>0</v>
      </c>
      <c r="P171" s="300">
        <f t="shared" si="11"/>
        <v>0</v>
      </c>
    </row>
    <row r="172" spans="1:16" x14ac:dyDescent="0.2">
      <c r="A172" s="36" t="str">
        <f>IF(LEN(Crossconnect!A174)=0,"",Crossconnect!A174)</f>
        <v/>
      </c>
      <c r="B172" s="174" t="str">
        <f>IF(LEN(Crossconnect!C174)=0,"",Crossconnect!C174)</f>
        <v/>
      </c>
      <c r="C172" s="174" t="str">
        <f t="shared" si="9"/>
        <v/>
      </c>
      <c r="D172" s="299" t="str">
        <f>IF(Crossconnect!B174="","",Crossconnect!B174)</f>
        <v/>
      </c>
      <c r="E172" s="174" t="str">
        <f>IF(LEN(Crossconnect!E174)=0,"",Crossconnect!E174)</f>
        <v/>
      </c>
      <c r="F172" s="174" t="str">
        <f t="shared" si="10"/>
        <v/>
      </c>
      <c r="G172" s="79" t="str">
        <f>IF(Crossconnect!D174="","",Crossconnect!D174)</f>
        <v/>
      </c>
      <c r="H172" s="36" t="str">
        <f>IF(LEN(Crossconnect!F174)=0,"",Crossconnect!F174)</f>
        <v/>
      </c>
      <c r="I172" s="238" t="str">
        <f>IF($C172="","",IF($C172="Ja","",VLOOKUP($B172,PDC!$B$10:$G$95,6,FALSE)))</f>
        <v/>
      </c>
      <c r="J172" s="238" t="str">
        <f>IF($C172="","",IF($C172="Ja","",VLOOKUP($B172,PDC!$B$10:$G$95,5,FALSE)))</f>
        <v/>
      </c>
      <c r="K172" s="31"/>
      <c r="L172" s="31"/>
      <c r="M172" s="238" t="str">
        <f>IF($F172="","",IF($F172="Ja","",VLOOKUP($E172,PDC!$B$10:$G$95,5,FALSE)))</f>
        <v/>
      </c>
      <c r="N172" s="31"/>
      <c r="O172" s="300">
        <f t="shared" si="8"/>
        <v>0</v>
      </c>
      <c r="P172" s="300">
        <f t="shared" si="11"/>
        <v>0</v>
      </c>
    </row>
    <row r="173" spans="1:16" x14ac:dyDescent="0.2">
      <c r="A173" s="36" t="str">
        <f>IF(LEN(Crossconnect!A175)=0,"",Crossconnect!A175)</f>
        <v/>
      </c>
      <c r="B173" s="174" t="str">
        <f>IF(LEN(Crossconnect!C175)=0,"",Crossconnect!C175)</f>
        <v/>
      </c>
      <c r="C173" s="174" t="str">
        <f t="shared" si="9"/>
        <v/>
      </c>
      <c r="D173" s="299" t="str">
        <f>IF(Crossconnect!B175="","",Crossconnect!B175)</f>
        <v/>
      </c>
      <c r="E173" s="174" t="str">
        <f>IF(LEN(Crossconnect!E175)=0,"",Crossconnect!E175)</f>
        <v/>
      </c>
      <c r="F173" s="174" t="str">
        <f t="shared" si="10"/>
        <v/>
      </c>
      <c r="G173" s="79" t="str">
        <f>IF(Crossconnect!D175="","",Crossconnect!D175)</f>
        <v/>
      </c>
      <c r="H173" s="36" t="str">
        <f>IF(LEN(Crossconnect!F175)=0,"",Crossconnect!F175)</f>
        <v/>
      </c>
      <c r="I173" s="238" t="str">
        <f>IF($C173="","",IF($C173="Ja","",VLOOKUP($B173,PDC!$B$10:$G$95,6,FALSE)))</f>
        <v/>
      </c>
      <c r="J173" s="238" t="str">
        <f>IF($C173="","",IF($C173="Ja","",VLOOKUP($B173,PDC!$B$10:$G$95,5,FALSE)))</f>
        <v/>
      </c>
      <c r="K173" s="31"/>
      <c r="L173" s="31"/>
      <c r="M173" s="238" t="str">
        <f>IF($F173="","",IF($F173="Ja","",VLOOKUP($E173,PDC!$B$10:$G$95,5,FALSE)))</f>
        <v/>
      </c>
      <c r="N173" s="31"/>
      <c r="O173" s="300">
        <f t="shared" si="8"/>
        <v>0</v>
      </c>
      <c r="P173" s="300">
        <f t="shared" si="11"/>
        <v>0</v>
      </c>
    </row>
    <row r="174" spans="1:16" x14ac:dyDescent="0.2">
      <c r="A174" s="36" t="str">
        <f>IF(LEN(Crossconnect!A176)=0,"",Crossconnect!A176)</f>
        <v/>
      </c>
      <c r="B174" s="174" t="str">
        <f>IF(LEN(Crossconnect!C176)=0,"",Crossconnect!C176)</f>
        <v/>
      </c>
      <c r="C174" s="174" t="str">
        <f t="shared" si="9"/>
        <v/>
      </c>
      <c r="D174" s="299" t="str">
        <f>IF(Crossconnect!B176="","",Crossconnect!B176)</f>
        <v/>
      </c>
      <c r="E174" s="174" t="str">
        <f>IF(LEN(Crossconnect!E176)=0,"",Crossconnect!E176)</f>
        <v/>
      </c>
      <c r="F174" s="174" t="str">
        <f t="shared" si="10"/>
        <v/>
      </c>
      <c r="G174" s="79" t="str">
        <f>IF(Crossconnect!D176="","",Crossconnect!D176)</f>
        <v/>
      </c>
      <c r="H174" s="36" t="str">
        <f>IF(LEN(Crossconnect!F176)=0,"",Crossconnect!F176)</f>
        <v/>
      </c>
      <c r="I174" s="238" t="str">
        <f>IF($C174="","",IF($C174="Ja","",VLOOKUP($B174,PDC!$B$10:$G$95,6,FALSE)))</f>
        <v/>
      </c>
      <c r="J174" s="238" t="str">
        <f>IF($C174="","",IF($C174="Ja","",VLOOKUP($B174,PDC!$B$10:$G$95,5,FALSE)))</f>
        <v/>
      </c>
      <c r="K174" s="31"/>
      <c r="L174" s="31"/>
      <c r="M174" s="238" t="str">
        <f>IF($F174="","",IF($F174="Ja","",VLOOKUP($E174,PDC!$B$10:$G$95,5,FALSE)))</f>
        <v/>
      </c>
      <c r="N174" s="31"/>
      <c r="O174" s="300">
        <f t="shared" si="8"/>
        <v>0</v>
      </c>
      <c r="P174" s="300">
        <f t="shared" si="11"/>
        <v>0</v>
      </c>
    </row>
    <row r="175" spans="1:16" x14ac:dyDescent="0.2">
      <c r="A175" s="36" t="str">
        <f>IF(LEN(Crossconnect!A177)=0,"",Crossconnect!A177)</f>
        <v/>
      </c>
      <c r="B175" s="174" t="str">
        <f>IF(LEN(Crossconnect!C177)=0,"",Crossconnect!C177)</f>
        <v/>
      </c>
      <c r="C175" s="174" t="str">
        <f t="shared" si="9"/>
        <v/>
      </c>
      <c r="D175" s="299" t="str">
        <f>IF(Crossconnect!B177="","",Crossconnect!B177)</f>
        <v/>
      </c>
      <c r="E175" s="174" t="str">
        <f>IF(LEN(Crossconnect!E177)=0,"",Crossconnect!E177)</f>
        <v/>
      </c>
      <c r="F175" s="174" t="str">
        <f t="shared" si="10"/>
        <v/>
      </c>
      <c r="G175" s="79" t="str">
        <f>IF(Crossconnect!D177="","",Crossconnect!D177)</f>
        <v/>
      </c>
      <c r="H175" s="36" t="str">
        <f>IF(LEN(Crossconnect!F177)=0,"",Crossconnect!F177)</f>
        <v/>
      </c>
      <c r="I175" s="238" t="str">
        <f>IF($C175="","",IF($C175="Ja","",VLOOKUP($B175,PDC!$B$10:$G$95,6,FALSE)))</f>
        <v/>
      </c>
      <c r="J175" s="238" t="str">
        <f>IF($C175="","",IF($C175="Ja","",VLOOKUP($B175,PDC!$B$10:$G$95,5,FALSE)))</f>
        <v/>
      </c>
      <c r="K175" s="31"/>
      <c r="L175" s="31"/>
      <c r="M175" s="238" t="str">
        <f>IF($F175="","",IF($F175="Ja","",VLOOKUP($E175,PDC!$B$10:$G$95,5,FALSE)))</f>
        <v/>
      </c>
      <c r="N175" s="31"/>
      <c r="O175" s="300">
        <f t="shared" si="8"/>
        <v>0</v>
      </c>
      <c r="P175" s="300">
        <f t="shared" si="11"/>
        <v>0</v>
      </c>
    </row>
    <row r="176" spans="1:16" x14ac:dyDescent="0.2">
      <c r="A176" s="36" t="str">
        <f>IF(LEN(Crossconnect!A178)=0,"",Crossconnect!A178)</f>
        <v/>
      </c>
      <c r="B176" s="174" t="str">
        <f>IF(LEN(Crossconnect!C178)=0,"",Crossconnect!C178)</f>
        <v/>
      </c>
      <c r="C176" s="174" t="str">
        <f t="shared" si="9"/>
        <v/>
      </c>
      <c r="D176" s="299" t="str">
        <f>IF(Crossconnect!B178="","",Crossconnect!B178)</f>
        <v/>
      </c>
      <c r="E176" s="174" t="str">
        <f>IF(LEN(Crossconnect!E178)=0,"",Crossconnect!E178)</f>
        <v/>
      </c>
      <c r="F176" s="174" t="str">
        <f t="shared" si="10"/>
        <v/>
      </c>
      <c r="G176" s="79" t="str">
        <f>IF(Crossconnect!D178="","",Crossconnect!D178)</f>
        <v/>
      </c>
      <c r="H176" s="36" t="str">
        <f>IF(LEN(Crossconnect!F178)=0,"",Crossconnect!F178)</f>
        <v/>
      </c>
      <c r="I176" s="238" t="str">
        <f>IF($C176="","",IF($C176="Ja","",VLOOKUP($B176,PDC!$B$10:$G$95,6,FALSE)))</f>
        <v/>
      </c>
      <c r="J176" s="238" t="str">
        <f>IF($C176="","",IF($C176="Ja","",VLOOKUP($B176,PDC!$B$10:$G$95,5,FALSE)))</f>
        <v/>
      </c>
      <c r="K176" s="31"/>
      <c r="L176" s="31"/>
      <c r="M176" s="238" t="str">
        <f>IF($F176="","",IF($F176="Ja","",VLOOKUP($E176,PDC!$B$10:$G$95,5,FALSE)))</f>
        <v/>
      </c>
      <c r="N176" s="31"/>
      <c r="O176" s="300">
        <f t="shared" si="8"/>
        <v>0</v>
      </c>
      <c r="P176" s="300">
        <f t="shared" si="11"/>
        <v>0</v>
      </c>
    </row>
    <row r="177" spans="1:16" x14ac:dyDescent="0.2">
      <c r="A177" s="36" t="str">
        <f>IF(LEN(Crossconnect!A179)=0,"",Crossconnect!A179)</f>
        <v/>
      </c>
      <c r="B177" s="174" t="str">
        <f>IF(LEN(Crossconnect!C179)=0,"",Crossconnect!C179)</f>
        <v/>
      </c>
      <c r="C177" s="174" t="str">
        <f t="shared" si="9"/>
        <v/>
      </c>
      <c r="D177" s="299" t="str">
        <f>IF(Crossconnect!B179="","",Crossconnect!B179)</f>
        <v/>
      </c>
      <c r="E177" s="174" t="str">
        <f>IF(LEN(Crossconnect!E179)=0,"",Crossconnect!E179)</f>
        <v/>
      </c>
      <c r="F177" s="174" t="str">
        <f t="shared" si="10"/>
        <v/>
      </c>
      <c r="G177" s="79" t="str">
        <f>IF(Crossconnect!D179="","",Crossconnect!D179)</f>
        <v/>
      </c>
      <c r="H177" s="36" t="str">
        <f>IF(LEN(Crossconnect!F179)=0,"",Crossconnect!F179)</f>
        <v/>
      </c>
      <c r="I177" s="238" t="str">
        <f>IF($C177="","",IF($C177="Ja","",VLOOKUP($B177,PDC!$B$10:$G$95,6,FALSE)))</f>
        <v/>
      </c>
      <c r="J177" s="238" t="str">
        <f>IF($C177="","",IF($C177="Ja","",VLOOKUP($B177,PDC!$B$10:$G$95,5,FALSE)))</f>
        <v/>
      </c>
      <c r="K177" s="31"/>
      <c r="L177" s="31"/>
      <c r="M177" s="238" t="str">
        <f>IF($F177="","",IF($F177="Ja","",VLOOKUP($E177,PDC!$B$10:$G$95,5,FALSE)))</f>
        <v/>
      </c>
      <c r="N177" s="31"/>
      <c r="O177" s="300">
        <f t="shared" si="8"/>
        <v>0</v>
      </c>
      <c r="P177" s="300">
        <f t="shared" si="11"/>
        <v>0</v>
      </c>
    </row>
    <row r="178" spans="1:16" x14ac:dyDescent="0.2">
      <c r="A178" s="36" t="str">
        <f>IF(LEN(Crossconnect!A180)=0,"",Crossconnect!A180)</f>
        <v/>
      </c>
      <c r="B178" s="174" t="str">
        <f>IF(LEN(Crossconnect!C180)=0,"",Crossconnect!C180)</f>
        <v/>
      </c>
      <c r="C178" s="174" t="str">
        <f t="shared" si="9"/>
        <v/>
      </c>
      <c r="D178" s="299" t="str">
        <f>IF(Crossconnect!B180="","",Crossconnect!B180)</f>
        <v/>
      </c>
      <c r="E178" s="174" t="str">
        <f>IF(LEN(Crossconnect!E180)=0,"",Crossconnect!E180)</f>
        <v/>
      </c>
      <c r="F178" s="174" t="str">
        <f t="shared" si="10"/>
        <v/>
      </c>
      <c r="G178" s="79" t="str">
        <f>IF(Crossconnect!D180="","",Crossconnect!D180)</f>
        <v/>
      </c>
      <c r="H178" s="36" t="str">
        <f>IF(LEN(Crossconnect!F180)=0,"",Crossconnect!F180)</f>
        <v/>
      </c>
      <c r="I178" s="238" t="str">
        <f>IF($C178="","",IF($C178="Ja","",VLOOKUP($B178,PDC!$B$10:$G$95,6,FALSE)))</f>
        <v/>
      </c>
      <c r="J178" s="238" t="str">
        <f>IF($C178="","",IF($C178="Ja","",VLOOKUP($B178,PDC!$B$10:$G$95,5,FALSE)))</f>
        <v/>
      </c>
      <c r="K178" s="31"/>
      <c r="L178" s="31"/>
      <c r="M178" s="238" t="str">
        <f>IF($F178="","",IF($F178="Ja","",VLOOKUP($E178,PDC!$B$10:$G$95,5,FALSE)))</f>
        <v/>
      </c>
      <c r="N178" s="31"/>
      <c r="O178" s="300">
        <f t="shared" si="8"/>
        <v>0</v>
      </c>
      <c r="P178" s="300">
        <f t="shared" si="11"/>
        <v>0</v>
      </c>
    </row>
    <row r="179" spans="1:16" x14ac:dyDescent="0.2">
      <c r="A179" s="36" t="str">
        <f>IF(LEN(Crossconnect!A181)=0,"",Crossconnect!A181)</f>
        <v/>
      </c>
      <c r="B179" s="174" t="str">
        <f>IF(LEN(Crossconnect!C181)=0,"",Crossconnect!C181)</f>
        <v/>
      </c>
      <c r="C179" s="174" t="str">
        <f t="shared" si="9"/>
        <v/>
      </c>
      <c r="D179" s="299" t="str">
        <f>IF(Crossconnect!B181="","",Crossconnect!B181)</f>
        <v/>
      </c>
      <c r="E179" s="174" t="str">
        <f>IF(LEN(Crossconnect!E181)=0,"",Crossconnect!E181)</f>
        <v/>
      </c>
      <c r="F179" s="174" t="str">
        <f t="shared" si="10"/>
        <v/>
      </c>
      <c r="G179" s="79" t="str">
        <f>IF(Crossconnect!D181="","",Crossconnect!D181)</f>
        <v/>
      </c>
      <c r="H179" s="36" t="str">
        <f>IF(LEN(Crossconnect!F181)=0,"",Crossconnect!F181)</f>
        <v/>
      </c>
      <c r="I179" s="238" t="str">
        <f>IF($C179="","",IF($C179="Ja","",VLOOKUP($B179,PDC!$B$10:$G$95,6,FALSE)))</f>
        <v/>
      </c>
      <c r="J179" s="238" t="str">
        <f>IF($C179="","",IF($C179="Ja","",VLOOKUP($B179,PDC!$B$10:$G$95,5,FALSE)))</f>
        <v/>
      </c>
      <c r="K179" s="31"/>
      <c r="L179" s="31"/>
      <c r="M179" s="238" t="str">
        <f>IF($F179="","",IF($F179="Ja","",VLOOKUP($E179,PDC!$B$10:$G$95,5,FALSE)))</f>
        <v/>
      </c>
      <c r="N179" s="31"/>
      <c r="O179" s="300">
        <f t="shared" si="8"/>
        <v>0</v>
      </c>
      <c r="P179" s="300">
        <f t="shared" si="11"/>
        <v>0</v>
      </c>
    </row>
    <row r="180" spans="1:16" x14ac:dyDescent="0.2">
      <c r="A180" s="36" t="str">
        <f>IF(LEN(Crossconnect!A182)=0,"",Crossconnect!A182)</f>
        <v/>
      </c>
      <c r="B180" s="174" t="str">
        <f>IF(LEN(Crossconnect!C182)=0,"",Crossconnect!C182)</f>
        <v/>
      </c>
      <c r="C180" s="174" t="str">
        <f t="shared" si="9"/>
        <v/>
      </c>
      <c r="D180" s="299" t="str">
        <f>IF(Crossconnect!B182="","",Crossconnect!B182)</f>
        <v/>
      </c>
      <c r="E180" s="174" t="str">
        <f>IF(LEN(Crossconnect!E182)=0,"",Crossconnect!E182)</f>
        <v/>
      </c>
      <c r="F180" s="174" t="str">
        <f t="shared" si="10"/>
        <v/>
      </c>
      <c r="G180" s="79" t="str">
        <f>IF(Crossconnect!D182="","",Crossconnect!D182)</f>
        <v/>
      </c>
      <c r="H180" s="36" t="str">
        <f>IF(LEN(Crossconnect!F182)=0,"",Crossconnect!F182)</f>
        <v/>
      </c>
      <c r="I180" s="238" t="str">
        <f>IF($C180="","",IF($C180="Ja","",VLOOKUP($B180,PDC!$B$10:$G$95,6,FALSE)))</f>
        <v/>
      </c>
      <c r="J180" s="238" t="str">
        <f>IF($C180="","",IF($C180="Ja","",VLOOKUP($B180,PDC!$B$10:$G$95,5,FALSE)))</f>
        <v/>
      </c>
      <c r="K180" s="31"/>
      <c r="L180" s="31"/>
      <c r="M180" s="238" t="str">
        <f>IF($F180="","",IF($F180="Ja","",VLOOKUP($E180,PDC!$B$10:$G$95,5,FALSE)))</f>
        <v/>
      </c>
      <c r="N180" s="31"/>
      <c r="O180" s="300">
        <f t="shared" si="8"/>
        <v>0</v>
      </c>
      <c r="P180" s="300">
        <f t="shared" si="11"/>
        <v>0</v>
      </c>
    </row>
    <row r="181" spans="1:16" x14ac:dyDescent="0.2">
      <c r="A181" s="36" t="str">
        <f>IF(LEN(Crossconnect!A183)=0,"",Crossconnect!A183)</f>
        <v/>
      </c>
      <c r="B181" s="174" t="str">
        <f>IF(LEN(Crossconnect!C183)=0,"",Crossconnect!C183)</f>
        <v/>
      </c>
      <c r="C181" s="174" t="str">
        <f t="shared" si="9"/>
        <v/>
      </c>
      <c r="D181" s="299" t="str">
        <f>IF(Crossconnect!B183="","",Crossconnect!B183)</f>
        <v/>
      </c>
      <c r="E181" s="174" t="str">
        <f>IF(LEN(Crossconnect!E183)=0,"",Crossconnect!E183)</f>
        <v/>
      </c>
      <c r="F181" s="174" t="str">
        <f t="shared" si="10"/>
        <v/>
      </c>
      <c r="G181" s="79" t="str">
        <f>IF(Crossconnect!D183="","",Crossconnect!D183)</f>
        <v/>
      </c>
      <c r="H181" s="36" t="str">
        <f>IF(LEN(Crossconnect!F183)=0,"",Crossconnect!F183)</f>
        <v/>
      </c>
      <c r="I181" s="238" t="str">
        <f>IF($C181="","",IF($C181="Ja","",VLOOKUP($B181,PDC!$B$10:$G$95,6,FALSE)))</f>
        <v/>
      </c>
      <c r="J181" s="238" t="str">
        <f>IF($C181="","",IF($C181="Ja","",VLOOKUP($B181,PDC!$B$10:$G$95,5,FALSE)))</f>
        <v/>
      </c>
      <c r="K181" s="31"/>
      <c r="L181" s="31"/>
      <c r="M181" s="238" t="str">
        <f>IF($F181="","",IF($F181="Ja","",VLOOKUP($E181,PDC!$B$10:$G$95,5,FALSE)))</f>
        <v/>
      </c>
      <c r="N181" s="31"/>
      <c r="O181" s="300">
        <f t="shared" si="8"/>
        <v>0</v>
      </c>
      <c r="P181" s="300">
        <f t="shared" si="11"/>
        <v>0</v>
      </c>
    </row>
    <row r="182" spans="1:16" x14ac:dyDescent="0.2">
      <c r="A182" s="36" t="str">
        <f>IF(LEN(Crossconnect!A184)=0,"",Crossconnect!A184)</f>
        <v/>
      </c>
      <c r="B182" s="174" t="str">
        <f>IF(LEN(Crossconnect!C184)=0,"",Crossconnect!C184)</f>
        <v/>
      </c>
      <c r="C182" s="174" t="str">
        <f t="shared" si="9"/>
        <v/>
      </c>
      <c r="D182" s="299" t="str">
        <f>IF(Crossconnect!B184="","",Crossconnect!B184)</f>
        <v/>
      </c>
      <c r="E182" s="174" t="str">
        <f>IF(LEN(Crossconnect!E184)=0,"",Crossconnect!E184)</f>
        <v/>
      </c>
      <c r="F182" s="174" t="str">
        <f t="shared" si="10"/>
        <v/>
      </c>
      <c r="G182" s="79" t="str">
        <f>IF(Crossconnect!D184="","",Crossconnect!D184)</f>
        <v/>
      </c>
      <c r="H182" s="36" t="str">
        <f>IF(LEN(Crossconnect!F184)=0,"",Crossconnect!F184)</f>
        <v/>
      </c>
      <c r="I182" s="238" t="str">
        <f>IF($C182="","",IF($C182="Ja","",VLOOKUP($B182,PDC!$B$10:$G$95,6,FALSE)))</f>
        <v/>
      </c>
      <c r="J182" s="238" t="str">
        <f>IF($C182="","",IF($C182="Ja","",VLOOKUP($B182,PDC!$B$10:$G$95,5,FALSE)))</f>
        <v/>
      </c>
      <c r="K182" s="31"/>
      <c r="L182" s="31"/>
      <c r="M182" s="238" t="str">
        <f>IF($F182="","",IF($F182="Ja","",VLOOKUP($E182,PDC!$B$10:$G$95,5,FALSE)))</f>
        <v/>
      </c>
      <c r="N182" s="31"/>
      <c r="O182" s="300">
        <f t="shared" si="8"/>
        <v>0</v>
      </c>
      <c r="P182" s="300">
        <f t="shared" si="11"/>
        <v>0</v>
      </c>
    </row>
    <row r="183" spans="1:16" x14ac:dyDescent="0.2">
      <c r="A183" s="36" t="str">
        <f>IF(LEN(Crossconnect!A185)=0,"",Crossconnect!A185)</f>
        <v/>
      </c>
      <c r="B183" s="174" t="str">
        <f>IF(LEN(Crossconnect!C185)=0,"",Crossconnect!C185)</f>
        <v/>
      </c>
      <c r="C183" s="174" t="str">
        <f t="shared" si="9"/>
        <v/>
      </c>
      <c r="D183" s="299" t="str">
        <f>IF(Crossconnect!B185="","",Crossconnect!B185)</f>
        <v/>
      </c>
      <c r="E183" s="174" t="str">
        <f>IF(LEN(Crossconnect!E185)=0,"",Crossconnect!E185)</f>
        <v/>
      </c>
      <c r="F183" s="174" t="str">
        <f t="shared" si="10"/>
        <v/>
      </c>
      <c r="G183" s="79" t="str">
        <f>IF(Crossconnect!D185="","",Crossconnect!D185)</f>
        <v/>
      </c>
      <c r="H183" s="36" t="str">
        <f>IF(LEN(Crossconnect!F185)=0,"",Crossconnect!F185)</f>
        <v/>
      </c>
      <c r="I183" s="238" t="str">
        <f>IF($C183="","",IF($C183="Ja","",VLOOKUP($B183,PDC!$B$10:$G$95,6,FALSE)))</f>
        <v/>
      </c>
      <c r="J183" s="238" t="str">
        <f>IF($C183="","",IF($C183="Ja","",VLOOKUP($B183,PDC!$B$10:$G$95,5,FALSE)))</f>
        <v/>
      </c>
      <c r="K183" s="31"/>
      <c r="L183" s="31"/>
      <c r="M183" s="238" t="str">
        <f>IF($F183="","",IF($F183="Ja","",VLOOKUP($E183,PDC!$B$10:$G$95,5,FALSE)))</f>
        <v/>
      </c>
      <c r="N183" s="31"/>
      <c r="O183" s="300">
        <f t="shared" si="8"/>
        <v>0</v>
      </c>
      <c r="P183" s="300">
        <f t="shared" si="11"/>
        <v>0</v>
      </c>
    </row>
    <row r="184" spans="1:16" x14ac:dyDescent="0.2">
      <c r="A184" s="36" t="str">
        <f>IF(LEN(Crossconnect!A186)=0,"",Crossconnect!A186)</f>
        <v/>
      </c>
      <c r="B184" s="174" t="str">
        <f>IF(LEN(Crossconnect!C186)=0,"",Crossconnect!C186)</f>
        <v/>
      </c>
      <c r="C184" s="174" t="str">
        <f t="shared" si="9"/>
        <v/>
      </c>
      <c r="D184" s="299" t="str">
        <f>IF(Crossconnect!B186="","",Crossconnect!B186)</f>
        <v/>
      </c>
      <c r="E184" s="174" t="str">
        <f>IF(LEN(Crossconnect!E186)=0,"",Crossconnect!E186)</f>
        <v/>
      </c>
      <c r="F184" s="174" t="str">
        <f t="shared" si="10"/>
        <v/>
      </c>
      <c r="G184" s="79" t="str">
        <f>IF(Crossconnect!D186="","",Crossconnect!D186)</f>
        <v/>
      </c>
      <c r="H184" s="36" t="str">
        <f>IF(LEN(Crossconnect!F186)=0,"",Crossconnect!F186)</f>
        <v/>
      </c>
      <c r="I184" s="238" t="str">
        <f>IF($C184="","",IF($C184="Ja","",VLOOKUP($B184,PDC!$B$10:$G$95,6,FALSE)))</f>
        <v/>
      </c>
      <c r="J184" s="238" t="str">
        <f>IF($C184="","",IF($C184="Ja","",VLOOKUP($B184,PDC!$B$10:$G$95,5,FALSE)))</f>
        <v/>
      </c>
      <c r="K184" s="31"/>
      <c r="L184" s="31"/>
      <c r="M184" s="238" t="str">
        <f>IF($F184="","",IF($F184="Ja","",VLOOKUP($E184,PDC!$B$10:$G$95,5,FALSE)))</f>
        <v/>
      </c>
      <c r="N184" s="31"/>
      <c r="O184" s="300">
        <f t="shared" si="8"/>
        <v>0</v>
      </c>
      <c r="P184" s="300">
        <f t="shared" si="11"/>
        <v>0</v>
      </c>
    </row>
    <row r="185" spans="1:16" x14ac:dyDescent="0.2">
      <c r="A185" s="36" t="str">
        <f>IF(LEN(Crossconnect!A187)=0,"",Crossconnect!A187)</f>
        <v/>
      </c>
      <c r="B185" s="174" t="str">
        <f>IF(LEN(Crossconnect!C187)=0,"",Crossconnect!C187)</f>
        <v/>
      </c>
      <c r="C185" s="174" t="str">
        <f t="shared" si="9"/>
        <v/>
      </c>
      <c r="D185" s="299" t="str">
        <f>IF(Crossconnect!B187="","",Crossconnect!B187)</f>
        <v/>
      </c>
      <c r="E185" s="174" t="str">
        <f>IF(LEN(Crossconnect!E187)=0,"",Crossconnect!E187)</f>
        <v/>
      </c>
      <c r="F185" s="174" t="str">
        <f t="shared" si="10"/>
        <v/>
      </c>
      <c r="G185" s="79" t="str">
        <f>IF(Crossconnect!D187="","",Crossconnect!D187)</f>
        <v/>
      </c>
      <c r="H185" s="36" t="str">
        <f>IF(LEN(Crossconnect!F187)=0,"",Crossconnect!F187)</f>
        <v/>
      </c>
      <c r="I185" s="238" t="str">
        <f>IF($C185="","",IF($C185="Ja","",VLOOKUP($B185,PDC!$B$10:$G$95,6,FALSE)))</f>
        <v/>
      </c>
      <c r="J185" s="238" t="str">
        <f>IF($C185="","",IF($C185="Ja","",VLOOKUP($B185,PDC!$B$10:$G$95,5,FALSE)))</f>
        <v/>
      </c>
      <c r="K185" s="31"/>
      <c r="L185" s="31"/>
      <c r="M185" s="238" t="str">
        <f>IF($F185="","",IF($F185="Ja","",VLOOKUP($E185,PDC!$B$10:$G$95,5,FALSE)))</f>
        <v/>
      </c>
      <c r="N185" s="31"/>
      <c r="O185" s="300">
        <f t="shared" si="8"/>
        <v>0</v>
      </c>
      <c r="P185" s="300">
        <f t="shared" si="11"/>
        <v>0</v>
      </c>
    </row>
    <row r="186" spans="1:16" x14ac:dyDescent="0.2">
      <c r="A186" s="36" t="str">
        <f>IF(LEN(Crossconnect!A188)=0,"",Crossconnect!A188)</f>
        <v/>
      </c>
      <c r="B186" s="174" t="str">
        <f>IF(LEN(Crossconnect!C188)=0,"",Crossconnect!C188)</f>
        <v/>
      </c>
      <c r="C186" s="174" t="str">
        <f t="shared" si="9"/>
        <v/>
      </c>
      <c r="D186" s="299" t="str">
        <f>IF(Crossconnect!B188="","",Crossconnect!B188)</f>
        <v/>
      </c>
      <c r="E186" s="174" t="str">
        <f>IF(LEN(Crossconnect!E188)=0,"",Crossconnect!E188)</f>
        <v/>
      </c>
      <c r="F186" s="174" t="str">
        <f t="shared" si="10"/>
        <v/>
      </c>
      <c r="G186" s="79" t="str">
        <f>IF(Crossconnect!D188="","",Crossconnect!D188)</f>
        <v/>
      </c>
      <c r="H186" s="36" t="str">
        <f>IF(LEN(Crossconnect!F188)=0,"",Crossconnect!F188)</f>
        <v/>
      </c>
      <c r="I186" s="238" t="str">
        <f>IF($C186="","",IF($C186="Ja","",VLOOKUP($B186,PDC!$B$10:$G$95,6,FALSE)))</f>
        <v/>
      </c>
      <c r="J186" s="238" t="str">
        <f>IF($C186="","",IF($C186="Ja","",VLOOKUP($B186,PDC!$B$10:$G$95,5,FALSE)))</f>
        <v/>
      </c>
      <c r="K186" s="31"/>
      <c r="L186" s="31"/>
      <c r="M186" s="238" t="str">
        <f>IF($F186="","",IF($F186="Ja","",VLOOKUP($E186,PDC!$B$10:$G$95,5,FALSE)))</f>
        <v/>
      </c>
      <c r="N186" s="31"/>
      <c r="O186" s="300">
        <f t="shared" si="8"/>
        <v>0</v>
      </c>
      <c r="P186" s="300">
        <f t="shared" si="11"/>
        <v>0</v>
      </c>
    </row>
    <row r="187" spans="1:16" x14ac:dyDescent="0.2">
      <c r="A187" s="36" t="str">
        <f>IF(LEN(Crossconnect!A189)=0,"",Crossconnect!A189)</f>
        <v/>
      </c>
      <c r="B187" s="174" t="str">
        <f>IF(LEN(Crossconnect!C189)=0,"",Crossconnect!C189)</f>
        <v/>
      </c>
      <c r="C187" s="174" t="str">
        <f t="shared" si="9"/>
        <v/>
      </c>
      <c r="D187" s="299" t="str">
        <f>IF(Crossconnect!B189="","",Crossconnect!B189)</f>
        <v/>
      </c>
      <c r="E187" s="174" t="str">
        <f>IF(LEN(Crossconnect!E189)=0,"",Crossconnect!E189)</f>
        <v/>
      </c>
      <c r="F187" s="174" t="str">
        <f t="shared" si="10"/>
        <v/>
      </c>
      <c r="G187" s="79" t="str">
        <f>IF(Crossconnect!D189="","",Crossconnect!D189)</f>
        <v/>
      </c>
      <c r="H187" s="36" t="str">
        <f>IF(LEN(Crossconnect!F189)=0,"",Crossconnect!F189)</f>
        <v/>
      </c>
      <c r="I187" s="238" t="str">
        <f>IF($C187="","",IF($C187="Ja","",VLOOKUP($B187,PDC!$B$10:$G$95,6,FALSE)))</f>
        <v/>
      </c>
      <c r="J187" s="238" t="str">
        <f>IF($C187="","",IF($C187="Ja","",VLOOKUP($B187,PDC!$B$10:$G$95,5,FALSE)))</f>
        <v/>
      </c>
      <c r="K187" s="31"/>
      <c r="L187" s="31"/>
      <c r="M187" s="238" t="str">
        <f>IF($F187="","",IF($F187="Ja","",VLOOKUP($E187,PDC!$B$10:$G$95,5,FALSE)))</f>
        <v/>
      </c>
      <c r="N187" s="31"/>
      <c r="O187" s="300">
        <f t="shared" si="8"/>
        <v>0</v>
      </c>
      <c r="P187" s="300">
        <f t="shared" si="11"/>
        <v>0</v>
      </c>
    </row>
    <row r="188" spans="1:16" x14ac:dyDescent="0.2">
      <c r="A188" s="36" t="str">
        <f>IF(LEN(Crossconnect!A190)=0,"",Crossconnect!A190)</f>
        <v/>
      </c>
      <c r="B188" s="174" t="str">
        <f>IF(LEN(Crossconnect!C190)=0,"",Crossconnect!C190)</f>
        <v/>
      </c>
      <c r="C188" s="174" t="str">
        <f t="shared" si="9"/>
        <v/>
      </c>
      <c r="D188" s="299" t="str">
        <f>IF(Crossconnect!B190="","",Crossconnect!B190)</f>
        <v/>
      </c>
      <c r="E188" s="174" t="str">
        <f>IF(LEN(Crossconnect!E190)=0,"",Crossconnect!E190)</f>
        <v/>
      </c>
      <c r="F188" s="174" t="str">
        <f t="shared" si="10"/>
        <v/>
      </c>
      <c r="G188" s="79" t="str">
        <f>IF(Crossconnect!D190="","",Crossconnect!D190)</f>
        <v/>
      </c>
      <c r="H188" s="36" t="str">
        <f>IF(LEN(Crossconnect!F190)=0,"",Crossconnect!F190)</f>
        <v/>
      </c>
      <c r="I188" s="238" t="str">
        <f>IF($C188="","",IF($C188="Ja","",VLOOKUP($B188,PDC!$B$10:$G$95,6,FALSE)))</f>
        <v/>
      </c>
      <c r="J188" s="238" t="str">
        <f>IF($C188="","",IF($C188="Ja","",VLOOKUP($B188,PDC!$B$10:$G$95,5,FALSE)))</f>
        <v/>
      </c>
      <c r="K188" s="31"/>
      <c r="L188" s="31"/>
      <c r="M188" s="238" t="str">
        <f>IF($F188="","",IF($F188="Ja","",VLOOKUP($E188,PDC!$B$10:$G$95,5,FALSE)))</f>
        <v/>
      </c>
      <c r="N188" s="31"/>
      <c r="O188" s="300">
        <f t="shared" si="8"/>
        <v>0</v>
      </c>
      <c r="P188" s="300">
        <f t="shared" si="11"/>
        <v>0</v>
      </c>
    </row>
    <row r="189" spans="1:16" x14ac:dyDescent="0.2">
      <c r="A189" s="36" t="str">
        <f>IF(LEN(Crossconnect!A191)=0,"",Crossconnect!A191)</f>
        <v/>
      </c>
      <c r="B189" s="174" t="str">
        <f>IF(LEN(Crossconnect!C191)=0,"",Crossconnect!C191)</f>
        <v/>
      </c>
      <c r="C189" s="174" t="str">
        <f t="shared" si="9"/>
        <v/>
      </c>
      <c r="D189" s="299" t="str">
        <f>IF(Crossconnect!B191="","",Crossconnect!B191)</f>
        <v/>
      </c>
      <c r="E189" s="174" t="str">
        <f>IF(LEN(Crossconnect!E191)=0,"",Crossconnect!E191)</f>
        <v/>
      </c>
      <c r="F189" s="174" t="str">
        <f t="shared" si="10"/>
        <v/>
      </c>
      <c r="G189" s="79" t="str">
        <f>IF(Crossconnect!D191="","",Crossconnect!D191)</f>
        <v/>
      </c>
      <c r="H189" s="36" t="str">
        <f>IF(LEN(Crossconnect!F191)=0,"",Crossconnect!F191)</f>
        <v/>
      </c>
      <c r="I189" s="238" t="str">
        <f>IF($C189="","",IF($C189="Ja","",VLOOKUP($B189,PDC!$B$10:$G$95,6,FALSE)))</f>
        <v/>
      </c>
      <c r="J189" s="238" t="str">
        <f>IF($C189="","",IF($C189="Ja","",VLOOKUP($B189,PDC!$B$10:$G$95,5,FALSE)))</f>
        <v/>
      </c>
      <c r="K189" s="31"/>
      <c r="L189" s="31"/>
      <c r="M189" s="238" t="str">
        <f>IF($F189="","",IF($F189="Ja","",VLOOKUP($E189,PDC!$B$10:$G$95,5,FALSE)))</f>
        <v/>
      </c>
      <c r="N189" s="31"/>
      <c r="O189" s="300">
        <f t="shared" si="8"/>
        <v>0</v>
      </c>
      <c r="P189" s="300">
        <f t="shared" si="11"/>
        <v>0</v>
      </c>
    </row>
    <row r="190" spans="1:16" x14ac:dyDescent="0.2">
      <c r="A190" s="36" t="str">
        <f>IF(LEN(Crossconnect!A192)=0,"",Crossconnect!A192)</f>
        <v/>
      </c>
      <c r="B190" s="174" t="str">
        <f>IF(LEN(Crossconnect!C192)=0,"",Crossconnect!C192)</f>
        <v/>
      </c>
      <c r="C190" s="174" t="str">
        <f t="shared" si="9"/>
        <v/>
      </c>
      <c r="D190" s="299" t="str">
        <f>IF(Crossconnect!B192="","",Crossconnect!B192)</f>
        <v/>
      </c>
      <c r="E190" s="174" t="str">
        <f>IF(LEN(Crossconnect!E192)=0,"",Crossconnect!E192)</f>
        <v/>
      </c>
      <c r="F190" s="174" t="str">
        <f t="shared" si="10"/>
        <v/>
      </c>
      <c r="G190" s="79" t="str">
        <f>IF(Crossconnect!D192="","",Crossconnect!D192)</f>
        <v/>
      </c>
      <c r="H190" s="36" t="str">
        <f>IF(LEN(Crossconnect!F192)=0,"",Crossconnect!F192)</f>
        <v/>
      </c>
      <c r="I190" s="238" t="str">
        <f>IF($C190="","",IF($C190="Ja","",VLOOKUP($B190,PDC!$B$10:$G$95,6,FALSE)))</f>
        <v/>
      </c>
      <c r="J190" s="238" t="str">
        <f>IF($C190="","",IF($C190="Ja","",VLOOKUP($B190,PDC!$B$10:$G$95,5,FALSE)))</f>
        <v/>
      </c>
      <c r="K190" s="31"/>
      <c r="L190" s="31"/>
      <c r="M190" s="238" t="str">
        <f>IF($F190="","",IF($F190="Ja","",VLOOKUP($E190,PDC!$B$10:$G$95,5,FALSE)))</f>
        <v/>
      </c>
      <c r="N190" s="31"/>
      <c r="O190" s="300">
        <f t="shared" si="8"/>
        <v>0</v>
      </c>
      <c r="P190" s="300">
        <f t="shared" si="11"/>
        <v>0</v>
      </c>
    </row>
    <row r="191" spans="1:16" x14ac:dyDescent="0.2">
      <c r="A191" s="36" t="str">
        <f>IF(LEN(Crossconnect!A193)=0,"",Crossconnect!A193)</f>
        <v/>
      </c>
      <c r="B191" s="174" t="str">
        <f>IF(LEN(Crossconnect!C193)=0,"",Crossconnect!C193)</f>
        <v/>
      </c>
      <c r="C191" s="174" t="str">
        <f t="shared" si="9"/>
        <v/>
      </c>
      <c r="D191" s="299" t="str">
        <f>IF(Crossconnect!B193="","",Crossconnect!B193)</f>
        <v/>
      </c>
      <c r="E191" s="174" t="str">
        <f>IF(LEN(Crossconnect!E193)=0,"",Crossconnect!E193)</f>
        <v/>
      </c>
      <c r="F191" s="174" t="str">
        <f t="shared" si="10"/>
        <v/>
      </c>
      <c r="G191" s="79" t="str">
        <f>IF(Crossconnect!D193="","",Crossconnect!D193)</f>
        <v/>
      </c>
      <c r="H191" s="36" t="str">
        <f>IF(LEN(Crossconnect!F193)=0,"",Crossconnect!F193)</f>
        <v/>
      </c>
      <c r="I191" s="238" t="str">
        <f>IF($C191="","",IF($C191="Ja","",VLOOKUP($B191,PDC!$B$10:$G$95,6,FALSE)))</f>
        <v/>
      </c>
      <c r="J191" s="238" t="str">
        <f>IF($C191="","",IF($C191="Ja","",VLOOKUP($B191,PDC!$B$10:$G$95,5,FALSE)))</f>
        <v/>
      </c>
      <c r="K191" s="31"/>
      <c r="L191" s="31"/>
      <c r="M191" s="238" t="str">
        <f>IF($F191="","",IF($F191="Ja","",VLOOKUP($E191,PDC!$B$10:$G$95,5,FALSE)))</f>
        <v/>
      </c>
      <c r="N191" s="31"/>
      <c r="O191" s="300">
        <f t="shared" si="8"/>
        <v>0</v>
      </c>
      <c r="P191" s="300">
        <f t="shared" si="11"/>
        <v>0</v>
      </c>
    </row>
    <row r="192" spans="1:16" x14ac:dyDescent="0.2">
      <c r="A192" s="36" t="str">
        <f>IF(LEN(Crossconnect!A194)=0,"",Crossconnect!A194)</f>
        <v/>
      </c>
      <c r="B192" s="174" t="str">
        <f>IF(LEN(Crossconnect!C194)=0,"",Crossconnect!C194)</f>
        <v/>
      </c>
      <c r="C192" s="174" t="str">
        <f t="shared" si="9"/>
        <v/>
      </c>
      <c r="D192" s="299" t="str">
        <f>IF(Crossconnect!B194="","",Crossconnect!B194)</f>
        <v/>
      </c>
      <c r="E192" s="174" t="str">
        <f>IF(LEN(Crossconnect!E194)=0,"",Crossconnect!E194)</f>
        <v/>
      </c>
      <c r="F192" s="174" t="str">
        <f t="shared" si="10"/>
        <v/>
      </c>
      <c r="G192" s="79" t="str">
        <f>IF(Crossconnect!D194="","",Crossconnect!D194)</f>
        <v/>
      </c>
      <c r="H192" s="36" t="str">
        <f>IF(LEN(Crossconnect!F194)=0,"",Crossconnect!F194)</f>
        <v/>
      </c>
      <c r="I192" s="238" t="str">
        <f>IF($C192="","",IF($C192="Ja","",VLOOKUP($B192,PDC!$B$10:$G$95,6,FALSE)))</f>
        <v/>
      </c>
      <c r="J192" s="238" t="str">
        <f>IF($C192="","",IF($C192="Ja","",VLOOKUP($B192,PDC!$B$10:$G$95,5,FALSE)))</f>
        <v/>
      </c>
      <c r="K192" s="31"/>
      <c r="L192" s="31"/>
      <c r="M192" s="238" t="str">
        <f>IF($F192="","",IF($F192="Ja","",VLOOKUP($E192,PDC!$B$10:$G$95,5,FALSE)))</f>
        <v/>
      </c>
      <c r="N192" s="31"/>
      <c r="O192" s="300">
        <f t="shared" si="8"/>
        <v>0</v>
      </c>
      <c r="P192" s="300">
        <f t="shared" si="11"/>
        <v>0</v>
      </c>
    </row>
    <row r="193" spans="1:16" x14ac:dyDescent="0.2">
      <c r="A193" s="36" t="str">
        <f>IF(LEN(Crossconnect!A195)=0,"",Crossconnect!A195)</f>
        <v/>
      </c>
      <c r="B193" s="174" t="str">
        <f>IF(LEN(Crossconnect!C195)=0,"",Crossconnect!C195)</f>
        <v/>
      </c>
      <c r="C193" s="174" t="str">
        <f t="shared" si="9"/>
        <v/>
      </c>
      <c r="D193" s="299" t="str">
        <f>IF(Crossconnect!B195="","",Crossconnect!B195)</f>
        <v/>
      </c>
      <c r="E193" s="174" t="str">
        <f>IF(LEN(Crossconnect!E195)=0,"",Crossconnect!E195)</f>
        <v/>
      </c>
      <c r="F193" s="174" t="str">
        <f t="shared" si="10"/>
        <v/>
      </c>
      <c r="G193" s="79" t="str">
        <f>IF(Crossconnect!D195="","",Crossconnect!D195)</f>
        <v/>
      </c>
      <c r="H193" s="36" t="str">
        <f>IF(LEN(Crossconnect!F195)=0,"",Crossconnect!F195)</f>
        <v/>
      </c>
      <c r="I193" s="238" t="str">
        <f>IF($C193="","",IF($C193="Ja","",VLOOKUP($B193,PDC!$B$10:$G$95,6,FALSE)))</f>
        <v/>
      </c>
      <c r="J193" s="238" t="str">
        <f>IF($C193="","",IF($C193="Ja","",VLOOKUP($B193,PDC!$B$10:$G$95,5,FALSE)))</f>
        <v/>
      </c>
      <c r="K193" s="31"/>
      <c r="L193" s="31"/>
      <c r="M193" s="238" t="str">
        <f>IF($F193="","",IF($F193="Ja","",VLOOKUP($E193,PDC!$B$10:$G$95,5,FALSE)))</f>
        <v/>
      </c>
      <c r="N193" s="31"/>
      <c r="O193" s="300">
        <f t="shared" si="8"/>
        <v>0</v>
      </c>
      <c r="P193" s="300">
        <f t="shared" si="11"/>
        <v>0</v>
      </c>
    </row>
    <row r="194" spans="1:16" x14ac:dyDescent="0.2">
      <c r="A194" s="36" t="str">
        <f>IF(LEN(Crossconnect!A196)=0,"",Crossconnect!A196)</f>
        <v/>
      </c>
      <c r="B194" s="174" t="str">
        <f>IF(LEN(Crossconnect!C196)=0,"",Crossconnect!C196)</f>
        <v/>
      </c>
      <c r="C194" s="174" t="str">
        <f t="shared" si="9"/>
        <v/>
      </c>
      <c r="D194" s="299" t="str">
        <f>IF(Crossconnect!B196="","",Crossconnect!B196)</f>
        <v/>
      </c>
      <c r="E194" s="174" t="str">
        <f>IF(LEN(Crossconnect!E196)=0,"",Crossconnect!E196)</f>
        <v/>
      </c>
      <c r="F194" s="174" t="str">
        <f t="shared" si="10"/>
        <v/>
      </c>
      <c r="G194" s="79" t="str">
        <f>IF(Crossconnect!D196="","",Crossconnect!D196)</f>
        <v/>
      </c>
      <c r="H194" s="36" t="str">
        <f>IF(LEN(Crossconnect!F196)=0,"",Crossconnect!F196)</f>
        <v/>
      </c>
      <c r="I194" s="238" t="str">
        <f>IF($C194="","",IF($C194="Ja","",VLOOKUP($B194,PDC!$B$10:$G$95,6,FALSE)))</f>
        <v/>
      </c>
      <c r="J194" s="238" t="str">
        <f>IF($C194="","",IF($C194="Ja","",VLOOKUP($B194,PDC!$B$10:$G$95,5,FALSE)))</f>
        <v/>
      </c>
      <c r="K194" s="31"/>
      <c r="L194" s="31"/>
      <c r="M194" s="238" t="str">
        <f>IF($F194="","",IF($F194="Ja","",VLOOKUP($E194,PDC!$B$10:$G$95,5,FALSE)))</f>
        <v/>
      </c>
      <c r="N194" s="31"/>
      <c r="O194" s="300">
        <f t="shared" si="8"/>
        <v>0</v>
      </c>
      <c r="P194" s="300">
        <f t="shared" si="11"/>
        <v>0</v>
      </c>
    </row>
    <row r="195" spans="1:16" x14ac:dyDescent="0.2">
      <c r="A195" s="36" t="str">
        <f>IF(LEN(Crossconnect!A197)=0,"",Crossconnect!A197)</f>
        <v/>
      </c>
      <c r="B195" s="174" t="str">
        <f>IF(LEN(Crossconnect!C197)=0,"",Crossconnect!C197)</f>
        <v/>
      </c>
      <c r="C195" s="174" t="str">
        <f t="shared" si="9"/>
        <v/>
      </c>
      <c r="D195" s="299" t="str">
        <f>IF(Crossconnect!B197="","",Crossconnect!B197)</f>
        <v/>
      </c>
      <c r="E195" s="174" t="str">
        <f>IF(LEN(Crossconnect!E197)=0,"",Crossconnect!E197)</f>
        <v/>
      </c>
      <c r="F195" s="174" t="str">
        <f t="shared" si="10"/>
        <v/>
      </c>
      <c r="G195" s="79" t="str">
        <f>IF(Crossconnect!D197="","",Crossconnect!D197)</f>
        <v/>
      </c>
      <c r="H195" s="36" t="str">
        <f>IF(LEN(Crossconnect!F197)=0,"",Crossconnect!F197)</f>
        <v/>
      </c>
      <c r="I195" s="238" t="str">
        <f>IF($C195="","",IF($C195="Ja","",VLOOKUP($B195,PDC!$B$10:$G$95,6,FALSE)))</f>
        <v/>
      </c>
      <c r="J195" s="238" t="str">
        <f>IF($C195="","",IF($C195="Ja","",VLOOKUP($B195,PDC!$B$10:$G$95,5,FALSE)))</f>
        <v/>
      </c>
      <c r="K195" s="31"/>
      <c r="L195" s="31"/>
      <c r="M195" s="238" t="str">
        <f>IF($F195="","",IF($F195="Ja","",VLOOKUP($E195,PDC!$B$10:$G$95,5,FALSE)))</f>
        <v/>
      </c>
      <c r="N195" s="31"/>
      <c r="O195" s="300">
        <f t="shared" si="8"/>
        <v>0</v>
      </c>
      <c r="P195" s="300">
        <f t="shared" si="11"/>
        <v>0</v>
      </c>
    </row>
    <row r="196" spans="1:16" x14ac:dyDescent="0.2">
      <c r="A196" s="36" t="str">
        <f>IF(LEN(Crossconnect!A198)=0,"",Crossconnect!A198)</f>
        <v/>
      </c>
      <c r="B196" s="174" t="str">
        <f>IF(LEN(Crossconnect!C198)=0,"",Crossconnect!C198)</f>
        <v/>
      </c>
      <c r="C196" s="174" t="str">
        <f t="shared" si="9"/>
        <v/>
      </c>
      <c r="D196" s="299" t="str">
        <f>IF(Crossconnect!B198="","",Crossconnect!B198)</f>
        <v/>
      </c>
      <c r="E196" s="174" t="str">
        <f>IF(LEN(Crossconnect!E198)=0,"",Crossconnect!E198)</f>
        <v/>
      </c>
      <c r="F196" s="174" t="str">
        <f t="shared" si="10"/>
        <v/>
      </c>
      <c r="G196" s="79" t="str">
        <f>IF(Crossconnect!D198="","",Crossconnect!D198)</f>
        <v/>
      </c>
      <c r="H196" s="36" t="str">
        <f>IF(LEN(Crossconnect!F198)=0,"",Crossconnect!F198)</f>
        <v/>
      </c>
      <c r="I196" s="238" t="str">
        <f>IF($C196="","",IF($C196="Ja","",VLOOKUP($B196,PDC!$B$10:$G$95,6,FALSE)))</f>
        <v/>
      </c>
      <c r="J196" s="238" t="str">
        <f>IF($C196="","",IF($C196="Ja","",VLOOKUP($B196,PDC!$B$10:$G$95,5,FALSE)))</f>
        <v/>
      </c>
      <c r="K196" s="31"/>
      <c r="L196" s="31"/>
      <c r="M196" s="238" t="str">
        <f>IF($F196="","",IF($F196="Ja","",VLOOKUP($E196,PDC!$B$10:$G$95,5,FALSE)))</f>
        <v/>
      </c>
      <c r="N196" s="31"/>
      <c r="O196" s="300">
        <f t="shared" si="8"/>
        <v>0</v>
      </c>
      <c r="P196" s="300">
        <f t="shared" si="11"/>
        <v>0</v>
      </c>
    </row>
    <row r="197" spans="1:16" x14ac:dyDescent="0.2">
      <c r="A197" s="36" t="str">
        <f>IF(LEN(Crossconnect!A199)=0,"",Crossconnect!A199)</f>
        <v/>
      </c>
      <c r="B197" s="174" t="str">
        <f>IF(LEN(Crossconnect!C199)=0,"",Crossconnect!C199)</f>
        <v/>
      </c>
      <c r="C197" s="174" t="str">
        <f t="shared" si="9"/>
        <v/>
      </c>
      <c r="D197" s="299" t="str">
        <f>IF(Crossconnect!B199="","",Crossconnect!B199)</f>
        <v/>
      </c>
      <c r="E197" s="174" t="str">
        <f>IF(LEN(Crossconnect!E199)=0,"",Crossconnect!E199)</f>
        <v/>
      </c>
      <c r="F197" s="174" t="str">
        <f t="shared" si="10"/>
        <v/>
      </c>
      <c r="G197" s="79" t="str">
        <f>IF(Crossconnect!D199="","",Crossconnect!D199)</f>
        <v/>
      </c>
      <c r="H197" s="36" t="str">
        <f>IF(LEN(Crossconnect!F199)=0,"",Crossconnect!F199)</f>
        <v/>
      </c>
      <c r="I197" s="238" t="str">
        <f>IF($C197="","",IF($C197="Ja","",VLOOKUP($B197,PDC!$B$10:$G$95,6,FALSE)))</f>
        <v/>
      </c>
      <c r="J197" s="238" t="str">
        <f>IF($C197="","",IF($C197="Ja","",VLOOKUP($B197,PDC!$B$10:$G$95,5,FALSE)))</f>
        <v/>
      </c>
      <c r="K197" s="31"/>
      <c r="L197" s="31"/>
      <c r="M197" s="238" t="str">
        <f>IF($F197="","",IF($F197="Ja","",VLOOKUP($E197,PDC!$B$10:$G$95,5,FALSE)))</f>
        <v/>
      </c>
      <c r="N197" s="31"/>
      <c r="O197" s="300">
        <f t="shared" si="8"/>
        <v>0</v>
      </c>
      <c r="P197" s="300">
        <f t="shared" si="11"/>
        <v>0</v>
      </c>
    </row>
    <row r="198" spans="1:16" x14ac:dyDescent="0.2">
      <c r="A198" s="36" t="str">
        <f>IF(LEN(Crossconnect!A200)=0,"",Crossconnect!A200)</f>
        <v/>
      </c>
      <c r="B198" s="174" t="str">
        <f>IF(LEN(Crossconnect!C200)=0,"",Crossconnect!C200)</f>
        <v/>
      </c>
      <c r="C198" s="174" t="str">
        <f t="shared" si="9"/>
        <v/>
      </c>
      <c r="D198" s="299" t="str">
        <f>IF(Crossconnect!B200="","",Crossconnect!B200)</f>
        <v/>
      </c>
      <c r="E198" s="174" t="str">
        <f>IF(LEN(Crossconnect!E200)=0,"",Crossconnect!E200)</f>
        <v/>
      </c>
      <c r="F198" s="174" t="str">
        <f t="shared" si="10"/>
        <v/>
      </c>
      <c r="G198" s="79" t="str">
        <f>IF(Crossconnect!D200="","",Crossconnect!D200)</f>
        <v/>
      </c>
      <c r="H198" s="36" t="str">
        <f>IF(LEN(Crossconnect!F200)=0,"",Crossconnect!F200)</f>
        <v/>
      </c>
      <c r="I198" s="238" t="str">
        <f>IF($C198="","",IF($C198="Ja","",VLOOKUP($B198,PDC!$B$10:$G$95,6,FALSE)))</f>
        <v/>
      </c>
      <c r="J198" s="238" t="str">
        <f>IF($C198="","",IF($C198="Ja","",VLOOKUP($B198,PDC!$B$10:$G$95,5,FALSE)))</f>
        <v/>
      </c>
      <c r="K198" s="31"/>
      <c r="L198" s="31"/>
      <c r="M198" s="238" t="str">
        <f>IF($F198="","",IF($F198="Ja","",VLOOKUP($E198,PDC!$B$10:$G$95,5,FALSE)))</f>
        <v/>
      </c>
      <c r="N198" s="31"/>
      <c r="O198" s="300">
        <f t="shared" si="8"/>
        <v>0</v>
      </c>
      <c r="P198" s="300">
        <f t="shared" si="11"/>
        <v>0</v>
      </c>
    </row>
    <row r="199" spans="1:16" x14ac:dyDescent="0.2">
      <c r="A199" s="36" t="str">
        <f>IF(LEN(Crossconnect!A201)=0,"",Crossconnect!A201)</f>
        <v/>
      </c>
      <c r="B199" s="174" t="str">
        <f>IF(LEN(Crossconnect!C201)=0,"",Crossconnect!C201)</f>
        <v/>
      </c>
      <c r="C199" s="174" t="str">
        <f t="shared" si="9"/>
        <v/>
      </c>
      <c r="D199" s="299" t="str">
        <f>IF(Crossconnect!B201="","",Crossconnect!B201)</f>
        <v/>
      </c>
      <c r="E199" s="174" t="str">
        <f>IF(LEN(Crossconnect!E201)=0,"",Crossconnect!E201)</f>
        <v/>
      </c>
      <c r="F199" s="174" t="str">
        <f t="shared" si="10"/>
        <v/>
      </c>
      <c r="G199" s="79" t="str">
        <f>IF(Crossconnect!D201="","",Crossconnect!D201)</f>
        <v/>
      </c>
      <c r="H199" s="36" t="str">
        <f>IF(LEN(Crossconnect!F201)=0,"",Crossconnect!F201)</f>
        <v/>
      </c>
      <c r="I199" s="238" t="str">
        <f>IF($C199="","",IF($C199="Ja","",VLOOKUP($B199,PDC!$B$10:$G$95,6,FALSE)))</f>
        <v/>
      </c>
      <c r="J199" s="238" t="str">
        <f>IF($C199="","",IF($C199="Ja","",VLOOKUP($B199,PDC!$B$10:$G$95,5,FALSE)))</f>
        <v/>
      </c>
      <c r="K199" s="31"/>
      <c r="L199" s="31"/>
      <c r="M199" s="238" t="str">
        <f>IF($F199="","",IF($F199="Ja","",VLOOKUP($E199,PDC!$B$10:$G$95,5,FALSE)))</f>
        <v/>
      </c>
      <c r="N199" s="31"/>
      <c r="O199" s="300">
        <f t="shared" si="8"/>
        <v>0</v>
      </c>
      <c r="P199" s="300">
        <f t="shared" si="11"/>
        <v>0</v>
      </c>
    </row>
    <row r="200" spans="1:16" x14ac:dyDescent="0.2">
      <c r="A200" s="36" t="str">
        <f>IF(LEN(Crossconnect!A202)=0,"",Crossconnect!A202)</f>
        <v/>
      </c>
      <c r="B200" s="174" t="str">
        <f>IF(LEN(Crossconnect!C202)=0,"",Crossconnect!C202)</f>
        <v/>
      </c>
      <c r="C200" s="174" t="str">
        <f t="shared" si="9"/>
        <v/>
      </c>
      <c r="D200" s="299" t="str">
        <f>IF(Crossconnect!B202="","",Crossconnect!B202)</f>
        <v/>
      </c>
      <c r="E200" s="174" t="str">
        <f>IF(LEN(Crossconnect!E202)=0,"",Crossconnect!E202)</f>
        <v/>
      </c>
      <c r="F200" s="174" t="str">
        <f t="shared" si="10"/>
        <v/>
      </c>
      <c r="G200" s="79" t="str">
        <f>IF(Crossconnect!D202="","",Crossconnect!D202)</f>
        <v/>
      </c>
      <c r="H200" s="36" t="str">
        <f>IF(LEN(Crossconnect!F202)=0,"",Crossconnect!F202)</f>
        <v/>
      </c>
      <c r="I200" s="238" t="str">
        <f>IF($C200="","",IF($C200="Ja","",VLOOKUP($B200,PDC!$B$10:$G$95,6,FALSE)))</f>
        <v/>
      </c>
      <c r="J200" s="238" t="str">
        <f>IF($C200="","",IF($C200="Ja","",VLOOKUP($B200,PDC!$B$10:$G$95,5,FALSE)))</f>
        <v/>
      </c>
      <c r="K200" s="31"/>
      <c r="L200" s="31"/>
      <c r="M200" s="238" t="str">
        <f>IF($F200="","",IF($F200="Ja","",VLOOKUP($E200,PDC!$B$10:$G$95,5,FALSE)))</f>
        <v/>
      </c>
      <c r="N200" s="31"/>
      <c r="O200" s="300">
        <f t="shared" si="8"/>
        <v>0</v>
      </c>
      <c r="P200" s="300">
        <f t="shared" si="11"/>
        <v>0</v>
      </c>
    </row>
    <row r="201" spans="1:16" x14ac:dyDescent="0.2">
      <c r="A201" s="36" t="str">
        <f>IF(LEN(Crossconnect!A203)=0,"",Crossconnect!A203)</f>
        <v/>
      </c>
      <c r="B201" s="174" t="str">
        <f>IF(LEN(Crossconnect!C203)=0,"",Crossconnect!C203)</f>
        <v/>
      </c>
      <c r="C201" s="174" t="str">
        <f t="shared" si="9"/>
        <v/>
      </c>
      <c r="D201" s="299" t="str">
        <f>IF(Crossconnect!B203="","",Crossconnect!B203)</f>
        <v/>
      </c>
      <c r="E201" s="174" t="str">
        <f>IF(LEN(Crossconnect!E203)=0,"",Crossconnect!E203)</f>
        <v/>
      </c>
      <c r="F201" s="174" t="str">
        <f t="shared" si="10"/>
        <v/>
      </c>
      <c r="G201" s="79" t="str">
        <f>IF(Crossconnect!D203="","",Crossconnect!D203)</f>
        <v/>
      </c>
      <c r="H201" s="36" t="str">
        <f>IF(LEN(Crossconnect!F203)=0,"",Crossconnect!F203)</f>
        <v/>
      </c>
      <c r="I201" s="238" t="str">
        <f>IF($C201="","",IF($C201="Ja","",VLOOKUP($B201,PDC!$B$10:$G$95,6,FALSE)))</f>
        <v/>
      </c>
      <c r="J201" s="238" t="str">
        <f>IF($C201="","",IF($C201="Ja","",VLOOKUP($B201,PDC!$B$10:$G$95,5,FALSE)))</f>
        <v/>
      </c>
      <c r="K201" s="31"/>
      <c r="L201" s="31"/>
      <c r="M201" s="238" t="str">
        <f>IF($F201="","",IF($F201="Ja","",VLOOKUP($E201,PDC!$B$10:$G$95,5,FALSE)))</f>
        <v/>
      </c>
      <c r="N201" s="31"/>
      <c r="O201" s="300">
        <f t="shared" si="8"/>
        <v>0</v>
      </c>
      <c r="P201" s="300">
        <f t="shared" si="11"/>
        <v>0</v>
      </c>
    </row>
    <row r="202" spans="1:16" x14ac:dyDescent="0.2">
      <c r="A202" s="36" t="str">
        <f>IF(LEN(Crossconnect!A204)=0,"",Crossconnect!A204)</f>
        <v/>
      </c>
      <c r="B202" s="174" t="str">
        <f>IF(LEN(Crossconnect!C204)=0,"",Crossconnect!C204)</f>
        <v/>
      </c>
      <c r="C202" s="174" t="str">
        <f t="shared" si="9"/>
        <v/>
      </c>
      <c r="D202" s="299" t="str">
        <f>IF(Crossconnect!B204="","",Crossconnect!B204)</f>
        <v/>
      </c>
      <c r="E202" s="174" t="str">
        <f>IF(LEN(Crossconnect!E204)=0,"",Crossconnect!E204)</f>
        <v/>
      </c>
      <c r="F202" s="174" t="str">
        <f t="shared" si="10"/>
        <v/>
      </c>
      <c r="G202" s="79" t="str">
        <f>IF(Crossconnect!D204="","",Crossconnect!D204)</f>
        <v/>
      </c>
      <c r="H202" s="36" t="str">
        <f>IF(LEN(Crossconnect!F204)=0,"",Crossconnect!F204)</f>
        <v/>
      </c>
      <c r="I202" s="238" t="str">
        <f>IF($C202="","",IF($C202="Ja","",VLOOKUP($B202,PDC!$B$10:$G$95,6,FALSE)))</f>
        <v/>
      </c>
      <c r="J202" s="238" t="str">
        <f>IF($C202="","",IF($C202="Ja","",VLOOKUP($B202,PDC!$B$10:$G$95,5,FALSE)))</f>
        <v/>
      </c>
      <c r="K202" s="31"/>
      <c r="L202" s="31"/>
      <c r="M202" s="238" t="str">
        <f>IF($F202="","",IF($F202="Ja","",VLOOKUP($E202,PDC!$B$10:$G$95,5,FALSE)))</f>
        <v/>
      </c>
      <c r="N202" s="31"/>
      <c r="O202" s="300">
        <f t="shared" si="8"/>
        <v>0</v>
      </c>
      <c r="P202" s="300">
        <f t="shared" si="11"/>
        <v>0</v>
      </c>
    </row>
    <row r="203" spans="1:16" x14ac:dyDescent="0.2">
      <c r="A203" s="36" t="str">
        <f>IF(LEN(Crossconnect!A205)=0,"",Crossconnect!A205)</f>
        <v/>
      </c>
      <c r="B203" s="174" t="str">
        <f>IF(LEN(Crossconnect!C205)=0,"",Crossconnect!C205)</f>
        <v/>
      </c>
      <c r="C203" s="174" t="str">
        <f t="shared" si="9"/>
        <v/>
      </c>
      <c r="D203" s="299" t="str">
        <f>IF(Crossconnect!B205="","",Crossconnect!B205)</f>
        <v/>
      </c>
      <c r="E203" s="174" t="str">
        <f>IF(LEN(Crossconnect!E205)=0,"",Crossconnect!E205)</f>
        <v/>
      </c>
      <c r="F203" s="174" t="str">
        <f t="shared" si="10"/>
        <v/>
      </c>
      <c r="G203" s="79" t="str">
        <f>IF(Crossconnect!D205="","",Crossconnect!D205)</f>
        <v/>
      </c>
      <c r="H203" s="36" t="str">
        <f>IF(LEN(Crossconnect!F205)=0,"",Crossconnect!F205)</f>
        <v/>
      </c>
      <c r="I203" s="238" t="str">
        <f>IF($C203="","",IF($C203="Ja","",VLOOKUP($B203,PDC!$B$10:$G$95,6,FALSE)))</f>
        <v/>
      </c>
      <c r="J203" s="238" t="str">
        <f>IF($C203="","",IF($C203="Ja","",VLOOKUP($B203,PDC!$B$10:$G$95,5,FALSE)))</f>
        <v/>
      </c>
      <c r="K203" s="31"/>
      <c r="L203" s="31"/>
      <c r="M203" s="238" t="str">
        <f>IF($F203="","",IF($F203="Ja","",VLOOKUP($E203,PDC!$B$10:$G$95,5,FALSE)))</f>
        <v/>
      </c>
      <c r="N203" s="31"/>
      <c r="O203" s="300">
        <f t="shared" si="8"/>
        <v>0</v>
      </c>
      <c r="P203" s="300">
        <f t="shared" si="11"/>
        <v>0</v>
      </c>
    </row>
    <row r="204" spans="1:16" x14ac:dyDescent="0.2">
      <c r="A204" s="36" t="str">
        <f>IF(LEN(Crossconnect!A206)=0,"",Crossconnect!A206)</f>
        <v/>
      </c>
      <c r="B204" s="174" t="str">
        <f>IF(LEN(Crossconnect!C206)=0,"",Crossconnect!C206)</f>
        <v/>
      </c>
      <c r="C204" s="174" t="str">
        <f t="shared" si="9"/>
        <v/>
      </c>
      <c r="D204" s="299" t="str">
        <f>IF(Crossconnect!B206="","",Crossconnect!B206)</f>
        <v/>
      </c>
      <c r="E204" s="174" t="str">
        <f>IF(LEN(Crossconnect!E206)=0,"",Crossconnect!E206)</f>
        <v/>
      </c>
      <c r="F204" s="174" t="str">
        <f t="shared" si="10"/>
        <v/>
      </c>
      <c r="G204" s="79" t="str">
        <f>IF(Crossconnect!D206="","",Crossconnect!D206)</f>
        <v/>
      </c>
      <c r="H204" s="36" t="str">
        <f>IF(LEN(Crossconnect!F206)=0,"",Crossconnect!F206)</f>
        <v/>
      </c>
      <c r="I204" s="238" t="str">
        <f>IF($C204="","",IF($C204="Ja","",VLOOKUP($B204,PDC!$B$10:$G$95,6,FALSE)))</f>
        <v/>
      </c>
      <c r="J204" s="238" t="str">
        <f>IF($C204="","",IF($C204="Ja","",VLOOKUP($B204,PDC!$B$10:$G$95,5,FALSE)))</f>
        <v/>
      </c>
      <c r="K204" s="31"/>
      <c r="L204" s="31"/>
      <c r="M204" s="238" t="str">
        <f>IF($F204="","",IF($F204="Ja","",VLOOKUP($E204,PDC!$B$10:$G$95,5,FALSE)))</f>
        <v/>
      </c>
      <c r="N204" s="31"/>
      <c r="O204" s="300">
        <f t="shared" ref="O204:O267" si="12">IF(C204="",0,IF(C204="Ja",K204,I204))</f>
        <v>0</v>
      </c>
      <c r="P204" s="300">
        <f t="shared" si="11"/>
        <v>0</v>
      </c>
    </row>
    <row r="205" spans="1:16" x14ac:dyDescent="0.2">
      <c r="A205" s="36" t="str">
        <f>IF(LEN(Crossconnect!A207)=0,"",Crossconnect!A207)</f>
        <v/>
      </c>
      <c r="B205" s="174" t="str">
        <f>IF(LEN(Crossconnect!C207)=0,"",Crossconnect!C207)</f>
        <v/>
      </c>
      <c r="C205" s="174" t="str">
        <f t="shared" ref="C205:C268" si="13">IF(B205="","",IF(LEFT(B205,3)="SD-","Ja","Nee"))</f>
        <v/>
      </c>
      <c r="D205" s="299" t="str">
        <f>IF(Crossconnect!B207="","",Crossconnect!B207)</f>
        <v/>
      </c>
      <c r="E205" s="174" t="str">
        <f>IF(LEN(Crossconnect!E207)=0,"",Crossconnect!E207)</f>
        <v/>
      </c>
      <c r="F205" s="174" t="str">
        <f t="shared" ref="F205:F268" si="14">IF(E205="","",IF(LEFT(E205,3)="SD-","Ja","Nee"))</f>
        <v/>
      </c>
      <c r="G205" s="79" t="str">
        <f>IF(Crossconnect!D207="","",Crossconnect!D207)</f>
        <v/>
      </c>
      <c r="H205" s="36" t="str">
        <f>IF(LEN(Crossconnect!F207)=0,"",Crossconnect!F207)</f>
        <v/>
      </c>
      <c r="I205" s="238" t="str">
        <f>IF($C205="","",IF($C205="Ja","",VLOOKUP($B205,PDC!$B$10:$G$95,6,FALSE)))</f>
        <v/>
      </c>
      <c r="J205" s="238" t="str">
        <f>IF($C205="","",IF($C205="Ja","",VLOOKUP($B205,PDC!$B$10:$G$95,5,FALSE)))</f>
        <v/>
      </c>
      <c r="K205" s="31"/>
      <c r="L205" s="31"/>
      <c r="M205" s="238" t="str">
        <f>IF($F205="","",IF($F205="Ja","",VLOOKUP($E205,PDC!$B$10:$G$95,5,FALSE)))</f>
        <v/>
      </c>
      <c r="N205" s="31"/>
      <c r="O205" s="300">
        <f t="shared" si="12"/>
        <v>0</v>
      </c>
      <c r="P205" s="300">
        <f t="shared" ref="P205:P268" si="15">IF(AND(C205="",F205=""),0,IF(C205="Ja",L205,J205)+IF(F205="Ja",N205,M205))</f>
        <v>0</v>
      </c>
    </row>
    <row r="206" spans="1:16" x14ac:dyDescent="0.2">
      <c r="A206" s="36" t="str">
        <f>IF(LEN(Crossconnect!A208)=0,"",Crossconnect!A208)</f>
        <v/>
      </c>
      <c r="B206" s="174" t="str">
        <f>IF(LEN(Crossconnect!C208)=0,"",Crossconnect!C208)</f>
        <v/>
      </c>
      <c r="C206" s="174" t="str">
        <f t="shared" si="13"/>
        <v/>
      </c>
      <c r="D206" s="299" t="str">
        <f>IF(Crossconnect!B208="","",Crossconnect!B208)</f>
        <v/>
      </c>
      <c r="E206" s="174" t="str">
        <f>IF(LEN(Crossconnect!E208)=0,"",Crossconnect!E208)</f>
        <v/>
      </c>
      <c r="F206" s="174" t="str">
        <f t="shared" si="14"/>
        <v/>
      </c>
      <c r="G206" s="79" t="str">
        <f>IF(Crossconnect!D208="","",Crossconnect!D208)</f>
        <v/>
      </c>
      <c r="H206" s="36" t="str">
        <f>IF(LEN(Crossconnect!F208)=0,"",Crossconnect!F208)</f>
        <v/>
      </c>
      <c r="I206" s="238" t="str">
        <f>IF($C206="","",IF($C206="Ja","",VLOOKUP($B206,PDC!$B$10:$G$95,6,FALSE)))</f>
        <v/>
      </c>
      <c r="J206" s="238" t="str">
        <f>IF($C206="","",IF($C206="Ja","",VLOOKUP($B206,PDC!$B$10:$G$95,5,FALSE)))</f>
        <v/>
      </c>
      <c r="K206" s="31"/>
      <c r="L206" s="31"/>
      <c r="M206" s="238" t="str">
        <f>IF($F206="","",IF($F206="Ja","",VLOOKUP($E206,PDC!$B$10:$G$95,5,FALSE)))</f>
        <v/>
      </c>
      <c r="N206" s="31"/>
      <c r="O206" s="300">
        <f t="shared" si="12"/>
        <v>0</v>
      </c>
      <c r="P206" s="300">
        <f t="shared" si="15"/>
        <v>0</v>
      </c>
    </row>
    <row r="207" spans="1:16" x14ac:dyDescent="0.2">
      <c r="A207" s="36" t="str">
        <f>IF(LEN(Crossconnect!A209)=0,"",Crossconnect!A209)</f>
        <v/>
      </c>
      <c r="B207" s="174" t="str">
        <f>IF(LEN(Crossconnect!C209)=0,"",Crossconnect!C209)</f>
        <v/>
      </c>
      <c r="C207" s="174" t="str">
        <f t="shared" si="13"/>
        <v/>
      </c>
      <c r="D207" s="299" t="str">
        <f>IF(Crossconnect!B209="","",Crossconnect!B209)</f>
        <v/>
      </c>
      <c r="E207" s="174" t="str">
        <f>IF(LEN(Crossconnect!E209)=0,"",Crossconnect!E209)</f>
        <v/>
      </c>
      <c r="F207" s="174" t="str">
        <f t="shared" si="14"/>
        <v/>
      </c>
      <c r="G207" s="79" t="str">
        <f>IF(Crossconnect!D209="","",Crossconnect!D209)</f>
        <v/>
      </c>
      <c r="H207" s="36" t="str">
        <f>IF(LEN(Crossconnect!F209)=0,"",Crossconnect!F209)</f>
        <v/>
      </c>
      <c r="I207" s="238" t="str">
        <f>IF($C207="","",IF($C207="Ja","",VLOOKUP($B207,PDC!$B$10:$G$95,6,FALSE)))</f>
        <v/>
      </c>
      <c r="J207" s="238" t="str">
        <f>IF($C207="","",IF($C207="Ja","",VLOOKUP($B207,PDC!$B$10:$G$95,5,FALSE)))</f>
        <v/>
      </c>
      <c r="K207" s="31"/>
      <c r="L207" s="31"/>
      <c r="M207" s="238" t="str">
        <f>IF($F207="","",IF($F207="Ja","",VLOOKUP($E207,PDC!$B$10:$G$95,5,FALSE)))</f>
        <v/>
      </c>
      <c r="N207" s="31"/>
      <c r="O207" s="300">
        <f t="shared" si="12"/>
        <v>0</v>
      </c>
      <c r="P207" s="300">
        <f t="shared" si="15"/>
        <v>0</v>
      </c>
    </row>
    <row r="208" spans="1:16" x14ac:dyDescent="0.2">
      <c r="A208" s="36" t="str">
        <f>IF(LEN(Crossconnect!A210)=0,"",Crossconnect!A210)</f>
        <v/>
      </c>
      <c r="B208" s="174" t="str">
        <f>IF(LEN(Crossconnect!C210)=0,"",Crossconnect!C210)</f>
        <v/>
      </c>
      <c r="C208" s="174" t="str">
        <f t="shared" si="13"/>
        <v/>
      </c>
      <c r="D208" s="299" t="str">
        <f>IF(Crossconnect!B210="","",Crossconnect!B210)</f>
        <v/>
      </c>
      <c r="E208" s="174" t="str">
        <f>IF(LEN(Crossconnect!E210)=0,"",Crossconnect!E210)</f>
        <v/>
      </c>
      <c r="F208" s="174" t="str">
        <f t="shared" si="14"/>
        <v/>
      </c>
      <c r="G208" s="79" t="str">
        <f>IF(Crossconnect!D210="","",Crossconnect!D210)</f>
        <v/>
      </c>
      <c r="H208" s="36" t="str">
        <f>IF(LEN(Crossconnect!F210)=0,"",Crossconnect!F210)</f>
        <v/>
      </c>
      <c r="I208" s="238" t="str">
        <f>IF($C208="","",IF($C208="Ja","",VLOOKUP($B208,PDC!$B$10:$G$95,6,FALSE)))</f>
        <v/>
      </c>
      <c r="J208" s="238" t="str">
        <f>IF($C208="","",IF($C208="Ja","",VLOOKUP($B208,PDC!$B$10:$G$95,5,FALSE)))</f>
        <v/>
      </c>
      <c r="K208" s="31"/>
      <c r="L208" s="31"/>
      <c r="M208" s="238" t="str">
        <f>IF($F208="","",IF($F208="Ja","",VLOOKUP($E208,PDC!$B$10:$G$95,5,FALSE)))</f>
        <v/>
      </c>
      <c r="N208" s="31"/>
      <c r="O208" s="300">
        <f t="shared" si="12"/>
        <v>0</v>
      </c>
      <c r="P208" s="300">
        <f t="shared" si="15"/>
        <v>0</v>
      </c>
    </row>
    <row r="209" spans="1:16" x14ac:dyDescent="0.2">
      <c r="A209" s="36" t="str">
        <f>IF(LEN(Crossconnect!A211)=0,"",Crossconnect!A211)</f>
        <v/>
      </c>
      <c r="B209" s="174" t="str">
        <f>IF(LEN(Crossconnect!C211)=0,"",Crossconnect!C211)</f>
        <v/>
      </c>
      <c r="C209" s="174" t="str">
        <f t="shared" si="13"/>
        <v/>
      </c>
      <c r="D209" s="299" t="str">
        <f>IF(Crossconnect!B211="","",Crossconnect!B211)</f>
        <v/>
      </c>
      <c r="E209" s="174" t="str">
        <f>IF(LEN(Crossconnect!E211)=0,"",Crossconnect!E211)</f>
        <v/>
      </c>
      <c r="F209" s="174" t="str">
        <f t="shared" si="14"/>
        <v/>
      </c>
      <c r="G209" s="79" t="str">
        <f>IF(Crossconnect!D211="","",Crossconnect!D211)</f>
        <v/>
      </c>
      <c r="H209" s="36" t="str">
        <f>IF(LEN(Crossconnect!F211)=0,"",Crossconnect!F211)</f>
        <v/>
      </c>
      <c r="I209" s="238" t="str">
        <f>IF($C209="","",IF($C209="Ja","",VLOOKUP($B209,PDC!$B$10:$G$95,6,FALSE)))</f>
        <v/>
      </c>
      <c r="J209" s="238" t="str">
        <f>IF($C209="","",IF($C209="Ja","",VLOOKUP($B209,PDC!$B$10:$G$95,5,FALSE)))</f>
        <v/>
      </c>
      <c r="K209" s="31"/>
      <c r="L209" s="31"/>
      <c r="M209" s="238" t="str">
        <f>IF($F209="","",IF($F209="Ja","",VLOOKUP($E209,PDC!$B$10:$G$95,5,FALSE)))</f>
        <v/>
      </c>
      <c r="N209" s="31"/>
      <c r="O209" s="300">
        <f t="shared" si="12"/>
        <v>0</v>
      </c>
      <c r="P209" s="300">
        <f t="shared" si="15"/>
        <v>0</v>
      </c>
    </row>
    <row r="210" spans="1:16" x14ac:dyDescent="0.2">
      <c r="A210" s="36" t="str">
        <f>IF(LEN(Crossconnect!A212)=0,"",Crossconnect!A212)</f>
        <v/>
      </c>
      <c r="B210" s="174" t="str">
        <f>IF(LEN(Crossconnect!C212)=0,"",Crossconnect!C212)</f>
        <v/>
      </c>
      <c r="C210" s="174" t="str">
        <f t="shared" si="13"/>
        <v/>
      </c>
      <c r="D210" s="299" t="str">
        <f>IF(Crossconnect!B212="","",Crossconnect!B212)</f>
        <v/>
      </c>
      <c r="E210" s="174" t="str">
        <f>IF(LEN(Crossconnect!E212)=0,"",Crossconnect!E212)</f>
        <v/>
      </c>
      <c r="F210" s="174" t="str">
        <f t="shared" si="14"/>
        <v/>
      </c>
      <c r="G210" s="79" t="str">
        <f>IF(Crossconnect!D212="","",Crossconnect!D212)</f>
        <v/>
      </c>
      <c r="H210" s="36" t="str">
        <f>IF(LEN(Crossconnect!F212)=0,"",Crossconnect!F212)</f>
        <v/>
      </c>
      <c r="I210" s="238" t="str">
        <f>IF($C210="","",IF($C210="Ja","",VLOOKUP($B210,PDC!$B$10:$G$95,6,FALSE)))</f>
        <v/>
      </c>
      <c r="J210" s="238" t="str">
        <f>IF($C210="","",IF($C210="Ja","",VLOOKUP($B210,PDC!$B$10:$G$95,5,FALSE)))</f>
        <v/>
      </c>
      <c r="K210" s="31"/>
      <c r="L210" s="31"/>
      <c r="M210" s="238" t="str">
        <f>IF($F210="","",IF($F210="Ja","",VLOOKUP($E210,PDC!$B$10:$G$95,5,FALSE)))</f>
        <v/>
      </c>
      <c r="N210" s="31"/>
      <c r="O210" s="300">
        <f t="shared" si="12"/>
        <v>0</v>
      </c>
      <c r="P210" s="300">
        <f t="shared" si="15"/>
        <v>0</v>
      </c>
    </row>
    <row r="211" spans="1:16" x14ac:dyDescent="0.2">
      <c r="A211" s="36" t="str">
        <f>IF(LEN(Crossconnect!A213)=0,"",Crossconnect!A213)</f>
        <v/>
      </c>
      <c r="B211" s="174" t="str">
        <f>IF(LEN(Crossconnect!C213)=0,"",Crossconnect!C213)</f>
        <v/>
      </c>
      <c r="C211" s="174" t="str">
        <f t="shared" si="13"/>
        <v/>
      </c>
      <c r="D211" s="299" t="str">
        <f>IF(Crossconnect!B213="","",Crossconnect!B213)</f>
        <v/>
      </c>
      <c r="E211" s="174" t="str">
        <f>IF(LEN(Crossconnect!E213)=0,"",Crossconnect!E213)</f>
        <v/>
      </c>
      <c r="F211" s="174" t="str">
        <f t="shared" si="14"/>
        <v/>
      </c>
      <c r="G211" s="79" t="str">
        <f>IF(Crossconnect!D213="","",Crossconnect!D213)</f>
        <v/>
      </c>
      <c r="H211" s="36" t="str">
        <f>IF(LEN(Crossconnect!F213)=0,"",Crossconnect!F213)</f>
        <v/>
      </c>
      <c r="I211" s="238" t="str">
        <f>IF($C211="","",IF($C211="Ja","",VLOOKUP($B211,PDC!$B$10:$G$95,6,FALSE)))</f>
        <v/>
      </c>
      <c r="J211" s="238" t="str">
        <f>IF($C211="","",IF($C211="Ja","",VLOOKUP($B211,PDC!$B$10:$G$95,5,FALSE)))</f>
        <v/>
      </c>
      <c r="K211" s="31"/>
      <c r="L211" s="31"/>
      <c r="M211" s="238" t="str">
        <f>IF($F211="","",IF($F211="Ja","",VLOOKUP($E211,PDC!$B$10:$G$95,5,FALSE)))</f>
        <v/>
      </c>
      <c r="N211" s="31"/>
      <c r="O211" s="300">
        <f t="shared" si="12"/>
        <v>0</v>
      </c>
      <c r="P211" s="300">
        <f t="shared" si="15"/>
        <v>0</v>
      </c>
    </row>
    <row r="212" spans="1:16" x14ac:dyDescent="0.2">
      <c r="A212" s="36" t="str">
        <f>IF(LEN(Crossconnect!A214)=0,"",Crossconnect!A214)</f>
        <v/>
      </c>
      <c r="B212" s="174" t="str">
        <f>IF(LEN(Crossconnect!C214)=0,"",Crossconnect!C214)</f>
        <v/>
      </c>
      <c r="C212" s="174" t="str">
        <f t="shared" si="13"/>
        <v/>
      </c>
      <c r="D212" s="299" t="str">
        <f>IF(Crossconnect!B214="","",Crossconnect!B214)</f>
        <v/>
      </c>
      <c r="E212" s="174" t="str">
        <f>IF(LEN(Crossconnect!E214)=0,"",Crossconnect!E214)</f>
        <v/>
      </c>
      <c r="F212" s="174" t="str">
        <f t="shared" si="14"/>
        <v/>
      </c>
      <c r="G212" s="79" t="str">
        <f>IF(Crossconnect!D214="","",Crossconnect!D214)</f>
        <v/>
      </c>
      <c r="H212" s="36" t="str">
        <f>IF(LEN(Crossconnect!F214)=0,"",Crossconnect!F214)</f>
        <v/>
      </c>
      <c r="I212" s="238" t="str">
        <f>IF($C212="","",IF($C212="Ja","",VLOOKUP($B212,PDC!$B$10:$G$95,6,FALSE)))</f>
        <v/>
      </c>
      <c r="J212" s="238" t="str">
        <f>IF($C212="","",IF($C212="Ja","",VLOOKUP($B212,PDC!$B$10:$G$95,5,FALSE)))</f>
        <v/>
      </c>
      <c r="K212" s="31"/>
      <c r="L212" s="31"/>
      <c r="M212" s="238" t="str">
        <f>IF($F212="","",IF($F212="Ja","",VLOOKUP($E212,PDC!$B$10:$G$95,5,FALSE)))</f>
        <v/>
      </c>
      <c r="N212" s="31"/>
      <c r="O212" s="300">
        <f t="shared" si="12"/>
        <v>0</v>
      </c>
      <c r="P212" s="300">
        <f t="shared" si="15"/>
        <v>0</v>
      </c>
    </row>
    <row r="213" spans="1:16" x14ac:dyDescent="0.2">
      <c r="A213" s="36" t="str">
        <f>IF(LEN(Crossconnect!A215)=0,"",Crossconnect!A215)</f>
        <v/>
      </c>
      <c r="B213" s="174" t="str">
        <f>IF(LEN(Crossconnect!C215)=0,"",Crossconnect!C215)</f>
        <v/>
      </c>
      <c r="C213" s="174" t="str">
        <f t="shared" si="13"/>
        <v/>
      </c>
      <c r="D213" s="299" t="str">
        <f>IF(Crossconnect!B215="","",Crossconnect!B215)</f>
        <v/>
      </c>
      <c r="E213" s="174" t="str">
        <f>IF(LEN(Crossconnect!E215)=0,"",Crossconnect!E215)</f>
        <v/>
      </c>
      <c r="F213" s="174" t="str">
        <f t="shared" si="14"/>
        <v/>
      </c>
      <c r="G213" s="79" t="str">
        <f>IF(Crossconnect!D215="","",Crossconnect!D215)</f>
        <v/>
      </c>
      <c r="H213" s="36" t="str">
        <f>IF(LEN(Crossconnect!F215)=0,"",Crossconnect!F215)</f>
        <v/>
      </c>
      <c r="I213" s="238" t="str">
        <f>IF($C213="","",IF($C213="Ja","",VLOOKUP($B213,PDC!$B$10:$G$95,6,FALSE)))</f>
        <v/>
      </c>
      <c r="J213" s="238" t="str">
        <f>IF($C213="","",IF($C213="Ja","",VLOOKUP($B213,PDC!$B$10:$G$95,5,FALSE)))</f>
        <v/>
      </c>
      <c r="K213" s="31"/>
      <c r="L213" s="31"/>
      <c r="M213" s="238" t="str">
        <f>IF($F213="","",IF($F213="Ja","",VLOOKUP($E213,PDC!$B$10:$G$95,5,FALSE)))</f>
        <v/>
      </c>
      <c r="N213" s="31"/>
      <c r="O213" s="300">
        <f t="shared" si="12"/>
        <v>0</v>
      </c>
      <c r="P213" s="300">
        <f t="shared" si="15"/>
        <v>0</v>
      </c>
    </row>
    <row r="214" spans="1:16" x14ac:dyDescent="0.2">
      <c r="A214" s="36" t="str">
        <f>IF(LEN(Crossconnect!A216)=0,"",Crossconnect!A216)</f>
        <v/>
      </c>
      <c r="B214" s="174" t="str">
        <f>IF(LEN(Crossconnect!C216)=0,"",Crossconnect!C216)</f>
        <v/>
      </c>
      <c r="C214" s="174" t="str">
        <f t="shared" si="13"/>
        <v/>
      </c>
      <c r="D214" s="299" t="str">
        <f>IF(Crossconnect!B216="","",Crossconnect!B216)</f>
        <v/>
      </c>
      <c r="E214" s="174" t="str">
        <f>IF(LEN(Crossconnect!E216)=0,"",Crossconnect!E216)</f>
        <v/>
      </c>
      <c r="F214" s="174" t="str">
        <f t="shared" si="14"/>
        <v/>
      </c>
      <c r="G214" s="79" t="str">
        <f>IF(Crossconnect!D216="","",Crossconnect!D216)</f>
        <v/>
      </c>
      <c r="H214" s="36" t="str">
        <f>IF(LEN(Crossconnect!F216)=0,"",Crossconnect!F216)</f>
        <v/>
      </c>
      <c r="I214" s="238" t="str">
        <f>IF($C214="","",IF($C214="Ja","",VLOOKUP($B214,PDC!$B$10:$G$95,6,FALSE)))</f>
        <v/>
      </c>
      <c r="J214" s="238" t="str">
        <f>IF($C214="","",IF($C214="Ja","",VLOOKUP($B214,PDC!$B$10:$G$95,5,FALSE)))</f>
        <v/>
      </c>
      <c r="K214" s="31"/>
      <c r="L214" s="31"/>
      <c r="M214" s="238" t="str">
        <f>IF($F214="","",IF($F214="Ja","",VLOOKUP($E214,PDC!$B$10:$G$95,5,FALSE)))</f>
        <v/>
      </c>
      <c r="N214" s="31"/>
      <c r="O214" s="300">
        <f t="shared" si="12"/>
        <v>0</v>
      </c>
      <c r="P214" s="300">
        <f t="shared" si="15"/>
        <v>0</v>
      </c>
    </row>
    <row r="215" spans="1:16" x14ac:dyDescent="0.2">
      <c r="A215" s="36" t="str">
        <f>IF(LEN(Crossconnect!A217)=0,"",Crossconnect!A217)</f>
        <v/>
      </c>
      <c r="B215" s="174" t="str">
        <f>IF(LEN(Crossconnect!C217)=0,"",Crossconnect!C217)</f>
        <v/>
      </c>
      <c r="C215" s="174" t="str">
        <f t="shared" si="13"/>
        <v/>
      </c>
      <c r="D215" s="299" t="str">
        <f>IF(Crossconnect!B217="","",Crossconnect!B217)</f>
        <v/>
      </c>
      <c r="E215" s="174" t="str">
        <f>IF(LEN(Crossconnect!E217)=0,"",Crossconnect!E217)</f>
        <v/>
      </c>
      <c r="F215" s="174" t="str">
        <f t="shared" si="14"/>
        <v/>
      </c>
      <c r="G215" s="79" t="str">
        <f>IF(Crossconnect!D217="","",Crossconnect!D217)</f>
        <v/>
      </c>
      <c r="H215" s="36" t="str">
        <f>IF(LEN(Crossconnect!F217)=0,"",Crossconnect!F217)</f>
        <v/>
      </c>
      <c r="I215" s="238" t="str">
        <f>IF($C215="","",IF($C215="Ja","",VLOOKUP($B215,PDC!$B$10:$G$95,6,FALSE)))</f>
        <v/>
      </c>
      <c r="J215" s="238" t="str">
        <f>IF($C215="","",IF($C215="Ja","",VLOOKUP($B215,PDC!$B$10:$G$95,5,FALSE)))</f>
        <v/>
      </c>
      <c r="K215" s="31"/>
      <c r="L215" s="31"/>
      <c r="M215" s="238" t="str">
        <f>IF($F215="","",IF($F215="Ja","",VLOOKUP($E215,PDC!$B$10:$G$95,5,FALSE)))</f>
        <v/>
      </c>
      <c r="N215" s="31"/>
      <c r="O215" s="300">
        <f t="shared" si="12"/>
        <v>0</v>
      </c>
      <c r="P215" s="300">
        <f t="shared" si="15"/>
        <v>0</v>
      </c>
    </row>
    <row r="216" spans="1:16" x14ac:dyDescent="0.2">
      <c r="A216" s="36" t="str">
        <f>IF(LEN(Crossconnect!A218)=0,"",Crossconnect!A218)</f>
        <v/>
      </c>
      <c r="B216" s="174" t="str">
        <f>IF(LEN(Crossconnect!C218)=0,"",Crossconnect!C218)</f>
        <v/>
      </c>
      <c r="C216" s="174" t="str">
        <f t="shared" si="13"/>
        <v/>
      </c>
      <c r="D216" s="299" t="str">
        <f>IF(Crossconnect!B218="","",Crossconnect!B218)</f>
        <v/>
      </c>
      <c r="E216" s="174" t="str">
        <f>IF(LEN(Crossconnect!E218)=0,"",Crossconnect!E218)</f>
        <v/>
      </c>
      <c r="F216" s="174" t="str">
        <f t="shared" si="14"/>
        <v/>
      </c>
      <c r="G216" s="79" t="str">
        <f>IF(Crossconnect!D218="","",Crossconnect!D218)</f>
        <v/>
      </c>
      <c r="H216" s="36" t="str">
        <f>IF(LEN(Crossconnect!F218)=0,"",Crossconnect!F218)</f>
        <v/>
      </c>
      <c r="I216" s="238" t="str">
        <f>IF($C216="","",IF($C216="Ja","",VLOOKUP($B216,PDC!$B$10:$G$95,6,FALSE)))</f>
        <v/>
      </c>
      <c r="J216" s="238" t="str">
        <f>IF($C216="","",IF($C216="Ja","",VLOOKUP($B216,PDC!$B$10:$G$95,5,FALSE)))</f>
        <v/>
      </c>
      <c r="K216" s="31"/>
      <c r="L216" s="31"/>
      <c r="M216" s="238" t="str">
        <f>IF($F216="","",IF($F216="Ja","",VLOOKUP($E216,PDC!$B$10:$G$95,5,FALSE)))</f>
        <v/>
      </c>
      <c r="N216" s="31"/>
      <c r="O216" s="300">
        <f t="shared" si="12"/>
        <v>0</v>
      </c>
      <c r="P216" s="300">
        <f t="shared" si="15"/>
        <v>0</v>
      </c>
    </row>
    <row r="217" spans="1:16" x14ac:dyDescent="0.2">
      <c r="A217" s="36" t="str">
        <f>IF(LEN(Crossconnect!A219)=0,"",Crossconnect!A219)</f>
        <v/>
      </c>
      <c r="B217" s="174" t="str">
        <f>IF(LEN(Crossconnect!C219)=0,"",Crossconnect!C219)</f>
        <v/>
      </c>
      <c r="C217" s="174" t="str">
        <f t="shared" si="13"/>
        <v/>
      </c>
      <c r="D217" s="299" t="str">
        <f>IF(Crossconnect!B219="","",Crossconnect!B219)</f>
        <v/>
      </c>
      <c r="E217" s="174" t="str">
        <f>IF(LEN(Crossconnect!E219)=0,"",Crossconnect!E219)</f>
        <v/>
      </c>
      <c r="F217" s="174" t="str">
        <f t="shared" si="14"/>
        <v/>
      </c>
      <c r="G217" s="79" t="str">
        <f>IF(Crossconnect!D219="","",Crossconnect!D219)</f>
        <v/>
      </c>
      <c r="H217" s="36" t="str">
        <f>IF(LEN(Crossconnect!F219)=0,"",Crossconnect!F219)</f>
        <v/>
      </c>
      <c r="I217" s="238" t="str">
        <f>IF($C217="","",IF($C217="Ja","",VLOOKUP($B217,PDC!$B$10:$G$95,6,FALSE)))</f>
        <v/>
      </c>
      <c r="J217" s="238" t="str">
        <f>IF($C217="","",IF($C217="Ja","",VLOOKUP($B217,PDC!$B$10:$G$95,5,FALSE)))</f>
        <v/>
      </c>
      <c r="K217" s="31"/>
      <c r="L217" s="31"/>
      <c r="M217" s="238" t="str">
        <f>IF($F217="","",IF($F217="Ja","",VLOOKUP($E217,PDC!$B$10:$G$95,5,FALSE)))</f>
        <v/>
      </c>
      <c r="N217" s="31"/>
      <c r="O217" s="300">
        <f t="shared" si="12"/>
        <v>0</v>
      </c>
      <c r="P217" s="300">
        <f t="shared" si="15"/>
        <v>0</v>
      </c>
    </row>
    <row r="218" spans="1:16" x14ac:dyDescent="0.2">
      <c r="A218" s="36" t="str">
        <f>IF(LEN(Crossconnect!A220)=0,"",Crossconnect!A220)</f>
        <v/>
      </c>
      <c r="B218" s="174" t="str">
        <f>IF(LEN(Crossconnect!C220)=0,"",Crossconnect!C220)</f>
        <v/>
      </c>
      <c r="C218" s="174" t="str">
        <f t="shared" si="13"/>
        <v/>
      </c>
      <c r="D218" s="299" t="str">
        <f>IF(Crossconnect!B220="","",Crossconnect!B220)</f>
        <v/>
      </c>
      <c r="E218" s="174" t="str">
        <f>IF(LEN(Crossconnect!E220)=0,"",Crossconnect!E220)</f>
        <v/>
      </c>
      <c r="F218" s="174" t="str">
        <f t="shared" si="14"/>
        <v/>
      </c>
      <c r="G218" s="79" t="str">
        <f>IF(Crossconnect!D220="","",Crossconnect!D220)</f>
        <v/>
      </c>
      <c r="H218" s="36" t="str">
        <f>IF(LEN(Crossconnect!F220)=0,"",Crossconnect!F220)</f>
        <v/>
      </c>
      <c r="I218" s="238" t="str">
        <f>IF($C218="","",IF($C218="Ja","",VLOOKUP($B218,PDC!$B$10:$G$95,6,FALSE)))</f>
        <v/>
      </c>
      <c r="J218" s="238" t="str">
        <f>IF($C218="","",IF($C218="Ja","",VLOOKUP($B218,PDC!$B$10:$G$95,5,FALSE)))</f>
        <v/>
      </c>
      <c r="K218" s="31"/>
      <c r="L218" s="31"/>
      <c r="M218" s="238" t="str">
        <f>IF($F218="","",IF($F218="Ja","",VLOOKUP($E218,PDC!$B$10:$G$95,5,FALSE)))</f>
        <v/>
      </c>
      <c r="N218" s="31"/>
      <c r="O218" s="300">
        <f t="shared" si="12"/>
        <v>0</v>
      </c>
      <c r="P218" s="300">
        <f t="shared" si="15"/>
        <v>0</v>
      </c>
    </row>
    <row r="219" spans="1:16" x14ac:dyDescent="0.2">
      <c r="A219" s="36" t="str">
        <f>IF(LEN(Crossconnect!A221)=0,"",Crossconnect!A221)</f>
        <v/>
      </c>
      <c r="B219" s="174" t="str">
        <f>IF(LEN(Crossconnect!C221)=0,"",Crossconnect!C221)</f>
        <v/>
      </c>
      <c r="C219" s="174" t="str">
        <f t="shared" si="13"/>
        <v/>
      </c>
      <c r="D219" s="299" t="str">
        <f>IF(Crossconnect!B221="","",Crossconnect!B221)</f>
        <v/>
      </c>
      <c r="E219" s="174" t="str">
        <f>IF(LEN(Crossconnect!E221)=0,"",Crossconnect!E221)</f>
        <v/>
      </c>
      <c r="F219" s="174" t="str">
        <f t="shared" si="14"/>
        <v/>
      </c>
      <c r="G219" s="79" t="str">
        <f>IF(Crossconnect!D221="","",Crossconnect!D221)</f>
        <v/>
      </c>
      <c r="H219" s="36" t="str">
        <f>IF(LEN(Crossconnect!F221)=0,"",Crossconnect!F221)</f>
        <v/>
      </c>
      <c r="I219" s="238" t="str">
        <f>IF($C219="","",IF($C219="Ja","",VLOOKUP($B219,PDC!$B$10:$G$95,6,FALSE)))</f>
        <v/>
      </c>
      <c r="J219" s="238" t="str">
        <f>IF($C219="","",IF($C219="Ja","",VLOOKUP($B219,PDC!$B$10:$G$95,5,FALSE)))</f>
        <v/>
      </c>
      <c r="K219" s="31"/>
      <c r="L219" s="31"/>
      <c r="M219" s="238" t="str">
        <f>IF($F219="","",IF($F219="Ja","",VLOOKUP($E219,PDC!$B$10:$G$95,5,FALSE)))</f>
        <v/>
      </c>
      <c r="N219" s="31"/>
      <c r="O219" s="300">
        <f t="shared" si="12"/>
        <v>0</v>
      </c>
      <c r="P219" s="300">
        <f t="shared" si="15"/>
        <v>0</v>
      </c>
    </row>
    <row r="220" spans="1:16" x14ac:dyDescent="0.2">
      <c r="A220" s="36" t="str">
        <f>IF(LEN(Crossconnect!A222)=0,"",Crossconnect!A222)</f>
        <v/>
      </c>
      <c r="B220" s="174" t="str">
        <f>IF(LEN(Crossconnect!C222)=0,"",Crossconnect!C222)</f>
        <v/>
      </c>
      <c r="C220" s="174" t="str">
        <f t="shared" si="13"/>
        <v/>
      </c>
      <c r="D220" s="299" t="str">
        <f>IF(Crossconnect!B222="","",Crossconnect!B222)</f>
        <v/>
      </c>
      <c r="E220" s="174" t="str">
        <f>IF(LEN(Crossconnect!E222)=0,"",Crossconnect!E222)</f>
        <v/>
      </c>
      <c r="F220" s="174" t="str">
        <f t="shared" si="14"/>
        <v/>
      </c>
      <c r="G220" s="79" t="str">
        <f>IF(Crossconnect!D222="","",Crossconnect!D222)</f>
        <v/>
      </c>
      <c r="H220" s="36" t="str">
        <f>IF(LEN(Crossconnect!F222)=0,"",Crossconnect!F222)</f>
        <v/>
      </c>
      <c r="I220" s="238" t="str">
        <f>IF($C220="","",IF($C220="Ja","",VLOOKUP($B220,PDC!$B$10:$G$95,6,FALSE)))</f>
        <v/>
      </c>
      <c r="J220" s="238" t="str">
        <f>IF($C220="","",IF($C220="Ja","",VLOOKUP($B220,PDC!$B$10:$G$95,5,FALSE)))</f>
        <v/>
      </c>
      <c r="K220" s="31"/>
      <c r="L220" s="31"/>
      <c r="M220" s="238" t="str">
        <f>IF($F220="","",IF($F220="Ja","",VLOOKUP($E220,PDC!$B$10:$G$95,5,FALSE)))</f>
        <v/>
      </c>
      <c r="N220" s="31"/>
      <c r="O220" s="300">
        <f t="shared" si="12"/>
        <v>0</v>
      </c>
      <c r="P220" s="300">
        <f t="shared" si="15"/>
        <v>0</v>
      </c>
    </row>
    <row r="221" spans="1:16" x14ac:dyDescent="0.2">
      <c r="A221" s="36" t="str">
        <f>IF(LEN(Crossconnect!A223)=0,"",Crossconnect!A223)</f>
        <v/>
      </c>
      <c r="B221" s="174" t="str">
        <f>IF(LEN(Crossconnect!C223)=0,"",Crossconnect!C223)</f>
        <v/>
      </c>
      <c r="C221" s="174" t="str">
        <f t="shared" si="13"/>
        <v/>
      </c>
      <c r="D221" s="299" t="str">
        <f>IF(Crossconnect!B223="","",Crossconnect!B223)</f>
        <v/>
      </c>
      <c r="E221" s="174" t="str">
        <f>IF(LEN(Crossconnect!E223)=0,"",Crossconnect!E223)</f>
        <v/>
      </c>
      <c r="F221" s="174" t="str">
        <f t="shared" si="14"/>
        <v/>
      </c>
      <c r="G221" s="79" t="str">
        <f>IF(Crossconnect!D223="","",Crossconnect!D223)</f>
        <v/>
      </c>
      <c r="H221" s="36" t="str">
        <f>IF(LEN(Crossconnect!F223)=0,"",Crossconnect!F223)</f>
        <v/>
      </c>
      <c r="I221" s="238" t="str">
        <f>IF($C221="","",IF($C221="Ja","",VLOOKUP($B221,PDC!$B$10:$G$95,6,FALSE)))</f>
        <v/>
      </c>
      <c r="J221" s="238" t="str">
        <f>IF($C221="","",IF($C221="Ja","",VLOOKUP($B221,PDC!$B$10:$G$95,5,FALSE)))</f>
        <v/>
      </c>
      <c r="K221" s="31"/>
      <c r="L221" s="31"/>
      <c r="M221" s="238" t="str">
        <f>IF($F221="","",IF($F221="Ja","",VLOOKUP($E221,PDC!$B$10:$G$95,5,FALSE)))</f>
        <v/>
      </c>
      <c r="N221" s="31"/>
      <c r="O221" s="300">
        <f t="shared" si="12"/>
        <v>0</v>
      </c>
      <c r="P221" s="300">
        <f t="shared" si="15"/>
        <v>0</v>
      </c>
    </row>
    <row r="222" spans="1:16" x14ac:dyDescent="0.2">
      <c r="A222" s="36" t="str">
        <f>IF(LEN(Crossconnect!A224)=0,"",Crossconnect!A224)</f>
        <v/>
      </c>
      <c r="B222" s="174" t="str">
        <f>IF(LEN(Crossconnect!C224)=0,"",Crossconnect!C224)</f>
        <v/>
      </c>
      <c r="C222" s="174" t="str">
        <f t="shared" si="13"/>
        <v/>
      </c>
      <c r="D222" s="299" t="str">
        <f>IF(Crossconnect!B224="","",Crossconnect!B224)</f>
        <v/>
      </c>
      <c r="E222" s="174" t="str">
        <f>IF(LEN(Crossconnect!E224)=0,"",Crossconnect!E224)</f>
        <v/>
      </c>
      <c r="F222" s="174" t="str">
        <f t="shared" si="14"/>
        <v/>
      </c>
      <c r="G222" s="79" t="str">
        <f>IF(Crossconnect!D224="","",Crossconnect!D224)</f>
        <v/>
      </c>
      <c r="H222" s="36" t="str">
        <f>IF(LEN(Crossconnect!F224)=0,"",Crossconnect!F224)</f>
        <v/>
      </c>
      <c r="I222" s="238" t="str">
        <f>IF($C222="","",IF($C222="Ja","",VLOOKUP($B222,PDC!$B$10:$G$95,6,FALSE)))</f>
        <v/>
      </c>
      <c r="J222" s="238" t="str">
        <f>IF($C222="","",IF($C222="Ja","",VLOOKUP($B222,PDC!$B$10:$G$95,5,FALSE)))</f>
        <v/>
      </c>
      <c r="K222" s="31"/>
      <c r="L222" s="31"/>
      <c r="M222" s="238" t="str">
        <f>IF($F222="","",IF($F222="Ja","",VLOOKUP($E222,PDC!$B$10:$G$95,5,FALSE)))</f>
        <v/>
      </c>
      <c r="N222" s="31"/>
      <c r="O222" s="300">
        <f t="shared" si="12"/>
        <v>0</v>
      </c>
      <c r="P222" s="300">
        <f t="shared" si="15"/>
        <v>0</v>
      </c>
    </row>
    <row r="223" spans="1:16" x14ac:dyDescent="0.2">
      <c r="A223" s="36" t="str">
        <f>IF(LEN(Crossconnect!A225)=0,"",Crossconnect!A225)</f>
        <v/>
      </c>
      <c r="B223" s="174" t="str">
        <f>IF(LEN(Crossconnect!C225)=0,"",Crossconnect!C225)</f>
        <v/>
      </c>
      <c r="C223" s="174" t="str">
        <f t="shared" si="13"/>
        <v/>
      </c>
      <c r="D223" s="299" t="str">
        <f>IF(Crossconnect!B225="","",Crossconnect!B225)</f>
        <v/>
      </c>
      <c r="E223" s="174" t="str">
        <f>IF(LEN(Crossconnect!E225)=0,"",Crossconnect!E225)</f>
        <v/>
      </c>
      <c r="F223" s="174" t="str">
        <f t="shared" si="14"/>
        <v/>
      </c>
      <c r="G223" s="79" t="str">
        <f>IF(Crossconnect!D225="","",Crossconnect!D225)</f>
        <v/>
      </c>
      <c r="H223" s="36" t="str">
        <f>IF(LEN(Crossconnect!F225)=0,"",Crossconnect!F225)</f>
        <v/>
      </c>
      <c r="I223" s="238" t="str">
        <f>IF($C223="","",IF($C223="Ja","",VLOOKUP($B223,PDC!$B$10:$G$95,6,FALSE)))</f>
        <v/>
      </c>
      <c r="J223" s="238" t="str">
        <f>IF($C223="","",IF($C223="Ja","",VLOOKUP($B223,PDC!$B$10:$G$95,5,FALSE)))</f>
        <v/>
      </c>
      <c r="K223" s="31"/>
      <c r="L223" s="31"/>
      <c r="M223" s="238" t="str">
        <f>IF($F223="","",IF($F223="Ja","",VLOOKUP($E223,PDC!$B$10:$G$95,5,FALSE)))</f>
        <v/>
      </c>
      <c r="N223" s="31"/>
      <c r="O223" s="300">
        <f t="shared" si="12"/>
        <v>0</v>
      </c>
      <c r="P223" s="300">
        <f t="shared" si="15"/>
        <v>0</v>
      </c>
    </row>
    <row r="224" spans="1:16" x14ac:dyDescent="0.2">
      <c r="A224" s="36" t="str">
        <f>IF(LEN(Crossconnect!A226)=0,"",Crossconnect!A226)</f>
        <v/>
      </c>
      <c r="B224" s="174" t="str">
        <f>IF(LEN(Crossconnect!C226)=0,"",Crossconnect!C226)</f>
        <v/>
      </c>
      <c r="C224" s="174" t="str">
        <f t="shared" si="13"/>
        <v/>
      </c>
      <c r="D224" s="299" t="str">
        <f>IF(Crossconnect!B226="","",Crossconnect!B226)</f>
        <v/>
      </c>
      <c r="E224" s="174" t="str">
        <f>IF(LEN(Crossconnect!E226)=0,"",Crossconnect!E226)</f>
        <v/>
      </c>
      <c r="F224" s="174" t="str">
        <f t="shared" si="14"/>
        <v/>
      </c>
      <c r="G224" s="79" t="str">
        <f>IF(Crossconnect!D226="","",Crossconnect!D226)</f>
        <v/>
      </c>
      <c r="H224" s="36" t="str">
        <f>IF(LEN(Crossconnect!F226)=0,"",Crossconnect!F226)</f>
        <v/>
      </c>
      <c r="I224" s="238" t="str">
        <f>IF($C224="","",IF($C224="Ja","",VLOOKUP($B224,PDC!$B$10:$G$95,6,FALSE)))</f>
        <v/>
      </c>
      <c r="J224" s="238" t="str">
        <f>IF($C224="","",IF($C224="Ja","",VLOOKUP($B224,PDC!$B$10:$G$95,5,FALSE)))</f>
        <v/>
      </c>
      <c r="K224" s="31"/>
      <c r="L224" s="31"/>
      <c r="M224" s="238" t="str">
        <f>IF($F224="","",IF($F224="Ja","",VLOOKUP($E224,PDC!$B$10:$G$95,5,FALSE)))</f>
        <v/>
      </c>
      <c r="N224" s="31"/>
      <c r="O224" s="300">
        <f t="shared" si="12"/>
        <v>0</v>
      </c>
      <c r="P224" s="300">
        <f t="shared" si="15"/>
        <v>0</v>
      </c>
    </row>
    <row r="225" spans="1:16" x14ac:dyDescent="0.2">
      <c r="A225" s="36" t="str">
        <f>IF(LEN(Crossconnect!A227)=0,"",Crossconnect!A227)</f>
        <v/>
      </c>
      <c r="B225" s="174" t="str">
        <f>IF(LEN(Crossconnect!C227)=0,"",Crossconnect!C227)</f>
        <v/>
      </c>
      <c r="C225" s="174" t="str">
        <f t="shared" si="13"/>
        <v/>
      </c>
      <c r="D225" s="299" t="str">
        <f>IF(Crossconnect!B227="","",Crossconnect!B227)</f>
        <v/>
      </c>
      <c r="E225" s="174" t="str">
        <f>IF(LEN(Crossconnect!E227)=0,"",Crossconnect!E227)</f>
        <v/>
      </c>
      <c r="F225" s="174" t="str">
        <f t="shared" si="14"/>
        <v/>
      </c>
      <c r="G225" s="79" t="str">
        <f>IF(Crossconnect!D227="","",Crossconnect!D227)</f>
        <v/>
      </c>
      <c r="H225" s="36" t="str">
        <f>IF(LEN(Crossconnect!F227)=0,"",Crossconnect!F227)</f>
        <v/>
      </c>
      <c r="I225" s="238" t="str">
        <f>IF($C225="","",IF($C225="Ja","",VLOOKUP($B225,PDC!$B$10:$G$95,6,FALSE)))</f>
        <v/>
      </c>
      <c r="J225" s="238" t="str">
        <f>IF($C225="","",IF($C225="Ja","",VLOOKUP($B225,PDC!$B$10:$G$95,5,FALSE)))</f>
        <v/>
      </c>
      <c r="K225" s="31"/>
      <c r="L225" s="31"/>
      <c r="M225" s="238" t="str">
        <f>IF($F225="","",IF($F225="Ja","",VLOOKUP($E225,PDC!$B$10:$G$95,5,FALSE)))</f>
        <v/>
      </c>
      <c r="N225" s="31"/>
      <c r="O225" s="300">
        <f t="shared" si="12"/>
        <v>0</v>
      </c>
      <c r="P225" s="300">
        <f t="shared" si="15"/>
        <v>0</v>
      </c>
    </row>
    <row r="226" spans="1:16" x14ac:dyDescent="0.2">
      <c r="A226" s="36" t="str">
        <f>IF(LEN(Crossconnect!A228)=0,"",Crossconnect!A228)</f>
        <v/>
      </c>
      <c r="B226" s="174" t="str">
        <f>IF(LEN(Crossconnect!C228)=0,"",Crossconnect!C228)</f>
        <v/>
      </c>
      <c r="C226" s="174" t="str">
        <f t="shared" si="13"/>
        <v/>
      </c>
      <c r="D226" s="299" t="str">
        <f>IF(Crossconnect!B228="","",Crossconnect!B228)</f>
        <v/>
      </c>
      <c r="E226" s="174" t="str">
        <f>IF(LEN(Crossconnect!E228)=0,"",Crossconnect!E228)</f>
        <v/>
      </c>
      <c r="F226" s="174" t="str">
        <f t="shared" si="14"/>
        <v/>
      </c>
      <c r="G226" s="79" t="str">
        <f>IF(Crossconnect!D228="","",Crossconnect!D228)</f>
        <v/>
      </c>
      <c r="H226" s="36" t="str">
        <f>IF(LEN(Crossconnect!F228)=0,"",Crossconnect!F228)</f>
        <v/>
      </c>
      <c r="I226" s="238" t="str">
        <f>IF($C226="","",IF($C226="Ja","",VLOOKUP($B226,PDC!$B$10:$G$95,6,FALSE)))</f>
        <v/>
      </c>
      <c r="J226" s="238" t="str">
        <f>IF($C226="","",IF($C226="Ja","",VLOOKUP($B226,PDC!$B$10:$G$95,5,FALSE)))</f>
        <v/>
      </c>
      <c r="K226" s="31"/>
      <c r="L226" s="31"/>
      <c r="M226" s="238" t="str">
        <f>IF($F226="","",IF($F226="Ja","",VLOOKUP($E226,PDC!$B$10:$G$95,5,FALSE)))</f>
        <v/>
      </c>
      <c r="N226" s="31"/>
      <c r="O226" s="300">
        <f t="shared" si="12"/>
        <v>0</v>
      </c>
      <c r="P226" s="300">
        <f t="shared" si="15"/>
        <v>0</v>
      </c>
    </row>
    <row r="227" spans="1:16" x14ac:dyDescent="0.2">
      <c r="A227" s="36" t="str">
        <f>IF(LEN(Crossconnect!A229)=0,"",Crossconnect!A229)</f>
        <v/>
      </c>
      <c r="B227" s="174" t="str">
        <f>IF(LEN(Crossconnect!C229)=0,"",Crossconnect!C229)</f>
        <v/>
      </c>
      <c r="C227" s="174" t="str">
        <f t="shared" si="13"/>
        <v/>
      </c>
      <c r="D227" s="299" t="str">
        <f>IF(Crossconnect!B229="","",Crossconnect!B229)</f>
        <v/>
      </c>
      <c r="E227" s="174" t="str">
        <f>IF(LEN(Crossconnect!E229)=0,"",Crossconnect!E229)</f>
        <v/>
      </c>
      <c r="F227" s="174" t="str">
        <f t="shared" si="14"/>
        <v/>
      </c>
      <c r="G227" s="79" t="str">
        <f>IF(Crossconnect!D229="","",Crossconnect!D229)</f>
        <v/>
      </c>
      <c r="H227" s="36" t="str">
        <f>IF(LEN(Crossconnect!F229)=0,"",Crossconnect!F229)</f>
        <v/>
      </c>
      <c r="I227" s="238" t="str">
        <f>IF($C227="","",IF($C227="Ja","",VLOOKUP($B227,PDC!$B$10:$G$95,6,FALSE)))</f>
        <v/>
      </c>
      <c r="J227" s="238" t="str">
        <f>IF($C227="","",IF($C227="Ja","",VLOOKUP($B227,PDC!$B$10:$G$95,5,FALSE)))</f>
        <v/>
      </c>
      <c r="K227" s="31"/>
      <c r="L227" s="31"/>
      <c r="M227" s="238" t="str">
        <f>IF($F227="","",IF($F227="Ja","",VLOOKUP($E227,PDC!$B$10:$G$95,5,FALSE)))</f>
        <v/>
      </c>
      <c r="N227" s="31"/>
      <c r="O227" s="300">
        <f t="shared" si="12"/>
        <v>0</v>
      </c>
      <c r="P227" s="300">
        <f t="shared" si="15"/>
        <v>0</v>
      </c>
    </row>
    <row r="228" spans="1:16" x14ac:dyDescent="0.2">
      <c r="A228" s="36" t="str">
        <f>IF(LEN(Crossconnect!A230)=0,"",Crossconnect!A230)</f>
        <v/>
      </c>
      <c r="B228" s="174" t="str">
        <f>IF(LEN(Crossconnect!C230)=0,"",Crossconnect!C230)</f>
        <v/>
      </c>
      <c r="C228" s="174" t="str">
        <f t="shared" si="13"/>
        <v/>
      </c>
      <c r="D228" s="299" t="str">
        <f>IF(Crossconnect!B230="","",Crossconnect!B230)</f>
        <v/>
      </c>
      <c r="E228" s="174" t="str">
        <f>IF(LEN(Crossconnect!E230)=0,"",Crossconnect!E230)</f>
        <v/>
      </c>
      <c r="F228" s="174" t="str">
        <f t="shared" si="14"/>
        <v/>
      </c>
      <c r="G228" s="79" t="str">
        <f>IF(Crossconnect!D230="","",Crossconnect!D230)</f>
        <v/>
      </c>
      <c r="H228" s="36" t="str">
        <f>IF(LEN(Crossconnect!F230)=0,"",Crossconnect!F230)</f>
        <v/>
      </c>
      <c r="I228" s="238" t="str">
        <f>IF($C228="","",IF($C228="Ja","",VLOOKUP($B228,PDC!$B$10:$G$95,6,FALSE)))</f>
        <v/>
      </c>
      <c r="J228" s="238" t="str">
        <f>IF($C228="","",IF($C228="Ja","",VLOOKUP($B228,PDC!$B$10:$G$95,5,FALSE)))</f>
        <v/>
      </c>
      <c r="K228" s="31"/>
      <c r="L228" s="31"/>
      <c r="M228" s="238" t="str">
        <f>IF($F228="","",IF($F228="Ja","",VLOOKUP($E228,PDC!$B$10:$G$95,5,FALSE)))</f>
        <v/>
      </c>
      <c r="N228" s="31"/>
      <c r="O228" s="300">
        <f t="shared" si="12"/>
        <v>0</v>
      </c>
      <c r="P228" s="300">
        <f t="shared" si="15"/>
        <v>0</v>
      </c>
    </row>
    <row r="229" spans="1:16" x14ac:dyDescent="0.2">
      <c r="A229" s="36" t="str">
        <f>IF(LEN(Crossconnect!A231)=0,"",Crossconnect!A231)</f>
        <v/>
      </c>
      <c r="B229" s="174" t="str">
        <f>IF(LEN(Crossconnect!C231)=0,"",Crossconnect!C231)</f>
        <v/>
      </c>
      <c r="C229" s="174" t="str">
        <f t="shared" si="13"/>
        <v/>
      </c>
      <c r="D229" s="299" t="str">
        <f>IF(Crossconnect!B231="","",Crossconnect!B231)</f>
        <v/>
      </c>
      <c r="E229" s="174" t="str">
        <f>IF(LEN(Crossconnect!E231)=0,"",Crossconnect!E231)</f>
        <v/>
      </c>
      <c r="F229" s="174" t="str">
        <f t="shared" si="14"/>
        <v/>
      </c>
      <c r="G229" s="79" t="str">
        <f>IF(Crossconnect!D231="","",Crossconnect!D231)</f>
        <v/>
      </c>
      <c r="H229" s="36" t="str">
        <f>IF(LEN(Crossconnect!F231)=0,"",Crossconnect!F231)</f>
        <v/>
      </c>
      <c r="I229" s="238" t="str">
        <f>IF($C229="","",IF($C229="Ja","",VLOOKUP($B229,PDC!$B$10:$G$95,6,FALSE)))</f>
        <v/>
      </c>
      <c r="J229" s="238" t="str">
        <f>IF($C229="","",IF($C229="Ja","",VLOOKUP($B229,PDC!$B$10:$G$95,5,FALSE)))</f>
        <v/>
      </c>
      <c r="K229" s="31"/>
      <c r="L229" s="31"/>
      <c r="M229" s="238" t="str">
        <f>IF($F229="","",IF($F229="Ja","",VLOOKUP($E229,PDC!$B$10:$G$95,5,FALSE)))</f>
        <v/>
      </c>
      <c r="N229" s="31"/>
      <c r="O229" s="300">
        <f t="shared" si="12"/>
        <v>0</v>
      </c>
      <c r="P229" s="300">
        <f t="shared" si="15"/>
        <v>0</v>
      </c>
    </row>
    <row r="230" spans="1:16" x14ac:dyDescent="0.2">
      <c r="A230" s="36" t="str">
        <f>IF(LEN(Crossconnect!A232)=0,"",Crossconnect!A232)</f>
        <v/>
      </c>
      <c r="B230" s="174" t="str">
        <f>IF(LEN(Crossconnect!C232)=0,"",Crossconnect!C232)</f>
        <v/>
      </c>
      <c r="C230" s="174" t="str">
        <f t="shared" si="13"/>
        <v/>
      </c>
      <c r="D230" s="299" t="str">
        <f>IF(Crossconnect!B232="","",Crossconnect!B232)</f>
        <v/>
      </c>
      <c r="E230" s="174" t="str">
        <f>IF(LEN(Crossconnect!E232)=0,"",Crossconnect!E232)</f>
        <v/>
      </c>
      <c r="F230" s="174" t="str">
        <f t="shared" si="14"/>
        <v/>
      </c>
      <c r="G230" s="79" t="str">
        <f>IF(Crossconnect!D232="","",Crossconnect!D232)</f>
        <v/>
      </c>
      <c r="H230" s="36" t="str">
        <f>IF(LEN(Crossconnect!F232)=0,"",Crossconnect!F232)</f>
        <v/>
      </c>
      <c r="I230" s="238" t="str">
        <f>IF($C230="","",IF($C230="Ja","",VLOOKUP($B230,PDC!$B$10:$G$95,6,FALSE)))</f>
        <v/>
      </c>
      <c r="J230" s="238" t="str">
        <f>IF($C230="","",IF($C230="Ja","",VLOOKUP($B230,PDC!$B$10:$G$95,5,FALSE)))</f>
        <v/>
      </c>
      <c r="K230" s="31"/>
      <c r="L230" s="31"/>
      <c r="M230" s="238" t="str">
        <f>IF($F230="","",IF($F230="Ja","",VLOOKUP($E230,PDC!$B$10:$G$95,5,FALSE)))</f>
        <v/>
      </c>
      <c r="N230" s="31"/>
      <c r="O230" s="300">
        <f t="shared" si="12"/>
        <v>0</v>
      </c>
      <c r="P230" s="300">
        <f t="shared" si="15"/>
        <v>0</v>
      </c>
    </row>
    <row r="231" spans="1:16" x14ac:dyDescent="0.2">
      <c r="A231" s="36" t="str">
        <f>IF(LEN(Crossconnect!A233)=0,"",Crossconnect!A233)</f>
        <v/>
      </c>
      <c r="B231" s="174" t="str">
        <f>IF(LEN(Crossconnect!C233)=0,"",Crossconnect!C233)</f>
        <v/>
      </c>
      <c r="C231" s="174" t="str">
        <f t="shared" si="13"/>
        <v/>
      </c>
      <c r="D231" s="299" t="str">
        <f>IF(Crossconnect!B233="","",Crossconnect!B233)</f>
        <v/>
      </c>
      <c r="E231" s="174" t="str">
        <f>IF(LEN(Crossconnect!E233)=0,"",Crossconnect!E233)</f>
        <v/>
      </c>
      <c r="F231" s="174" t="str">
        <f t="shared" si="14"/>
        <v/>
      </c>
      <c r="G231" s="79" t="str">
        <f>IF(Crossconnect!D233="","",Crossconnect!D233)</f>
        <v/>
      </c>
      <c r="H231" s="36" t="str">
        <f>IF(LEN(Crossconnect!F233)=0,"",Crossconnect!F233)</f>
        <v/>
      </c>
      <c r="I231" s="238" t="str">
        <f>IF($C231="","",IF($C231="Ja","",VLOOKUP($B231,PDC!$B$10:$G$95,6,FALSE)))</f>
        <v/>
      </c>
      <c r="J231" s="238" t="str">
        <f>IF($C231="","",IF($C231="Ja","",VLOOKUP($B231,PDC!$B$10:$G$95,5,FALSE)))</f>
        <v/>
      </c>
      <c r="K231" s="31"/>
      <c r="L231" s="31"/>
      <c r="M231" s="238" t="str">
        <f>IF($F231="","",IF($F231="Ja","",VLOOKUP($E231,PDC!$B$10:$G$95,5,FALSE)))</f>
        <v/>
      </c>
      <c r="N231" s="31"/>
      <c r="O231" s="300">
        <f t="shared" si="12"/>
        <v>0</v>
      </c>
      <c r="P231" s="300">
        <f t="shared" si="15"/>
        <v>0</v>
      </c>
    </row>
    <row r="232" spans="1:16" x14ac:dyDescent="0.2">
      <c r="A232" s="36" t="str">
        <f>IF(LEN(Crossconnect!A234)=0,"",Crossconnect!A234)</f>
        <v/>
      </c>
      <c r="B232" s="174" t="str">
        <f>IF(LEN(Crossconnect!C234)=0,"",Crossconnect!C234)</f>
        <v/>
      </c>
      <c r="C232" s="174" t="str">
        <f t="shared" si="13"/>
        <v/>
      </c>
      <c r="D232" s="299" t="str">
        <f>IF(Crossconnect!B234="","",Crossconnect!B234)</f>
        <v/>
      </c>
      <c r="E232" s="174" t="str">
        <f>IF(LEN(Crossconnect!E234)=0,"",Crossconnect!E234)</f>
        <v/>
      </c>
      <c r="F232" s="174" t="str">
        <f t="shared" si="14"/>
        <v/>
      </c>
      <c r="G232" s="79" t="str">
        <f>IF(Crossconnect!D234="","",Crossconnect!D234)</f>
        <v/>
      </c>
      <c r="H232" s="36" t="str">
        <f>IF(LEN(Crossconnect!F234)=0,"",Crossconnect!F234)</f>
        <v/>
      </c>
      <c r="I232" s="238" t="str">
        <f>IF($C232="","",IF($C232="Ja","",VLOOKUP($B232,PDC!$B$10:$G$95,6,FALSE)))</f>
        <v/>
      </c>
      <c r="J232" s="238" t="str">
        <f>IF($C232="","",IF($C232="Ja","",VLOOKUP($B232,PDC!$B$10:$G$95,5,FALSE)))</f>
        <v/>
      </c>
      <c r="K232" s="31"/>
      <c r="L232" s="31"/>
      <c r="M232" s="238" t="str">
        <f>IF($F232="","",IF($F232="Ja","",VLOOKUP($E232,PDC!$B$10:$G$95,5,FALSE)))</f>
        <v/>
      </c>
      <c r="N232" s="31"/>
      <c r="O232" s="300">
        <f t="shared" si="12"/>
        <v>0</v>
      </c>
      <c r="P232" s="300">
        <f t="shared" si="15"/>
        <v>0</v>
      </c>
    </row>
    <row r="233" spans="1:16" x14ac:dyDescent="0.2">
      <c r="A233" s="36" t="str">
        <f>IF(LEN(Crossconnect!A235)=0,"",Crossconnect!A235)</f>
        <v/>
      </c>
      <c r="B233" s="174" t="str">
        <f>IF(LEN(Crossconnect!C235)=0,"",Crossconnect!C235)</f>
        <v/>
      </c>
      <c r="C233" s="174" t="str">
        <f t="shared" si="13"/>
        <v/>
      </c>
      <c r="D233" s="299" t="str">
        <f>IF(Crossconnect!B235="","",Crossconnect!B235)</f>
        <v/>
      </c>
      <c r="E233" s="174" t="str">
        <f>IF(LEN(Crossconnect!E235)=0,"",Crossconnect!E235)</f>
        <v/>
      </c>
      <c r="F233" s="174" t="str">
        <f t="shared" si="14"/>
        <v/>
      </c>
      <c r="G233" s="79" t="str">
        <f>IF(Crossconnect!D235="","",Crossconnect!D235)</f>
        <v/>
      </c>
      <c r="H233" s="36" t="str">
        <f>IF(LEN(Crossconnect!F235)=0,"",Crossconnect!F235)</f>
        <v/>
      </c>
      <c r="I233" s="238" t="str">
        <f>IF($C233="","",IF($C233="Ja","",VLOOKUP($B233,PDC!$B$10:$G$95,6,FALSE)))</f>
        <v/>
      </c>
      <c r="J233" s="238" t="str">
        <f>IF($C233="","",IF($C233="Ja","",VLOOKUP($B233,PDC!$B$10:$G$95,5,FALSE)))</f>
        <v/>
      </c>
      <c r="K233" s="31"/>
      <c r="L233" s="31"/>
      <c r="M233" s="238" t="str">
        <f>IF($F233="","",IF($F233="Ja","",VLOOKUP($E233,PDC!$B$10:$G$95,5,FALSE)))</f>
        <v/>
      </c>
      <c r="N233" s="31"/>
      <c r="O233" s="300">
        <f t="shared" si="12"/>
        <v>0</v>
      </c>
      <c r="P233" s="300">
        <f t="shared" si="15"/>
        <v>0</v>
      </c>
    </row>
    <row r="234" spans="1:16" x14ac:dyDescent="0.2">
      <c r="A234" s="36" t="str">
        <f>IF(LEN(Crossconnect!A236)=0,"",Crossconnect!A236)</f>
        <v/>
      </c>
      <c r="B234" s="174" t="str">
        <f>IF(LEN(Crossconnect!C236)=0,"",Crossconnect!C236)</f>
        <v/>
      </c>
      <c r="C234" s="174" t="str">
        <f t="shared" si="13"/>
        <v/>
      </c>
      <c r="D234" s="299" t="str">
        <f>IF(Crossconnect!B236="","",Crossconnect!B236)</f>
        <v/>
      </c>
      <c r="E234" s="174" t="str">
        <f>IF(LEN(Crossconnect!E236)=0,"",Crossconnect!E236)</f>
        <v/>
      </c>
      <c r="F234" s="174" t="str">
        <f t="shared" si="14"/>
        <v/>
      </c>
      <c r="G234" s="79" t="str">
        <f>IF(Crossconnect!D236="","",Crossconnect!D236)</f>
        <v/>
      </c>
      <c r="H234" s="36" t="str">
        <f>IF(LEN(Crossconnect!F236)=0,"",Crossconnect!F236)</f>
        <v/>
      </c>
      <c r="I234" s="238" t="str">
        <f>IF($C234="","",IF($C234="Ja","",VLOOKUP($B234,PDC!$B$10:$G$95,6,FALSE)))</f>
        <v/>
      </c>
      <c r="J234" s="238" t="str">
        <f>IF($C234="","",IF($C234="Ja","",VLOOKUP($B234,PDC!$B$10:$G$95,5,FALSE)))</f>
        <v/>
      </c>
      <c r="K234" s="31"/>
      <c r="L234" s="31"/>
      <c r="M234" s="238" t="str">
        <f>IF($F234="","",IF($F234="Ja","",VLOOKUP($E234,PDC!$B$10:$G$95,5,FALSE)))</f>
        <v/>
      </c>
      <c r="N234" s="31"/>
      <c r="O234" s="300">
        <f t="shared" si="12"/>
        <v>0</v>
      </c>
      <c r="P234" s="300">
        <f t="shared" si="15"/>
        <v>0</v>
      </c>
    </row>
    <row r="235" spans="1:16" x14ac:dyDescent="0.2">
      <c r="A235" s="36" t="str">
        <f>IF(LEN(Crossconnect!A237)=0,"",Crossconnect!A237)</f>
        <v/>
      </c>
      <c r="B235" s="174" t="str">
        <f>IF(LEN(Crossconnect!C237)=0,"",Crossconnect!C237)</f>
        <v/>
      </c>
      <c r="C235" s="174" t="str">
        <f t="shared" si="13"/>
        <v/>
      </c>
      <c r="D235" s="299" t="str">
        <f>IF(Crossconnect!B237="","",Crossconnect!B237)</f>
        <v/>
      </c>
      <c r="E235" s="174" t="str">
        <f>IF(LEN(Crossconnect!E237)=0,"",Crossconnect!E237)</f>
        <v/>
      </c>
      <c r="F235" s="174" t="str">
        <f t="shared" si="14"/>
        <v/>
      </c>
      <c r="G235" s="79" t="str">
        <f>IF(Crossconnect!D237="","",Crossconnect!D237)</f>
        <v/>
      </c>
      <c r="H235" s="36" t="str">
        <f>IF(LEN(Crossconnect!F237)=0,"",Crossconnect!F237)</f>
        <v/>
      </c>
      <c r="I235" s="238" t="str">
        <f>IF($C235="","",IF($C235="Ja","",VLOOKUP($B235,PDC!$B$10:$G$95,6,FALSE)))</f>
        <v/>
      </c>
      <c r="J235" s="238" t="str">
        <f>IF($C235="","",IF($C235="Ja","",VLOOKUP($B235,PDC!$B$10:$G$95,5,FALSE)))</f>
        <v/>
      </c>
      <c r="K235" s="31"/>
      <c r="L235" s="31"/>
      <c r="M235" s="238" t="str">
        <f>IF($F235="","",IF($F235="Ja","",VLOOKUP($E235,PDC!$B$10:$G$95,5,FALSE)))</f>
        <v/>
      </c>
      <c r="N235" s="31"/>
      <c r="O235" s="300">
        <f t="shared" si="12"/>
        <v>0</v>
      </c>
      <c r="P235" s="300">
        <f t="shared" si="15"/>
        <v>0</v>
      </c>
    </row>
    <row r="236" spans="1:16" x14ac:dyDescent="0.2">
      <c r="A236" s="36" t="str">
        <f>IF(LEN(Crossconnect!A238)=0,"",Crossconnect!A238)</f>
        <v/>
      </c>
      <c r="B236" s="174" t="str">
        <f>IF(LEN(Crossconnect!C238)=0,"",Crossconnect!C238)</f>
        <v/>
      </c>
      <c r="C236" s="174" t="str">
        <f t="shared" si="13"/>
        <v/>
      </c>
      <c r="D236" s="299" t="str">
        <f>IF(Crossconnect!B238="","",Crossconnect!B238)</f>
        <v/>
      </c>
      <c r="E236" s="174" t="str">
        <f>IF(LEN(Crossconnect!E238)=0,"",Crossconnect!E238)</f>
        <v/>
      </c>
      <c r="F236" s="174" t="str">
        <f t="shared" si="14"/>
        <v/>
      </c>
      <c r="G236" s="79" t="str">
        <f>IF(Crossconnect!D238="","",Crossconnect!D238)</f>
        <v/>
      </c>
      <c r="H236" s="36" t="str">
        <f>IF(LEN(Crossconnect!F238)=0,"",Crossconnect!F238)</f>
        <v/>
      </c>
      <c r="I236" s="238" t="str">
        <f>IF($C236="","",IF($C236="Ja","",VLOOKUP($B236,PDC!$B$10:$G$95,6,FALSE)))</f>
        <v/>
      </c>
      <c r="J236" s="238" t="str">
        <f>IF($C236="","",IF($C236="Ja","",VLOOKUP($B236,PDC!$B$10:$G$95,5,FALSE)))</f>
        <v/>
      </c>
      <c r="K236" s="31"/>
      <c r="L236" s="31"/>
      <c r="M236" s="238" t="str">
        <f>IF($F236="","",IF($F236="Ja","",VLOOKUP($E236,PDC!$B$10:$G$95,5,FALSE)))</f>
        <v/>
      </c>
      <c r="N236" s="31"/>
      <c r="O236" s="300">
        <f t="shared" si="12"/>
        <v>0</v>
      </c>
      <c r="P236" s="300">
        <f t="shared" si="15"/>
        <v>0</v>
      </c>
    </row>
    <row r="237" spans="1:16" x14ac:dyDescent="0.2">
      <c r="A237" s="36" t="str">
        <f>IF(LEN(Crossconnect!A239)=0,"",Crossconnect!A239)</f>
        <v/>
      </c>
      <c r="B237" s="174" t="str">
        <f>IF(LEN(Crossconnect!C239)=0,"",Crossconnect!C239)</f>
        <v/>
      </c>
      <c r="C237" s="174" t="str">
        <f t="shared" si="13"/>
        <v/>
      </c>
      <c r="D237" s="299" t="str">
        <f>IF(Crossconnect!B239="","",Crossconnect!B239)</f>
        <v/>
      </c>
      <c r="E237" s="174" t="str">
        <f>IF(LEN(Crossconnect!E239)=0,"",Crossconnect!E239)</f>
        <v/>
      </c>
      <c r="F237" s="174" t="str">
        <f t="shared" si="14"/>
        <v/>
      </c>
      <c r="G237" s="79" t="str">
        <f>IF(Crossconnect!D239="","",Crossconnect!D239)</f>
        <v/>
      </c>
      <c r="H237" s="36" t="str">
        <f>IF(LEN(Crossconnect!F239)=0,"",Crossconnect!F239)</f>
        <v/>
      </c>
      <c r="I237" s="238" t="str">
        <f>IF($C237="","",IF($C237="Ja","",VLOOKUP($B237,PDC!$B$10:$G$95,6,FALSE)))</f>
        <v/>
      </c>
      <c r="J237" s="238" t="str">
        <f>IF($C237="","",IF($C237="Ja","",VLOOKUP($B237,PDC!$B$10:$G$95,5,FALSE)))</f>
        <v/>
      </c>
      <c r="K237" s="31"/>
      <c r="L237" s="31"/>
      <c r="M237" s="238" t="str">
        <f>IF($F237="","",IF($F237="Ja","",VLOOKUP($E237,PDC!$B$10:$G$95,5,FALSE)))</f>
        <v/>
      </c>
      <c r="N237" s="31"/>
      <c r="O237" s="300">
        <f t="shared" si="12"/>
        <v>0</v>
      </c>
      <c r="P237" s="300">
        <f t="shared" si="15"/>
        <v>0</v>
      </c>
    </row>
    <row r="238" spans="1:16" x14ac:dyDescent="0.2">
      <c r="A238" s="36" t="str">
        <f>IF(LEN(Crossconnect!A240)=0,"",Crossconnect!A240)</f>
        <v/>
      </c>
      <c r="B238" s="174" t="str">
        <f>IF(LEN(Crossconnect!C240)=0,"",Crossconnect!C240)</f>
        <v/>
      </c>
      <c r="C238" s="174" t="str">
        <f t="shared" si="13"/>
        <v/>
      </c>
      <c r="D238" s="299" t="str">
        <f>IF(Crossconnect!B240="","",Crossconnect!B240)</f>
        <v/>
      </c>
      <c r="E238" s="174" t="str">
        <f>IF(LEN(Crossconnect!E240)=0,"",Crossconnect!E240)</f>
        <v/>
      </c>
      <c r="F238" s="174" t="str">
        <f t="shared" si="14"/>
        <v/>
      </c>
      <c r="G238" s="79" t="str">
        <f>IF(Crossconnect!D240="","",Crossconnect!D240)</f>
        <v/>
      </c>
      <c r="H238" s="36" t="str">
        <f>IF(LEN(Crossconnect!F240)=0,"",Crossconnect!F240)</f>
        <v/>
      </c>
      <c r="I238" s="238" t="str">
        <f>IF($C238="","",IF($C238="Ja","",VLOOKUP($B238,PDC!$B$10:$G$95,6,FALSE)))</f>
        <v/>
      </c>
      <c r="J238" s="238" t="str">
        <f>IF($C238="","",IF($C238="Ja","",VLOOKUP($B238,PDC!$B$10:$G$95,5,FALSE)))</f>
        <v/>
      </c>
      <c r="K238" s="31"/>
      <c r="L238" s="31"/>
      <c r="M238" s="238" t="str">
        <f>IF($F238="","",IF($F238="Ja","",VLOOKUP($E238,PDC!$B$10:$G$95,5,FALSE)))</f>
        <v/>
      </c>
      <c r="N238" s="31"/>
      <c r="O238" s="300">
        <f t="shared" si="12"/>
        <v>0</v>
      </c>
      <c r="P238" s="300">
        <f t="shared" si="15"/>
        <v>0</v>
      </c>
    </row>
    <row r="239" spans="1:16" x14ac:dyDescent="0.2">
      <c r="A239" s="36" t="str">
        <f>IF(LEN(Crossconnect!A241)=0,"",Crossconnect!A241)</f>
        <v/>
      </c>
      <c r="B239" s="174" t="str">
        <f>IF(LEN(Crossconnect!C241)=0,"",Crossconnect!C241)</f>
        <v/>
      </c>
      <c r="C239" s="174" t="str">
        <f t="shared" si="13"/>
        <v/>
      </c>
      <c r="D239" s="299" t="str">
        <f>IF(Crossconnect!B241="","",Crossconnect!B241)</f>
        <v/>
      </c>
      <c r="E239" s="174" t="str">
        <f>IF(LEN(Crossconnect!E241)=0,"",Crossconnect!E241)</f>
        <v/>
      </c>
      <c r="F239" s="174" t="str">
        <f t="shared" si="14"/>
        <v/>
      </c>
      <c r="G239" s="79" t="str">
        <f>IF(Crossconnect!D241="","",Crossconnect!D241)</f>
        <v/>
      </c>
      <c r="H239" s="36" t="str">
        <f>IF(LEN(Crossconnect!F241)=0,"",Crossconnect!F241)</f>
        <v/>
      </c>
      <c r="I239" s="238" t="str">
        <f>IF($C239="","",IF($C239="Ja","",VLOOKUP($B239,PDC!$B$10:$G$95,6,FALSE)))</f>
        <v/>
      </c>
      <c r="J239" s="238" t="str">
        <f>IF($C239="","",IF($C239="Ja","",VLOOKUP($B239,PDC!$B$10:$G$95,5,FALSE)))</f>
        <v/>
      </c>
      <c r="K239" s="31"/>
      <c r="L239" s="31"/>
      <c r="M239" s="238" t="str">
        <f>IF($F239="","",IF($F239="Ja","",VLOOKUP($E239,PDC!$B$10:$G$95,5,FALSE)))</f>
        <v/>
      </c>
      <c r="N239" s="31"/>
      <c r="O239" s="300">
        <f t="shared" si="12"/>
        <v>0</v>
      </c>
      <c r="P239" s="300">
        <f t="shared" si="15"/>
        <v>0</v>
      </c>
    </row>
    <row r="240" spans="1:16" x14ac:dyDescent="0.2">
      <c r="A240" s="36" t="str">
        <f>IF(LEN(Crossconnect!A242)=0,"",Crossconnect!A242)</f>
        <v/>
      </c>
      <c r="B240" s="174" t="str">
        <f>IF(LEN(Crossconnect!C242)=0,"",Crossconnect!C242)</f>
        <v/>
      </c>
      <c r="C240" s="174" t="str">
        <f t="shared" si="13"/>
        <v/>
      </c>
      <c r="D240" s="299" t="str">
        <f>IF(Crossconnect!B242="","",Crossconnect!B242)</f>
        <v/>
      </c>
      <c r="E240" s="174" t="str">
        <f>IF(LEN(Crossconnect!E242)=0,"",Crossconnect!E242)</f>
        <v/>
      </c>
      <c r="F240" s="174" t="str">
        <f t="shared" si="14"/>
        <v/>
      </c>
      <c r="G240" s="79" t="str">
        <f>IF(Crossconnect!D242="","",Crossconnect!D242)</f>
        <v/>
      </c>
      <c r="H240" s="36" t="str">
        <f>IF(LEN(Crossconnect!F242)=0,"",Crossconnect!F242)</f>
        <v/>
      </c>
      <c r="I240" s="238" t="str">
        <f>IF($C240="","",IF($C240="Ja","",VLOOKUP($B240,PDC!$B$10:$G$95,6,FALSE)))</f>
        <v/>
      </c>
      <c r="J240" s="238" t="str">
        <f>IF($C240="","",IF($C240="Ja","",VLOOKUP($B240,PDC!$B$10:$G$95,5,FALSE)))</f>
        <v/>
      </c>
      <c r="K240" s="31"/>
      <c r="L240" s="31"/>
      <c r="M240" s="238" t="str">
        <f>IF($F240="","",IF($F240="Ja","",VLOOKUP($E240,PDC!$B$10:$G$95,5,FALSE)))</f>
        <v/>
      </c>
      <c r="N240" s="31"/>
      <c r="O240" s="300">
        <f t="shared" si="12"/>
        <v>0</v>
      </c>
      <c r="P240" s="300">
        <f t="shared" si="15"/>
        <v>0</v>
      </c>
    </row>
    <row r="241" spans="1:16" x14ac:dyDescent="0.2">
      <c r="A241" s="36" t="str">
        <f>IF(LEN(Crossconnect!A243)=0,"",Crossconnect!A243)</f>
        <v/>
      </c>
      <c r="B241" s="174" t="str">
        <f>IF(LEN(Crossconnect!C243)=0,"",Crossconnect!C243)</f>
        <v/>
      </c>
      <c r="C241" s="174" t="str">
        <f t="shared" si="13"/>
        <v/>
      </c>
      <c r="D241" s="299" t="str">
        <f>IF(Crossconnect!B243="","",Crossconnect!B243)</f>
        <v/>
      </c>
      <c r="E241" s="174" t="str">
        <f>IF(LEN(Crossconnect!E243)=0,"",Crossconnect!E243)</f>
        <v/>
      </c>
      <c r="F241" s="174" t="str">
        <f t="shared" si="14"/>
        <v/>
      </c>
      <c r="G241" s="79" t="str">
        <f>IF(Crossconnect!D243="","",Crossconnect!D243)</f>
        <v/>
      </c>
      <c r="H241" s="36" t="str">
        <f>IF(LEN(Crossconnect!F243)=0,"",Crossconnect!F243)</f>
        <v/>
      </c>
      <c r="I241" s="238" t="str">
        <f>IF($C241="","",IF($C241="Ja","",VLOOKUP($B241,PDC!$B$10:$G$95,6,FALSE)))</f>
        <v/>
      </c>
      <c r="J241" s="238" t="str">
        <f>IF($C241="","",IF($C241="Ja","",VLOOKUP($B241,PDC!$B$10:$G$95,5,FALSE)))</f>
        <v/>
      </c>
      <c r="K241" s="31"/>
      <c r="L241" s="31"/>
      <c r="M241" s="238" t="str">
        <f>IF($F241="","",IF($F241="Ja","",VLOOKUP($E241,PDC!$B$10:$G$95,5,FALSE)))</f>
        <v/>
      </c>
      <c r="N241" s="31"/>
      <c r="O241" s="300">
        <f t="shared" si="12"/>
        <v>0</v>
      </c>
      <c r="P241" s="300">
        <f t="shared" si="15"/>
        <v>0</v>
      </c>
    </row>
    <row r="242" spans="1:16" x14ac:dyDescent="0.2">
      <c r="A242" s="36" t="str">
        <f>IF(LEN(Crossconnect!A244)=0,"",Crossconnect!A244)</f>
        <v/>
      </c>
      <c r="B242" s="174" t="str">
        <f>IF(LEN(Crossconnect!C244)=0,"",Crossconnect!C244)</f>
        <v/>
      </c>
      <c r="C242" s="174" t="str">
        <f t="shared" si="13"/>
        <v/>
      </c>
      <c r="D242" s="299" t="str">
        <f>IF(Crossconnect!B244="","",Crossconnect!B244)</f>
        <v/>
      </c>
      <c r="E242" s="174" t="str">
        <f>IF(LEN(Crossconnect!E244)=0,"",Crossconnect!E244)</f>
        <v/>
      </c>
      <c r="F242" s="174" t="str">
        <f t="shared" si="14"/>
        <v/>
      </c>
      <c r="G242" s="79" t="str">
        <f>IF(Crossconnect!D244="","",Crossconnect!D244)</f>
        <v/>
      </c>
      <c r="H242" s="36" t="str">
        <f>IF(LEN(Crossconnect!F244)=0,"",Crossconnect!F244)</f>
        <v/>
      </c>
      <c r="I242" s="238" t="str">
        <f>IF($C242="","",IF($C242="Ja","",VLOOKUP($B242,PDC!$B$10:$G$95,6,FALSE)))</f>
        <v/>
      </c>
      <c r="J242" s="238" t="str">
        <f>IF($C242="","",IF($C242="Ja","",VLOOKUP($B242,PDC!$B$10:$G$95,5,FALSE)))</f>
        <v/>
      </c>
      <c r="K242" s="31"/>
      <c r="L242" s="31"/>
      <c r="M242" s="238" t="str">
        <f>IF($F242="","",IF($F242="Ja","",VLOOKUP($E242,PDC!$B$10:$G$95,5,FALSE)))</f>
        <v/>
      </c>
      <c r="N242" s="31"/>
      <c r="O242" s="300">
        <f t="shared" si="12"/>
        <v>0</v>
      </c>
      <c r="P242" s="300">
        <f t="shared" si="15"/>
        <v>0</v>
      </c>
    </row>
    <row r="243" spans="1:16" x14ac:dyDescent="0.2">
      <c r="A243" s="36" t="str">
        <f>IF(LEN(Crossconnect!A245)=0,"",Crossconnect!A245)</f>
        <v/>
      </c>
      <c r="B243" s="174" t="str">
        <f>IF(LEN(Crossconnect!C245)=0,"",Crossconnect!C245)</f>
        <v/>
      </c>
      <c r="C243" s="174" t="str">
        <f t="shared" si="13"/>
        <v/>
      </c>
      <c r="D243" s="299" t="str">
        <f>IF(Crossconnect!B245="","",Crossconnect!B245)</f>
        <v/>
      </c>
      <c r="E243" s="174" t="str">
        <f>IF(LEN(Crossconnect!E245)=0,"",Crossconnect!E245)</f>
        <v/>
      </c>
      <c r="F243" s="174" t="str">
        <f t="shared" si="14"/>
        <v/>
      </c>
      <c r="G243" s="79" t="str">
        <f>IF(Crossconnect!D245="","",Crossconnect!D245)</f>
        <v/>
      </c>
      <c r="H243" s="36" t="str">
        <f>IF(LEN(Crossconnect!F245)=0,"",Crossconnect!F245)</f>
        <v/>
      </c>
      <c r="I243" s="238" t="str">
        <f>IF($C243="","",IF($C243="Ja","",VLOOKUP($B243,PDC!$B$10:$G$95,6,FALSE)))</f>
        <v/>
      </c>
      <c r="J243" s="238" t="str">
        <f>IF($C243="","",IF($C243="Ja","",VLOOKUP($B243,PDC!$B$10:$G$95,5,FALSE)))</f>
        <v/>
      </c>
      <c r="K243" s="31"/>
      <c r="L243" s="31"/>
      <c r="M243" s="238" t="str">
        <f>IF($F243="","",IF($F243="Ja","",VLOOKUP($E243,PDC!$B$10:$G$95,5,FALSE)))</f>
        <v/>
      </c>
      <c r="N243" s="31"/>
      <c r="O243" s="300">
        <f t="shared" si="12"/>
        <v>0</v>
      </c>
      <c r="P243" s="300">
        <f t="shared" si="15"/>
        <v>0</v>
      </c>
    </row>
    <row r="244" spans="1:16" x14ac:dyDescent="0.2">
      <c r="A244" s="36" t="str">
        <f>IF(LEN(Crossconnect!A246)=0,"",Crossconnect!A246)</f>
        <v/>
      </c>
      <c r="B244" s="174" t="str">
        <f>IF(LEN(Crossconnect!C246)=0,"",Crossconnect!C246)</f>
        <v/>
      </c>
      <c r="C244" s="174" t="str">
        <f t="shared" si="13"/>
        <v/>
      </c>
      <c r="D244" s="299" t="str">
        <f>IF(Crossconnect!B246="","",Crossconnect!B246)</f>
        <v/>
      </c>
      <c r="E244" s="174" t="str">
        <f>IF(LEN(Crossconnect!E246)=0,"",Crossconnect!E246)</f>
        <v/>
      </c>
      <c r="F244" s="174" t="str">
        <f t="shared" si="14"/>
        <v/>
      </c>
      <c r="G244" s="79" t="str">
        <f>IF(Crossconnect!D246="","",Crossconnect!D246)</f>
        <v/>
      </c>
      <c r="H244" s="36" t="str">
        <f>IF(LEN(Crossconnect!F246)=0,"",Crossconnect!F246)</f>
        <v/>
      </c>
      <c r="I244" s="238" t="str">
        <f>IF($C244="","",IF($C244="Ja","",VLOOKUP($B244,PDC!$B$10:$G$95,6,FALSE)))</f>
        <v/>
      </c>
      <c r="J244" s="238" t="str">
        <f>IF($C244="","",IF($C244="Ja","",VLOOKUP($B244,PDC!$B$10:$G$95,5,FALSE)))</f>
        <v/>
      </c>
      <c r="K244" s="31"/>
      <c r="L244" s="31"/>
      <c r="M244" s="238" t="str">
        <f>IF($F244="","",IF($F244="Ja","",VLOOKUP($E244,PDC!$B$10:$G$95,5,FALSE)))</f>
        <v/>
      </c>
      <c r="N244" s="31"/>
      <c r="O244" s="300">
        <f t="shared" si="12"/>
        <v>0</v>
      </c>
      <c r="P244" s="300">
        <f t="shared" si="15"/>
        <v>0</v>
      </c>
    </row>
    <row r="245" spans="1:16" x14ac:dyDescent="0.2">
      <c r="A245" s="36" t="str">
        <f>IF(LEN(Crossconnect!A247)=0,"",Crossconnect!A247)</f>
        <v/>
      </c>
      <c r="B245" s="174" t="str">
        <f>IF(LEN(Crossconnect!C247)=0,"",Crossconnect!C247)</f>
        <v/>
      </c>
      <c r="C245" s="174" t="str">
        <f t="shared" si="13"/>
        <v/>
      </c>
      <c r="D245" s="299" t="str">
        <f>IF(Crossconnect!B247="","",Crossconnect!B247)</f>
        <v/>
      </c>
      <c r="E245" s="174" t="str">
        <f>IF(LEN(Crossconnect!E247)=0,"",Crossconnect!E247)</f>
        <v/>
      </c>
      <c r="F245" s="174" t="str">
        <f t="shared" si="14"/>
        <v/>
      </c>
      <c r="G245" s="79" t="str">
        <f>IF(Crossconnect!D247="","",Crossconnect!D247)</f>
        <v/>
      </c>
      <c r="H245" s="36" t="str">
        <f>IF(LEN(Crossconnect!F247)=0,"",Crossconnect!F247)</f>
        <v/>
      </c>
      <c r="I245" s="238" t="str">
        <f>IF($C245="","",IF($C245="Ja","",VLOOKUP($B245,PDC!$B$10:$G$95,6,FALSE)))</f>
        <v/>
      </c>
      <c r="J245" s="238" t="str">
        <f>IF($C245="","",IF($C245="Ja","",VLOOKUP($B245,PDC!$B$10:$G$95,5,FALSE)))</f>
        <v/>
      </c>
      <c r="K245" s="31"/>
      <c r="L245" s="31"/>
      <c r="M245" s="238" t="str">
        <f>IF($F245="","",IF($F245="Ja","",VLOOKUP($E245,PDC!$B$10:$G$95,5,FALSE)))</f>
        <v/>
      </c>
      <c r="N245" s="31"/>
      <c r="O245" s="300">
        <f t="shared" si="12"/>
        <v>0</v>
      </c>
      <c r="P245" s="300">
        <f t="shared" si="15"/>
        <v>0</v>
      </c>
    </row>
    <row r="246" spans="1:16" x14ac:dyDescent="0.2">
      <c r="A246" s="36" t="str">
        <f>IF(LEN(Crossconnect!A248)=0,"",Crossconnect!A248)</f>
        <v/>
      </c>
      <c r="B246" s="174" t="str">
        <f>IF(LEN(Crossconnect!C248)=0,"",Crossconnect!C248)</f>
        <v/>
      </c>
      <c r="C246" s="174" t="str">
        <f t="shared" si="13"/>
        <v/>
      </c>
      <c r="D246" s="299" t="str">
        <f>IF(Crossconnect!B248="","",Crossconnect!B248)</f>
        <v/>
      </c>
      <c r="E246" s="174" t="str">
        <f>IF(LEN(Crossconnect!E248)=0,"",Crossconnect!E248)</f>
        <v/>
      </c>
      <c r="F246" s="174" t="str">
        <f t="shared" si="14"/>
        <v/>
      </c>
      <c r="G246" s="79" t="str">
        <f>IF(Crossconnect!D248="","",Crossconnect!D248)</f>
        <v/>
      </c>
      <c r="H246" s="36" t="str">
        <f>IF(LEN(Crossconnect!F248)=0,"",Crossconnect!F248)</f>
        <v/>
      </c>
      <c r="I246" s="238" t="str">
        <f>IF($C246="","",IF($C246="Ja","",VLOOKUP($B246,PDC!$B$10:$G$95,6,FALSE)))</f>
        <v/>
      </c>
      <c r="J246" s="238" t="str">
        <f>IF($C246="","",IF($C246="Ja","",VLOOKUP($B246,PDC!$B$10:$G$95,5,FALSE)))</f>
        <v/>
      </c>
      <c r="K246" s="31"/>
      <c r="L246" s="31"/>
      <c r="M246" s="238" t="str">
        <f>IF($F246="","",IF($F246="Ja","",VLOOKUP($E246,PDC!$B$10:$G$95,5,FALSE)))</f>
        <v/>
      </c>
      <c r="N246" s="31"/>
      <c r="O246" s="300">
        <f t="shared" si="12"/>
        <v>0</v>
      </c>
      <c r="P246" s="300">
        <f t="shared" si="15"/>
        <v>0</v>
      </c>
    </row>
    <row r="247" spans="1:16" x14ac:dyDescent="0.2">
      <c r="A247" s="36" t="str">
        <f>IF(LEN(Crossconnect!A249)=0,"",Crossconnect!A249)</f>
        <v/>
      </c>
      <c r="B247" s="174" t="str">
        <f>IF(LEN(Crossconnect!C249)=0,"",Crossconnect!C249)</f>
        <v/>
      </c>
      <c r="C247" s="174" t="str">
        <f t="shared" si="13"/>
        <v/>
      </c>
      <c r="D247" s="299" t="str">
        <f>IF(Crossconnect!B249="","",Crossconnect!B249)</f>
        <v/>
      </c>
      <c r="E247" s="174" t="str">
        <f>IF(LEN(Crossconnect!E249)=0,"",Crossconnect!E249)</f>
        <v/>
      </c>
      <c r="F247" s="174" t="str">
        <f t="shared" si="14"/>
        <v/>
      </c>
      <c r="G247" s="79" t="str">
        <f>IF(Crossconnect!D249="","",Crossconnect!D249)</f>
        <v/>
      </c>
      <c r="H247" s="36" t="str">
        <f>IF(LEN(Crossconnect!F249)=0,"",Crossconnect!F249)</f>
        <v/>
      </c>
      <c r="I247" s="238" t="str">
        <f>IF($C247="","",IF($C247="Ja","",VLOOKUP($B247,PDC!$B$10:$G$95,6,FALSE)))</f>
        <v/>
      </c>
      <c r="J247" s="238" t="str">
        <f>IF($C247="","",IF($C247="Ja","",VLOOKUP($B247,PDC!$B$10:$G$95,5,FALSE)))</f>
        <v/>
      </c>
      <c r="K247" s="31"/>
      <c r="L247" s="31"/>
      <c r="M247" s="238" t="str">
        <f>IF($F247="","",IF($F247="Ja","",VLOOKUP($E247,PDC!$B$10:$G$95,5,FALSE)))</f>
        <v/>
      </c>
      <c r="N247" s="31"/>
      <c r="O247" s="300">
        <f t="shared" si="12"/>
        <v>0</v>
      </c>
      <c r="P247" s="300">
        <f t="shared" si="15"/>
        <v>0</v>
      </c>
    </row>
    <row r="248" spans="1:16" x14ac:dyDescent="0.2">
      <c r="A248" s="36" t="str">
        <f>IF(LEN(Crossconnect!A250)=0,"",Crossconnect!A250)</f>
        <v/>
      </c>
      <c r="B248" s="174" t="str">
        <f>IF(LEN(Crossconnect!C250)=0,"",Crossconnect!C250)</f>
        <v/>
      </c>
      <c r="C248" s="174" t="str">
        <f t="shared" si="13"/>
        <v/>
      </c>
      <c r="D248" s="299" t="str">
        <f>IF(Crossconnect!B250="","",Crossconnect!B250)</f>
        <v/>
      </c>
      <c r="E248" s="174" t="str">
        <f>IF(LEN(Crossconnect!E250)=0,"",Crossconnect!E250)</f>
        <v/>
      </c>
      <c r="F248" s="174" t="str">
        <f t="shared" si="14"/>
        <v/>
      </c>
      <c r="G248" s="79" t="str">
        <f>IF(Crossconnect!D250="","",Crossconnect!D250)</f>
        <v/>
      </c>
      <c r="H248" s="36" t="str">
        <f>IF(LEN(Crossconnect!F250)=0,"",Crossconnect!F250)</f>
        <v/>
      </c>
      <c r="I248" s="238" t="str">
        <f>IF($C248="","",IF($C248="Ja","",VLOOKUP($B248,PDC!$B$10:$G$95,6,FALSE)))</f>
        <v/>
      </c>
      <c r="J248" s="238" t="str">
        <f>IF($C248="","",IF($C248="Ja","",VLOOKUP($B248,PDC!$B$10:$G$95,5,FALSE)))</f>
        <v/>
      </c>
      <c r="K248" s="31"/>
      <c r="L248" s="31"/>
      <c r="M248" s="238" t="str">
        <f>IF($F248="","",IF($F248="Ja","",VLOOKUP($E248,PDC!$B$10:$G$95,5,FALSE)))</f>
        <v/>
      </c>
      <c r="N248" s="31"/>
      <c r="O248" s="300">
        <f t="shared" si="12"/>
        <v>0</v>
      </c>
      <c r="P248" s="300">
        <f t="shared" si="15"/>
        <v>0</v>
      </c>
    </row>
    <row r="249" spans="1:16" x14ac:dyDescent="0.2">
      <c r="A249" s="36" t="str">
        <f>IF(LEN(Crossconnect!A251)=0,"",Crossconnect!A251)</f>
        <v/>
      </c>
      <c r="B249" s="174" t="str">
        <f>IF(LEN(Crossconnect!C251)=0,"",Crossconnect!C251)</f>
        <v/>
      </c>
      <c r="C249" s="174" t="str">
        <f t="shared" si="13"/>
        <v/>
      </c>
      <c r="D249" s="299" t="str">
        <f>IF(Crossconnect!B251="","",Crossconnect!B251)</f>
        <v/>
      </c>
      <c r="E249" s="174" t="str">
        <f>IF(LEN(Crossconnect!E251)=0,"",Crossconnect!E251)</f>
        <v/>
      </c>
      <c r="F249" s="174" t="str">
        <f t="shared" si="14"/>
        <v/>
      </c>
      <c r="G249" s="79" t="str">
        <f>IF(Crossconnect!D251="","",Crossconnect!D251)</f>
        <v/>
      </c>
      <c r="H249" s="36" t="str">
        <f>IF(LEN(Crossconnect!F251)=0,"",Crossconnect!F251)</f>
        <v/>
      </c>
      <c r="I249" s="238" t="str">
        <f>IF($C249="","",IF($C249="Ja","",VLOOKUP($B249,PDC!$B$10:$G$95,6,FALSE)))</f>
        <v/>
      </c>
      <c r="J249" s="238" t="str">
        <f>IF($C249="","",IF($C249="Ja","",VLOOKUP($B249,PDC!$B$10:$G$95,5,FALSE)))</f>
        <v/>
      </c>
      <c r="K249" s="31"/>
      <c r="L249" s="31"/>
      <c r="M249" s="238" t="str">
        <f>IF($F249="","",IF($F249="Ja","",VLOOKUP($E249,PDC!$B$10:$G$95,5,FALSE)))</f>
        <v/>
      </c>
      <c r="N249" s="31"/>
      <c r="O249" s="300">
        <f t="shared" si="12"/>
        <v>0</v>
      </c>
      <c r="P249" s="300">
        <f t="shared" si="15"/>
        <v>0</v>
      </c>
    </row>
    <row r="250" spans="1:16" x14ac:dyDescent="0.2">
      <c r="A250" s="36" t="str">
        <f>IF(LEN(Crossconnect!A252)=0,"",Crossconnect!A252)</f>
        <v/>
      </c>
      <c r="B250" s="174" t="str">
        <f>IF(LEN(Crossconnect!C252)=0,"",Crossconnect!C252)</f>
        <v/>
      </c>
      <c r="C250" s="174" t="str">
        <f t="shared" si="13"/>
        <v/>
      </c>
      <c r="D250" s="299" t="str">
        <f>IF(Crossconnect!B252="","",Crossconnect!B252)</f>
        <v/>
      </c>
      <c r="E250" s="174" t="str">
        <f>IF(LEN(Crossconnect!E252)=0,"",Crossconnect!E252)</f>
        <v/>
      </c>
      <c r="F250" s="174" t="str">
        <f t="shared" si="14"/>
        <v/>
      </c>
      <c r="G250" s="79" t="str">
        <f>IF(Crossconnect!D252="","",Crossconnect!D252)</f>
        <v/>
      </c>
      <c r="H250" s="36" t="str">
        <f>IF(LEN(Crossconnect!F252)=0,"",Crossconnect!F252)</f>
        <v/>
      </c>
      <c r="I250" s="238" t="str">
        <f>IF($C250="","",IF($C250="Ja","",VLOOKUP($B250,PDC!$B$10:$G$95,6,FALSE)))</f>
        <v/>
      </c>
      <c r="J250" s="238" t="str">
        <f>IF($C250="","",IF($C250="Ja","",VLOOKUP($B250,PDC!$B$10:$G$95,5,FALSE)))</f>
        <v/>
      </c>
      <c r="K250" s="31"/>
      <c r="L250" s="31"/>
      <c r="M250" s="238" t="str">
        <f>IF($F250="","",IF($F250="Ja","",VLOOKUP($E250,PDC!$B$10:$G$95,5,FALSE)))</f>
        <v/>
      </c>
      <c r="N250" s="31"/>
      <c r="O250" s="300">
        <f t="shared" si="12"/>
        <v>0</v>
      </c>
      <c r="P250" s="300">
        <f t="shared" si="15"/>
        <v>0</v>
      </c>
    </row>
    <row r="251" spans="1:16" x14ac:dyDescent="0.2">
      <c r="A251" s="36" t="str">
        <f>IF(LEN(Crossconnect!A253)=0,"",Crossconnect!A253)</f>
        <v/>
      </c>
      <c r="B251" s="174" t="str">
        <f>IF(LEN(Crossconnect!C253)=0,"",Crossconnect!C253)</f>
        <v/>
      </c>
      <c r="C251" s="174" t="str">
        <f t="shared" si="13"/>
        <v/>
      </c>
      <c r="D251" s="299" t="str">
        <f>IF(Crossconnect!B253="","",Crossconnect!B253)</f>
        <v/>
      </c>
      <c r="E251" s="174" t="str">
        <f>IF(LEN(Crossconnect!E253)=0,"",Crossconnect!E253)</f>
        <v/>
      </c>
      <c r="F251" s="174" t="str">
        <f t="shared" si="14"/>
        <v/>
      </c>
      <c r="G251" s="79" t="str">
        <f>IF(Crossconnect!D253="","",Crossconnect!D253)</f>
        <v/>
      </c>
      <c r="H251" s="36" t="str">
        <f>IF(LEN(Crossconnect!F253)=0,"",Crossconnect!F253)</f>
        <v/>
      </c>
      <c r="I251" s="238" t="str">
        <f>IF($C251="","",IF($C251="Ja","",VLOOKUP($B251,PDC!$B$10:$G$95,6,FALSE)))</f>
        <v/>
      </c>
      <c r="J251" s="238" t="str">
        <f>IF($C251="","",IF($C251="Ja","",VLOOKUP($B251,PDC!$B$10:$G$95,5,FALSE)))</f>
        <v/>
      </c>
      <c r="K251" s="31"/>
      <c r="L251" s="31"/>
      <c r="M251" s="238" t="str">
        <f>IF($F251="","",IF($F251="Ja","",VLOOKUP($E251,PDC!$B$10:$G$95,5,FALSE)))</f>
        <v/>
      </c>
      <c r="N251" s="31"/>
      <c r="O251" s="300">
        <f t="shared" si="12"/>
        <v>0</v>
      </c>
      <c r="P251" s="300">
        <f t="shared" si="15"/>
        <v>0</v>
      </c>
    </row>
    <row r="252" spans="1:16" x14ac:dyDescent="0.2">
      <c r="A252" s="36" t="str">
        <f>IF(LEN(Crossconnect!A254)=0,"",Crossconnect!A254)</f>
        <v/>
      </c>
      <c r="B252" s="174" t="str">
        <f>IF(LEN(Crossconnect!C254)=0,"",Crossconnect!C254)</f>
        <v/>
      </c>
      <c r="C252" s="174" t="str">
        <f t="shared" si="13"/>
        <v/>
      </c>
      <c r="D252" s="299" t="str">
        <f>IF(Crossconnect!B254="","",Crossconnect!B254)</f>
        <v/>
      </c>
      <c r="E252" s="174" t="str">
        <f>IF(LEN(Crossconnect!E254)=0,"",Crossconnect!E254)</f>
        <v/>
      </c>
      <c r="F252" s="174" t="str">
        <f t="shared" si="14"/>
        <v/>
      </c>
      <c r="G252" s="79" t="str">
        <f>IF(Crossconnect!D254="","",Crossconnect!D254)</f>
        <v/>
      </c>
      <c r="H252" s="36" t="str">
        <f>IF(LEN(Crossconnect!F254)=0,"",Crossconnect!F254)</f>
        <v/>
      </c>
      <c r="I252" s="238" t="str">
        <f>IF($C252="","",IF($C252="Ja","",VLOOKUP($B252,PDC!$B$10:$G$95,6,FALSE)))</f>
        <v/>
      </c>
      <c r="J252" s="238" t="str">
        <f>IF($C252="","",IF($C252="Ja","",VLOOKUP($B252,PDC!$B$10:$G$95,5,FALSE)))</f>
        <v/>
      </c>
      <c r="K252" s="31"/>
      <c r="L252" s="31"/>
      <c r="M252" s="238" t="str">
        <f>IF($F252="","",IF($F252="Ja","",VLOOKUP($E252,PDC!$B$10:$G$95,5,FALSE)))</f>
        <v/>
      </c>
      <c r="N252" s="31"/>
      <c r="O252" s="300">
        <f t="shared" si="12"/>
        <v>0</v>
      </c>
      <c r="P252" s="300">
        <f t="shared" si="15"/>
        <v>0</v>
      </c>
    </row>
    <row r="253" spans="1:16" x14ac:dyDescent="0.2">
      <c r="A253" s="36" t="str">
        <f>IF(LEN(Crossconnect!A255)=0,"",Crossconnect!A255)</f>
        <v/>
      </c>
      <c r="B253" s="174" t="str">
        <f>IF(LEN(Crossconnect!C255)=0,"",Crossconnect!C255)</f>
        <v/>
      </c>
      <c r="C253" s="174" t="str">
        <f t="shared" si="13"/>
        <v/>
      </c>
      <c r="D253" s="299" t="str">
        <f>IF(Crossconnect!B255="","",Crossconnect!B255)</f>
        <v/>
      </c>
      <c r="E253" s="174" t="str">
        <f>IF(LEN(Crossconnect!E255)=0,"",Crossconnect!E255)</f>
        <v/>
      </c>
      <c r="F253" s="174" t="str">
        <f t="shared" si="14"/>
        <v/>
      </c>
      <c r="G253" s="79" t="str">
        <f>IF(Crossconnect!D255="","",Crossconnect!D255)</f>
        <v/>
      </c>
      <c r="H253" s="36" t="str">
        <f>IF(LEN(Crossconnect!F255)=0,"",Crossconnect!F255)</f>
        <v/>
      </c>
      <c r="I253" s="238" t="str">
        <f>IF($C253="","",IF($C253="Ja","",VLOOKUP($B253,PDC!$B$10:$G$95,6,FALSE)))</f>
        <v/>
      </c>
      <c r="J253" s="238" t="str">
        <f>IF($C253="","",IF($C253="Ja","",VLOOKUP($B253,PDC!$B$10:$G$95,5,FALSE)))</f>
        <v/>
      </c>
      <c r="K253" s="31"/>
      <c r="L253" s="31"/>
      <c r="M253" s="238" t="str">
        <f>IF($F253="","",IF($F253="Ja","",VLOOKUP($E253,PDC!$B$10:$G$95,5,FALSE)))</f>
        <v/>
      </c>
      <c r="N253" s="31"/>
      <c r="O253" s="300">
        <f t="shared" si="12"/>
        <v>0</v>
      </c>
      <c r="P253" s="300">
        <f t="shared" si="15"/>
        <v>0</v>
      </c>
    </row>
    <row r="254" spans="1:16" x14ac:dyDescent="0.2">
      <c r="A254" s="36" t="str">
        <f>IF(LEN(Crossconnect!A256)=0,"",Crossconnect!A256)</f>
        <v/>
      </c>
      <c r="B254" s="174" t="str">
        <f>IF(LEN(Crossconnect!C256)=0,"",Crossconnect!C256)</f>
        <v/>
      </c>
      <c r="C254" s="174" t="str">
        <f t="shared" si="13"/>
        <v/>
      </c>
      <c r="D254" s="299" t="str">
        <f>IF(Crossconnect!B256="","",Crossconnect!B256)</f>
        <v/>
      </c>
      <c r="E254" s="174" t="str">
        <f>IF(LEN(Crossconnect!E256)=0,"",Crossconnect!E256)</f>
        <v/>
      </c>
      <c r="F254" s="174" t="str">
        <f t="shared" si="14"/>
        <v/>
      </c>
      <c r="G254" s="79" t="str">
        <f>IF(Crossconnect!D256="","",Crossconnect!D256)</f>
        <v/>
      </c>
      <c r="H254" s="36" t="str">
        <f>IF(LEN(Crossconnect!F256)=0,"",Crossconnect!F256)</f>
        <v/>
      </c>
      <c r="I254" s="238" t="str">
        <f>IF($C254="","",IF($C254="Ja","",VLOOKUP($B254,PDC!$B$10:$G$95,6,FALSE)))</f>
        <v/>
      </c>
      <c r="J254" s="238" t="str">
        <f>IF($C254="","",IF($C254="Ja","",VLOOKUP($B254,PDC!$B$10:$G$95,5,FALSE)))</f>
        <v/>
      </c>
      <c r="K254" s="31"/>
      <c r="L254" s="31"/>
      <c r="M254" s="238" t="str">
        <f>IF($F254="","",IF($F254="Ja","",VLOOKUP($E254,PDC!$B$10:$G$95,5,FALSE)))</f>
        <v/>
      </c>
      <c r="N254" s="31"/>
      <c r="O254" s="300">
        <f t="shared" si="12"/>
        <v>0</v>
      </c>
      <c r="P254" s="300">
        <f t="shared" si="15"/>
        <v>0</v>
      </c>
    </row>
    <row r="255" spans="1:16" x14ac:dyDescent="0.2">
      <c r="A255" s="36" t="str">
        <f>IF(LEN(Crossconnect!A257)=0,"",Crossconnect!A257)</f>
        <v/>
      </c>
      <c r="B255" s="174" t="str">
        <f>IF(LEN(Crossconnect!C257)=0,"",Crossconnect!C257)</f>
        <v/>
      </c>
      <c r="C255" s="174" t="str">
        <f t="shared" si="13"/>
        <v/>
      </c>
      <c r="D255" s="299" t="str">
        <f>IF(Crossconnect!B257="","",Crossconnect!B257)</f>
        <v/>
      </c>
      <c r="E255" s="174" t="str">
        <f>IF(LEN(Crossconnect!E257)=0,"",Crossconnect!E257)</f>
        <v/>
      </c>
      <c r="F255" s="174" t="str">
        <f t="shared" si="14"/>
        <v/>
      </c>
      <c r="G255" s="79" t="str">
        <f>IF(Crossconnect!D257="","",Crossconnect!D257)</f>
        <v/>
      </c>
      <c r="H255" s="36" t="str">
        <f>IF(LEN(Crossconnect!F257)=0,"",Crossconnect!F257)</f>
        <v/>
      </c>
      <c r="I255" s="238" t="str">
        <f>IF($C255="","",IF($C255="Ja","",VLOOKUP($B255,PDC!$B$10:$G$95,6,FALSE)))</f>
        <v/>
      </c>
      <c r="J255" s="238" t="str">
        <f>IF($C255="","",IF($C255="Ja","",VLOOKUP($B255,PDC!$B$10:$G$95,5,FALSE)))</f>
        <v/>
      </c>
      <c r="K255" s="31"/>
      <c r="L255" s="31"/>
      <c r="M255" s="238" t="str">
        <f>IF($F255="","",IF($F255="Ja","",VLOOKUP($E255,PDC!$B$10:$G$95,5,FALSE)))</f>
        <v/>
      </c>
      <c r="N255" s="31"/>
      <c r="O255" s="300">
        <f t="shared" si="12"/>
        <v>0</v>
      </c>
      <c r="P255" s="300">
        <f t="shared" si="15"/>
        <v>0</v>
      </c>
    </row>
    <row r="256" spans="1:16" x14ac:dyDescent="0.2">
      <c r="A256" s="36" t="str">
        <f>IF(LEN(Crossconnect!A258)=0,"",Crossconnect!A258)</f>
        <v/>
      </c>
      <c r="B256" s="174" t="str">
        <f>IF(LEN(Crossconnect!C258)=0,"",Crossconnect!C258)</f>
        <v/>
      </c>
      <c r="C256" s="174" t="str">
        <f t="shared" si="13"/>
        <v/>
      </c>
      <c r="D256" s="299" t="str">
        <f>IF(Crossconnect!B258="","",Crossconnect!B258)</f>
        <v/>
      </c>
      <c r="E256" s="174" t="str">
        <f>IF(LEN(Crossconnect!E258)=0,"",Crossconnect!E258)</f>
        <v/>
      </c>
      <c r="F256" s="174" t="str">
        <f t="shared" si="14"/>
        <v/>
      </c>
      <c r="G256" s="79" t="str">
        <f>IF(Crossconnect!D258="","",Crossconnect!D258)</f>
        <v/>
      </c>
      <c r="H256" s="36" t="str">
        <f>IF(LEN(Crossconnect!F258)=0,"",Crossconnect!F258)</f>
        <v/>
      </c>
      <c r="I256" s="238" t="str">
        <f>IF($C256="","",IF($C256="Ja","",VLOOKUP($B256,PDC!$B$10:$G$95,6,FALSE)))</f>
        <v/>
      </c>
      <c r="J256" s="238" t="str">
        <f>IF($C256="","",IF($C256="Ja","",VLOOKUP($B256,PDC!$B$10:$G$95,5,FALSE)))</f>
        <v/>
      </c>
      <c r="K256" s="31"/>
      <c r="L256" s="31"/>
      <c r="M256" s="238" t="str">
        <f>IF($F256="","",IF($F256="Ja","",VLOOKUP($E256,PDC!$B$10:$G$95,5,FALSE)))</f>
        <v/>
      </c>
      <c r="N256" s="31"/>
      <c r="O256" s="300">
        <f t="shared" si="12"/>
        <v>0</v>
      </c>
      <c r="P256" s="300">
        <f t="shared" si="15"/>
        <v>0</v>
      </c>
    </row>
    <row r="257" spans="1:16" x14ac:dyDescent="0.2">
      <c r="A257" s="36" t="str">
        <f>IF(LEN(Crossconnect!A259)=0,"",Crossconnect!A259)</f>
        <v/>
      </c>
      <c r="B257" s="174" t="str">
        <f>IF(LEN(Crossconnect!C259)=0,"",Crossconnect!C259)</f>
        <v/>
      </c>
      <c r="C257" s="174" t="str">
        <f t="shared" si="13"/>
        <v/>
      </c>
      <c r="D257" s="299" t="str">
        <f>IF(Crossconnect!B259="","",Crossconnect!B259)</f>
        <v/>
      </c>
      <c r="E257" s="174" t="str">
        <f>IF(LEN(Crossconnect!E259)=0,"",Crossconnect!E259)</f>
        <v/>
      </c>
      <c r="F257" s="174" t="str">
        <f t="shared" si="14"/>
        <v/>
      </c>
      <c r="G257" s="79" t="str">
        <f>IF(Crossconnect!D259="","",Crossconnect!D259)</f>
        <v/>
      </c>
      <c r="H257" s="36" t="str">
        <f>IF(LEN(Crossconnect!F259)=0,"",Crossconnect!F259)</f>
        <v/>
      </c>
      <c r="I257" s="238" t="str">
        <f>IF($C257="","",IF($C257="Ja","",VLOOKUP($B257,PDC!$B$10:$G$95,6,FALSE)))</f>
        <v/>
      </c>
      <c r="J257" s="238" t="str">
        <f>IF($C257="","",IF($C257="Ja","",VLOOKUP($B257,PDC!$B$10:$G$95,5,FALSE)))</f>
        <v/>
      </c>
      <c r="K257" s="31"/>
      <c r="L257" s="31"/>
      <c r="M257" s="238" t="str">
        <f>IF($F257="","",IF($F257="Ja","",VLOOKUP($E257,PDC!$B$10:$G$95,5,FALSE)))</f>
        <v/>
      </c>
      <c r="N257" s="31"/>
      <c r="O257" s="300">
        <f t="shared" si="12"/>
        <v>0</v>
      </c>
      <c r="P257" s="300">
        <f t="shared" si="15"/>
        <v>0</v>
      </c>
    </row>
    <row r="258" spans="1:16" x14ac:dyDescent="0.2">
      <c r="A258" s="36" t="str">
        <f>IF(LEN(Crossconnect!A260)=0,"",Crossconnect!A260)</f>
        <v/>
      </c>
      <c r="B258" s="174" t="str">
        <f>IF(LEN(Crossconnect!C260)=0,"",Crossconnect!C260)</f>
        <v/>
      </c>
      <c r="C258" s="174" t="str">
        <f t="shared" si="13"/>
        <v/>
      </c>
      <c r="D258" s="299" t="str">
        <f>IF(Crossconnect!B260="","",Crossconnect!B260)</f>
        <v/>
      </c>
      <c r="E258" s="174" t="str">
        <f>IF(LEN(Crossconnect!E260)=0,"",Crossconnect!E260)</f>
        <v/>
      </c>
      <c r="F258" s="174" t="str">
        <f t="shared" si="14"/>
        <v/>
      </c>
      <c r="G258" s="79" t="str">
        <f>IF(Crossconnect!D260="","",Crossconnect!D260)</f>
        <v/>
      </c>
      <c r="H258" s="36" t="str">
        <f>IF(LEN(Crossconnect!F260)=0,"",Crossconnect!F260)</f>
        <v/>
      </c>
      <c r="I258" s="238" t="str">
        <f>IF($C258="","",IF($C258="Ja","",VLOOKUP($B258,PDC!$B$10:$G$95,6,FALSE)))</f>
        <v/>
      </c>
      <c r="J258" s="238" t="str">
        <f>IF($C258="","",IF($C258="Ja","",VLOOKUP($B258,PDC!$B$10:$G$95,5,FALSE)))</f>
        <v/>
      </c>
      <c r="K258" s="31"/>
      <c r="L258" s="31"/>
      <c r="M258" s="238" t="str">
        <f>IF($F258="","",IF($F258="Ja","",VLOOKUP($E258,PDC!$B$10:$G$95,5,FALSE)))</f>
        <v/>
      </c>
      <c r="N258" s="31"/>
      <c r="O258" s="300">
        <f t="shared" si="12"/>
        <v>0</v>
      </c>
      <c r="P258" s="300">
        <f t="shared" si="15"/>
        <v>0</v>
      </c>
    </row>
    <row r="259" spans="1:16" x14ac:dyDescent="0.2">
      <c r="A259" s="36" t="str">
        <f>IF(LEN(Crossconnect!A261)=0,"",Crossconnect!A261)</f>
        <v/>
      </c>
      <c r="B259" s="174" t="str">
        <f>IF(LEN(Crossconnect!C261)=0,"",Crossconnect!C261)</f>
        <v/>
      </c>
      <c r="C259" s="174" t="str">
        <f t="shared" si="13"/>
        <v/>
      </c>
      <c r="D259" s="299" t="str">
        <f>IF(Crossconnect!B261="","",Crossconnect!B261)</f>
        <v/>
      </c>
      <c r="E259" s="174" t="str">
        <f>IF(LEN(Crossconnect!E261)=0,"",Crossconnect!E261)</f>
        <v/>
      </c>
      <c r="F259" s="174" t="str">
        <f t="shared" si="14"/>
        <v/>
      </c>
      <c r="G259" s="79" t="str">
        <f>IF(Crossconnect!D261="","",Crossconnect!D261)</f>
        <v/>
      </c>
      <c r="H259" s="36" t="str">
        <f>IF(LEN(Crossconnect!F261)=0,"",Crossconnect!F261)</f>
        <v/>
      </c>
      <c r="I259" s="238" t="str">
        <f>IF($C259="","",IF($C259="Ja","",VLOOKUP($B259,PDC!$B$10:$G$95,6,FALSE)))</f>
        <v/>
      </c>
      <c r="J259" s="238" t="str">
        <f>IF($C259="","",IF($C259="Ja","",VLOOKUP($B259,PDC!$B$10:$G$95,5,FALSE)))</f>
        <v/>
      </c>
      <c r="K259" s="31"/>
      <c r="L259" s="31"/>
      <c r="M259" s="238" t="str">
        <f>IF($F259="","",IF($F259="Ja","",VLOOKUP($E259,PDC!$B$10:$G$95,5,FALSE)))</f>
        <v/>
      </c>
      <c r="N259" s="31"/>
      <c r="O259" s="300">
        <f t="shared" si="12"/>
        <v>0</v>
      </c>
      <c r="P259" s="300">
        <f t="shared" si="15"/>
        <v>0</v>
      </c>
    </row>
    <row r="260" spans="1:16" x14ac:dyDescent="0.2">
      <c r="A260" s="36" t="str">
        <f>IF(LEN(Crossconnect!A262)=0,"",Crossconnect!A262)</f>
        <v/>
      </c>
      <c r="B260" s="174" t="str">
        <f>IF(LEN(Crossconnect!C262)=0,"",Crossconnect!C262)</f>
        <v/>
      </c>
      <c r="C260" s="174" t="str">
        <f t="shared" si="13"/>
        <v/>
      </c>
      <c r="D260" s="299" t="str">
        <f>IF(Crossconnect!B262="","",Crossconnect!B262)</f>
        <v/>
      </c>
      <c r="E260" s="174" t="str">
        <f>IF(LEN(Crossconnect!E262)=0,"",Crossconnect!E262)</f>
        <v/>
      </c>
      <c r="F260" s="174" t="str">
        <f t="shared" si="14"/>
        <v/>
      </c>
      <c r="G260" s="79" t="str">
        <f>IF(Crossconnect!D262="","",Crossconnect!D262)</f>
        <v/>
      </c>
      <c r="H260" s="36" t="str">
        <f>IF(LEN(Crossconnect!F262)=0,"",Crossconnect!F262)</f>
        <v/>
      </c>
      <c r="I260" s="238" t="str">
        <f>IF($C260="","",IF($C260="Ja","",VLOOKUP($B260,PDC!$B$10:$G$95,6,FALSE)))</f>
        <v/>
      </c>
      <c r="J260" s="238" t="str">
        <f>IF($C260="","",IF($C260="Ja","",VLOOKUP($B260,PDC!$B$10:$G$95,5,FALSE)))</f>
        <v/>
      </c>
      <c r="K260" s="31"/>
      <c r="L260" s="31"/>
      <c r="M260" s="238" t="str">
        <f>IF($F260="","",IF($F260="Ja","",VLOOKUP($E260,PDC!$B$10:$G$95,5,FALSE)))</f>
        <v/>
      </c>
      <c r="N260" s="31"/>
      <c r="O260" s="300">
        <f t="shared" si="12"/>
        <v>0</v>
      </c>
      <c r="P260" s="300">
        <f t="shared" si="15"/>
        <v>0</v>
      </c>
    </row>
    <row r="261" spans="1:16" x14ac:dyDescent="0.2">
      <c r="A261" s="36" t="str">
        <f>IF(LEN(Crossconnect!A263)=0,"",Crossconnect!A263)</f>
        <v/>
      </c>
      <c r="B261" s="174" t="str">
        <f>IF(LEN(Crossconnect!C263)=0,"",Crossconnect!C263)</f>
        <v/>
      </c>
      <c r="C261" s="174" t="str">
        <f t="shared" si="13"/>
        <v/>
      </c>
      <c r="D261" s="299" t="str">
        <f>IF(Crossconnect!B263="","",Crossconnect!B263)</f>
        <v/>
      </c>
      <c r="E261" s="174" t="str">
        <f>IF(LEN(Crossconnect!E263)=0,"",Crossconnect!E263)</f>
        <v/>
      </c>
      <c r="F261" s="174" t="str">
        <f t="shared" si="14"/>
        <v/>
      </c>
      <c r="G261" s="79" t="str">
        <f>IF(Crossconnect!D263="","",Crossconnect!D263)</f>
        <v/>
      </c>
      <c r="H261" s="36" t="str">
        <f>IF(LEN(Crossconnect!F263)=0,"",Crossconnect!F263)</f>
        <v/>
      </c>
      <c r="I261" s="238" t="str">
        <f>IF($C261="","",IF($C261="Ja","",VLOOKUP($B261,PDC!$B$10:$G$95,6,FALSE)))</f>
        <v/>
      </c>
      <c r="J261" s="238" t="str">
        <f>IF($C261="","",IF($C261="Ja","",VLOOKUP($B261,PDC!$B$10:$G$95,5,FALSE)))</f>
        <v/>
      </c>
      <c r="K261" s="31"/>
      <c r="L261" s="31"/>
      <c r="M261" s="238" t="str">
        <f>IF($F261="","",IF($F261="Ja","",VLOOKUP($E261,PDC!$B$10:$G$95,5,FALSE)))</f>
        <v/>
      </c>
      <c r="N261" s="31"/>
      <c r="O261" s="300">
        <f t="shared" si="12"/>
        <v>0</v>
      </c>
      <c r="P261" s="300">
        <f t="shared" si="15"/>
        <v>0</v>
      </c>
    </row>
    <row r="262" spans="1:16" x14ac:dyDescent="0.2">
      <c r="A262" s="36" t="str">
        <f>IF(LEN(Crossconnect!A264)=0,"",Crossconnect!A264)</f>
        <v/>
      </c>
      <c r="B262" s="174" t="str">
        <f>IF(LEN(Crossconnect!C264)=0,"",Crossconnect!C264)</f>
        <v/>
      </c>
      <c r="C262" s="174" t="str">
        <f t="shared" si="13"/>
        <v/>
      </c>
      <c r="D262" s="299" t="str">
        <f>IF(Crossconnect!B264="","",Crossconnect!B264)</f>
        <v/>
      </c>
      <c r="E262" s="174" t="str">
        <f>IF(LEN(Crossconnect!E264)=0,"",Crossconnect!E264)</f>
        <v/>
      </c>
      <c r="F262" s="174" t="str">
        <f t="shared" si="14"/>
        <v/>
      </c>
      <c r="G262" s="79" t="str">
        <f>IF(Crossconnect!D264="","",Crossconnect!D264)</f>
        <v/>
      </c>
      <c r="H262" s="36" t="str">
        <f>IF(LEN(Crossconnect!F264)=0,"",Crossconnect!F264)</f>
        <v/>
      </c>
      <c r="I262" s="238" t="str">
        <f>IF($C262="","",IF($C262="Ja","",VLOOKUP($B262,PDC!$B$10:$G$95,6,FALSE)))</f>
        <v/>
      </c>
      <c r="J262" s="238" t="str">
        <f>IF($C262="","",IF($C262="Ja","",VLOOKUP($B262,PDC!$B$10:$G$95,5,FALSE)))</f>
        <v/>
      </c>
      <c r="K262" s="31"/>
      <c r="L262" s="31"/>
      <c r="M262" s="238" t="str">
        <f>IF($F262="","",IF($F262="Ja","",VLOOKUP($E262,PDC!$B$10:$G$95,5,FALSE)))</f>
        <v/>
      </c>
      <c r="N262" s="31"/>
      <c r="O262" s="300">
        <f t="shared" si="12"/>
        <v>0</v>
      </c>
      <c r="P262" s="300">
        <f t="shared" si="15"/>
        <v>0</v>
      </c>
    </row>
    <row r="263" spans="1:16" x14ac:dyDescent="0.2">
      <c r="A263" s="36" t="str">
        <f>IF(LEN(Crossconnect!A265)=0,"",Crossconnect!A265)</f>
        <v/>
      </c>
      <c r="B263" s="174" t="str">
        <f>IF(LEN(Crossconnect!C265)=0,"",Crossconnect!C265)</f>
        <v/>
      </c>
      <c r="C263" s="174" t="str">
        <f t="shared" si="13"/>
        <v/>
      </c>
      <c r="D263" s="299" t="str">
        <f>IF(Crossconnect!B265="","",Crossconnect!B265)</f>
        <v/>
      </c>
      <c r="E263" s="174" t="str">
        <f>IF(LEN(Crossconnect!E265)=0,"",Crossconnect!E265)</f>
        <v/>
      </c>
      <c r="F263" s="174" t="str">
        <f t="shared" si="14"/>
        <v/>
      </c>
      <c r="G263" s="79" t="str">
        <f>IF(Crossconnect!D265="","",Crossconnect!D265)</f>
        <v/>
      </c>
      <c r="H263" s="36" t="str">
        <f>IF(LEN(Crossconnect!F265)=0,"",Crossconnect!F265)</f>
        <v/>
      </c>
      <c r="I263" s="238" t="str">
        <f>IF($C263="","",IF($C263="Ja","",VLOOKUP($B263,PDC!$B$10:$G$95,6,FALSE)))</f>
        <v/>
      </c>
      <c r="J263" s="238" t="str">
        <f>IF($C263="","",IF($C263="Ja","",VLOOKUP($B263,PDC!$B$10:$G$95,5,FALSE)))</f>
        <v/>
      </c>
      <c r="K263" s="31"/>
      <c r="L263" s="31"/>
      <c r="M263" s="238" t="str">
        <f>IF($F263="","",IF($F263="Ja","",VLOOKUP($E263,PDC!$B$10:$G$95,5,FALSE)))</f>
        <v/>
      </c>
      <c r="N263" s="31"/>
      <c r="O263" s="300">
        <f t="shared" si="12"/>
        <v>0</v>
      </c>
      <c r="P263" s="300">
        <f t="shared" si="15"/>
        <v>0</v>
      </c>
    </row>
    <row r="264" spans="1:16" x14ac:dyDescent="0.2">
      <c r="A264" s="36" t="str">
        <f>IF(LEN(Crossconnect!A266)=0,"",Crossconnect!A266)</f>
        <v/>
      </c>
      <c r="B264" s="174" t="str">
        <f>IF(LEN(Crossconnect!C266)=0,"",Crossconnect!C266)</f>
        <v/>
      </c>
      <c r="C264" s="174" t="str">
        <f t="shared" si="13"/>
        <v/>
      </c>
      <c r="D264" s="299" t="str">
        <f>IF(Crossconnect!B266="","",Crossconnect!B266)</f>
        <v/>
      </c>
      <c r="E264" s="174" t="str">
        <f>IF(LEN(Crossconnect!E266)=0,"",Crossconnect!E266)</f>
        <v/>
      </c>
      <c r="F264" s="174" t="str">
        <f t="shared" si="14"/>
        <v/>
      </c>
      <c r="G264" s="79" t="str">
        <f>IF(Crossconnect!D266="","",Crossconnect!D266)</f>
        <v/>
      </c>
      <c r="H264" s="36" t="str">
        <f>IF(LEN(Crossconnect!F266)=0,"",Crossconnect!F266)</f>
        <v/>
      </c>
      <c r="I264" s="238" t="str">
        <f>IF($C264="","",IF($C264="Ja","",VLOOKUP($B264,PDC!$B$10:$G$95,6,FALSE)))</f>
        <v/>
      </c>
      <c r="J264" s="238" t="str">
        <f>IF($C264="","",IF($C264="Ja","",VLOOKUP($B264,PDC!$B$10:$G$95,5,FALSE)))</f>
        <v/>
      </c>
      <c r="K264" s="31"/>
      <c r="L264" s="31"/>
      <c r="M264" s="238" t="str">
        <f>IF($F264="","",IF($F264="Ja","",VLOOKUP($E264,PDC!$B$10:$G$95,5,FALSE)))</f>
        <v/>
      </c>
      <c r="N264" s="31"/>
      <c r="O264" s="300">
        <f t="shared" si="12"/>
        <v>0</v>
      </c>
      <c r="P264" s="300">
        <f t="shared" si="15"/>
        <v>0</v>
      </c>
    </row>
    <row r="265" spans="1:16" x14ac:dyDescent="0.2">
      <c r="A265" s="36" t="str">
        <f>IF(LEN(Crossconnect!A267)=0,"",Crossconnect!A267)</f>
        <v/>
      </c>
      <c r="B265" s="174" t="str">
        <f>IF(LEN(Crossconnect!C267)=0,"",Crossconnect!C267)</f>
        <v/>
      </c>
      <c r="C265" s="174" t="str">
        <f t="shared" si="13"/>
        <v/>
      </c>
      <c r="D265" s="299" t="str">
        <f>IF(Crossconnect!B267="","",Crossconnect!B267)</f>
        <v/>
      </c>
      <c r="E265" s="174" t="str">
        <f>IF(LEN(Crossconnect!E267)=0,"",Crossconnect!E267)</f>
        <v/>
      </c>
      <c r="F265" s="174" t="str">
        <f t="shared" si="14"/>
        <v/>
      </c>
      <c r="G265" s="79" t="str">
        <f>IF(Crossconnect!D267="","",Crossconnect!D267)</f>
        <v/>
      </c>
      <c r="H265" s="36" t="str">
        <f>IF(LEN(Crossconnect!F267)=0,"",Crossconnect!F267)</f>
        <v/>
      </c>
      <c r="I265" s="238" t="str">
        <f>IF($C265="","",IF($C265="Ja","",VLOOKUP($B265,PDC!$B$10:$G$95,6,FALSE)))</f>
        <v/>
      </c>
      <c r="J265" s="238" t="str">
        <f>IF($C265="","",IF($C265="Ja","",VLOOKUP($B265,PDC!$B$10:$G$95,5,FALSE)))</f>
        <v/>
      </c>
      <c r="K265" s="31"/>
      <c r="L265" s="31"/>
      <c r="M265" s="238" t="str">
        <f>IF($F265="","",IF($F265="Ja","",VLOOKUP($E265,PDC!$B$10:$G$95,5,FALSE)))</f>
        <v/>
      </c>
      <c r="N265" s="31"/>
      <c r="O265" s="300">
        <f t="shared" si="12"/>
        <v>0</v>
      </c>
      <c r="P265" s="300">
        <f t="shared" si="15"/>
        <v>0</v>
      </c>
    </row>
    <row r="266" spans="1:16" x14ac:dyDescent="0.2">
      <c r="A266" s="36" t="str">
        <f>IF(LEN(Crossconnect!A268)=0,"",Crossconnect!A268)</f>
        <v/>
      </c>
      <c r="B266" s="174" t="str">
        <f>IF(LEN(Crossconnect!C268)=0,"",Crossconnect!C268)</f>
        <v/>
      </c>
      <c r="C266" s="174" t="str">
        <f t="shared" si="13"/>
        <v/>
      </c>
      <c r="D266" s="299" t="str">
        <f>IF(Crossconnect!B268="","",Crossconnect!B268)</f>
        <v/>
      </c>
      <c r="E266" s="174" t="str">
        <f>IF(LEN(Crossconnect!E268)=0,"",Crossconnect!E268)</f>
        <v/>
      </c>
      <c r="F266" s="174" t="str">
        <f t="shared" si="14"/>
        <v/>
      </c>
      <c r="G266" s="79" t="str">
        <f>IF(Crossconnect!D268="","",Crossconnect!D268)</f>
        <v/>
      </c>
      <c r="H266" s="36" t="str">
        <f>IF(LEN(Crossconnect!F268)=0,"",Crossconnect!F268)</f>
        <v/>
      </c>
      <c r="I266" s="238" t="str">
        <f>IF($C266="","",IF($C266="Ja","",VLOOKUP($B266,PDC!$B$10:$G$95,6,FALSE)))</f>
        <v/>
      </c>
      <c r="J266" s="238" t="str">
        <f>IF($C266="","",IF($C266="Ja","",VLOOKUP($B266,PDC!$B$10:$G$95,5,FALSE)))</f>
        <v/>
      </c>
      <c r="K266" s="31"/>
      <c r="L266" s="31"/>
      <c r="M266" s="238" t="str">
        <f>IF($F266="","",IF($F266="Ja","",VLOOKUP($E266,PDC!$B$10:$G$95,5,FALSE)))</f>
        <v/>
      </c>
      <c r="N266" s="31"/>
      <c r="O266" s="300">
        <f t="shared" si="12"/>
        <v>0</v>
      </c>
      <c r="P266" s="300">
        <f t="shared" si="15"/>
        <v>0</v>
      </c>
    </row>
    <row r="267" spans="1:16" x14ac:dyDescent="0.2">
      <c r="A267" s="36" t="str">
        <f>IF(LEN(Crossconnect!A269)=0,"",Crossconnect!A269)</f>
        <v/>
      </c>
      <c r="B267" s="174" t="str">
        <f>IF(LEN(Crossconnect!C269)=0,"",Crossconnect!C269)</f>
        <v/>
      </c>
      <c r="C267" s="174" t="str">
        <f t="shared" si="13"/>
        <v/>
      </c>
      <c r="D267" s="299" t="str">
        <f>IF(Crossconnect!B269="","",Crossconnect!B269)</f>
        <v/>
      </c>
      <c r="E267" s="174" t="str">
        <f>IF(LEN(Crossconnect!E269)=0,"",Crossconnect!E269)</f>
        <v/>
      </c>
      <c r="F267" s="174" t="str">
        <f t="shared" si="14"/>
        <v/>
      </c>
      <c r="G267" s="79" t="str">
        <f>IF(Crossconnect!D269="","",Crossconnect!D269)</f>
        <v/>
      </c>
      <c r="H267" s="36" t="str">
        <f>IF(LEN(Crossconnect!F269)=0,"",Crossconnect!F269)</f>
        <v/>
      </c>
      <c r="I267" s="238" t="str">
        <f>IF($C267="","",IF($C267="Ja","",VLOOKUP($B267,PDC!$B$10:$G$95,6,FALSE)))</f>
        <v/>
      </c>
      <c r="J267" s="238" t="str">
        <f>IF($C267="","",IF($C267="Ja","",VLOOKUP($B267,PDC!$B$10:$G$95,5,FALSE)))</f>
        <v/>
      </c>
      <c r="K267" s="31"/>
      <c r="L267" s="31"/>
      <c r="M267" s="238" t="str">
        <f>IF($F267="","",IF($F267="Ja","",VLOOKUP($E267,PDC!$B$10:$G$95,5,FALSE)))</f>
        <v/>
      </c>
      <c r="N267" s="31"/>
      <c r="O267" s="300">
        <f t="shared" si="12"/>
        <v>0</v>
      </c>
      <c r="P267" s="300">
        <f t="shared" si="15"/>
        <v>0</v>
      </c>
    </row>
    <row r="268" spans="1:16" x14ac:dyDescent="0.2">
      <c r="A268" s="36" t="str">
        <f>IF(LEN(Crossconnect!A270)=0,"",Crossconnect!A270)</f>
        <v/>
      </c>
      <c r="B268" s="174" t="str">
        <f>IF(LEN(Crossconnect!C270)=0,"",Crossconnect!C270)</f>
        <v/>
      </c>
      <c r="C268" s="174" t="str">
        <f t="shared" si="13"/>
        <v/>
      </c>
      <c r="D268" s="299" t="str">
        <f>IF(Crossconnect!B270="","",Crossconnect!B270)</f>
        <v/>
      </c>
      <c r="E268" s="174" t="str">
        <f>IF(LEN(Crossconnect!E270)=0,"",Crossconnect!E270)</f>
        <v/>
      </c>
      <c r="F268" s="174" t="str">
        <f t="shared" si="14"/>
        <v/>
      </c>
      <c r="G268" s="79" t="str">
        <f>IF(Crossconnect!D270="","",Crossconnect!D270)</f>
        <v/>
      </c>
      <c r="H268" s="36" t="str">
        <f>IF(LEN(Crossconnect!F270)=0,"",Crossconnect!F270)</f>
        <v/>
      </c>
      <c r="I268" s="238" t="str">
        <f>IF($C268="","",IF($C268="Ja","",VLOOKUP($B268,PDC!$B$10:$G$95,6,FALSE)))</f>
        <v/>
      </c>
      <c r="J268" s="238" t="str">
        <f>IF($C268="","",IF($C268="Ja","",VLOOKUP($B268,PDC!$B$10:$G$95,5,FALSE)))</f>
        <v/>
      </c>
      <c r="K268" s="31"/>
      <c r="L268" s="31"/>
      <c r="M268" s="238" t="str">
        <f>IF($F268="","",IF($F268="Ja","",VLOOKUP($E268,PDC!$B$10:$G$95,5,FALSE)))</f>
        <v/>
      </c>
      <c r="N268" s="31"/>
      <c r="O268" s="300">
        <f t="shared" ref="O268:O331" si="16">IF(C268="",0,IF(C268="Ja",K268,I268))</f>
        <v>0</v>
      </c>
      <c r="P268" s="300">
        <f t="shared" si="15"/>
        <v>0</v>
      </c>
    </row>
    <row r="269" spans="1:16" x14ac:dyDescent="0.2">
      <c r="A269" s="36" t="str">
        <f>IF(LEN(Crossconnect!A271)=0,"",Crossconnect!A271)</f>
        <v/>
      </c>
      <c r="B269" s="174" t="str">
        <f>IF(LEN(Crossconnect!C271)=0,"",Crossconnect!C271)</f>
        <v/>
      </c>
      <c r="C269" s="174" t="str">
        <f t="shared" ref="C269:C332" si="17">IF(B269="","",IF(LEFT(B269,3)="SD-","Ja","Nee"))</f>
        <v/>
      </c>
      <c r="D269" s="299" t="str">
        <f>IF(Crossconnect!B271="","",Crossconnect!B271)</f>
        <v/>
      </c>
      <c r="E269" s="174" t="str">
        <f>IF(LEN(Crossconnect!E271)=0,"",Crossconnect!E271)</f>
        <v/>
      </c>
      <c r="F269" s="174" t="str">
        <f t="shared" ref="F269:F332" si="18">IF(E269="","",IF(LEFT(E269,3)="SD-","Ja","Nee"))</f>
        <v/>
      </c>
      <c r="G269" s="79" t="str">
        <f>IF(Crossconnect!D271="","",Crossconnect!D271)</f>
        <v/>
      </c>
      <c r="H269" s="36" t="str">
        <f>IF(LEN(Crossconnect!F271)=0,"",Crossconnect!F271)</f>
        <v/>
      </c>
      <c r="I269" s="238" t="str">
        <f>IF($C269="","",IF($C269="Ja","",VLOOKUP($B269,PDC!$B$10:$G$95,6,FALSE)))</f>
        <v/>
      </c>
      <c r="J269" s="238" t="str">
        <f>IF($C269="","",IF($C269="Ja","",VLOOKUP($B269,PDC!$B$10:$G$95,5,FALSE)))</f>
        <v/>
      </c>
      <c r="K269" s="31"/>
      <c r="L269" s="31"/>
      <c r="M269" s="238" t="str">
        <f>IF($F269="","",IF($F269="Ja","",VLOOKUP($E269,PDC!$B$10:$G$95,5,FALSE)))</f>
        <v/>
      </c>
      <c r="N269" s="31"/>
      <c r="O269" s="300">
        <f t="shared" si="16"/>
        <v>0</v>
      </c>
      <c r="P269" s="300">
        <f t="shared" ref="P269:P332" si="19">IF(AND(C269="",F269=""),0,IF(C269="Ja",L269,J269)+IF(F269="Ja",N269,M269))</f>
        <v>0</v>
      </c>
    </row>
    <row r="270" spans="1:16" x14ac:dyDescent="0.2">
      <c r="A270" s="36" t="str">
        <f>IF(LEN(Crossconnect!A272)=0,"",Crossconnect!A272)</f>
        <v/>
      </c>
      <c r="B270" s="174" t="str">
        <f>IF(LEN(Crossconnect!C272)=0,"",Crossconnect!C272)</f>
        <v/>
      </c>
      <c r="C270" s="174" t="str">
        <f t="shared" si="17"/>
        <v/>
      </c>
      <c r="D270" s="299" t="str">
        <f>IF(Crossconnect!B272="","",Crossconnect!B272)</f>
        <v/>
      </c>
      <c r="E270" s="174" t="str">
        <f>IF(LEN(Crossconnect!E272)=0,"",Crossconnect!E272)</f>
        <v/>
      </c>
      <c r="F270" s="174" t="str">
        <f t="shared" si="18"/>
        <v/>
      </c>
      <c r="G270" s="79" t="str">
        <f>IF(Crossconnect!D272="","",Crossconnect!D272)</f>
        <v/>
      </c>
      <c r="H270" s="36" t="str">
        <f>IF(LEN(Crossconnect!F272)=0,"",Crossconnect!F272)</f>
        <v/>
      </c>
      <c r="I270" s="238" t="str">
        <f>IF($C270="","",IF($C270="Ja","",VLOOKUP($B270,PDC!$B$10:$G$95,6,FALSE)))</f>
        <v/>
      </c>
      <c r="J270" s="238" t="str">
        <f>IF($C270="","",IF($C270="Ja","",VLOOKUP($B270,PDC!$B$10:$G$95,5,FALSE)))</f>
        <v/>
      </c>
      <c r="K270" s="31"/>
      <c r="L270" s="31"/>
      <c r="M270" s="238" t="str">
        <f>IF($F270="","",IF($F270="Ja","",VLOOKUP($E270,PDC!$B$10:$G$95,5,FALSE)))</f>
        <v/>
      </c>
      <c r="N270" s="31"/>
      <c r="O270" s="300">
        <f t="shared" si="16"/>
        <v>0</v>
      </c>
      <c r="P270" s="300">
        <f t="shared" si="19"/>
        <v>0</v>
      </c>
    </row>
    <row r="271" spans="1:16" x14ac:dyDescent="0.2">
      <c r="A271" s="36" t="str">
        <f>IF(LEN(Crossconnect!A273)=0,"",Crossconnect!A273)</f>
        <v/>
      </c>
      <c r="B271" s="174" t="str">
        <f>IF(LEN(Crossconnect!C273)=0,"",Crossconnect!C273)</f>
        <v/>
      </c>
      <c r="C271" s="174" t="str">
        <f t="shared" si="17"/>
        <v/>
      </c>
      <c r="D271" s="299" t="str">
        <f>IF(Crossconnect!B273="","",Crossconnect!B273)</f>
        <v/>
      </c>
      <c r="E271" s="174" t="str">
        <f>IF(LEN(Crossconnect!E273)=0,"",Crossconnect!E273)</f>
        <v/>
      </c>
      <c r="F271" s="174" t="str">
        <f t="shared" si="18"/>
        <v/>
      </c>
      <c r="G271" s="79" t="str">
        <f>IF(Crossconnect!D273="","",Crossconnect!D273)</f>
        <v/>
      </c>
      <c r="H271" s="36" t="str">
        <f>IF(LEN(Crossconnect!F273)=0,"",Crossconnect!F273)</f>
        <v/>
      </c>
      <c r="I271" s="238" t="str">
        <f>IF($C271="","",IF($C271="Ja","",VLOOKUP($B271,PDC!$B$10:$G$95,6,FALSE)))</f>
        <v/>
      </c>
      <c r="J271" s="238" t="str">
        <f>IF($C271="","",IF($C271="Ja","",VLOOKUP($B271,PDC!$B$10:$G$95,5,FALSE)))</f>
        <v/>
      </c>
      <c r="K271" s="31"/>
      <c r="L271" s="31"/>
      <c r="M271" s="238" t="str">
        <f>IF($F271="","",IF($F271="Ja","",VLOOKUP($E271,PDC!$B$10:$G$95,5,FALSE)))</f>
        <v/>
      </c>
      <c r="N271" s="31"/>
      <c r="O271" s="300">
        <f t="shared" si="16"/>
        <v>0</v>
      </c>
      <c r="P271" s="300">
        <f t="shared" si="19"/>
        <v>0</v>
      </c>
    </row>
    <row r="272" spans="1:16" x14ac:dyDescent="0.2">
      <c r="A272" s="36" t="str">
        <f>IF(LEN(Crossconnect!A274)=0,"",Crossconnect!A274)</f>
        <v/>
      </c>
      <c r="B272" s="174" t="str">
        <f>IF(LEN(Crossconnect!C274)=0,"",Crossconnect!C274)</f>
        <v/>
      </c>
      <c r="C272" s="174" t="str">
        <f t="shared" si="17"/>
        <v/>
      </c>
      <c r="D272" s="299" t="str">
        <f>IF(Crossconnect!B274="","",Crossconnect!B274)</f>
        <v/>
      </c>
      <c r="E272" s="174" t="str">
        <f>IF(LEN(Crossconnect!E274)=0,"",Crossconnect!E274)</f>
        <v/>
      </c>
      <c r="F272" s="174" t="str">
        <f t="shared" si="18"/>
        <v/>
      </c>
      <c r="G272" s="79" t="str">
        <f>IF(Crossconnect!D274="","",Crossconnect!D274)</f>
        <v/>
      </c>
      <c r="H272" s="36" t="str">
        <f>IF(LEN(Crossconnect!F274)=0,"",Crossconnect!F274)</f>
        <v/>
      </c>
      <c r="I272" s="238" t="str">
        <f>IF($C272="","",IF($C272="Ja","",VLOOKUP($B272,PDC!$B$10:$G$95,6,FALSE)))</f>
        <v/>
      </c>
      <c r="J272" s="238" t="str">
        <f>IF($C272="","",IF($C272="Ja","",VLOOKUP($B272,PDC!$B$10:$G$95,5,FALSE)))</f>
        <v/>
      </c>
      <c r="K272" s="31"/>
      <c r="L272" s="31"/>
      <c r="M272" s="238" t="str">
        <f>IF($F272="","",IF($F272="Ja","",VLOOKUP($E272,PDC!$B$10:$G$95,5,FALSE)))</f>
        <v/>
      </c>
      <c r="N272" s="31"/>
      <c r="O272" s="300">
        <f t="shared" si="16"/>
        <v>0</v>
      </c>
      <c r="P272" s="300">
        <f t="shared" si="19"/>
        <v>0</v>
      </c>
    </row>
    <row r="273" spans="1:16" x14ac:dyDescent="0.2">
      <c r="A273" s="36" t="str">
        <f>IF(LEN(Crossconnect!A275)=0,"",Crossconnect!A275)</f>
        <v/>
      </c>
      <c r="B273" s="174" t="str">
        <f>IF(LEN(Crossconnect!C275)=0,"",Crossconnect!C275)</f>
        <v/>
      </c>
      <c r="C273" s="174" t="str">
        <f t="shared" si="17"/>
        <v/>
      </c>
      <c r="D273" s="299" t="str">
        <f>IF(Crossconnect!B275="","",Crossconnect!B275)</f>
        <v/>
      </c>
      <c r="E273" s="174" t="str">
        <f>IF(LEN(Crossconnect!E275)=0,"",Crossconnect!E275)</f>
        <v/>
      </c>
      <c r="F273" s="174" t="str">
        <f t="shared" si="18"/>
        <v/>
      </c>
      <c r="G273" s="79" t="str">
        <f>IF(Crossconnect!D275="","",Crossconnect!D275)</f>
        <v/>
      </c>
      <c r="H273" s="36" t="str">
        <f>IF(LEN(Crossconnect!F275)=0,"",Crossconnect!F275)</f>
        <v/>
      </c>
      <c r="I273" s="238" t="str">
        <f>IF($C273="","",IF($C273="Ja","",VLOOKUP($B273,PDC!$B$10:$G$95,6,FALSE)))</f>
        <v/>
      </c>
      <c r="J273" s="238" t="str">
        <f>IF($C273="","",IF($C273="Ja","",VLOOKUP($B273,PDC!$B$10:$G$95,5,FALSE)))</f>
        <v/>
      </c>
      <c r="K273" s="31"/>
      <c r="L273" s="31"/>
      <c r="M273" s="238" t="str">
        <f>IF($F273="","",IF($F273="Ja","",VLOOKUP($E273,PDC!$B$10:$G$95,5,FALSE)))</f>
        <v/>
      </c>
      <c r="N273" s="31"/>
      <c r="O273" s="300">
        <f t="shared" si="16"/>
        <v>0</v>
      </c>
      <c r="P273" s="300">
        <f t="shared" si="19"/>
        <v>0</v>
      </c>
    </row>
    <row r="274" spans="1:16" x14ac:dyDescent="0.2">
      <c r="A274" s="36" t="str">
        <f>IF(LEN(Crossconnect!A276)=0,"",Crossconnect!A276)</f>
        <v/>
      </c>
      <c r="B274" s="174" t="str">
        <f>IF(LEN(Crossconnect!C276)=0,"",Crossconnect!C276)</f>
        <v/>
      </c>
      <c r="C274" s="174" t="str">
        <f t="shared" si="17"/>
        <v/>
      </c>
      <c r="D274" s="299" t="str">
        <f>IF(Crossconnect!B276="","",Crossconnect!B276)</f>
        <v/>
      </c>
      <c r="E274" s="174" t="str">
        <f>IF(LEN(Crossconnect!E276)=0,"",Crossconnect!E276)</f>
        <v/>
      </c>
      <c r="F274" s="174" t="str">
        <f t="shared" si="18"/>
        <v/>
      </c>
      <c r="G274" s="79" t="str">
        <f>IF(Crossconnect!D276="","",Crossconnect!D276)</f>
        <v/>
      </c>
      <c r="H274" s="36" t="str">
        <f>IF(LEN(Crossconnect!F276)=0,"",Crossconnect!F276)</f>
        <v/>
      </c>
      <c r="I274" s="238" t="str">
        <f>IF($C274="","",IF($C274="Ja","",VLOOKUP($B274,PDC!$B$10:$G$95,6,FALSE)))</f>
        <v/>
      </c>
      <c r="J274" s="238" t="str">
        <f>IF($C274="","",IF($C274="Ja","",VLOOKUP($B274,PDC!$B$10:$G$95,5,FALSE)))</f>
        <v/>
      </c>
      <c r="K274" s="31"/>
      <c r="L274" s="31"/>
      <c r="M274" s="238" t="str">
        <f>IF($F274="","",IF($F274="Ja","",VLOOKUP($E274,PDC!$B$10:$G$95,5,FALSE)))</f>
        <v/>
      </c>
      <c r="N274" s="31"/>
      <c r="O274" s="300">
        <f t="shared" si="16"/>
        <v>0</v>
      </c>
      <c r="P274" s="300">
        <f t="shared" si="19"/>
        <v>0</v>
      </c>
    </row>
    <row r="275" spans="1:16" x14ac:dyDescent="0.2">
      <c r="A275" s="36" t="str">
        <f>IF(LEN(Crossconnect!A277)=0,"",Crossconnect!A277)</f>
        <v/>
      </c>
      <c r="B275" s="174" t="str">
        <f>IF(LEN(Crossconnect!C277)=0,"",Crossconnect!C277)</f>
        <v/>
      </c>
      <c r="C275" s="174" t="str">
        <f t="shared" si="17"/>
        <v/>
      </c>
      <c r="D275" s="299" t="str">
        <f>IF(Crossconnect!B277="","",Crossconnect!B277)</f>
        <v/>
      </c>
      <c r="E275" s="174" t="str">
        <f>IF(LEN(Crossconnect!E277)=0,"",Crossconnect!E277)</f>
        <v/>
      </c>
      <c r="F275" s="174" t="str">
        <f t="shared" si="18"/>
        <v/>
      </c>
      <c r="G275" s="79" t="str">
        <f>IF(Crossconnect!D277="","",Crossconnect!D277)</f>
        <v/>
      </c>
      <c r="H275" s="36" t="str">
        <f>IF(LEN(Crossconnect!F277)=0,"",Crossconnect!F277)</f>
        <v/>
      </c>
      <c r="I275" s="238" t="str">
        <f>IF($C275="","",IF($C275="Ja","",VLOOKUP($B275,PDC!$B$10:$G$95,6,FALSE)))</f>
        <v/>
      </c>
      <c r="J275" s="238" t="str">
        <f>IF($C275="","",IF($C275="Ja","",VLOOKUP($B275,PDC!$B$10:$G$95,5,FALSE)))</f>
        <v/>
      </c>
      <c r="K275" s="31"/>
      <c r="L275" s="31"/>
      <c r="M275" s="238" t="str">
        <f>IF($F275="","",IF($F275="Ja","",VLOOKUP($E275,PDC!$B$10:$G$95,5,FALSE)))</f>
        <v/>
      </c>
      <c r="N275" s="31"/>
      <c r="O275" s="300">
        <f t="shared" si="16"/>
        <v>0</v>
      </c>
      <c r="P275" s="300">
        <f t="shared" si="19"/>
        <v>0</v>
      </c>
    </row>
    <row r="276" spans="1:16" x14ac:dyDescent="0.2">
      <c r="A276" s="36" t="str">
        <f>IF(LEN(Crossconnect!A278)=0,"",Crossconnect!A278)</f>
        <v/>
      </c>
      <c r="B276" s="174" t="str">
        <f>IF(LEN(Crossconnect!C278)=0,"",Crossconnect!C278)</f>
        <v/>
      </c>
      <c r="C276" s="174" t="str">
        <f t="shared" si="17"/>
        <v/>
      </c>
      <c r="D276" s="299" t="str">
        <f>IF(Crossconnect!B278="","",Crossconnect!B278)</f>
        <v/>
      </c>
      <c r="E276" s="174" t="str">
        <f>IF(LEN(Crossconnect!E278)=0,"",Crossconnect!E278)</f>
        <v/>
      </c>
      <c r="F276" s="174" t="str">
        <f t="shared" si="18"/>
        <v/>
      </c>
      <c r="G276" s="79" t="str">
        <f>IF(Crossconnect!D278="","",Crossconnect!D278)</f>
        <v/>
      </c>
      <c r="H276" s="36" t="str">
        <f>IF(LEN(Crossconnect!F278)=0,"",Crossconnect!F278)</f>
        <v/>
      </c>
      <c r="I276" s="238" t="str">
        <f>IF($C276="","",IF($C276="Ja","",VLOOKUP($B276,PDC!$B$10:$G$95,6,FALSE)))</f>
        <v/>
      </c>
      <c r="J276" s="238" t="str">
        <f>IF($C276="","",IF($C276="Ja","",VLOOKUP($B276,PDC!$B$10:$G$95,5,FALSE)))</f>
        <v/>
      </c>
      <c r="K276" s="31"/>
      <c r="L276" s="31"/>
      <c r="M276" s="238" t="str">
        <f>IF($F276="","",IF($F276="Ja","",VLOOKUP($E276,PDC!$B$10:$G$95,5,FALSE)))</f>
        <v/>
      </c>
      <c r="N276" s="31"/>
      <c r="O276" s="300">
        <f t="shared" si="16"/>
        <v>0</v>
      </c>
      <c r="P276" s="300">
        <f t="shared" si="19"/>
        <v>0</v>
      </c>
    </row>
    <row r="277" spans="1:16" x14ac:dyDescent="0.2">
      <c r="A277" s="36" t="str">
        <f>IF(LEN(Crossconnect!A279)=0,"",Crossconnect!A279)</f>
        <v/>
      </c>
      <c r="B277" s="174" t="str">
        <f>IF(LEN(Crossconnect!C279)=0,"",Crossconnect!C279)</f>
        <v/>
      </c>
      <c r="C277" s="174" t="str">
        <f t="shared" si="17"/>
        <v/>
      </c>
      <c r="D277" s="299" t="str">
        <f>IF(Crossconnect!B279="","",Crossconnect!B279)</f>
        <v/>
      </c>
      <c r="E277" s="174" t="str">
        <f>IF(LEN(Crossconnect!E279)=0,"",Crossconnect!E279)</f>
        <v/>
      </c>
      <c r="F277" s="174" t="str">
        <f t="shared" si="18"/>
        <v/>
      </c>
      <c r="G277" s="79" t="str">
        <f>IF(Crossconnect!D279="","",Crossconnect!D279)</f>
        <v/>
      </c>
      <c r="H277" s="36" t="str">
        <f>IF(LEN(Crossconnect!F279)=0,"",Crossconnect!F279)</f>
        <v/>
      </c>
      <c r="I277" s="238" t="str">
        <f>IF($C277="","",IF($C277="Ja","",VLOOKUP($B277,PDC!$B$10:$G$95,6,FALSE)))</f>
        <v/>
      </c>
      <c r="J277" s="238" t="str">
        <f>IF($C277="","",IF($C277="Ja","",VLOOKUP($B277,PDC!$B$10:$G$95,5,FALSE)))</f>
        <v/>
      </c>
      <c r="K277" s="31"/>
      <c r="L277" s="31"/>
      <c r="M277" s="238" t="str">
        <f>IF($F277="","",IF($F277="Ja","",VLOOKUP($E277,PDC!$B$10:$G$95,5,FALSE)))</f>
        <v/>
      </c>
      <c r="N277" s="31"/>
      <c r="O277" s="300">
        <f t="shared" si="16"/>
        <v>0</v>
      </c>
      <c r="P277" s="300">
        <f t="shared" si="19"/>
        <v>0</v>
      </c>
    </row>
    <row r="278" spans="1:16" x14ac:dyDescent="0.2">
      <c r="A278" s="36" t="str">
        <f>IF(LEN(Crossconnect!A280)=0,"",Crossconnect!A280)</f>
        <v/>
      </c>
      <c r="B278" s="174" t="str">
        <f>IF(LEN(Crossconnect!C280)=0,"",Crossconnect!C280)</f>
        <v/>
      </c>
      <c r="C278" s="174" t="str">
        <f t="shared" si="17"/>
        <v/>
      </c>
      <c r="D278" s="299" t="str">
        <f>IF(Crossconnect!B280="","",Crossconnect!B280)</f>
        <v/>
      </c>
      <c r="E278" s="174" t="str">
        <f>IF(LEN(Crossconnect!E280)=0,"",Crossconnect!E280)</f>
        <v/>
      </c>
      <c r="F278" s="174" t="str">
        <f t="shared" si="18"/>
        <v/>
      </c>
      <c r="G278" s="79" t="str">
        <f>IF(Crossconnect!D280="","",Crossconnect!D280)</f>
        <v/>
      </c>
      <c r="H278" s="36" t="str">
        <f>IF(LEN(Crossconnect!F280)=0,"",Crossconnect!F280)</f>
        <v/>
      </c>
      <c r="I278" s="238" t="str">
        <f>IF($C278="","",IF($C278="Ja","",VLOOKUP($B278,PDC!$B$10:$G$95,6,FALSE)))</f>
        <v/>
      </c>
      <c r="J278" s="238" t="str">
        <f>IF($C278="","",IF($C278="Ja","",VLOOKUP($B278,PDC!$B$10:$G$95,5,FALSE)))</f>
        <v/>
      </c>
      <c r="K278" s="31"/>
      <c r="L278" s="31"/>
      <c r="M278" s="238" t="str">
        <f>IF($F278="","",IF($F278="Ja","",VLOOKUP($E278,PDC!$B$10:$G$95,5,FALSE)))</f>
        <v/>
      </c>
      <c r="N278" s="31"/>
      <c r="O278" s="300">
        <f t="shared" si="16"/>
        <v>0</v>
      </c>
      <c r="P278" s="300">
        <f t="shared" si="19"/>
        <v>0</v>
      </c>
    </row>
    <row r="279" spans="1:16" x14ac:dyDescent="0.2">
      <c r="A279" s="36" t="str">
        <f>IF(LEN(Crossconnect!A281)=0,"",Crossconnect!A281)</f>
        <v/>
      </c>
      <c r="B279" s="174" t="str">
        <f>IF(LEN(Crossconnect!C281)=0,"",Crossconnect!C281)</f>
        <v/>
      </c>
      <c r="C279" s="174" t="str">
        <f t="shared" si="17"/>
        <v/>
      </c>
      <c r="D279" s="299" t="str">
        <f>IF(Crossconnect!B281="","",Crossconnect!B281)</f>
        <v/>
      </c>
      <c r="E279" s="174" t="str">
        <f>IF(LEN(Crossconnect!E281)=0,"",Crossconnect!E281)</f>
        <v/>
      </c>
      <c r="F279" s="174" t="str">
        <f t="shared" si="18"/>
        <v/>
      </c>
      <c r="G279" s="79" t="str">
        <f>IF(Crossconnect!D281="","",Crossconnect!D281)</f>
        <v/>
      </c>
      <c r="H279" s="36" t="str">
        <f>IF(LEN(Crossconnect!F281)=0,"",Crossconnect!F281)</f>
        <v/>
      </c>
      <c r="I279" s="238" t="str">
        <f>IF($C279="","",IF($C279="Ja","",VLOOKUP($B279,PDC!$B$10:$G$95,6,FALSE)))</f>
        <v/>
      </c>
      <c r="J279" s="238" t="str">
        <f>IF($C279="","",IF($C279="Ja","",VLOOKUP($B279,PDC!$B$10:$G$95,5,FALSE)))</f>
        <v/>
      </c>
      <c r="K279" s="31"/>
      <c r="L279" s="31"/>
      <c r="M279" s="238" t="str">
        <f>IF($F279="","",IF($F279="Ja","",VLOOKUP($E279,PDC!$B$10:$G$95,5,FALSE)))</f>
        <v/>
      </c>
      <c r="N279" s="31"/>
      <c r="O279" s="300">
        <f t="shared" si="16"/>
        <v>0</v>
      </c>
      <c r="P279" s="300">
        <f t="shared" si="19"/>
        <v>0</v>
      </c>
    </row>
    <row r="280" spans="1:16" x14ac:dyDescent="0.2">
      <c r="A280" s="36" t="str">
        <f>IF(LEN(Crossconnect!A282)=0,"",Crossconnect!A282)</f>
        <v/>
      </c>
      <c r="B280" s="174" t="str">
        <f>IF(LEN(Crossconnect!C282)=0,"",Crossconnect!C282)</f>
        <v/>
      </c>
      <c r="C280" s="174" t="str">
        <f t="shared" si="17"/>
        <v/>
      </c>
      <c r="D280" s="299" t="str">
        <f>IF(Crossconnect!B282="","",Crossconnect!B282)</f>
        <v/>
      </c>
      <c r="E280" s="174" t="str">
        <f>IF(LEN(Crossconnect!E282)=0,"",Crossconnect!E282)</f>
        <v/>
      </c>
      <c r="F280" s="174" t="str">
        <f t="shared" si="18"/>
        <v/>
      </c>
      <c r="G280" s="79" t="str">
        <f>IF(Crossconnect!D282="","",Crossconnect!D282)</f>
        <v/>
      </c>
      <c r="H280" s="36" t="str">
        <f>IF(LEN(Crossconnect!F282)=0,"",Crossconnect!F282)</f>
        <v/>
      </c>
      <c r="I280" s="238" t="str">
        <f>IF($C280="","",IF($C280="Ja","",VLOOKUP($B280,PDC!$B$10:$G$95,6,FALSE)))</f>
        <v/>
      </c>
      <c r="J280" s="238" t="str">
        <f>IF($C280="","",IF($C280="Ja","",VLOOKUP($B280,PDC!$B$10:$G$95,5,FALSE)))</f>
        <v/>
      </c>
      <c r="K280" s="31"/>
      <c r="L280" s="31"/>
      <c r="M280" s="238" t="str">
        <f>IF($F280="","",IF($F280="Ja","",VLOOKUP($E280,PDC!$B$10:$G$95,5,FALSE)))</f>
        <v/>
      </c>
      <c r="N280" s="31"/>
      <c r="O280" s="300">
        <f t="shared" si="16"/>
        <v>0</v>
      </c>
      <c r="P280" s="300">
        <f t="shared" si="19"/>
        <v>0</v>
      </c>
    </row>
    <row r="281" spans="1:16" x14ac:dyDescent="0.2">
      <c r="A281" s="36" t="str">
        <f>IF(LEN(Crossconnect!A283)=0,"",Crossconnect!A283)</f>
        <v/>
      </c>
      <c r="B281" s="174" t="str">
        <f>IF(LEN(Crossconnect!C283)=0,"",Crossconnect!C283)</f>
        <v/>
      </c>
      <c r="C281" s="174" t="str">
        <f t="shared" si="17"/>
        <v/>
      </c>
      <c r="D281" s="299" t="str">
        <f>IF(Crossconnect!B283="","",Crossconnect!B283)</f>
        <v/>
      </c>
      <c r="E281" s="174" t="str">
        <f>IF(LEN(Crossconnect!E283)=0,"",Crossconnect!E283)</f>
        <v/>
      </c>
      <c r="F281" s="174" t="str">
        <f t="shared" si="18"/>
        <v/>
      </c>
      <c r="G281" s="79" t="str">
        <f>IF(Crossconnect!D283="","",Crossconnect!D283)</f>
        <v/>
      </c>
      <c r="H281" s="36" t="str">
        <f>IF(LEN(Crossconnect!F283)=0,"",Crossconnect!F283)</f>
        <v/>
      </c>
      <c r="I281" s="238" t="str">
        <f>IF($C281="","",IF($C281="Ja","",VLOOKUP($B281,PDC!$B$10:$G$95,6,FALSE)))</f>
        <v/>
      </c>
      <c r="J281" s="238" t="str">
        <f>IF($C281="","",IF($C281="Ja","",VLOOKUP($B281,PDC!$B$10:$G$95,5,FALSE)))</f>
        <v/>
      </c>
      <c r="K281" s="31"/>
      <c r="L281" s="31"/>
      <c r="M281" s="238" t="str">
        <f>IF($F281="","",IF($F281="Ja","",VLOOKUP($E281,PDC!$B$10:$G$95,5,FALSE)))</f>
        <v/>
      </c>
      <c r="N281" s="31"/>
      <c r="O281" s="300">
        <f t="shared" si="16"/>
        <v>0</v>
      </c>
      <c r="P281" s="300">
        <f t="shared" si="19"/>
        <v>0</v>
      </c>
    </row>
    <row r="282" spans="1:16" x14ac:dyDescent="0.2">
      <c r="A282" s="36" t="str">
        <f>IF(LEN(Crossconnect!A284)=0,"",Crossconnect!A284)</f>
        <v/>
      </c>
      <c r="B282" s="174" t="str">
        <f>IF(LEN(Crossconnect!C284)=0,"",Crossconnect!C284)</f>
        <v/>
      </c>
      <c r="C282" s="174" t="str">
        <f t="shared" si="17"/>
        <v/>
      </c>
      <c r="D282" s="299" t="str">
        <f>IF(Crossconnect!B284="","",Crossconnect!B284)</f>
        <v/>
      </c>
      <c r="E282" s="174" t="str">
        <f>IF(LEN(Crossconnect!E284)=0,"",Crossconnect!E284)</f>
        <v/>
      </c>
      <c r="F282" s="174" t="str">
        <f t="shared" si="18"/>
        <v/>
      </c>
      <c r="G282" s="79" t="str">
        <f>IF(Crossconnect!D284="","",Crossconnect!D284)</f>
        <v/>
      </c>
      <c r="H282" s="36" t="str">
        <f>IF(LEN(Crossconnect!F284)=0,"",Crossconnect!F284)</f>
        <v/>
      </c>
      <c r="I282" s="238" t="str">
        <f>IF($C282="","",IF($C282="Ja","",VLOOKUP($B282,PDC!$B$10:$G$95,6,FALSE)))</f>
        <v/>
      </c>
      <c r="J282" s="238" t="str">
        <f>IF($C282="","",IF($C282="Ja","",VLOOKUP($B282,PDC!$B$10:$G$95,5,FALSE)))</f>
        <v/>
      </c>
      <c r="K282" s="31"/>
      <c r="L282" s="31"/>
      <c r="M282" s="238" t="str">
        <f>IF($F282="","",IF($F282="Ja","",VLOOKUP($E282,PDC!$B$10:$G$95,5,FALSE)))</f>
        <v/>
      </c>
      <c r="N282" s="31"/>
      <c r="O282" s="300">
        <f t="shared" si="16"/>
        <v>0</v>
      </c>
      <c r="P282" s="300">
        <f t="shared" si="19"/>
        <v>0</v>
      </c>
    </row>
    <row r="283" spans="1:16" x14ac:dyDescent="0.2">
      <c r="A283" s="36" t="str">
        <f>IF(LEN(Crossconnect!A285)=0,"",Crossconnect!A285)</f>
        <v/>
      </c>
      <c r="B283" s="174" t="str">
        <f>IF(LEN(Crossconnect!C285)=0,"",Crossconnect!C285)</f>
        <v/>
      </c>
      <c r="C283" s="174" t="str">
        <f t="shared" si="17"/>
        <v/>
      </c>
      <c r="D283" s="299" t="str">
        <f>IF(Crossconnect!B285="","",Crossconnect!B285)</f>
        <v/>
      </c>
      <c r="E283" s="174" t="str">
        <f>IF(LEN(Crossconnect!E285)=0,"",Crossconnect!E285)</f>
        <v/>
      </c>
      <c r="F283" s="174" t="str">
        <f t="shared" si="18"/>
        <v/>
      </c>
      <c r="G283" s="79" t="str">
        <f>IF(Crossconnect!D285="","",Crossconnect!D285)</f>
        <v/>
      </c>
      <c r="H283" s="36" t="str">
        <f>IF(LEN(Crossconnect!F285)=0,"",Crossconnect!F285)</f>
        <v/>
      </c>
      <c r="I283" s="238" t="str">
        <f>IF($C283="","",IF($C283="Ja","",VLOOKUP($B283,PDC!$B$10:$G$95,6,FALSE)))</f>
        <v/>
      </c>
      <c r="J283" s="238" t="str">
        <f>IF($C283="","",IF($C283="Ja","",VLOOKUP($B283,PDC!$B$10:$G$95,5,FALSE)))</f>
        <v/>
      </c>
      <c r="K283" s="31"/>
      <c r="L283" s="31"/>
      <c r="M283" s="238" t="str">
        <f>IF($F283="","",IF($F283="Ja","",VLOOKUP($E283,PDC!$B$10:$G$95,5,FALSE)))</f>
        <v/>
      </c>
      <c r="N283" s="31"/>
      <c r="O283" s="300">
        <f t="shared" si="16"/>
        <v>0</v>
      </c>
      <c r="P283" s="300">
        <f t="shared" si="19"/>
        <v>0</v>
      </c>
    </row>
    <row r="284" spans="1:16" x14ac:dyDescent="0.2">
      <c r="A284" s="36" t="str">
        <f>IF(LEN(Crossconnect!A286)=0,"",Crossconnect!A286)</f>
        <v/>
      </c>
      <c r="B284" s="174" t="str">
        <f>IF(LEN(Crossconnect!C286)=0,"",Crossconnect!C286)</f>
        <v/>
      </c>
      <c r="C284" s="174" t="str">
        <f t="shared" si="17"/>
        <v/>
      </c>
      <c r="D284" s="299" t="str">
        <f>IF(Crossconnect!B286="","",Crossconnect!B286)</f>
        <v/>
      </c>
      <c r="E284" s="174" t="str">
        <f>IF(LEN(Crossconnect!E286)=0,"",Crossconnect!E286)</f>
        <v/>
      </c>
      <c r="F284" s="174" t="str">
        <f t="shared" si="18"/>
        <v/>
      </c>
      <c r="G284" s="79" t="str">
        <f>IF(Crossconnect!D286="","",Crossconnect!D286)</f>
        <v/>
      </c>
      <c r="H284" s="36" t="str">
        <f>IF(LEN(Crossconnect!F286)=0,"",Crossconnect!F286)</f>
        <v/>
      </c>
      <c r="I284" s="238" t="str">
        <f>IF($C284="","",IF($C284="Ja","",VLOOKUP($B284,PDC!$B$10:$G$95,6,FALSE)))</f>
        <v/>
      </c>
      <c r="J284" s="238" t="str">
        <f>IF($C284="","",IF($C284="Ja","",VLOOKUP($B284,PDC!$B$10:$G$95,5,FALSE)))</f>
        <v/>
      </c>
      <c r="K284" s="31"/>
      <c r="L284" s="31"/>
      <c r="M284" s="238" t="str">
        <f>IF($F284="","",IF($F284="Ja","",VLOOKUP($E284,PDC!$B$10:$G$95,5,FALSE)))</f>
        <v/>
      </c>
      <c r="N284" s="31"/>
      <c r="O284" s="300">
        <f t="shared" si="16"/>
        <v>0</v>
      </c>
      <c r="P284" s="300">
        <f t="shared" si="19"/>
        <v>0</v>
      </c>
    </row>
    <row r="285" spans="1:16" x14ac:dyDescent="0.2">
      <c r="A285" s="36" t="str">
        <f>IF(LEN(Crossconnect!A287)=0,"",Crossconnect!A287)</f>
        <v/>
      </c>
      <c r="B285" s="174" t="str">
        <f>IF(LEN(Crossconnect!C287)=0,"",Crossconnect!C287)</f>
        <v/>
      </c>
      <c r="C285" s="174" t="str">
        <f t="shared" si="17"/>
        <v/>
      </c>
      <c r="D285" s="299" t="str">
        <f>IF(Crossconnect!B287="","",Crossconnect!B287)</f>
        <v/>
      </c>
      <c r="E285" s="174" t="str">
        <f>IF(LEN(Crossconnect!E287)=0,"",Crossconnect!E287)</f>
        <v/>
      </c>
      <c r="F285" s="174" t="str">
        <f t="shared" si="18"/>
        <v/>
      </c>
      <c r="G285" s="79" t="str">
        <f>IF(Crossconnect!D287="","",Crossconnect!D287)</f>
        <v/>
      </c>
      <c r="H285" s="36" t="str">
        <f>IF(LEN(Crossconnect!F287)=0,"",Crossconnect!F287)</f>
        <v/>
      </c>
      <c r="I285" s="238" t="str">
        <f>IF($C285="","",IF($C285="Ja","",VLOOKUP($B285,PDC!$B$10:$G$95,6,FALSE)))</f>
        <v/>
      </c>
      <c r="J285" s="238" t="str">
        <f>IF($C285="","",IF($C285="Ja","",VLOOKUP($B285,PDC!$B$10:$G$95,5,FALSE)))</f>
        <v/>
      </c>
      <c r="K285" s="31"/>
      <c r="L285" s="31"/>
      <c r="M285" s="238" t="str">
        <f>IF($F285="","",IF($F285="Ja","",VLOOKUP($E285,PDC!$B$10:$G$95,5,FALSE)))</f>
        <v/>
      </c>
      <c r="N285" s="31"/>
      <c r="O285" s="300">
        <f t="shared" si="16"/>
        <v>0</v>
      </c>
      <c r="P285" s="300">
        <f t="shared" si="19"/>
        <v>0</v>
      </c>
    </row>
    <row r="286" spans="1:16" x14ac:dyDescent="0.2">
      <c r="A286" s="36" t="str">
        <f>IF(LEN(Crossconnect!A288)=0,"",Crossconnect!A288)</f>
        <v/>
      </c>
      <c r="B286" s="174" t="str">
        <f>IF(LEN(Crossconnect!C288)=0,"",Crossconnect!C288)</f>
        <v/>
      </c>
      <c r="C286" s="174" t="str">
        <f t="shared" si="17"/>
        <v/>
      </c>
      <c r="D286" s="299" t="str">
        <f>IF(Crossconnect!B288="","",Crossconnect!B288)</f>
        <v/>
      </c>
      <c r="E286" s="174" t="str">
        <f>IF(LEN(Crossconnect!E288)=0,"",Crossconnect!E288)</f>
        <v/>
      </c>
      <c r="F286" s="174" t="str">
        <f t="shared" si="18"/>
        <v/>
      </c>
      <c r="G286" s="79" t="str">
        <f>IF(Crossconnect!D288="","",Crossconnect!D288)</f>
        <v/>
      </c>
      <c r="H286" s="36" t="str">
        <f>IF(LEN(Crossconnect!F288)=0,"",Crossconnect!F288)</f>
        <v/>
      </c>
      <c r="I286" s="238" t="str">
        <f>IF($C286="","",IF($C286="Ja","",VLOOKUP($B286,PDC!$B$10:$G$95,6,FALSE)))</f>
        <v/>
      </c>
      <c r="J286" s="238" t="str">
        <f>IF($C286="","",IF($C286="Ja","",VLOOKUP($B286,PDC!$B$10:$G$95,5,FALSE)))</f>
        <v/>
      </c>
      <c r="K286" s="31"/>
      <c r="L286" s="31"/>
      <c r="M286" s="238" t="str">
        <f>IF($F286="","",IF($F286="Ja","",VLOOKUP($E286,PDC!$B$10:$G$95,5,FALSE)))</f>
        <v/>
      </c>
      <c r="N286" s="31"/>
      <c r="O286" s="300">
        <f t="shared" si="16"/>
        <v>0</v>
      </c>
      <c r="P286" s="300">
        <f t="shared" si="19"/>
        <v>0</v>
      </c>
    </row>
    <row r="287" spans="1:16" x14ac:dyDescent="0.2">
      <c r="A287" s="36" t="str">
        <f>IF(LEN(Crossconnect!A289)=0,"",Crossconnect!A289)</f>
        <v/>
      </c>
      <c r="B287" s="174" t="str">
        <f>IF(LEN(Crossconnect!C289)=0,"",Crossconnect!C289)</f>
        <v/>
      </c>
      <c r="C287" s="174" t="str">
        <f t="shared" si="17"/>
        <v/>
      </c>
      <c r="D287" s="299" t="str">
        <f>IF(Crossconnect!B289="","",Crossconnect!B289)</f>
        <v/>
      </c>
      <c r="E287" s="174" t="str">
        <f>IF(LEN(Crossconnect!E289)=0,"",Crossconnect!E289)</f>
        <v/>
      </c>
      <c r="F287" s="174" t="str">
        <f t="shared" si="18"/>
        <v/>
      </c>
      <c r="G287" s="79" t="str">
        <f>IF(Crossconnect!D289="","",Crossconnect!D289)</f>
        <v/>
      </c>
      <c r="H287" s="36" t="str">
        <f>IF(LEN(Crossconnect!F289)=0,"",Crossconnect!F289)</f>
        <v/>
      </c>
      <c r="I287" s="238" t="str">
        <f>IF($C287="","",IF($C287="Ja","",VLOOKUP($B287,PDC!$B$10:$G$95,6,FALSE)))</f>
        <v/>
      </c>
      <c r="J287" s="238" t="str">
        <f>IF($C287="","",IF($C287="Ja","",VLOOKUP($B287,PDC!$B$10:$G$95,5,FALSE)))</f>
        <v/>
      </c>
      <c r="K287" s="31"/>
      <c r="L287" s="31"/>
      <c r="M287" s="238" t="str">
        <f>IF($F287="","",IF($F287="Ja","",VLOOKUP($E287,PDC!$B$10:$G$95,5,FALSE)))</f>
        <v/>
      </c>
      <c r="N287" s="31"/>
      <c r="O287" s="300">
        <f t="shared" si="16"/>
        <v>0</v>
      </c>
      <c r="P287" s="300">
        <f t="shared" si="19"/>
        <v>0</v>
      </c>
    </row>
    <row r="288" spans="1:16" x14ac:dyDescent="0.2">
      <c r="A288" s="36" t="str">
        <f>IF(LEN(Crossconnect!A290)=0,"",Crossconnect!A290)</f>
        <v/>
      </c>
      <c r="B288" s="174" t="str">
        <f>IF(LEN(Crossconnect!C290)=0,"",Crossconnect!C290)</f>
        <v/>
      </c>
      <c r="C288" s="174" t="str">
        <f t="shared" si="17"/>
        <v/>
      </c>
      <c r="D288" s="299" t="str">
        <f>IF(Crossconnect!B290="","",Crossconnect!B290)</f>
        <v/>
      </c>
      <c r="E288" s="174" t="str">
        <f>IF(LEN(Crossconnect!E290)=0,"",Crossconnect!E290)</f>
        <v/>
      </c>
      <c r="F288" s="174" t="str">
        <f t="shared" si="18"/>
        <v/>
      </c>
      <c r="G288" s="79" t="str">
        <f>IF(Crossconnect!D290="","",Crossconnect!D290)</f>
        <v/>
      </c>
      <c r="H288" s="36" t="str">
        <f>IF(LEN(Crossconnect!F290)=0,"",Crossconnect!F290)</f>
        <v/>
      </c>
      <c r="I288" s="238" t="str">
        <f>IF($C288="","",IF($C288="Ja","",VLOOKUP($B288,PDC!$B$10:$G$95,6,FALSE)))</f>
        <v/>
      </c>
      <c r="J288" s="238" t="str">
        <f>IF($C288="","",IF($C288="Ja","",VLOOKUP($B288,PDC!$B$10:$G$95,5,FALSE)))</f>
        <v/>
      </c>
      <c r="K288" s="31"/>
      <c r="L288" s="31"/>
      <c r="M288" s="238" t="str">
        <f>IF($F288="","",IF($F288="Ja","",VLOOKUP($E288,PDC!$B$10:$G$95,5,FALSE)))</f>
        <v/>
      </c>
      <c r="N288" s="31"/>
      <c r="O288" s="300">
        <f t="shared" si="16"/>
        <v>0</v>
      </c>
      <c r="P288" s="300">
        <f t="shared" si="19"/>
        <v>0</v>
      </c>
    </row>
    <row r="289" spans="1:16" x14ac:dyDescent="0.2">
      <c r="A289" s="36" t="str">
        <f>IF(LEN(Crossconnect!A291)=0,"",Crossconnect!A291)</f>
        <v/>
      </c>
      <c r="B289" s="174" t="str">
        <f>IF(LEN(Crossconnect!C291)=0,"",Crossconnect!C291)</f>
        <v/>
      </c>
      <c r="C289" s="174" t="str">
        <f t="shared" si="17"/>
        <v/>
      </c>
      <c r="D289" s="299" t="str">
        <f>IF(Crossconnect!B291="","",Crossconnect!B291)</f>
        <v/>
      </c>
      <c r="E289" s="174" t="str">
        <f>IF(LEN(Crossconnect!E291)=0,"",Crossconnect!E291)</f>
        <v/>
      </c>
      <c r="F289" s="174" t="str">
        <f t="shared" si="18"/>
        <v/>
      </c>
      <c r="G289" s="79" t="str">
        <f>IF(Crossconnect!D291="","",Crossconnect!D291)</f>
        <v/>
      </c>
      <c r="H289" s="36" t="str">
        <f>IF(LEN(Crossconnect!F291)=0,"",Crossconnect!F291)</f>
        <v/>
      </c>
      <c r="I289" s="238" t="str">
        <f>IF($C289="","",IF($C289="Ja","",VLOOKUP($B289,PDC!$B$10:$G$95,6,FALSE)))</f>
        <v/>
      </c>
      <c r="J289" s="238" t="str">
        <f>IF($C289="","",IF($C289="Ja","",VLOOKUP($B289,PDC!$B$10:$G$95,5,FALSE)))</f>
        <v/>
      </c>
      <c r="K289" s="31"/>
      <c r="L289" s="31"/>
      <c r="M289" s="238" t="str">
        <f>IF($F289="","",IF($F289="Ja","",VLOOKUP($E289,PDC!$B$10:$G$95,5,FALSE)))</f>
        <v/>
      </c>
      <c r="N289" s="31"/>
      <c r="O289" s="300">
        <f t="shared" si="16"/>
        <v>0</v>
      </c>
      <c r="P289" s="300">
        <f t="shared" si="19"/>
        <v>0</v>
      </c>
    </row>
    <row r="290" spans="1:16" x14ac:dyDescent="0.2">
      <c r="A290" s="36" t="str">
        <f>IF(LEN(Crossconnect!A292)=0,"",Crossconnect!A292)</f>
        <v/>
      </c>
      <c r="B290" s="174" t="str">
        <f>IF(LEN(Crossconnect!C292)=0,"",Crossconnect!C292)</f>
        <v/>
      </c>
      <c r="C290" s="174" t="str">
        <f t="shared" si="17"/>
        <v/>
      </c>
      <c r="D290" s="299" t="str">
        <f>IF(Crossconnect!B292="","",Crossconnect!B292)</f>
        <v/>
      </c>
      <c r="E290" s="174" t="str">
        <f>IF(LEN(Crossconnect!E292)=0,"",Crossconnect!E292)</f>
        <v/>
      </c>
      <c r="F290" s="174" t="str">
        <f t="shared" si="18"/>
        <v/>
      </c>
      <c r="G290" s="79" t="str">
        <f>IF(Crossconnect!D292="","",Crossconnect!D292)</f>
        <v/>
      </c>
      <c r="H290" s="36" t="str">
        <f>IF(LEN(Crossconnect!F292)=0,"",Crossconnect!F292)</f>
        <v/>
      </c>
      <c r="I290" s="238" t="str">
        <f>IF($C290="","",IF($C290="Ja","",VLOOKUP($B290,PDC!$B$10:$G$95,6,FALSE)))</f>
        <v/>
      </c>
      <c r="J290" s="238" t="str">
        <f>IF($C290="","",IF($C290="Ja","",VLOOKUP($B290,PDC!$B$10:$G$95,5,FALSE)))</f>
        <v/>
      </c>
      <c r="K290" s="31"/>
      <c r="L290" s="31"/>
      <c r="M290" s="238" t="str">
        <f>IF($F290="","",IF($F290="Ja","",VLOOKUP($E290,PDC!$B$10:$G$95,5,FALSE)))</f>
        <v/>
      </c>
      <c r="N290" s="31"/>
      <c r="O290" s="300">
        <f t="shared" si="16"/>
        <v>0</v>
      </c>
      <c r="P290" s="300">
        <f t="shared" si="19"/>
        <v>0</v>
      </c>
    </row>
    <row r="291" spans="1:16" x14ac:dyDescent="0.2">
      <c r="A291" s="36" t="str">
        <f>IF(LEN(Crossconnect!A293)=0,"",Crossconnect!A293)</f>
        <v/>
      </c>
      <c r="B291" s="174" t="str">
        <f>IF(LEN(Crossconnect!C293)=0,"",Crossconnect!C293)</f>
        <v/>
      </c>
      <c r="C291" s="174" t="str">
        <f t="shared" si="17"/>
        <v/>
      </c>
      <c r="D291" s="299" t="str">
        <f>IF(Crossconnect!B293="","",Crossconnect!B293)</f>
        <v/>
      </c>
      <c r="E291" s="174" t="str">
        <f>IF(LEN(Crossconnect!E293)=0,"",Crossconnect!E293)</f>
        <v/>
      </c>
      <c r="F291" s="174" t="str">
        <f t="shared" si="18"/>
        <v/>
      </c>
      <c r="G291" s="79" t="str">
        <f>IF(Crossconnect!D293="","",Crossconnect!D293)</f>
        <v/>
      </c>
      <c r="H291" s="36" t="str">
        <f>IF(LEN(Crossconnect!F293)=0,"",Crossconnect!F293)</f>
        <v/>
      </c>
      <c r="I291" s="238" t="str">
        <f>IF($C291="","",IF($C291="Ja","",VLOOKUP($B291,PDC!$B$10:$G$95,6,FALSE)))</f>
        <v/>
      </c>
      <c r="J291" s="238" t="str">
        <f>IF($C291="","",IF($C291="Ja","",VLOOKUP($B291,PDC!$B$10:$G$95,5,FALSE)))</f>
        <v/>
      </c>
      <c r="K291" s="31"/>
      <c r="L291" s="31"/>
      <c r="M291" s="238" t="str">
        <f>IF($F291="","",IF($F291="Ja","",VLOOKUP($E291,PDC!$B$10:$G$95,5,FALSE)))</f>
        <v/>
      </c>
      <c r="N291" s="31"/>
      <c r="O291" s="300">
        <f t="shared" si="16"/>
        <v>0</v>
      </c>
      <c r="P291" s="300">
        <f t="shared" si="19"/>
        <v>0</v>
      </c>
    </row>
    <row r="292" spans="1:16" x14ac:dyDescent="0.2">
      <c r="A292" s="36" t="str">
        <f>IF(LEN(Crossconnect!A294)=0,"",Crossconnect!A294)</f>
        <v/>
      </c>
      <c r="B292" s="174" t="str">
        <f>IF(LEN(Crossconnect!C294)=0,"",Crossconnect!C294)</f>
        <v/>
      </c>
      <c r="C292" s="174" t="str">
        <f t="shared" si="17"/>
        <v/>
      </c>
      <c r="D292" s="299" t="str">
        <f>IF(Crossconnect!B294="","",Crossconnect!B294)</f>
        <v/>
      </c>
      <c r="E292" s="174" t="str">
        <f>IF(LEN(Crossconnect!E294)=0,"",Crossconnect!E294)</f>
        <v/>
      </c>
      <c r="F292" s="174" t="str">
        <f t="shared" si="18"/>
        <v/>
      </c>
      <c r="G292" s="79" t="str">
        <f>IF(Crossconnect!D294="","",Crossconnect!D294)</f>
        <v/>
      </c>
      <c r="H292" s="36" t="str">
        <f>IF(LEN(Crossconnect!F294)=0,"",Crossconnect!F294)</f>
        <v/>
      </c>
      <c r="I292" s="238" t="str">
        <f>IF($C292="","",IF($C292="Ja","",VLOOKUP($B292,PDC!$B$10:$G$95,6,FALSE)))</f>
        <v/>
      </c>
      <c r="J292" s="238" t="str">
        <f>IF($C292="","",IF($C292="Ja","",VLOOKUP($B292,PDC!$B$10:$G$95,5,FALSE)))</f>
        <v/>
      </c>
      <c r="K292" s="31"/>
      <c r="L292" s="31"/>
      <c r="M292" s="238" t="str">
        <f>IF($F292="","",IF($F292="Ja","",VLOOKUP($E292,PDC!$B$10:$G$95,5,FALSE)))</f>
        <v/>
      </c>
      <c r="N292" s="31"/>
      <c r="O292" s="300">
        <f t="shared" si="16"/>
        <v>0</v>
      </c>
      <c r="P292" s="300">
        <f t="shared" si="19"/>
        <v>0</v>
      </c>
    </row>
    <row r="293" spans="1:16" x14ac:dyDescent="0.2">
      <c r="A293" s="36" t="str">
        <f>IF(LEN(Crossconnect!A295)=0,"",Crossconnect!A295)</f>
        <v/>
      </c>
      <c r="B293" s="174" t="str">
        <f>IF(LEN(Crossconnect!C295)=0,"",Crossconnect!C295)</f>
        <v/>
      </c>
      <c r="C293" s="174" t="str">
        <f t="shared" si="17"/>
        <v/>
      </c>
      <c r="D293" s="299" t="str">
        <f>IF(Crossconnect!B295="","",Crossconnect!B295)</f>
        <v/>
      </c>
      <c r="E293" s="174" t="str">
        <f>IF(LEN(Crossconnect!E295)=0,"",Crossconnect!E295)</f>
        <v/>
      </c>
      <c r="F293" s="174" t="str">
        <f t="shared" si="18"/>
        <v/>
      </c>
      <c r="G293" s="79" t="str">
        <f>IF(Crossconnect!D295="","",Crossconnect!D295)</f>
        <v/>
      </c>
      <c r="H293" s="36" t="str">
        <f>IF(LEN(Crossconnect!F295)=0,"",Crossconnect!F295)</f>
        <v/>
      </c>
      <c r="I293" s="238" t="str">
        <f>IF($C293="","",IF($C293="Ja","",VLOOKUP($B293,PDC!$B$10:$G$95,6,FALSE)))</f>
        <v/>
      </c>
      <c r="J293" s="238" t="str">
        <f>IF($C293="","",IF($C293="Ja","",VLOOKUP($B293,PDC!$B$10:$G$95,5,FALSE)))</f>
        <v/>
      </c>
      <c r="K293" s="31"/>
      <c r="L293" s="31"/>
      <c r="M293" s="238" t="str">
        <f>IF($F293="","",IF($F293="Ja","",VLOOKUP($E293,PDC!$B$10:$G$95,5,FALSE)))</f>
        <v/>
      </c>
      <c r="N293" s="31"/>
      <c r="O293" s="300">
        <f t="shared" si="16"/>
        <v>0</v>
      </c>
      <c r="P293" s="300">
        <f t="shared" si="19"/>
        <v>0</v>
      </c>
    </row>
    <row r="294" spans="1:16" x14ac:dyDescent="0.2">
      <c r="A294" s="36" t="str">
        <f>IF(LEN(Crossconnect!A296)=0,"",Crossconnect!A296)</f>
        <v/>
      </c>
      <c r="B294" s="174" t="str">
        <f>IF(LEN(Crossconnect!C296)=0,"",Crossconnect!C296)</f>
        <v/>
      </c>
      <c r="C294" s="174" t="str">
        <f t="shared" si="17"/>
        <v/>
      </c>
      <c r="D294" s="299" t="str">
        <f>IF(Crossconnect!B296="","",Crossconnect!B296)</f>
        <v/>
      </c>
      <c r="E294" s="174" t="str">
        <f>IF(LEN(Crossconnect!E296)=0,"",Crossconnect!E296)</f>
        <v/>
      </c>
      <c r="F294" s="174" t="str">
        <f t="shared" si="18"/>
        <v/>
      </c>
      <c r="G294" s="79" t="str">
        <f>IF(Crossconnect!D296="","",Crossconnect!D296)</f>
        <v/>
      </c>
      <c r="H294" s="36" t="str">
        <f>IF(LEN(Crossconnect!F296)=0,"",Crossconnect!F296)</f>
        <v/>
      </c>
      <c r="I294" s="238" t="str">
        <f>IF($C294="","",IF($C294="Ja","",VLOOKUP($B294,PDC!$B$10:$G$95,6,FALSE)))</f>
        <v/>
      </c>
      <c r="J294" s="238" t="str">
        <f>IF($C294="","",IF($C294="Ja","",VLOOKUP($B294,PDC!$B$10:$G$95,5,FALSE)))</f>
        <v/>
      </c>
      <c r="K294" s="31"/>
      <c r="L294" s="31"/>
      <c r="M294" s="238" t="str">
        <f>IF($F294="","",IF($F294="Ja","",VLOOKUP($E294,PDC!$B$10:$G$95,5,FALSE)))</f>
        <v/>
      </c>
      <c r="N294" s="31"/>
      <c r="O294" s="300">
        <f t="shared" si="16"/>
        <v>0</v>
      </c>
      <c r="P294" s="300">
        <f t="shared" si="19"/>
        <v>0</v>
      </c>
    </row>
    <row r="295" spans="1:16" x14ac:dyDescent="0.2">
      <c r="A295" s="36" t="str">
        <f>IF(LEN(Crossconnect!A297)=0,"",Crossconnect!A297)</f>
        <v/>
      </c>
      <c r="B295" s="174" t="str">
        <f>IF(LEN(Crossconnect!C297)=0,"",Crossconnect!C297)</f>
        <v/>
      </c>
      <c r="C295" s="174" t="str">
        <f t="shared" si="17"/>
        <v/>
      </c>
      <c r="D295" s="299" t="str">
        <f>IF(Crossconnect!B297="","",Crossconnect!B297)</f>
        <v/>
      </c>
      <c r="E295" s="174" t="str">
        <f>IF(LEN(Crossconnect!E297)=0,"",Crossconnect!E297)</f>
        <v/>
      </c>
      <c r="F295" s="174" t="str">
        <f t="shared" si="18"/>
        <v/>
      </c>
      <c r="G295" s="79" t="str">
        <f>IF(Crossconnect!D297="","",Crossconnect!D297)</f>
        <v/>
      </c>
      <c r="H295" s="36" t="str">
        <f>IF(LEN(Crossconnect!F297)=0,"",Crossconnect!F297)</f>
        <v/>
      </c>
      <c r="I295" s="238" t="str">
        <f>IF($C295="","",IF($C295="Ja","",VLOOKUP($B295,PDC!$B$10:$G$95,6,FALSE)))</f>
        <v/>
      </c>
      <c r="J295" s="238" t="str">
        <f>IF($C295="","",IF($C295="Ja","",VLOOKUP($B295,PDC!$B$10:$G$95,5,FALSE)))</f>
        <v/>
      </c>
      <c r="K295" s="31"/>
      <c r="L295" s="31"/>
      <c r="M295" s="238" t="str">
        <f>IF($F295="","",IF($F295="Ja","",VLOOKUP($E295,PDC!$B$10:$G$95,5,FALSE)))</f>
        <v/>
      </c>
      <c r="N295" s="31"/>
      <c r="O295" s="300">
        <f t="shared" si="16"/>
        <v>0</v>
      </c>
      <c r="P295" s="300">
        <f t="shared" si="19"/>
        <v>0</v>
      </c>
    </row>
    <row r="296" spans="1:16" x14ac:dyDescent="0.2">
      <c r="A296" s="36" t="str">
        <f>IF(LEN(Crossconnect!A298)=0,"",Crossconnect!A298)</f>
        <v/>
      </c>
      <c r="B296" s="174" t="str">
        <f>IF(LEN(Crossconnect!C298)=0,"",Crossconnect!C298)</f>
        <v/>
      </c>
      <c r="C296" s="174" t="str">
        <f t="shared" si="17"/>
        <v/>
      </c>
      <c r="D296" s="299" t="str">
        <f>IF(Crossconnect!B298="","",Crossconnect!B298)</f>
        <v/>
      </c>
      <c r="E296" s="174" t="str">
        <f>IF(LEN(Crossconnect!E298)=0,"",Crossconnect!E298)</f>
        <v/>
      </c>
      <c r="F296" s="174" t="str">
        <f t="shared" si="18"/>
        <v/>
      </c>
      <c r="G296" s="79" t="str">
        <f>IF(Crossconnect!D298="","",Crossconnect!D298)</f>
        <v/>
      </c>
      <c r="H296" s="36" t="str">
        <f>IF(LEN(Crossconnect!F298)=0,"",Crossconnect!F298)</f>
        <v/>
      </c>
      <c r="I296" s="238" t="str">
        <f>IF($C296="","",IF($C296="Ja","",VLOOKUP($B296,PDC!$B$10:$G$95,6,FALSE)))</f>
        <v/>
      </c>
      <c r="J296" s="238" t="str">
        <f>IF($C296="","",IF($C296="Ja","",VLOOKUP($B296,PDC!$B$10:$G$95,5,FALSE)))</f>
        <v/>
      </c>
      <c r="K296" s="31"/>
      <c r="L296" s="31"/>
      <c r="M296" s="238" t="str">
        <f>IF($F296="","",IF($F296="Ja","",VLOOKUP($E296,PDC!$B$10:$G$95,5,FALSE)))</f>
        <v/>
      </c>
      <c r="N296" s="31"/>
      <c r="O296" s="300">
        <f t="shared" si="16"/>
        <v>0</v>
      </c>
      <c r="P296" s="300">
        <f t="shared" si="19"/>
        <v>0</v>
      </c>
    </row>
    <row r="297" spans="1:16" x14ac:dyDescent="0.2">
      <c r="A297" s="36" t="str">
        <f>IF(LEN(Crossconnect!A299)=0,"",Crossconnect!A299)</f>
        <v/>
      </c>
      <c r="B297" s="174" t="str">
        <f>IF(LEN(Crossconnect!C299)=0,"",Crossconnect!C299)</f>
        <v/>
      </c>
      <c r="C297" s="174" t="str">
        <f t="shared" si="17"/>
        <v/>
      </c>
      <c r="D297" s="299" t="str">
        <f>IF(Crossconnect!B299="","",Crossconnect!B299)</f>
        <v/>
      </c>
      <c r="E297" s="174" t="str">
        <f>IF(LEN(Crossconnect!E299)=0,"",Crossconnect!E299)</f>
        <v/>
      </c>
      <c r="F297" s="174" t="str">
        <f t="shared" si="18"/>
        <v/>
      </c>
      <c r="G297" s="79" t="str">
        <f>IF(Crossconnect!D299="","",Crossconnect!D299)</f>
        <v/>
      </c>
      <c r="H297" s="36" t="str">
        <f>IF(LEN(Crossconnect!F299)=0,"",Crossconnect!F299)</f>
        <v/>
      </c>
      <c r="I297" s="238" t="str">
        <f>IF($C297="","",IF($C297="Ja","",VLOOKUP($B297,PDC!$B$10:$G$95,6,FALSE)))</f>
        <v/>
      </c>
      <c r="J297" s="238" t="str">
        <f>IF($C297="","",IF($C297="Ja","",VLOOKUP($B297,PDC!$B$10:$G$95,5,FALSE)))</f>
        <v/>
      </c>
      <c r="K297" s="31"/>
      <c r="L297" s="31"/>
      <c r="M297" s="238" t="str">
        <f>IF($F297="","",IF($F297="Ja","",VLOOKUP($E297,PDC!$B$10:$G$95,5,FALSE)))</f>
        <v/>
      </c>
      <c r="N297" s="31"/>
      <c r="O297" s="300">
        <f t="shared" si="16"/>
        <v>0</v>
      </c>
      <c r="P297" s="300">
        <f t="shared" si="19"/>
        <v>0</v>
      </c>
    </row>
    <row r="298" spans="1:16" x14ac:dyDescent="0.2">
      <c r="A298" s="36" t="str">
        <f>IF(LEN(Crossconnect!A300)=0,"",Crossconnect!A300)</f>
        <v/>
      </c>
      <c r="B298" s="174" t="str">
        <f>IF(LEN(Crossconnect!C300)=0,"",Crossconnect!C300)</f>
        <v/>
      </c>
      <c r="C298" s="174" t="str">
        <f t="shared" si="17"/>
        <v/>
      </c>
      <c r="D298" s="299" t="str">
        <f>IF(Crossconnect!B300="","",Crossconnect!B300)</f>
        <v/>
      </c>
      <c r="E298" s="174" t="str">
        <f>IF(LEN(Crossconnect!E300)=0,"",Crossconnect!E300)</f>
        <v/>
      </c>
      <c r="F298" s="174" t="str">
        <f t="shared" si="18"/>
        <v/>
      </c>
      <c r="G298" s="79" t="str">
        <f>IF(Crossconnect!D300="","",Crossconnect!D300)</f>
        <v/>
      </c>
      <c r="H298" s="36" t="str">
        <f>IF(LEN(Crossconnect!F300)=0,"",Crossconnect!F300)</f>
        <v/>
      </c>
      <c r="I298" s="238" t="str">
        <f>IF($C298="","",IF($C298="Ja","",VLOOKUP($B298,PDC!$B$10:$G$95,6,FALSE)))</f>
        <v/>
      </c>
      <c r="J298" s="238" t="str">
        <f>IF($C298="","",IF($C298="Ja","",VLOOKUP($B298,PDC!$B$10:$G$95,5,FALSE)))</f>
        <v/>
      </c>
      <c r="K298" s="31"/>
      <c r="L298" s="31"/>
      <c r="M298" s="238" t="str">
        <f>IF($F298="","",IF($F298="Ja","",VLOOKUP($E298,PDC!$B$10:$G$95,5,FALSE)))</f>
        <v/>
      </c>
      <c r="N298" s="31"/>
      <c r="O298" s="300">
        <f t="shared" si="16"/>
        <v>0</v>
      </c>
      <c r="P298" s="300">
        <f t="shared" si="19"/>
        <v>0</v>
      </c>
    </row>
    <row r="299" spans="1:16" x14ac:dyDescent="0.2">
      <c r="A299" s="36" t="str">
        <f>IF(LEN(Crossconnect!A301)=0,"",Crossconnect!A301)</f>
        <v/>
      </c>
      <c r="B299" s="174" t="str">
        <f>IF(LEN(Crossconnect!C301)=0,"",Crossconnect!C301)</f>
        <v/>
      </c>
      <c r="C299" s="174" t="str">
        <f t="shared" si="17"/>
        <v/>
      </c>
      <c r="D299" s="299" t="str">
        <f>IF(Crossconnect!B301="","",Crossconnect!B301)</f>
        <v/>
      </c>
      <c r="E299" s="174" t="str">
        <f>IF(LEN(Crossconnect!E301)=0,"",Crossconnect!E301)</f>
        <v/>
      </c>
      <c r="F299" s="174" t="str">
        <f t="shared" si="18"/>
        <v/>
      </c>
      <c r="G299" s="79" t="str">
        <f>IF(Crossconnect!D301="","",Crossconnect!D301)</f>
        <v/>
      </c>
      <c r="H299" s="36" t="str">
        <f>IF(LEN(Crossconnect!F301)=0,"",Crossconnect!F301)</f>
        <v/>
      </c>
      <c r="I299" s="238" t="str">
        <f>IF($C299="","",IF($C299="Ja","",VLOOKUP($B299,PDC!$B$10:$G$95,6,FALSE)))</f>
        <v/>
      </c>
      <c r="J299" s="238" t="str">
        <f>IF($C299="","",IF($C299="Ja","",VLOOKUP($B299,PDC!$B$10:$G$95,5,FALSE)))</f>
        <v/>
      </c>
      <c r="K299" s="31"/>
      <c r="L299" s="31"/>
      <c r="M299" s="238" t="str">
        <f>IF($F299="","",IF($F299="Ja","",VLOOKUP($E299,PDC!$B$10:$G$95,5,FALSE)))</f>
        <v/>
      </c>
      <c r="N299" s="31"/>
      <c r="O299" s="300">
        <f t="shared" si="16"/>
        <v>0</v>
      </c>
      <c r="P299" s="300">
        <f t="shared" si="19"/>
        <v>0</v>
      </c>
    </row>
    <row r="300" spans="1:16" x14ac:dyDescent="0.2">
      <c r="A300" s="36" t="str">
        <f>IF(LEN(Crossconnect!A302)=0,"",Crossconnect!A302)</f>
        <v/>
      </c>
      <c r="B300" s="174" t="str">
        <f>IF(LEN(Crossconnect!C302)=0,"",Crossconnect!C302)</f>
        <v/>
      </c>
      <c r="C300" s="174" t="str">
        <f t="shared" si="17"/>
        <v/>
      </c>
      <c r="D300" s="299" t="str">
        <f>IF(Crossconnect!B302="","",Crossconnect!B302)</f>
        <v/>
      </c>
      <c r="E300" s="174" t="str">
        <f>IF(LEN(Crossconnect!E302)=0,"",Crossconnect!E302)</f>
        <v/>
      </c>
      <c r="F300" s="174" t="str">
        <f t="shared" si="18"/>
        <v/>
      </c>
      <c r="G300" s="79" t="str">
        <f>IF(Crossconnect!D302="","",Crossconnect!D302)</f>
        <v/>
      </c>
      <c r="H300" s="36" t="str">
        <f>IF(LEN(Crossconnect!F302)=0,"",Crossconnect!F302)</f>
        <v/>
      </c>
      <c r="I300" s="238" t="str">
        <f>IF($C300="","",IF($C300="Ja","",VLOOKUP($B300,PDC!$B$10:$G$95,6,FALSE)))</f>
        <v/>
      </c>
      <c r="J300" s="238" t="str">
        <f>IF($C300="","",IF($C300="Ja","",VLOOKUP($B300,PDC!$B$10:$G$95,5,FALSE)))</f>
        <v/>
      </c>
      <c r="K300" s="31"/>
      <c r="L300" s="31"/>
      <c r="M300" s="238" t="str">
        <f>IF($F300="","",IF($F300="Ja","",VLOOKUP($E300,PDC!$B$10:$G$95,5,FALSE)))</f>
        <v/>
      </c>
      <c r="N300" s="31"/>
      <c r="O300" s="300">
        <f t="shared" si="16"/>
        <v>0</v>
      </c>
      <c r="P300" s="300">
        <f t="shared" si="19"/>
        <v>0</v>
      </c>
    </row>
    <row r="301" spans="1:16" x14ac:dyDescent="0.2">
      <c r="A301" s="36" t="str">
        <f>IF(LEN(Crossconnect!A303)=0,"",Crossconnect!A303)</f>
        <v/>
      </c>
      <c r="B301" s="174" t="str">
        <f>IF(LEN(Crossconnect!C303)=0,"",Crossconnect!C303)</f>
        <v/>
      </c>
      <c r="C301" s="174" t="str">
        <f t="shared" si="17"/>
        <v/>
      </c>
      <c r="D301" s="299" t="str">
        <f>IF(Crossconnect!B303="","",Crossconnect!B303)</f>
        <v/>
      </c>
      <c r="E301" s="174" t="str">
        <f>IF(LEN(Crossconnect!E303)=0,"",Crossconnect!E303)</f>
        <v/>
      </c>
      <c r="F301" s="174" t="str">
        <f t="shared" si="18"/>
        <v/>
      </c>
      <c r="G301" s="79" t="str">
        <f>IF(Crossconnect!D303="","",Crossconnect!D303)</f>
        <v/>
      </c>
      <c r="H301" s="36" t="str">
        <f>IF(LEN(Crossconnect!F303)=0,"",Crossconnect!F303)</f>
        <v/>
      </c>
      <c r="I301" s="238" t="str">
        <f>IF($C301="","",IF($C301="Ja","",VLOOKUP($B301,PDC!$B$10:$G$95,6,FALSE)))</f>
        <v/>
      </c>
      <c r="J301" s="238" t="str">
        <f>IF($C301="","",IF($C301="Ja","",VLOOKUP($B301,PDC!$B$10:$G$95,5,FALSE)))</f>
        <v/>
      </c>
      <c r="K301" s="31"/>
      <c r="L301" s="31"/>
      <c r="M301" s="238" t="str">
        <f>IF($F301="","",IF($F301="Ja","",VLOOKUP($E301,PDC!$B$10:$G$95,5,FALSE)))</f>
        <v/>
      </c>
      <c r="N301" s="31"/>
      <c r="O301" s="300">
        <f t="shared" si="16"/>
        <v>0</v>
      </c>
      <c r="P301" s="300">
        <f t="shared" si="19"/>
        <v>0</v>
      </c>
    </row>
    <row r="302" spans="1:16" x14ac:dyDescent="0.2">
      <c r="A302" s="36" t="str">
        <f>IF(LEN(Crossconnect!A304)=0,"",Crossconnect!A304)</f>
        <v/>
      </c>
      <c r="B302" s="174" t="str">
        <f>IF(LEN(Crossconnect!C304)=0,"",Crossconnect!C304)</f>
        <v/>
      </c>
      <c r="C302" s="174" t="str">
        <f t="shared" si="17"/>
        <v/>
      </c>
      <c r="D302" s="299" t="str">
        <f>IF(Crossconnect!B304="","",Crossconnect!B304)</f>
        <v/>
      </c>
      <c r="E302" s="174" t="str">
        <f>IF(LEN(Crossconnect!E304)=0,"",Crossconnect!E304)</f>
        <v/>
      </c>
      <c r="F302" s="174" t="str">
        <f t="shared" si="18"/>
        <v/>
      </c>
      <c r="G302" s="79" t="str">
        <f>IF(Crossconnect!D304="","",Crossconnect!D304)</f>
        <v/>
      </c>
      <c r="H302" s="36" t="str">
        <f>IF(LEN(Crossconnect!F304)=0,"",Crossconnect!F304)</f>
        <v/>
      </c>
      <c r="I302" s="238" t="str">
        <f>IF($C302="","",IF($C302="Ja","",VLOOKUP($B302,PDC!$B$10:$G$95,6,FALSE)))</f>
        <v/>
      </c>
      <c r="J302" s="238" t="str">
        <f>IF($C302="","",IF($C302="Ja","",VLOOKUP($B302,PDC!$B$10:$G$95,5,FALSE)))</f>
        <v/>
      </c>
      <c r="K302" s="31"/>
      <c r="L302" s="31"/>
      <c r="M302" s="238" t="str">
        <f>IF($F302="","",IF($F302="Ja","",VLOOKUP($E302,PDC!$B$10:$G$95,5,FALSE)))</f>
        <v/>
      </c>
      <c r="N302" s="31"/>
      <c r="O302" s="300">
        <f t="shared" si="16"/>
        <v>0</v>
      </c>
      <c r="P302" s="300">
        <f t="shared" si="19"/>
        <v>0</v>
      </c>
    </row>
    <row r="303" spans="1:16" x14ac:dyDescent="0.2">
      <c r="A303" s="36" t="str">
        <f>IF(LEN(Crossconnect!A305)=0,"",Crossconnect!A305)</f>
        <v/>
      </c>
      <c r="B303" s="174" t="str">
        <f>IF(LEN(Crossconnect!C305)=0,"",Crossconnect!C305)</f>
        <v/>
      </c>
      <c r="C303" s="174" t="str">
        <f t="shared" si="17"/>
        <v/>
      </c>
      <c r="D303" s="299" t="str">
        <f>IF(Crossconnect!B305="","",Crossconnect!B305)</f>
        <v/>
      </c>
      <c r="E303" s="174" t="str">
        <f>IF(LEN(Crossconnect!E305)=0,"",Crossconnect!E305)</f>
        <v/>
      </c>
      <c r="F303" s="174" t="str">
        <f t="shared" si="18"/>
        <v/>
      </c>
      <c r="G303" s="79" t="str">
        <f>IF(Crossconnect!D305="","",Crossconnect!D305)</f>
        <v/>
      </c>
      <c r="H303" s="36" t="str">
        <f>IF(LEN(Crossconnect!F305)=0,"",Crossconnect!F305)</f>
        <v/>
      </c>
      <c r="I303" s="238" t="str">
        <f>IF($C303="","",IF($C303="Ja","",VLOOKUP($B303,PDC!$B$10:$G$95,6,FALSE)))</f>
        <v/>
      </c>
      <c r="J303" s="238" t="str">
        <f>IF($C303="","",IF($C303="Ja","",VLOOKUP($B303,PDC!$B$10:$G$95,5,FALSE)))</f>
        <v/>
      </c>
      <c r="K303" s="31"/>
      <c r="L303" s="31"/>
      <c r="M303" s="238" t="str">
        <f>IF($F303="","",IF($F303="Ja","",VLOOKUP($E303,PDC!$B$10:$G$95,5,FALSE)))</f>
        <v/>
      </c>
      <c r="N303" s="31"/>
      <c r="O303" s="300">
        <f t="shared" si="16"/>
        <v>0</v>
      </c>
      <c r="P303" s="300">
        <f t="shared" si="19"/>
        <v>0</v>
      </c>
    </row>
    <row r="304" spans="1:16" x14ac:dyDescent="0.2">
      <c r="A304" s="36" t="str">
        <f>IF(LEN(Crossconnect!A306)=0,"",Crossconnect!A306)</f>
        <v/>
      </c>
      <c r="B304" s="174" t="str">
        <f>IF(LEN(Crossconnect!C306)=0,"",Crossconnect!C306)</f>
        <v/>
      </c>
      <c r="C304" s="174" t="str">
        <f t="shared" si="17"/>
        <v/>
      </c>
      <c r="D304" s="299" t="str">
        <f>IF(Crossconnect!B306="","",Crossconnect!B306)</f>
        <v/>
      </c>
      <c r="E304" s="174" t="str">
        <f>IF(LEN(Crossconnect!E306)=0,"",Crossconnect!E306)</f>
        <v/>
      </c>
      <c r="F304" s="174" t="str">
        <f t="shared" si="18"/>
        <v/>
      </c>
      <c r="G304" s="79" t="str">
        <f>IF(Crossconnect!D306="","",Crossconnect!D306)</f>
        <v/>
      </c>
      <c r="H304" s="36" t="str">
        <f>IF(LEN(Crossconnect!F306)=0,"",Crossconnect!F306)</f>
        <v/>
      </c>
      <c r="I304" s="238" t="str">
        <f>IF($C304="","",IF($C304="Ja","",VLOOKUP($B304,PDC!$B$10:$G$95,6,FALSE)))</f>
        <v/>
      </c>
      <c r="J304" s="238" t="str">
        <f>IF($C304="","",IF($C304="Ja","",VLOOKUP($B304,PDC!$B$10:$G$95,5,FALSE)))</f>
        <v/>
      </c>
      <c r="K304" s="31"/>
      <c r="L304" s="31"/>
      <c r="M304" s="238" t="str">
        <f>IF($F304="","",IF($F304="Ja","",VLOOKUP($E304,PDC!$B$10:$G$95,5,FALSE)))</f>
        <v/>
      </c>
      <c r="N304" s="31"/>
      <c r="O304" s="300">
        <f t="shared" si="16"/>
        <v>0</v>
      </c>
      <c r="P304" s="300">
        <f t="shared" si="19"/>
        <v>0</v>
      </c>
    </row>
    <row r="305" spans="1:16" x14ac:dyDescent="0.2">
      <c r="A305" s="36" t="str">
        <f>IF(LEN(Crossconnect!A307)=0,"",Crossconnect!A307)</f>
        <v/>
      </c>
      <c r="B305" s="174" t="str">
        <f>IF(LEN(Crossconnect!C307)=0,"",Crossconnect!C307)</f>
        <v/>
      </c>
      <c r="C305" s="174" t="str">
        <f t="shared" si="17"/>
        <v/>
      </c>
      <c r="D305" s="299" t="str">
        <f>IF(Crossconnect!B307="","",Crossconnect!B307)</f>
        <v/>
      </c>
      <c r="E305" s="174" t="str">
        <f>IF(LEN(Crossconnect!E307)=0,"",Crossconnect!E307)</f>
        <v/>
      </c>
      <c r="F305" s="174" t="str">
        <f t="shared" si="18"/>
        <v/>
      </c>
      <c r="G305" s="79" t="str">
        <f>IF(Crossconnect!D307="","",Crossconnect!D307)</f>
        <v/>
      </c>
      <c r="H305" s="36" t="str">
        <f>IF(LEN(Crossconnect!F307)=0,"",Crossconnect!F307)</f>
        <v/>
      </c>
      <c r="I305" s="238" t="str">
        <f>IF($C305="","",IF($C305="Ja","",VLOOKUP($B305,PDC!$B$10:$G$95,6,FALSE)))</f>
        <v/>
      </c>
      <c r="J305" s="238" t="str">
        <f>IF($C305="","",IF($C305="Ja","",VLOOKUP($B305,PDC!$B$10:$G$95,5,FALSE)))</f>
        <v/>
      </c>
      <c r="K305" s="31"/>
      <c r="L305" s="31"/>
      <c r="M305" s="238" t="str">
        <f>IF($F305="","",IF($F305="Ja","",VLOOKUP($E305,PDC!$B$10:$G$95,5,FALSE)))</f>
        <v/>
      </c>
      <c r="N305" s="31"/>
      <c r="O305" s="300">
        <f t="shared" si="16"/>
        <v>0</v>
      </c>
      <c r="P305" s="300">
        <f t="shared" si="19"/>
        <v>0</v>
      </c>
    </row>
    <row r="306" spans="1:16" x14ac:dyDescent="0.2">
      <c r="A306" s="36" t="str">
        <f>IF(LEN(Crossconnect!A308)=0,"",Crossconnect!A308)</f>
        <v/>
      </c>
      <c r="B306" s="174" t="str">
        <f>IF(LEN(Crossconnect!C308)=0,"",Crossconnect!C308)</f>
        <v/>
      </c>
      <c r="C306" s="174" t="str">
        <f t="shared" si="17"/>
        <v/>
      </c>
      <c r="D306" s="299" t="str">
        <f>IF(Crossconnect!B308="","",Crossconnect!B308)</f>
        <v/>
      </c>
      <c r="E306" s="174" t="str">
        <f>IF(LEN(Crossconnect!E308)=0,"",Crossconnect!E308)</f>
        <v/>
      </c>
      <c r="F306" s="174" t="str">
        <f t="shared" si="18"/>
        <v/>
      </c>
      <c r="G306" s="79" t="str">
        <f>IF(Crossconnect!D308="","",Crossconnect!D308)</f>
        <v/>
      </c>
      <c r="H306" s="36" t="str">
        <f>IF(LEN(Crossconnect!F308)=0,"",Crossconnect!F308)</f>
        <v/>
      </c>
      <c r="I306" s="238" t="str">
        <f>IF($C306="","",IF($C306="Ja","",VLOOKUP($B306,PDC!$B$10:$G$95,6,FALSE)))</f>
        <v/>
      </c>
      <c r="J306" s="238" t="str">
        <f>IF($C306="","",IF($C306="Ja","",VLOOKUP($B306,PDC!$B$10:$G$95,5,FALSE)))</f>
        <v/>
      </c>
      <c r="K306" s="31"/>
      <c r="L306" s="31"/>
      <c r="M306" s="238" t="str">
        <f>IF($F306="","",IF($F306="Ja","",VLOOKUP($E306,PDC!$B$10:$G$95,5,FALSE)))</f>
        <v/>
      </c>
      <c r="N306" s="31"/>
      <c r="O306" s="300">
        <f t="shared" si="16"/>
        <v>0</v>
      </c>
      <c r="P306" s="300">
        <f t="shared" si="19"/>
        <v>0</v>
      </c>
    </row>
    <row r="307" spans="1:16" x14ac:dyDescent="0.2">
      <c r="A307" s="36" t="str">
        <f>IF(LEN(Crossconnect!A309)=0,"",Crossconnect!A309)</f>
        <v/>
      </c>
      <c r="B307" s="174" t="str">
        <f>IF(LEN(Crossconnect!C309)=0,"",Crossconnect!C309)</f>
        <v/>
      </c>
      <c r="C307" s="174" t="str">
        <f t="shared" si="17"/>
        <v/>
      </c>
      <c r="D307" s="299" t="str">
        <f>IF(Crossconnect!B309="","",Crossconnect!B309)</f>
        <v/>
      </c>
      <c r="E307" s="174" t="str">
        <f>IF(LEN(Crossconnect!E309)=0,"",Crossconnect!E309)</f>
        <v/>
      </c>
      <c r="F307" s="174" t="str">
        <f t="shared" si="18"/>
        <v/>
      </c>
      <c r="G307" s="79" t="str">
        <f>IF(Crossconnect!D309="","",Crossconnect!D309)</f>
        <v/>
      </c>
      <c r="H307" s="36" t="str">
        <f>IF(LEN(Crossconnect!F309)=0,"",Crossconnect!F309)</f>
        <v/>
      </c>
      <c r="I307" s="238" t="str">
        <f>IF($C307="","",IF($C307="Ja","",VLOOKUP($B307,PDC!$B$10:$G$95,6,FALSE)))</f>
        <v/>
      </c>
      <c r="J307" s="238" t="str">
        <f>IF($C307="","",IF($C307="Ja","",VLOOKUP($B307,PDC!$B$10:$G$95,5,FALSE)))</f>
        <v/>
      </c>
      <c r="K307" s="31"/>
      <c r="L307" s="31"/>
      <c r="M307" s="238" t="str">
        <f>IF($F307="","",IF($F307="Ja","",VLOOKUP($E307,PDC!$B$10:$G$95,5,FALSE)))</f>
        <v/>
      </c>
      <c r="N307" s="31"/>
      <c r="O307" s="300">
        <f t="shared" si="16"/>
        <v>0</v>
      </c>
      <c r="P307" s="300">
        <f t="shared" si="19"/>
        <v>0</v>
      </c>
    </row>
    <row r="308" spans="1:16" x14ac:dyDescent="0.2">
      <c r="A308" s="36" t="str">
        <f>IF(LEN(Crossconnect!A310)=0,"",Crossconnect!A310)</f>
        <v/>
      </c>
      <c r="B308" s="174" t="str">
        <f>IF(LEN(Crossconnect!C310)=0,"",Crossconnect!C310)</f>
        <v/>
      </c>
      <c r="C308" s="174" t="str">
        <f t="shared" si="17"/>
        <v/>
      </c>
      <c r="D308" s="299" t="str">
        <f>IF(Crossconnect!B310="","",Crossconnect!B310)</f>
        <v/>
      </c>
      <c r="E308" s="174" t="str">
        <f>IF(LEN(Crossconnect!E310)=0,"",Crossconnect!E310)</f>
        <v/>
      </c>
      <c r="F308" s="174" t="str">
        <f t="shared" si="18"/>
        <v/>
      </c>
      <c r="G308" s="79" t="str">
        <f>IF(Crossconnect!D310="","",Crossconnect!D310)</f>
        <v/>
      </c>
      <c r="H308" s="36" t="str">
        <f>IF(LEN(Crossconnect!F310)=0,"",Crossconnect!F310)</f>
        <v/>
      </c>
      <c r="I308" s="238" t="str">
        <f>IF($C308="","",IF($C308="Ja","",VLOOKUP($B308,PDC!$B$10:$G$95,6,FALSE)))</f>
        <v/>
      </c>
      <c r="J308" s="238" t="str">
        <f>IF($C308="","",IF($C308="Ja","",VLOOKUP($B308,PDC!$B$10:$G$95,5,FALSE)))</f>
        <v/>
      </c>
      <c r="K308" s="31"/>
      <c r="L308" s="31"/>
      <c r="M308" s="238" t="str">
        <f>IF($F308="","",IF($F308="Ja","",VLOOKUP($E308,PDC!$B$10:$G$95,5,FALSE)))</f>
        <v/>
      </c>
      <c r="N308" s="31"/>
      <c r="O308" s="300">
        <f t="shared" si="16"/>
        <v>0</v>
      </c>
      <c r="P308" s="300">
        <f t="shared" si="19"/>
        <v>0</v>
      </c>
    </row>
    <row r="309" spans="1:16" x14ac:dyDescent="0.2">
      <c r="A309" s="36" t="str">
        <f>IF(LEN(Crossconnect!A311)=0,"",Crossconnect!A311)</f>
        <v/>
      </c>
      <c r="B309" s="174" t="str">
        <f>IF(LEN(Crossconnect!C311)=0,"",Crossconnect!C311)</f>
        <v/>
      </c>
      <c r="C309" s="174" t="str">
        <f t="shared" si="17"/>
        <v/>
      </c>
      <c r="D309" s="299" t="str">
        <f>IF(Crossconnect!B311="","",Crossconnect!B311)</f>
        <v/>
      </c>
      <c r="E309" s="174" t="str">
        <f>IF(LEN(Crossconnect!E311)=0,"",Crossconnect!E311)</f>
        <v/>
      </c>
      <c r="F309" s="174" t="str">
        <f t="shared" si="18"/>
        <v/>
      </c>
      <c r="G309" s="79" t="str">
        <f>IF(Crossconnect!D311="","",Crossconnect!D311)</f>
        <v/>
      </c>
      <c r="H309" s="36" t="str">
        <f>IF(LEN(Crossconnect!F311)=0,"",Crossconnect!F311)</f>
        <v/>
      </c>
      <c r="I309" s="238" t="str">
        <f>IF($C309="","",IF($C309="Ja","",VLOOKUP($B309,PDC!$B$10:$G$95,6,FALSE)))</f>
        <v/>
      </c>
      <c r="J309" s="238" t="str">
        <f>IF($C309="","",IF($C309="Ja","",VLOOKUP($B309,PDC!$B$10:$G$95,5,FALSE)))</f>
        <v/>
      </c>
      <c r="K309" s="31"/>
      <c r="L309" s="31"/>
      <c r="M309" s="238" t="str">
        <f>IF($F309="","",IF($F309="Ja","",VLOOKUP($E309,PDC!$B$10:$G$95,5,FALSE)))</f>
        <v/>
      </c>
      <c r="N309" s="31"/>
      <c r="O309" s="300">
        <f t="shared" si="16"/>
        <v>0</v>
      </c>
      <c r="P309" s="300">
        <f t="shared" si="19"/>
        <v>0</v>
      </c>
    </row>
    <row r="310" spans="1:16" x14ac:dyDescent="0.2">
      <c r="A310" s="36" t="str">
        <f>IF(LEN(Crossconnect!A312)=0,"",Crossconnect!A312)</f>
        <v/>
      </c>
      <c r="B310" s="174" t="str">
        <f>IF(LEN(Crossconnect!C312)=0,"",Crossconnect!C312)</f>
        <v/>
      </c>
      <c r="C310" s="174" t="str">
        <f t="shared" si="17"/>
        <v/>
      </c>
      <c r="D310" s="299" t="str">
        <f>IF(Crossconnect!B312="","",Crossconnect!B312)</f>
        <v/>
      </c>
      <c r="E310" s="174" t="str">
        <f>IF(LEN(Crossconnect!E312)=0,"",Crossconnect!E312)</f>
        <v/>
      </c>
      <c r="F310" s="174" t="str">
        <f t="shared" si="18"/>
        <v/>
      </c>
      <c r="G310" s="79" t="str">
        <f>IF(Crossconnect!D312="","",Crossconnect!D312)</f>
        <v/>
      </c>
      <c r="H310" s="36" t="str">
        <f>IF(LEN(Crossconnect!F312)=0,"",Crossconnect!F312)</f>
        <v/>
      </c>
      <c r="I310" s="238" t="str">
        <f>IF($C310="","",IF($C310="Ja","",VLOOKUP($B310,PDC!$B$10:$G$95,6,FALSE)))</f>
        <v/>
      </c>
      <c r="J310" s="238" t="str">
        <f>IF($C310="","",IF($C310="Ja","",VLOOKUP($B310,PDC!$B$10:$G$95,5,FALSE)))</f>
        <v/>
      </c>
      <c r="K310" s="31"/>
      <c r="L310" s="31"/>
      <c r="M310" s="238" t="str">
        <f>IF($F310="","",IF($F310="Ja","",VLOOKUP($E310,PDC!$B$10:$G$95,5,FALSE)))</f>
        <v/>
      </c>
      <c r="N310" s="31"/>
      <c r="O310" s="300">
        <f t="shared" si="16"/>
        <v>0</v>
      </c>
      <c r="P310" s="300">
        <f t="shared" si="19"/>
        <v>0</v>
      </c>
    </row>
    <row r="311" spans="1:16" x14ac:dyDescent="0.2">
      <c r="A311" s="36" t="str">
        <f>IF(LEN(Crossconnect!A313)=0,"",Crossconnect!A313)</f>
        <v/>
      </c>
      <c r="B311" s="174" t="str">
        <f>IF(LEN(Crossconnect!C313)=0,"",Crossconnect!C313)</f>
        <v/>
      </c>
      <c r="C311" s="174" t="str">
        <f t="shared" si="17"/>
        <v/>
      </c>
      <c r="D311" s="299" t="str">
        <f>IF(Crossconnect!B313="","",Crossconnect!B313)</f>
        <v/>
      </c>
      <c r="E311" s="174" t="str">
        <f>IF(LEN(Crossconnect!E313)=0,"",Crossconnect!E313)</f>
        <v/>
      </c>
      <c r="F311" s="174" t="str">
        <f t="shared" si="18"/>
        <v/>
      </c>
      <c r="G311" s="79" t="str">
        <f>IF(Crossconnect!D313="","",Crossconnect!D313)</f>
        <v/>
      </c>
      <c r="H311" s="36" t="str">
        <f>IF(LEN(Crossconnect!F313)=0,"",Crossconnect!F313)</f>
        <v/>
      </c>
      <c r="I311" s="238" t="str">
        <f>IF($C311="","",IF($C311="Ja","",VLOOKUP($B311,PDC!$B$10:$G$95,6,FALSE)))</f>
        <v/>
      </c>
      <c r="J311" s="238" t="str">
        <f>IF($C311="","",IF($C311="Ja","",VLOOKUP($B311,PDC!$B$10:$G$95,5,FALSE)))</f>
        <v/>
      </c>
      <c r="K311" s="31"/>
      <c r="L311" s="31"/>
      <c r="M311" s="238" t="str">
        <f>IF($F311="","",IF($F311="Ja","",VLOOKUP($E311,PDC!$B$10:$G$95,5,FALSE)))</f>
        <v/>
      </c>
      <c r="N311" s="31"/>
      <c r="O311" s="300">
        <f t="shared" si="16"/>
        <v>0</v>
      </c>
      <c r="P311" s="300">
        <f t="shared" si="19"/>
        <v>0</v>
      </c>
    </row>
    <row r="312" spans="1:16" x14ac:dyDescent="0.2">
      <c r="A312" s="36" t="str">
        <f>IF(LEN(Crossconnect!A314)=0,"",Crossconnect!A314)</f>
        <v/>
      </c>
      <c r="B312" s="174" t="str">
        <f>IF(LEN(Crossconnect!C314)=0,"",Crossconnect!C314)</f>
        <v/>
      </c>
      <c r="C312" s="174" t="str">
        <f t="shared" si="17"/>
        <v/>
      </c>
      <c r="D312" s="299" t="str">
        <f>IF(Crossconnect!B314="","",Crossconnect!B314)</f>
        <v/>
      </c>
      <c r="E312" s="174" t="str">
        <f>IF(LEN(Crossconnect!E314)=0,"",Crossconnect!E314)</f>
        <v/>
      </c>
      <c r="F312" s="174" t="str">
        <f t="shared" si="18"/>
        <v/>
      </c>
      <c r="G312" s="79" t="str">
        <f>IF(Crossconnect!D314="","",Crossconnect!D314)</f>
        <v/>
      </c>
      <c r="H312" s="36" t="str">
        <f>IF(LEN(Crossconnect!F314)=0,"",Crossconnect!F314)</f>
        <v/>
      </c>
      <c r="I312" s="238" t="str">
        <f>IF($C312="","",IF($C312="Ja","",VLOOKUP($B312,PDC!$B$10:$G$95,6,FALSE)))</f>
        <v/>
      </c>
      <c r="J312" s="238" t="str">
        <f>IF($C312="","",IF($C312="Ja","",VLOOKUP($B312,PDC!$B$10:$G$95,5,FALSE)))</f>
        <v/>
      </c>
      <c r="K312" s="31"/>
      <c r="L312" s="31"/>
      <c r="M312" s="238" t="str">
        <f>IF($F312="","",IF($F312="Ja","",VLOOKUP($E312,PDC!$B$10:$G$95,5,FALSE)))</f>
        <v/>
      </c>
      <c r="N312" s="31"/>
      <c r="O312" s="300">
        <f t="shared" si="16"/>
        <v>0</v>
      </c>
      <c r="P312" s="300">
        <f t="shared" si="19"/>
        <v>0</v>
      </c>
    </row>
    <row r="313" spans="1:16" x14ac:dyDescent="0.2">
      <c r="A313" s="36" t="str">
        <f>IF(LEN(Crossconnect!A315)=0,"",Crossconnect!A315)</f>
        <v/>
      </c>
      <c r="B313" s="174" t="str">
        <f>IF(LEN(Crossconnect!C315)=0,"",Crossconnect!C315)</f>
        <v/>
      </c>
      <c r="C313" s="174" t="str">
        <f t="shared" si="17"/>
        <v/>
      </c>
      <c r="D313" s="299" t="str">
        <f>IF(Crossconnect!B315="","",Crossconnect!B315)</f>
        <v/>
      </c>
      <c r="E313" s="174" t="str">
        <f>IF(LEN(Crossconnect!E315)=0,"",Crossconnect!E315)</f>
        <v/>
      </c>
      <c r="F313" s="174" t="str">
        <f t="shared" si="18"/>
        <v/>
      </c>
      <c r="G313" s="79" t="str">
        <f>IF(Crossconnect!D315="","",Crossconnect!D315)</f>
        <v/>
      </c>
      <c r="H313" s="36" t="str">
        <f>IF(LEN(Crossconnect!F315)=0,"",Crossconnect!F315)</f>
        <v/>
      </c>
      <c r="I313" s="238" t="str">
        <f>IF($C313="","",IF($C313="Ja","",VLOOKUP($B313,PDC!$B$10:$G$95,6,FALSE)))</f>
        <v/>
      </c>
      <c r="J313" s="238" t="str">
        <f>IF($C313="","",IF($C313="Ja","",VLOOKUP($B313,PDC!$B$10:$G$95,5,FALSE)))</f>
        <v/>
      </c>
      <c r="K313" s="31"/>
      <c r="L313" s="31"/>
      <c r="M313" s="238" t="str">
        <f>IF($F313="","",IF($F313="Ja","",VLOOKUP($E313,PDC!$B$10:$G$95,5,FALSE)))</f>
        <v/>
      </c>
      <c r="N313" s="31"/>
      <c r="O313" s="300">
        <f t="shared" si="16"/>
        <v>0</v>
      </c>
      <c r="P313" s="300">
        <f t="shared" si="19"/>
        <v>0</v>
      </c>
    </row>
    <row r="314" spans="1:16" x14ac:dyDescent="0.2">
      <c r="A314" s="36" t="str">
        <f>IF(LEN(Crossconnect!A316)=0,"",Crossconnect!A316)</f>
        <v/>
      </c>
      <c r="B314" s="174" t="str">
        <f>IF(LEN(Crossconnect!C316)=0,"",Crossconnect!C316)</f>
        <v/>
      </c>
      <c r="C314" s="174" t="str">
        <f t="shared" si="17"/>
        <v/>
      </c>
      <c r="D314" s="299" t="str">
        <f>IF(Crossconnect!B316="","",Crossconnect!B316)</f>
        <v/>
      </c>
      <c r="E314" s="174" t="str">
        <f>IF(LEN(Crossconnect!E316)=0,"",Crossconnect!E316)</f>
        <v/>
      </c>
      <c r="F314" s="174" t="str">
        <f t="shared" si="18"/>
        <v/>
      </c>
      <c r="G314" s="79" t="str">
        <f>IF(Crossconnect!D316="","",Crossconnect!D316)</f>
        <v/>
      </c>
      <c r="H314" s="36" t="str">
        <f>IF(LEN(Crossconnect!F316)=0,"",Crossconnect!F316)</f>
        <v/>
      </c>
      <c r="I314" s="238" t="str">
        <f>IF($C314="","",IF($C314="Ja","",VLOOKUP($B314,PDC!$B$10:$G$95,6,FALSE)))</f>
        <v/>
      </c>
      <c r="J314" s="238" t="str">
        <f>IF($C314="","",IF($C314="Ja","",VLOOKUP($B314,PDC!$B$10:$G$95,5,FALSE)))</f>
        <v/>
      </c>
      <c r="K314" s="31"/>
      <c r="L314" s="31"/>
      <c r="M314" s="238" t="str">
        <f>IF($F314="","",IF($F314="Ja","",VLOOKUP($E314,PDC!$B$10:$G$95,5,FALSE)))</f>
        <v/>
      </c>
      <c r="N314" s="31"/>
      <c r="O314" s="300">
        <f t="shared" si="16"/>
        <v>0</v>
      </c>
      <c r="P314" s="300">
        <f t="shared" si="19"/>
        <v>0</v>
      </c>
    </row>
    <row r="315" spans="1:16" x14ac:dyDescent="0.2">
      <c r="A315" s="36" t="str">
        <f>IF(LEN(Crossconnect!A317)=0,"",Crossconnect!A317)</f>
        <v/>
      </c>
      <c r="B315" s="174" t="str">
        <f>IF(LEN(Crossconnect!C317)=0,"",Crossconnect!C317)</f>
        <v/>
      </c>
      <c r="C315" s="174" t="str">
        <f t="shared" si="17"/>
        <v/>
      </c>
      <c r="D315" s="299" t="str">
        <f>IF(Crossconnect!B317="","",Crossconnect!B317)</f>
        <v/>
      </c>
      <c r="E315" s="174" t="str">
        <f>IF(LEN(Crossconnect!E317)=0,"",Crossconnect!E317)</f>
        <v/>
      </c>
      <c r="F315" s="174" t="str">
        <f t="shared" si="18"/>
        <v/>
      </c>
      <c r="G315" s="79" t="str">
        <f>IF(Crossconnect!D317="","",Crossconnect!D317)</f>
        <v/>
      </c>
      <c r="H315" s="36" t="str">
        <f>IF(LEN(Crossconnect!F317)=0,"",Crossconnect!F317)</f>
        <v/>
      </c>
      <c r="I315" s="238" t="str">
        <f>IF($C315="","",IF($C315="Ja","",VLOOKUP($B315,PDC!$B$10:$G$95,6,FALSE)))</f>
        <v/>
      </c>
      <c r="J315" s="238" t="str">
        <f>IF($C315="","",IF($C315="Ja","",VLOOKUP($B315,PDC!$B$10:$G$95,5,FALSE)))</f>
        <v/>
      </c>
      <c r="K315" s="31"/>
      <c r="L315" s="31"/>
      <c r="M315" s="238" t="str">
        <f>IF($F315="","",IF($F315="Ja","",VLOOKUP($E315,PDC!$B$10:$G$95,5,FALSE)))</f>
        <v/>
      </c>
      <c r="N315" s="31"/>
      <c r="O315" s="300">
        <f t="shared" si="16"/>
        <v>0</v>
      </c>
      <c r="P315" s="300">
        <f t="shared" si="19"/>
        <v>0</v>
      </c>
    </row>
    <row r="316" spans="1:16" x14ac:dyDescent="0.2">
      <c r="A316" s="36" t="str">
        <f>IF(LEN(Crossconnect!A318)=0,"",Crossconnect!A318)</f>
        <v/>
      </c>
      <c r="B316" s="174" t="str">
        <f>IF(LEN(Crossconnect!C318)=0,"",Crossconnect!C318)</f>
        <v/>
      </c>
      <c r="C316" s="174" t="str">
        <f t="shared" si="17"/>
        <v/>
      </c>
      <c r="D316" s="299" t="str">
        <f>IF(Crossconnect!B318="","",Crossconnect!B318)</f>
        <v/>
      </c>
      <c r="E316" s="174" t="str">
        <f>IF(LEN(Crossconnect!E318)=0,"",Crossconnect!E318)</f>
        <v/>
      </c>
      <c r="F316" s="174" t="str">
        <f t="shared" si="18"/>
        <v/>
      </c>
      <c r="G316" s="79" t="str">
        <f>IF(Crossconnect!D318="","",Crossconnect!D318)</f>
        <v/>
      </c>
      <c r="H316" s="36" t="str">
        <f>IF(LEN(Crossconnect!F318)=0,"",Crossconnect!F318)</f>
        <v/>
      </c>
      <c r="I316" s="238" t="str">
        <f>IF($C316="","",IF($C316="Ja","",VLOOKUP($B316,PDC!$B$10:$G$95,6,FALSE)))</f>
        <v/>
      </c>
      <c r="J316" s="238" t="str">
        <f>IF($C316="","",IF($C316="Ja","",VLOOKUP($B316,PDC!$B$10:$G$95,5,FALSE)))</f>
        <v/>
      </c>
      <c r="K316" s="31"/>
      <c r="L316" s="31"/>
      <c r="M316" s="238" t="str">
        <f>IF($F316="","",IF($F316="Ja","",VLOOKUP($E316,PDC!$B$10:$G$95,5,FALSE)))</f>
        <v/>
      </c>
      <c r="N316" s="31"/>
      <c r="O316" s="300">
        <f t="shared" si="16"/>
        <v>0</v>
      </c>
      <c r="P316" s="300">
        <f t="shared" si="19"/>
        <v>0</v>
      </c>
    </row>
    <row r="317" spans="1:16" x14ac:dyDescent="0.2">
      <c r="A317" s="36" t="str">
        <f>IF(LEN(Crossconnect!A319)=0,"",Crossconnect!A319)</f>
        <v/>
      </c>
      <c r="B317" s="174" t="str">
        <f>IF(LEN(Crossconnect!C319)=0,"",Crossconnect!C319)</f>
        <v/>
      </c>
      <c r="C317" s="174" t="str">
        <f t="shared" si="17"/>
        <v/>
      </c>
      <c r="D317" s="299" t="str">
        <f>IF(Crossconnect!B319="","",Crossconnect!B319)</f>
        <v/>
      </c>
      <c r="E317" s="174" t="str">
        <f>IF(LEN(Crossconnect!E319)=0,"",Crossconnect!E319)</f>
        <v/>
      </c>
      <c r="F317" s="174" t="str">
        <f t="shared" si="18"/>
        <v/>
      </c>
      <c r="G317" s="79" t="str">
        <f>IF(Crossconnect!D319="","",Crossconnect!D319)</f>
        <v/>
      </c>
      <c r="H317" s="36" t="str">
        <f>IF(LEN(Crossconnect!F319)=0,"",Crossconnect!F319)</f>
        <v/>
      </c>
      <c r="I317" s="238" t="str">
        <f>IF($C317="","",IF($C317="Ja","",VLOOKUP($B317,PDC!$B$10:$G$95,6,FALSE)))</f>
        <v/>
      </c>
      <c r="J317" s="238" t="str">
        <f>IF($C317="","",IF($C317="Ja","",VLOOKUP($B317,PDC!$B$10:$G$95,5,FALSE)))</f>
        <v/>
      </c>
      <c r="K317" s="31"/>
      <c r="L317" s="31"/>
      <c r="M317" s="238" t="str">
        <f>IF($F317="","",IF($F317="Ja","",VLOOKUP($E317,PDC!$B$10:$G$95,5,FALSE)))</f>
        <v/>
      </c>
      <c r="N317" s="31"/>
      <c r="O317" s="300">
        <f t="shared" si="16"/>
        <v>0</v>
      </c>
      <c r="P317" s="300">
        <f t="shared" si="19"/>
        <v>0</v>
      </c>
    </row>
    <row r="318" spans="1:16" x14ac:dyDescent="0.2">
      <c r="A318" s="36" t="str">
        <f>IF(LEN(Crossconnect!A320)=0,"",Crossconnect!A320)</f>
        <v/>
      </c>
      <c r="B318" s="174" t="str">
        <f>IF(LEN(Crossconnect!C320)=0,"",Crossconnect!C320)</f>
        <v/>
      </c>
      <c r="C318" s="174" t="str">
        <f t="shared" si="17"/>
        <v/>
      </c>
      <c r="D318" s="299" t="str">
        <f>IF(Crossconnect!B320="","",Crossconnect!B320)</f>
        <v/>
      </c>
      <c r="E318" s="174" t="str">
        <f>IF(LEN(Crossconnect!E320)=0,"",Crossconnect!E320)</f>
        <v/>
      </c>
      <c r="F318" s="174" t="str">
        <f t="shared" si="18"/>
        <v/>
      </c>
      <c r="G318" s="79" t="str">
        <f>IF(Crossconnect!D320="","",Crossconnect!D320)</f>
        <v/>
      </c>
      <c r="H318" s="36" t="str">
        <f>IF(LEN(Crossconnect!F320)=0,"",Crossconnect!F320)</f>
        <v/>
      </c>
      <c r="I318" s="238" t="str">
        <f>IF($C318="","",IF($C318="Ja","",VLOOKUP($B318,PDC!$B$10:$G$95,6,FALSE)))</f>
        <v/>
      </c>
      <c r="J318" s="238" t="str">
        <f>IF($C318="","",IF($C318="Ja","",VLOOKUP($B318,PDC!$B$10:$G$95,5,FALSE)))</f>
        <v/>
      </c>
      <c r="K318" s="31"/>
      <c r="L318" s="31"/>
      <c r="M318" s="238" t="str">
        <f>IF($F318="","",IF($F318="Ja","",VLOOKUP($E318,PDC!$B$10:$G$95,5,FALSE)))</f>
        <v/>
      </c>
      <c r="N318" s="31"/>
      <c r="O318" s="300">
        <f t="shared" si="16"/>
        <v>0</v>
      </c>
      <c r="P318" s="300">
        <f t="shared" si="19"/>
        <v>0</v>
      </c>
    </row>
    <row r="319" spans="1:16" x14ac:dyDescent="0.2">
      <c r="A319" s="36" t="str">
        <f>IF(LEN(Crossconnect!A321)=0,"",Crossconnect!A321)</f>
        <v/>
      </c>
      <c r="B319" s="174" t="str">
        <f>IF(LEN(Crossconnect!C321)=0,"",Crossconnect!C321)</f>
        <v/>
      </c>
      <c r="C319" s="174" t="str">
        <f t="shared" si="17"/>
        <v/>
      </c>
      <c r="D319" s="299" t="str">
        <f>IF(Crossconnect!B321="","",Crossconnect!B321)</f>
        <v/>
      </c>
      <c r="E319" s="174" t="str">
        <f>IF(LEN(Crossconnect!E321)=0,"",Crossconnect!E321)</f>
        <v/>
      </c>
      <c r="F319" s="174" t="str">
        <f t="shared" si="18"/>
        <v/>
      </c>
      <c r="G319" s="79" t="str">
        <f>IF(Crossconnect!D321="","",Crossconnect!D321)</f>
        <v/>
      </c>
      <c r="H319" s="36" t="str">
        <f>IF(LEN(Crossconnect!F321)=0,"",Crossconnect!F321)</f>
        <v/>
      </c>
      <c r="I319" s="238" t="str">
        <f>IF($C319="","",IF($C319="Ja","",VLOOKUP($B319,PDC!$B$10:$G$95,6,FALSE)))</f>
        <v/>
      </c>
      <c r="J319" s="238" t="str">
        <f>IF($C319="","",IF($C319="Ja","",VLOOKUP($B319,PDC!$B$10:$G$95,5,FALSE)))</f>
        <v/>
      </c>
      <c r="K319" s="31"/>
      <c r="L319" s="31"/>
      <c r="M319" s="238" t="str">
        <f>IF($F319="","",IF($F319="Ja","",VLOOKUP($E319,PDC!$B$10:$G$95,5,FALSE)))</f>
        <v/>
      </c>
      <c r="N319" s="31"/>
      <c r="O319" s="300">
        <f t="shared" si="16"/>
        <v>0</v>
      </c>
      <c r="P319" s="300">
        <f t="shared" si="19"/>
        <v>0</v>
      </c>
    </row>
    <row r="320" spans="1:16" x14ac:dyDescent="0.2">
      <c r="A320" s="36" t="str">
        <f>IF(LEN(Crossconnect!A322)=0,"",Crossconnect!A322)</f>
        <v/>
      </c>
      <c r="B320" s="174" t="str">
        <f>IF(LEN(Crossconnect!C322)=0,"",Crossconnect!C322)</f>
        <v/>
      </c>
      <c r="C320" s="174" t="str">
        <f t="shared" si="17"/>
        <v/>
      </c>
      <c r="D320" s="299" t="str">
        <f>IF(Crossconnect!B322="","",Crossconnect!B322)</f>
        <v/>
      </c>
      <c r="E320" s="174" t="str">
        <f>IF(LEN(Crossconnect!E322)=0,"",Crossconnect!E322)</f>
        <v/>
      </c>
      <c r="F320" s="174" t="str">
        <f t="shared" si="18"/>
        <v/>
      </c>
      <c r="G320" s="79" t="str">
        <f>IF(Crossconnect!D322="","",Crossconnect!D322)</f>
        <v/>
      </c>
      <c r="H320" s="36" t="str">
        <f>IF(LEN(Crossconnect!F322)=0,"",Crossconnect!F322)</f>
        <v/>
      </c>
      <c r="I320" s="238" t="str">
        <f>IF($C320="","",IF($C320="Ja","",VLOOKUP($B320,PDC!$B$10:$G$95,6,FALSE)))</f>
        <v/>
      </c>
      <c r="J320" s="238" t="str">
        <f>IF($C320="","",IF($C320="Ja","",VLOOKUP($B320,PDC!$B$10:$G$95,5,FALSE)))</f>
        <v/>
      </c>
      <c r="K320" s="31"/>
      <c r="L320" s="31"/>
      <c r="M320" s="238" t="str">
        <f>IF($F320="","",IF($F320="Ja","",VLOOKUP($E320,PDC!$B$10:$G$95,5,FALSE)))</f>
        <v/>
      </c>
      <c r="N320" s="31"/>
      <c r="O320" s="300">
        <f t="shared" si="16"/>
        <v>0</v>
      </c>
      <c r="P320" s="300">
        <f t="shared" si="19"/>
        <v>0</v>
      </c>
    </row>
    <row r="321" spans="1:16" x14ac:dyDescent="0.2">
      <c r="A321" s="36" t="str">
        <f>IF(LEN(Crossconnect!A323)=0,"",Crossconnect!A323)</f>
        <v/>
      </c>
      <c r="B321" s="174" t="str">
        <f>IF(LEN(Crossconnect!C323)=0,"",Crossconnect!C323)</f>
        <v/>
      </c>
      <c r="C321" s="174" t="str">
        <f t="shared" si="17"/>
        <v/>
      </c>
      <c r="D321" s="299" t="str">
        <f>IF(Crossconnect!B323="","",Crossconnect!B323)</f>
        <v/>
      </c>
      <c r="E321" s="174" t="str">
        <f>IF(LEN(Crossconnect!E323)=0,"",Crossconnect!E323)</f>
        <v/>
      </c>
      <c r="F321" s="174" t="str">
        <f t="shared" si="18"/>
        <v/>
      </c>
      <c r="G321" s="79" t="str">
        <f>IF(Crossconnect!D323="","",Crossconnect!D323)</f>
        <v/>
      </c>
      <c r="H321" s="36" t="str">
        <f>IF(LEN(Crossconnect!F323)=0,"",Crossconnect!F323)</f>
        <v/>
      </c>
      <c r="I321" s="238" t="str">
        <f>IF($C321="","",IF($C321="Ja","",VLOOKUP($B321,PDC!$B$10:$G$95,6,FALSE)))</f>
        <v/>
      </c>
      <c r="J321" s="238" t="str">
        <f>IF($C321="","",IF($C321="Ja","",VLOOKUP($B321,PDC!$B$10:$G$95,5,FALSE)))</f>
        <v/>
      </c>
      <c r="K321" s="31"/>
      <c r="L321" s="31"/>
      <c r="M321" s="238" t="str">
        <f>IF($F321="","",IF($F321="Ja","",VLOOKUP($E321,PDC!$B$10:$G$95,5,FALSE)))</f>
        <v/>
      </c>
      <c r="N321" s="31"/>
      <c r="O321" s="300">
        <f t="shared" si="16"/>
        <v>0</v>
      </c>
      <c r="P321" s="300">
        <f t="shared" si="19"/>
        <v>0</v>
      </c>
    </row>
    <row r="322" spans="1:16" x14ac:dyDescent="0.2">
      <c r="A322" s="36" t="str">
        <f>IF(LEN(Crossconnect!A324)=0,"",Crossconnect!A324)</f>
        <v/>
      </c>
      <c r="B322" s="174" t="str">
        <f>IF(LEN(Crossconnect!C324)=0,"",Crossconnect!C324)</f>
        <v/>
      </c>
      <c r="C322" s="174" t="str">
        <f t="shared" si="17"/>
        <v/>
      </c>
      <c r="D322" s="299" t="str">
        <f>IF(Crossconnect!B324="","",Crossconnect!B324)</f>
        <v/>
      </c>
      <c r="E322" s="174" t="str">
        <f>IF(LEN(Crossconnect!E324)=0,"",Crossconnect!E324)</f>
        <v/>
      </c>
      <c r="F322" s="174" t="str">
        <f t="shared" si="18"/>
        <v/>
      </c>
      <c r="G322" s="79" t="str">
        <f>IF(Crossconnect!D324="","",Crossconnect!D324)</f>
        <v/>
      </c>
      <c r="H322" s="36" t="str">
        <f>IF(LEN(Crossconnect!F324)=0,"",Crossconnect!F324)</f>
        <v/>
      </c>
      <c r="I322" s="238" t="str">
        <f>IF($C322="","",IF($C322="Ja","",VLOOKUP($B322,PDC!$B$10:$G$95,6,FALSE)))</f>
        <v/>
      </c>
      <c r="J322" s="238" t="str">
        <f>IF($C322="","",IF($C322="Ja","",VLOOKUP($B322,PDC!$B$10:$G$95,5,FALSE)))</f>
        <v/>
      </c>
      <c r="K322" s="31"/>
      <c r="L322" s="31"/>
      <c r="M322" s="238" t="str">
        <f>IF($F322="","",IF($F322="Ja","",VLOOKUP($E322,PDC!$B$10:$G$95,5,FALSE)))</f>
        <v/>
      </c>
      <c r="N322" s="31"/>
      <c r="O322" s="300">
        <f t="shared" si="16"/>
        <v>0</v>
      </c>
      <c r="P322" s="300">
        <f t="shared" si="19"/>
        <v>0</v>
      </c>
    </row>
    <row r="323" spans="1:16" x14ac:dyDescent="0.2">
      <c r="A323" s="36" t="str">
        <f>IF(LEN(Crossconnect!A325)=0,"",Crossconnect!A325)</f>
        <v/>
      </c>
      <c r="B323" s="174" t="str">
        <f>IF(LEN(Crossconnect!C325)=0,"",Crossconnect!C325)</f>
        <v/>
      </c>
      <c r="C323" s="174" t="str">
        <f t="shared" si="17"/>
        <v/>
      </c>
      <c r="D323" s="299" t="str">
        <f>IF(Crossconnect!B325="","",Crossconnect!B325)</f>
        <v/>
      </c>
      <c r="E323" s="174" t="str">
        <f>IF(LEN(Crossconnect!E325)=0,"",Crossconnect!E325)</f>
        <v/>
      </c>
      <c r="F323" s="174" t="str">
        <f t="shared" si="18"/>
        <v/>
      </c>
      <c r="G323" s="79" t="str">
        <f>IF(Crossconnect!D325="","",Crossconnect!D325)</f>
        <v/>
      </c>
      <c r="H323" s="36" t="str">
        <f>IF(LEN(Crossconnect!F325)=0,"",Crossconnect!F325)</f>
        <v/>
      </c>
      <c r="I323" s="238" t="str">
        <f>IF($C323="","",IF($C323="Ja","",VLOOKUP($B323,PDC!$B$10:$G$95,6,FALSE)))</f>
        <v/>
      </c>
      <c r="J323" s="238" t="str">
        <f>IF($C323="","",IF($C323="Ja","",VLOOKUP($B323,PDC!$B$10:$G$95,5,FALSE)))</f>
        <v/>
      </c>
      <c r="K323" s="31"/>
      <c r="L323" s="31"/>
      <c r="M323" s="238" t="str">
        <f>IF($F323="","",IF($F323="Ja","",VLOOKUP($E323,PDC!$B$10:$G$95,5,FALSE)))</f>
        <v/>
      </c>
      <c r="N323" s="31"/>
      <c r="O323" s="300">
        <f t="shared" si="16"/>
        <v>0</v>
      </c>
      <c r="P323" s="300">
        <f t="shared" si="19"/>
        <v>0</v>
      </c>
    </row>
    <row r="324" spans="1:16" x14ac:dyDescent="0.2">
      <c r="A324" s="36" t="str">
        <f>IF(LEN(Crossconnect!A326)=0,"",Crossconnect!A326)</f>
        <v/>
      </c>
      <c r="B324" s="174" t="str">
        <f>IF(LEN(Crossconnect!C326)=0,"",Crossconnect!C326)</f>
        <v/>
      </c>
      <c r="C324" s="174" t="str">
        <f t="shared" si="17"/>
        <v/>
      </c>
      <c r="D324" s="299" t="str">
        <f>IF(Crossconnect!B326="","",Crossconnect!B326)</f>
        <v/>
      </c>
      <c r="E324" s="174" t="str">
        <f>IF(LEN(Crossconnect!E326)=0,"",Crossconnect!E326)</f>
        <v/>
      </c>
      <c r="F324" s="174" t="str">
        <f t="shared" si="18"/>
        <v/>
      </c>
      <c r="G324" s="79" t="str">
        <f>IF(Crossconnect!D326="","",Crossconnect!D326)</f>
        <v/>
      </c>
      <c r="H324" s="36" t="str">
        <f>IF(LEN(Crossconnect!F326)=0,"",Crossconnect!F326)</f>
        <v/>
      </c>
      <c r="I324" s="238" t="str">
        <f>IF($C324="","",IF($C324="Ja","",VLOOKUP($B324,PDC!$B$10:$G$95,6,FALSE)))</f>
        <v/>
      </c>
      <c r="J324" s="238" t="str">
        <f>IF($C324="","",IF($C324="Ja","",VLOOKUP($B324,PDC!$B$10:$G$95,5,FALSE)))</f>
        <v/>
      </c>
      <c r="K324" s="31"/>
      <c r="L324" s="31"/>
      <c r="M324" s="238" t="str">
        <f>IF($F324="","",IF($F324="Ja","",VLOOKUP($E324,PDC!$B$10:$G$95,5,FALSE)))</f>
        <v/>
      </c>
      <c r="N324" s="31"/>
      <c r="O324" s="300">
        <f t="shared" si="16"/>
        <v>0</v>
      </c>
      <c r="P324" s="300">
        <f t="shared" si="19"/>
        <v>0</v>
      </c>
    </row>
    <row r="325" spans="1:16" x14ac:dyDescent="0.2">
      <c r="A325" s="36" t="str">
        <f>IF(LEN(Crossconnect!A327)=0,"",Crossconnect!A327)</f>
        <v/>
      </c>
      <c r="B325" s="174" t="str">
        <f>IF(LEN(Crossconnect!C327)=0,"",Crossconnect!C327)</f>
        <v/>
      </c>
      <c r="C325" s="174" t="str">
        <f t="shared" si="17"/>
        <v/>
      </c>
      <c r="D325" s="299" t="str">
        <f>IF(Crossconnect!B327="","",Crossconnect!B327)</f>
        <v/>
      </c>
      <c r="E325" s="174" t="str">
        <f>IF(LEN(Crossconnect!E327)=0,"",Crossconnect!E327)</f>
        <v/>
      </c>
      <c r="F325" s="174" t="str">
        <f t="shared" si="18"/>
        <v/>
      </c>
      <c r="G325" s="79" t="str">
        <f>IF(Crossconnect!D327="","",Crossconnect!D327)</f>
        <v/>
      </c>
      <c r="H325" s="36" t="str">
        <f>IF(LEN(Crossconnect!F327)=0,"",Crossconnect!F327)</f>
        <v/>
      </c>
      <c r="I325" s="238" t="str">
        <f>IF($C325="","",IF($C325="Ja","",VLOOKUP($B325,PDC!$B$10:$G$95,6,FALSE)))</f>
        <v/>
      </c>
      <c r="J325" s="238" t="str">
        <f>IF($C325="","",IF($C325="Ja","",VLOOKUP($B325,PDC!$B$10:$G$95,5,FALSE)))</f>
        <v/>
      </c>
      <c r="K325" s="31"/>
      <c r="L325" s="31"/>
      <c r="M325" s="238" t="str">
        <f>IF($F325="","",IF($F325="Ja","",VLOOKUP($E325,PDC!$B$10:$G$95,5,FALSE)))</f>
        <v/>
      </c>
      <c r="N325" s="31"/>
      <c r="O325" s="300">
        <f t="shared" si="16"/>
        <v>0</v>
      </c>
      <c r="P325" s="300">
        <f t="shared" si="19"/>
        <v>0</v>
      </c>
    </row>
    <row r="326" spans="1:16" x14ac:dyDescent="0.2">
      <c r="A326" s="36" t="str">
        <f>IF(LEN(Crossconnect!A328)=0,"",Crossconnect!A328)</f>
        <v/>
      </c>
      <c r="B326" s="174" t="str">
        <f>IF(LEN(Crossconnect!C328)=0,"",Crossconnect!C328)</f>
        <v/>
      </c>
      <c r="C326" s="174" t="str">
        <f t="shared" si="17"/>
        <v/>
      </c>
      <c r="D326" s="299" t="str">
        <f>IF(Crossconnect!B328="","",Crossconnect!B328)</f>
        <v/>
      </c>
      <c r="E326" s="174" t="str">
        <f>IF(LEN(Crossconnect!E328)=0,"",Crossconnect!E328)</f>
        <v/>
      </c>
      <c r="F326" s="174" t="str">
        <f t="shared" si="18"/>
        <v/>
      </c>
      <c r="G326" s="79" t="str">
        <f>IF(Crossconnect!D328="","",Crossconnect!D328)</f>
        <v/>
      </c>
      <c r="H326" s="36" t="str">
        <f>IF(LEN(Crossconnect!F328)=0,"",Crossconnect!F328)</f>
        <v/>
      </c>
      <c r="I326" s="238" t="str">
        <f>IF($C326="","",IF($C326="Ja","",VLOOKUP($B326,PDC!$B$10:$G$95,6,FALSE)))</f>
        <v/>
      </c>
      <c r="J326" s="238" t="str">
        <f>IF($C326="","",IF($C326="Ja","",VLOOKUP($B326,PDC!$B$10:$G$95,5,FALSE)))</f>
        <v/>
      </c>
      <c r="K326" s="31"/>
      <c r="L326" s="31"/>
      <c r="M326" s="238" t="str">
        <f>IF($F326="","",IF($F326="Ja","",VLOOKUP($E326,PDC!$B$10:$G$95,5,FALSE)))</f>
        <v/>
      </c>
      <c r="N326" s="31"/>
      <c r="O326" s="300">
        <f t="shared" si="16"/>
        <v>0</v>
      </c>
      <c r="P326" s="300">
        <f t="shared" si="19"/>
        <v>0</v>
      </c>
    </row>
    <row r="327" spans="1:16" x14ac:dyDescent="0.2">
      <c r="A327" s="36" t="str">
        <f>IF(LEN(Crossconnect!A329)=0,"",Crossconnect!A329)</f>
        <v/>
      </c>
      <c r="B327" s="174" t="str">
        <f>IF(LEN(Crossconnect!C329)=0,"",Crossconnect!C329)</f>
        <v/>
      </c>
      <c r="C327" s="174" t="str">
        <f t="shared" si="17"/>
        <v/>
      </c>
      <c r="D327" s="299" t="str">
        <f>IF(Crossconnect!B329="","",Crossconnect!B329)</f>
        <v/>
      </c>
      <c r="E327" s="174" t="str">
        <f>IF(LEN(Crossconnect!E329)=0,"",Crossconnect!E329)</f>
        <v/>
      </c>
      <c r="F327" s="174" t="str">
        <f t="shared" si="18"/>
        <v/>
      </c>
      <c r="G327" s="79" t="str">
        <f>IF(Crossconnect!D329="","",Crossconnect!D329)</f>
        <v/>
      </c>
      <c r="H327" s="36" t="str">
        <f>IF(LEN(Crossconnect!F329)=0,"",Crossconnect!F329)</f>
        <v/>
      </c>
      <c r="I327" s="238" t="str">
        <f>IF($C327="","",IF($C327="Ja","",VLOOKUP($B327,PDC!$B$10:$G$95,6,FALSE)))</f>
        <v/>
      </c>
      <c r="J327" s="238" t="str">
        <f>IF($C327="","",IF($C327="Ja","",VLOOKUP($B327,PDC!$B$10:$G$95,5,FALSE)))</f>
        <v/>
      </c>
      <c r="K327" s="31"/>
      <c r="L327" s="31"/>
      <c r="M327" s="238" t="str">
        <f>IF($F327="","",IF($F327="Ja","",VLOOKUP($E327,PDC!$B$10:$G$95,5,FALSE)))</f>
        <v/>
      </c>
      <c r="N327" s="31"/>
      <c r="O327" s="300">
        <f t="shared" si="16"/>
        <v>0</v>
      </c>
      <c r="P327" s="300">
        <f t="shared" si="19"/>
        <v>0</v>
      </c>
    </row>
    <row r="328" spans="1:16" x14ac:dyDescent="0.2">
      <c r="A328" s="36" t="str">
        <f>IF(LEN(Crossconnect!A330)=0,"",Crossconnect!A330)</f>
        <v/>
      </c>
      <c r="B328" s="174" t="str">
        <f>IF(LEN(Crossconnect!C330)=0,"",Crossconnect!C330)</f>
        <v/>
      </c>
      <c r="C328" s="174" t="str">
        <f t="shared" si="17"/>
        <v/>
      </c>
      <c r="D328" s="299" t="str">
        <f>IF(Crossconnect!B330="","",Crossconnect!B330)</f>
        <v/>
      </c>
      <c r="E328" s="174" t="str">
        <f>IF(LEN(Crossconnect!E330)=0,"",Crossconnect!E330)</f>
        <v/>
      </c>
      <c r="F328" s="174" t="str">
        <f t="shared" si="18"/>
        <v/>
      </c>
      <c r="G328" s="79" t="str">
        <f>IF(Crossconnect!D330="","",Crossconnect!D330)</f>
        <v/>
      </c>
      <c r="H328" s="36" t="str">
        <f>IF(LEN(Crossconnect!F330)=0,"",Crossconnect!F330)</f>
        <v/>
      </c>
      <c r="I328" s="238" t="str">
        <f>IF($C328="","",IF($C328="Ja","",VLOOKUP($B328,PDC!$B$10:$G$95,6,FALSE)))</f>
        <v/>
      </c>
      <c r="J328" s="238" t="str">
        <f>IF($C328="","",IF($C328="Ja","",VLOOKUP($B328,PDC!$B$10:$G$95,5,FALSE)))</f>
        <v/>
      </c>
      <c r="K328" s="31"/>
      <c r="L328" s="31"/>
      <c r="M328" s="238" t="str">
        <f>IF($F328="","",IF($F328="Ja","",VLOOKUP($E328,PDC!$B$10:$G$95,5,FALSE)))</f>
        <v/>
      </c>
      <c r="N328" s="31"/>
      <c r="O328" s="300">
        <f t="shared" si="16"/>
        <v>0</v>
      </c>
      <c r="P328" s="300">
        <f t="shared" si="19"/>
        <v>0</v>
      </c>
    </row>
    <row r="329" spans="1:16" x14ac:dyDescent="0.2">
      <c r="A329" s="36" t="str">
        <f>IF(LEN(Crossconnect!A331)=0,"",Crossconnect!A331)</f>
        <v/>
      </c>
      <c r="B329" s="174" t="str">
        <f>IF(LEN(Crossconnect!C331)=0,"",Crossconnect!C331)</f>
        <v/>
      </c>
      <c r="C329" s="174" t="str">
        <f t="shared" si="17"/>
        <v/>
      </c>
      <c r="D329" s="299" t="str">
        <f>IF(Crossconnect!B331="","",Crossconnect!B331)</f>
        <v/>
      </c>
      <c r="E329" s="174" t="str">
        <f>IF(LEN(Crossconnect!E331)=0,"",Crossconnect!E331)</f>
        <v/>
      </c>
      <c r="F329" s="174" t="str">
        <f t="shared" si="18"/>
        <v/>
      </c>
      <c r="G329" s="79" t="str">
        <f>IF(Crossconnect!D331="","",Crossconnect!D331)</f>
        <v/>
      </c>
      <c r="H329" s="36" t="str">
        <f>IF(LEN(Crossconnect!F331)=0,"",Crossconnect!F331)</f>
        <v/>
      </c>
      <c r="I329" s="238" t="str">
        <f>IF($C329="","",IF($C329="Ja","",VLOOKUP($B329,PDC!$B$10:$G$95,6,FALSE)))</f>
        <v/>
      </c>
      <c r="J329" s="238" t="str">
        <f>IF($C329="","",IF($C329="Ja","",VLOOKUP($B329,PDC!$B$10:$G$95,5,FALSE)))</f>
        <v/>
      </c>
      <c r="K329" s="31"/>
      <c r="L329" s="31"/>
      <c r="M329" s="238" t="str">
        <f>IF($F329="","",IF($F329="Ja","",VLOOKUP($E329,PDC!$B$10:$G$95,5,FALSE)))</f>
        <v/>
      </c>
      <c r="N329" s="31"/>
      <c r="O329" s="300">
        <f t="shared" si="16"/>
        <v>0</v>
      </c>
      <c r="P329" s="300">
        <f t="shared" si="19"/>
        <v>0</v>
      </c>
    </row>
    <row r="330" spans="1:16" x14ac:dyDescent="0.2">
      <c r="A330" s="36" t="str">
        <f>IF(LEN(Crossconnect!A332)=0,"",Crossconnect!A332)</f>
        <v/>
      </c>
      <c r="B330" s="174" t="str">
        <f>IF(LEN(Crossconnect!C332)=0,"",Crossconnect!C332)</f>
        <v/>
      </c>
      <c r="C330" s="174" t="str">
        <f t="shared" si="17"/>
        <v/>
      </c>
      <c r="D330" s="299" t="str">
        <f>IF(Crossconnect!B332="","",Crossconnect!B332)</f>
        <v/>
      </c>
      <c r="E330" s="174" t="str">
        <f>IF(LEN(Crossconnect!E332)=0,"",Crossconnect!E332)</f>
        <v/>
      </c>
      <c r="F330" s="174" t="str">
        <f t="shared" si="18"/>
        <v/>
      </c>
      <c r="G330" s="79" t="str">
        <f>IF(Crossconnect!D332="","",Crossconnect!D332)</f>
        <v/>
      </c>
      <c r="H330" s="36" t="str">
        <f>IF(LEN(Crossconnect!F332)=0,"",Crossconnect!F332)</f>
        <v/>
      </c>
      <c r="I330" s="238" t="str">
        <f>IF($C330="","",IF($C330="Ja","",VLOOKUP($B330,PDC!$B$10:$G$95,6,FALSE)))</f>
        <v/>
      </c>
      <c r="J330" s="238" t="str">
        <f>IF($C330="","",IF($C330="Ja","",VLOOKUP($B330,PDC!$B$10:$G$95,5,FALSE)))</f>
        <v/>
      </c>
      <c r="K330" s="31"/>
      <c r="L330" s="31"/>
      <c r="M330" s="238" t="str">
        <f>IF($F330="","",IF($F330="Ja","",VLOOKUP($E330,PDC!$B$10:$G$95,5,FALSE)))</f>
        <v/>
      </c>
      <c r="N330" s="31"/>
      <c r="O330" s="300">
        <f t="shared" si="16"/>
        <v>0</v>
      </c>
      <c r="P330" s="300">
        <f t="shared" si="19"/>
        <v>0</v>
      </c>
    </row>
    <row r="331" spans="1:16" x14ac:dyDescent="0.2">
      <c r="A331" s="36" t="str">
        <f>IF(LEN(Crossconnect!A333)=0,"",Crossconnect!A333)</f>
        <v/>
      </c>
      <c r="B331" s="174" t="str">
        <f>IF(LEN(Crossconnect!C333)=0,"",Crossconnect!C333)</f>
        <v/>
      </c>
      <c r="C331" s="174" t="str">
        <f t="shared" si="17"/>
        <v/>
      </c>
      <c r="D331" s="299" t="str">
        <f>IF(Crossconnect!B333="","",Crossconnect!B333)</f>
        <v/>
      </c>
      <c r="E331" s="174" t="str">
        <f>IF(LEN(Crossconnect!E333)=0,"",Crossconnect!E333)</f>
        <v/>
      </c>
      <c r="F331" s="174" t="str">
        <f t="shared" si="18"/>
        <v/>
      </c>
      <c r="G331" s="79" t="str">
        <f>IF(Crossconnect!D333="","",Crossconnect!D333)</f>
        <v/>
      </c>
      <c r="H331" s="36" t="str">
        <f>IF(LEN(Crossconnect!F333)=0,"",Crossconnect!F333)</f>
        <v/>
      </c>
      <c r="I331" s="238" t="str">
        <f>IF($C331="","",IF($C331="Ja","",VLOOKUP($B331,PDC!$B$10:$G$95,6,FALSE)))</f>
        <v/>
      </c>
      <c r="J331" s="238" t="str">
        <f>IF($C331="","",IF($C331="Ja","",VLOOKUP($B331,PDC!$B$10:$G$95,5,FALSE)))</f>
        <v/>
      </c>
      <c r="K331" s="31"/>
      <c r="L331" s="31"/>
      <c r="M331" s="238" t="str">
        <f>IF($F331="","",IF($F331="Ja","",VLOOKUP($E331,PDC!$B$10:$G$95,5,FALSE)))</f>
        <v/>
      </c>
      <c r="N331" s="31"/>
      <c r="O331" s="300">
        <f t="shared" si="16"/>
        <v>0</v>
      </c>
      <c r="P331" s="300">
        <f t="shared" si="19"/>
        <v>0</v>
      </c>
    </row>
    <row r="332" spans="1:16" x14ac:dyDescent="0.2">
      <c r="A332" s="36" t="str">
        <f>IF(LEN(Crossconnect!A334)=0,"",Crossconnect!A334)</f>
        <v/>
      </c>
      <c r="B332" s="174" t="str">
        <f>IF(LEN(Crossconnect!C334)=0,"",Crossconnect!C334)</f>
        <v/>
      </c>
      <c r="C332" s="174" t="str">
        <f t="shared" si="17"/>
        <v/>
      </c>
      <c r="D332" s="299" t="str">
        <f>IF(Crossconnect!B334="","",Crossconnect!B334)</f>
        <v/>
      </c>
      <c r="E332" s="174" t="str">
        <f>IF(LEN(Crossconnect!E334)=0,"",Crossconnect!E334)</f>
        <v/>
      </c>
      <c r="F332" s="174" t="str">
        <f t="shared" si="18"/>
        <v/>
      </c>
      <c r="G332" s="79" t="str">
        <f>IF(Crossconnect!D334="","",Crossconnect!D334)</f>
        <v/>
      </c>
      <c r="H332" s="36" t="str">
        <f>IF(LEN(Crossconnect!F334)=0,"",Crossconnect!F334)</f>
        <v/>
      </c>
      <c r="I332" s="238" t="str">
        <f>IF($C332="","",IF($C332="Ja","",VLOOKUP($B332,PDC!$B$10:$G$95,6,FALSE)))</f>
        <v/>
      </c>
      <c r="J332" s="238" t="str">
        <f>IF($C332="","",IF($C332="Ja","",VLOOKUP($B332,PDC!$B$10:$G$95,5,FALSE)))</f>
        <v/>
      </c>
      <c r="K332" s="31"/>
      <c r="L332" s="31"/>
      <c r="M332" s="238" t="str">
        <f>IF($F332="","",IF($F332="Ja","",VLOOKUP($E332,PDC!$B$10:$G$95,5,FALSE)))</f>
        <v/>
      </c>
      <c r="N332" s="31"/>
      <c r="O332" s="300">
        <f t="shared" ref="O332:O395" si="20">IF(C332="",0,IF(C332="Ja",K332,I332))</f>
        <v>0</v>
      </c>
      <c r="P332" s="300">
        <f t="shared" si="19"/>
        <v>0</v>
      </c>
    </row>
    <row r="333" spans="1:16" x14ac:dyDescent="0.2">
      <c r="A333" s="36" t="str">
        <f>IF(LEN(Crossconnect!A335)=0,"",Crossconnect!A335)</f>
        <v/>
      </c>
      <c r="B333" s="174" t="str">
        <f>IF(LEN(Crossconnect!C335)=0,"",Crossconnect!C335)</f>
        <v/>
      </c>
      <c r="C333" s="174" t="str">
        <f t="shared" ref="C333:C396" si="21">IF(B333="","",IF(LEFT(B333,3)="SD-","Ja","Nee"))</f>
        <v/>
      </c>
      <c r="D333" s="299" t="str">
        <f>IF(Crossconnect!B335="","",Crossconnect!B335)</f>
        <v/>
      </c>
      <c r="E333" s="174" t="str">
        <f>IF(LEN(Crossconnect!E335)=0,"",Crossconnect!E335)</f>
        <v/>
      </c>
      <c r="F333" s="174" t="str">
        <f t="shared" ref="F333:F396" si="22">IF(E333="","",IF(LEFT(E333,3)="SD-","Ja","Nee"))</f>
        <v/>
      </c>
      <c r="G333" s="79" t="str">
        <f>IF(Crossconnect!D335="","",Crossconnect!D335)</f>
        <v/>
      </c>
      <c r="H333" s="36" t="str">
        <f>IF(LEN(Crossconnect!F335)=0,"",Crossconnect!F335)</f>
        <v/>
      </c>
      <c r="I333" s="238" t="str">
        <f>IF($C333="","",IF($C333="Ja","",VLOOKUP($B333,PDC!$B$10:$G$95,6,FALSE)))</f>
        <v/>
      </c>
      <c r="J333" s="238" t="str">
        <f>IF($C333="","",IF($C333="Ja","",VLOOKUP($B333,PDC!$B$10:$G$95,5,FALSE)))</f>
        <v/>
      </c>
      <c r="K333" s="31"/>
      <c r="L333" s="31"/>
      <c r="M333" s="238" t="str">
        <f>IF($F333="","",IF($F333="Ja","",VLOOKUP($E333,PDC!$B$10:$G$95,5,FALSE)))</f>
        <v/>
      </c>
      <c r="N333" s="31"/>
      <c r="O333" s="300">
        <f t="shared" si="20"/>
        <v>0</v>
      </c>
      <c r="P333" s="300">
        <f t="shared" ref="P333:P396" si="23">IF(AND(C333="",F333=""),0,IF(C333="Ja",L333,J333)+IF(F333="Ja",N333,M333))</f>
        <v>0</v>
      </c>
    </row>
    <row r="334" spans="1:16" x14ac:dyDescent="0.2">
      <c r="A334" s="36" t="str">
        <f>IF(LEN(Crossconnect!A336)=0,"",Crossconnect!A336)</f>
        <v/>
      </c>
      <c r="B334" s="174" t="str">
        <f>IF(LEN(Crossconnect!C336)=0,"",Crossconnect!C336)</f>
        <v/>
      </c>
      <c r="C334" s="174" t="str">
        <f t="shared" si="21"/>
        <v/>
      </c>
      <c r="D334" s="299" t="str">
        <f>IF(Crossconnect!B336="","",Crossconnect!B336)</f>
        <v/>
      </c>
      <c r="E334" s="174" t="str">
        <f>IF(LEN(Crossconnect!E336)=0,"",Crossconnect!E336)</f>
        <v/>
      </c>
      <c r="F334" s="174" t="str">
        <f t="shared" si="22"/>
        <v/>
      </c>
      <c r="G334" s="79" t="str">
        <f>IF(Crossconnect!D336="","",Crossconnect!D336)</f>
        <v/>
      </c>
      <c r="H334" s="36" t="str">
        <f>IF(LEN(Crossconnect!F336)=0,"",Crossconnect!F336)</f>
        <v/>
      </c>
      <c r="I334" s="238" t="str">
        <f>IF($C334="","",IF($C334="Ja","",VLOOKUP($B334,PDC!$B$10:$G$95,6,FALSE)))</f>
        <v/>
      </c>
      <c r="J334" s="238" t="str">
        <f>IF($C334="","",IF($C334="Ja","",VLOOKUP($B334,PDC!$B$10:$G$95,5,FALSE)))</f>
        <v/>
      </c>
      <c r="K334" s="31"/>
      <c r="L334" s="31"/>
      <c r="M334" s="238" t="str">
        <f>IF($F334="","",IF($F334="Ja","",VLOOKUP($E334,PDC!$B$10:$G$95,5,FALSE)))</f>
        <v/>
      </c>
      <c r="N334" s="31"/>
      <c r="O334" s="300">
        <f t="shared" si="20"/>
        <v>0</v>
      </c>
      <c r="P334" s="300">
        <f t="shared" si="23"/>
        <v>0</v>
      </c>
    </row>
    <row r="335" spans="1:16" x14ac:dyDescent="0.2">
      <c r="A335" s="36" t="str">
        <f>IF(LEN(Crossconnect!A337)=0,"",Crossconnect!A337)</f>
        <v/>
      </c>
      <c r="B335" s="174" t="str">
        <f>IF(LEN(Crossconnect!C337)=0,"",Crossconnect!C337)</f>
        <v/>
      </c>
      <c r="C335" s="174" t="str">
        <f t="shared" si="21"/>
        <v/>
      </c>
      <c r="D335" s="299" t="str">
        <f>IF(Crossconnect!B337="","",Crossconnect!B337)</f>
        <v/>
      </c>
      <c r="E335" s="174" t="str">
        <f>IF(LEN(Crossconnect!E337)=0,"",Crossconnect!E337)</f>
        <v/>
      </c>
      <c r="F335" s="174" t="str">
        <f t="shared" si="22"/>
        <v/>
      </c>
      <c r="G335" s="79" t="str">
        <f>IF(Crossconnect!D337="","",Crossconnect!D337)</f>
        <v/>
      </c>
      <c r="H335" s="36" t="str">
        <f>IF(LEN(Crossconnect!F337)=0,"",Crossconnect!F337)</f>
        <v/>
      </c>
      <c r="I335" s="238" t="str">
        <f>IF($C335="","",IF($C335="Ja","",VLOOKUP($B335,PDC!$B$10:$G$95,6,FALSE)))</f>
        <v/>
      </c>
      <c r="J335" s="238" t="str">
        <f>IF($C335="","",IF($C335="Ja","",VLOOKUP($B335,PDC!$B$10:$G$95,5,FALSE)))</f>
        <v/>
      </c>
      <c r="K335" s="31"/>
      <c r="L335" s="31"/>
      <c r="M335" s="238" t="str">
        <f>IF($F335="","",IF($F335="Ja","",VLOOKUP($E335,PDC!$B$10:$G$95,5,FALSE)))</f>
        <v/>
      </c>
      <c r="N335" s="31"/>
      <c r="O335" s="300">
        <f t="shared" si="20"/>
        <v>0</v>
      </c>
      <c r="P335" s="300">
        <f t="shared" si="23"/>
        <v>0</v>
      </c>
    </row>
    <row r="336" spans="1:16" x14ac:dyDescent="0.2">
      <c r="A336" s="36" t="str">
        <f>IF(LEN(Crossconnect!A338)=0,"",Crossconnect!A338)</f>
        <v/>
      </c>
      <c r="B336" s="174" t="str">
        <f>IF(LEN(Crossconnect!C338)=0,"",Crossconnect!C338)</f>
        <v/>
      </c>
      <c r="C336" s="174" t="str">
        <f t="shared" si="21"/>
        <v/>
      </c>
      <c r="D336" s="299" t="str">
        <f>IF(Crossconnect!B338="","",Crossconnect!B338)</f>
        <v/>
      </c>
      <c r="E336" s="174" t="str">
        <f>IF(LEN(Crossconnect!E338)=0,"",Crossconnect!E338)</f>
        <v/>
      </c>
      <c r="F336" s="174" t="str">
        <f t="shared" si="22"/>
        <v/>
      </c>
      <c r="G336" s="79" t="str">
        <f>IF(Crossconnect!D338="","",Crossconnect!D338)</f>
        <v/>
      </c>
      <c r="H336" s="36" t="str">
        <f>IF(LEN(Crossconnect!F338)=0,"",Crossconnect!F338)</f>
        <v/>
      </c>
      <c r="I336" s="238" t="str">
        <f>IF($C336="","",IF($C336="Ja","",VLOOKUP($B336,PDC!$B$10:$G$95,6,FALSE)))</f>
        <v/>
      </c>
      <c r="J336" s="238" t="str">
        <f>IF($C336="","",IF($C336="Ja","",VLOOKUP($B336,PDC!$B$10:$G$95,5,FALSE)))</f>
        <v/>
      </c>
      <c r="K336" s="31"/>
      <c r="L336" s="31"/>
      <c r="M336" s="238" t="str">
        <f>IF($F336="","",IF($F336="Ja","",VLOOKUP($E336,PDC!$B$10:$G$95,5,FALSE)))</f>
        <v/>
      </c>
      <c r="N336" s="31"/>
      <c r="O336" s="300">
        <f t="shared" si="20"/>
        <v>0</v>
      </c>
      <c r="P336" s="300">
        <f t="shared" si="23"/>
        <v>0</v>
      </c>
    </row>
    <row r="337" spans="1:16" x14ac:dyDescent="0.2">
      <c r="A337" s="36" t="str">
        <f>IF(LEN(Crossconnect!A339)=0,"",Crossconnect!A339)</f>
        <v/>
      </c>
      <c r="B337" s="174" t="str">
        <f>IF(LEN(Crossconnect!C339)=0,"",Crossconnect!C339)</f>
        <v/>
      </c>
      <c r="C337" s="174" t="str">
        <f t="shared" si="21"/>
        <v/>
      </c>
      <c r="D337" s="299" t="str">
        <f>IF(Crossconnect!B339="","",Crossconnect!B339)</f>
        <v/>
      </c>
      <c r="E337" s="174" t="str">
        <f>IF(LEN(Crossconnect!E339)=0,"",Crossconnect!E339)</f>
        <v/>
      </c>
      <c r="F337" s="174" t="str">
        <f t="shared" si="22"/>
        <v/>
      </c>
      <c r="G337" s="79" t="str">
        <f>IF(Crossconnect!D339="","",Crossconnect!D339)</f>
        <v/>
      </c>
      <c r="H337" s="36" t="str">
        <f>IF(LEN(Crossconnect!F339)=0,"",Crossconnect!F339)</f>
        <v/>
      </c>
      <c r="I337" s="238" t="str">
        <f>IF($C337="","",IF($C337="Ja","",VLOOKUP($B337,PDC!$B$10:$G$95,6,FALSE)))</f>
        <v/>
      </c>
      <c r="J337" s="238" t="str">
        <f>IF($C337="","",IF($C337="Ja","",VLOOKUP($B337,PDC!$B$10:$G$95,5,FALSE)))</f>
        <v/>
      </c>
      <c r="K337" s="31"/>
      <c r="L337" s="31"/>
      <c r="M337" s="238" t="str">
        <f>IF($F337="","",IF($F337="Ja","",VLOOKUP($E337,PDC!$B$10:$G$95,5,FALSE)))</f>
        <v/>
      </c>
      <c r="N337" s="31"/>
      <c r="O337" s="300">
        <f t="shared" si="20"/>
        <v>0</v>
      </c>
      <c r="P337" s="300">
        <f t="shared" si="23"/>
        <v>0</v>
      </c>
    </row>
    <row r="338" spans="1:16" x14ac:dyDescent="0.2">
      <c r="A338" s="36" t="str">
        <f>IF(LEN(Crossconnect!A340)=0,"",Crossconnect!A340)</f>
        <v/>
      </c>
      <c r="B338" s="174" t="str">
        <f>IF(LEN(Crossconnect!C340)=0,"",Crossconnect!C340)</f>
        <v/>
      </c>
      <c r="C338" s="174" t="str">
        <f t="shared" si="21"/>
        <v/>
      </c>
      <c r="D338" s="299" t="str">
        <f>IF(Crossconnect!B340="","",Crossconnect!B340)</f>
        <v/>
      </c>
      <c r="E338" s="174" t="str">
        <f>IF(LEN(Crossconnect!E340)=0,"",Crossconnect!E340)</f>
        <v/>
      </c>
      <c r="F338" s="174" t="str">
        <f t="shared" si="22"/>
        <v/>
      </c>
      <c r="G338" s="79" t="str">
        <f>IF(Crossconnect!D340="","",Crossconnect!D340)</f>
        <v/>
      </c>
      <c r="H338" s="36" t="str">
        <f>IF(LEN(Crossconnect!F340)=0,"",Crossconnect!F340)</f>
        <v/>
      </c>
      <c r="I338" s="238" t="str">
        <f>IF($C338="","",IF($C338="Ja","",VLOOKUP($B338,PDC!$B$10:$G$95,6,FALSE)))</f>
        <v/>
      </c>
      <c r="J338" s="238" t="str">
        <f>IF($C338="","",IF($C338="Ja","",VLOOKUP($B338,PDC!$B$10:$G$95,5,FALSE)))</f>
        <v/>
      </c>
      <c r="K338" s="31"/>
      <c r="L338" s="31"/>
      <c r="M338" s="238" t="str">
        <f>IF($F338="","",IF($F338="Ja","",VLOOKUP($E338,PDC!$B$10:$G$95,5,FALSE)))</f>
        <v/>
      </c>
      <c r="N338" s="31"/>
      <c r="O338" s="300">
        <f t="shared" si="20"/>
        <v>0</v>
      </c>
      <c r="P338" s="300">
        <f t="shared" si="23"/>
        <v>0</v>
      </c>
    </row>
    <row r="339" spans="1:16" x14ac:dyDescent="0.2">
      <c r="A339" s="36" t="str">
        <f>IF(LEN(Crossconnect!A341)=0,"",Crossconnect!A341)</f>
        <v/>
      </c>
      <c r="B339" s="174" t="str">
        <f>IF(LEN(Crossconnect!C341)=0,"",Crossconnect!C341)</f>
        <v/>
      </c>
      <c r="C339" s="174" t="str">
        <f t="shared" si="21"/>
        <v/>
      </c>
      <c r="D339" s="299" t="str">
        <f>IF(Crossconnect!B341="","",Crossconnect!B341)</f>
        <v/>
      </c>
      <c r="E339" s="174" t="str">
        <f>IF(LEN(Crossconnect!E341)=0,"",Crossconnect!E341)</f>
        <v/>
      </c>
      <c r="F339" s="174" t="str">
        <f t="shared" si="22"/>
        <v/>
      </c>
      <c r="G339" s="79" t="str">
        <f>IF(Crossconnect!D341="","",Crossconnect!D341)</f>
        <v/>
      </c>
      <c r="H339" s="36" t="str">
        <f>IF(LEN(Crossconnect!F341)=0,"",Crossconnect!F341)</f>
        <v/>
      </c>
      <c r="I339" s="238" t="str">
        <f>IF($C339="","",IF($C339="Ja","",VLOOKUP($B339,PDC!$B$10:$G$95,6,FALSE)))</f>
        <v/>
      </c>
      <c r="J339" s="238" t="str">
        <f>IF($C339="","",IF($C339="Ja","",VLOOKUP($B339,PDC!$B$10:$G$95,5,FALSE)))</f>
        <v/>
      </c>
      <c r="K339" s="31"/>
      <c r="L339" s="31"/>
      <c r="M339" s="238" t="str">
        <f>IF($F339="","",IF($F339="Ja","",VLOOKUP($E339,PDC!$B$10:$G$95,5,FALSE)))</f>
        <v/>
      </c>
      <c r="N339" s="31"/>
      <c r="O339" s="300">
        <f t="shared" si="20"/>
        <v>0</v>
      </c>
      <c r="P339" s="300">
        <f t="shared" si="23"/>
        <v>0</v>
      </c>
    </row>
    <row r="340" spans="1:16" x14ac:dyDescent="0.2">
      <c r="A340" s="36" t="str">
        <f>IF(LEN(Crossconnect!A342)=0,"",Crossconnect!A342)</f>
        <v/>
      </c>
      <c r="B340" s="174" t="str">
        <f>IF(LEN(Crossconnect!C342)=0,"",Crossconnect!C342)</f>
        <v/>
      </c>
      <c r="C340" s="174" t="str">
        <f t="shared" si="21"/>
        <v/>
      </c>
      <c r="D340" s="299" t="str">
        <f>IF(Crossconnect!B342="","",Crossconnect!B342)</f>
        <v/>
      </c>
      <c r="E340" s="174" t="str">
        <f>IF(LEN(Crossconnect!E342)=0,"",Crossconnect!E342)</f>
        <v/>
      </c>
      <c r="F340" s="174" t="str">
        <f t="shared" si="22"/>
        <v/>
      </c>
      <c r="G340" s="79" t="str">
        <f>IF(Crossconnect!D342="","",Crossconnect!D342)</f>
        <v/>
      </c>
      <c r="H340" s="36" t="str">
        <f>IF(LEN(Crossconnect!F342)=0,"",Crossconnect!F342)</f>
        <v/>
      </c>
      <c r="I340" s="238" t="str">
        <f>IF($C340="","",IF($C340="Ja","",VLOOKUP($B340,PDC!$B$10:$G$95,6,FALSE)))</f>
        <v/>
      </c>
      <c r="J340" s="238" t="str">
        <f>IF($C340="","",IF($C340="Ja","",VLOOKUP($B340,PDC!$B$10:$G$95,5,FALSE)))</f>
        <v/>
      </c>
      <c r="K340" s="31"/>
      <c r="L340" s="31"/>
      <c r="M340" s="238" t="str">
        <f>IF($F340="","",IF($F340="Ja","",VLOOKUP($E340,PDC!$B$10:$G$95,5,FALSE)))</f>
        <v/>
      </c>
      <c r="N340" s="31"/>
      <c r="O340" s="300">
        <f t="shared" si="20"/>
        <v>0</v>
      </c>
      <c r="P340" s="300">
        <f t="shared" si="23"/>
        <v>0</v>
      </c>
    </row>
    <row r="341" spans="1:16" x14ac:dyDescent="0.2">
      <c r="A341" s="36" t="str">
        <f>IF(LEN(Crossconnect!A343)=0,"",Crossconnect!A343)</f>
        <v/>
      </c>
      <c r="B341" s="174" t="str">
        <f>IF(LEN(Crossconnect!C343)=0,"",Crossconnect!C343)</f>
        <v/>
      </c>
      <c r="C341" s="174" t="str">
        <f t="shared" si="21"/>
        <v/>
      </c>
      <c r="D341" s="299" t="str">
        <f>IF(Crossconnect!B343="","",Crossconnect!B343)</f>
        <v/>
      </c>
      <c r="E341" s="174" t="str">
        <f>IF(LEN(Crossconnect!E343)=0,"",Crossconnect!E343)</f>
        <v/>
      </c>
      <c r="F341" s="174" t="str">
        <f t="shared" si="22"/>
        <v/>
      </c>
      <c r="G341" s="79" t="str">
        <f>IF(Crossconnect!D343="","",Crossconnect!D343)</f>
        <v/>
      </c>
      <c r="H341" s="36" t="str">
        <f>IF(LEN(Crossconnect!F343)=0,"",Crossconnect!F343)</f>
        <v/>
      </c>
      <c r="I341" s="238" t="str">
        <f>IF($C341="","",IF($C341="Ja","",VLOOKUP($B341,PDC!$B$10:$G$95,6,FALSE)))</f>
        <v/>
      </c>
      <c r="J341" s="238" t="str">
        <f>IF($C341="","",IF($C341="Ja","",VLOOKUP($B341,PDC!$B$10:$G$95,5,FALSE)))</f>
        <v/>
      </c>
      <c r="K341" s="31"/>
      <c r="L341" s="31"/>
      <c r="M341" s="238" t="str">
        <f>IF($F341="","",IF($F341="Ja","",VLOOKUP($E341,PDC!$B$10:$G$95,5,FALSE)))</f>
        <v/>
      </c>
      <c r="N341" s="31"/>
      <c r="O341" s="300">
        <f t="shared" si="20"/>
        <v>0</v>
      </c>
      <c r="P341" s="300">
        <f t="shared" si="23"/>
        <v>0</v>
      </c>
    </row>
    <row r="342" spans="1:16" x14ac:dyDescent="0.2">
      <c r="A342" s="36" t="str">
        <f>IF(LEN(Crossconnect!A344)=0,"",Crossconnect!A344)</f>
        <v/>
      </c>
      <c r="B342" s="174" t="str">
        <f>IF(LEN(Crossconnect!C344)=0,"",Crossconnect!C344)</f>
        <v/>
      </c>
      <c r="C342" s="174" t="str">
        <f t="shared" si="21"/>
        <v/>
      </c>
      <c r="D342" s="299" t="str">
        <f>IF(Crossconnect!B344="","",Crossconnect!B344)</f>
        <v/>
      </c>
      <c r="E342" s="174" t="str">
        <f>IF(LEN(Crossconnect!E344)=0,"",Crossconnect!E344)</f>
        <v/>
      </c>
      <c r="F342" s="174" t="str">
        <f t="shared" si="22"/>
        <v/>
      </c>
      <c r="G342" s="79" t="str">
        <f>IF(Crossconnect!D344="","",Crossconnect!D344)</f>
        <v/>
      </c>
      <c r="H342" s="36" t="str">
        <f>IF(LEN(Crossconnect!F344)=0,"",Crossconnect!F344)</f>
        <v/>
      </c>
      <c r="I342" s="238" t="str">
        <f>IF($C342="","",IF($C342="Ja","",VLOOKUP($B342,PDC!$B$10:$G$95,6,FALSE)))</f>
        <v/>
      </c>
      <c r="J342" s="238" t="str">
        <f>IF($C342="","",IF($C342="Ja","",VLOOKUP($B342,PDC!$B$10:$G$95,5,FALSE)))</f>
        <v/>
      </c>
      <c r="K342" s="31"/>
      <c r="L342" s="31"/>
      <c r="M342" s="238" t="str">
        <f>IF($F342="","",IF($F342="Ja","",VLOOKUP($E342,PDC!$B$10:$G$95,5,FALSE)))</f>
        <v/>
      </c>
      <c r="N342" s="31"/>
      <c r="O342" s="300">
        <f t="shared" si="20"/>
        <v>0</v>
      </c>
      <c r="P342" s="300">
        <f t="shared" si="23"/>
        <v>0</v>
      </c>
    </row>
    <row r="343" spans="1:16" x14ac:dyDescent="0.2">
      <c r="A343" s="36" t="str">
        <f>IF(LEN(Crossconnect!A345)=0,"",Crossconnect!A345)</f>
        <v/>
      </c>
      <c r="B343" s="174" t="str">
        <f>IF(LEN(Crossconnect!C345)=0,"",Crossconnect!C345)</f>
        <v/>
      </c>
      <c r="C343" s="174" t="str">
        <f t="shared" si="21"/>
        <v/>
      </c>
      <c r="D343" s="299" t="str">
        <f>IF(Crossconnect!B345="","",Crossconnect!B345)</f>
        <v/>
      </c>
      <c r="E343" s="174" t="str">
        <f>IF(LEN(Crossconnect!E345)=0,"",Crossconnect!E345)</f>
        <v/>
      </c>
      <c r="F343" s="174" t="str">
        <f t="shared" si="22"/>
        <v/>
      </c>
      <c r="G343" s="79" t="str">
        <f>IF(Crossconnect!D345="","",Crossconnect!D345)</f>
        <v/>
      </c>
      <c r="H343" s="36" t="str">
        <f>IF(LEN(Crossconnect!F345)=0,"",Crossconnect!F345)</f>
        <v/>
      </c>
      <c r="I343" s="238" t="str">
        <f>IF($C343="","",IF($C343="Ja","",VLOOKUP($B343,PDC!$B$10:$G$95,6,FALSE)))</f>
        <v/>
      </c>
      <c r="J343" s="238" t="str">
        <f>IF($C343="","",IF($C343="Ja","",VLOOKUP($B343,PDC!$B$10:$G$95,5,FALSE)))</f>
        <v/>
      </c>
      <c r="K343" s="31"/>
      <c r="L343" s="31"/>
      <c r="M343" s="238" t="str">
        <f>IF($F343="","",IF($F343="Ja","",VLOOKUP($E343,PDC!$B$10:$G$95,5,FALSE)))</f>
        <v/>
      </c>
      <c r="N343" s="31"/>
      <c r="O343" s="300">
        <f t="shared" si="20"/>
        <v>0</v>
      </c>
      <c r="P343" s="300">
        <f t="shared" si="23"/>
        <v>0</v>
      </c>
    </row>
    <row r="344" spans="1:16" x14ac:dyDescent="0.2">
      <c r="A344" s="36" t="str">
        <f>IF(LEN(Crossconnect!A346)=0,"",Crossconnect!A346)</f>
        <v/>
      </c>
      <c r="B344" s="174" t="str">
        <f>IF(LEN(Crossconnect!C346)=0,"",Crossconnect!C346)</f>
        <v/>
      </c>
      <c r="C344" s="174" t="str">
        <f t="shared" si="21"/>
        <v/>
      </c>
      <c r="D344" s="299" t="str">
        <f>IF(Crossconnect!B346="","",Crossconnect!B346)</f>
        <v/>
      </c>
      <c r="E344" s="174" t="str">
        <f>IF(LEN(Crossconnect!E346)=0,"",Crossconnect!E346)</f>
        <v/>
      </c>
      <c r="F344" s="174" t="str">
        <f t="shared" si="22"/>
        <v/>
      </c>
      <c r="G344" s="79" t="str">
        <f>IF(Crossconnect!D346="","",Crossconnect!D346)</f>
        <v/>
      </c>
      <c r="H344" s="36" t="str">
        <f>IF(LEN(Crossconnect!F346)=0,"",Crossconnect!F346)</f>
        <v/>
      </c>
      <c r="I344" s="238" t="str">
        <f>IF($C344="","",IF($C344="Ja","",VLOOKUP($B344,PDC!$B$10:$G$95,6,FALSE)))</f>
        <v/>
      </c>
      <c r="J344" s="238" t="str">
        <f>IF($C344="","",IF($C344="Ja","",VLOOKUP($B344,PDC!$B$10:$G$95,5,FALSE)))</f>
        <v/>
      </c>
      <c r="K344" s="31"/>
      <c r="L344" s="31"/>
      <c r="M344" s="238" t="str">
        <f>IF($F344="","",IF($F344="Ja","",VLOOKUP($E344,PDC!$B$10:$G$95,5,FALSE)))</f>
        <v/>
      </c>
      <c r="N344" s="31"/>
      <c r="O344" s="300">
        <f t="shared" si="20"/>
        <v>0</v>
      </c>
      <c r="P344" s="300">
        <f t="shared" si="23"/>
        <v>0</v>
      </c>
    </row>
    <row r="345" spans="1:16" x14ac:dyDescent="0.2">
      <c r="A345" s="36" t="str">
        <f>IF(LEN(Crossconnect!A347)=0,"",Crossconnect!A347)</f>
        <v/>
      </c>
      <c r="B345" s="174" t="str">
        <f>IF(LEN(Crossconnect!C347)=0,"",Crossconnect!C347)</f>
        <v/>
      </c>
      <c r="C345" s="174" t="str">
        <f t="shared" si="21"/>
        <v/>
      </c>
      <c r="D345" s="299" t="str">
        <f>IF(Crossconnect!B347="","",Crossconnect!B347)</f>
        <v/>
      </c>
      <c r="E345" s="174" t="str">
        <f>IF(LEN(Crossconnect!E347)=0,"",Crossconnect!E347)</f>
        <v/>
      </c>
      <c r="F345" s="174" t="str">
        <f t="shared" si="22"/>
        <v/>
      </c>
      <c r="G345" s="79" t="str">
        <f>IF(Crossconnect!D347="","",Crossconnect!D347)</f>
        <v/>
      </c>
      <c r="H345" s="36" t="str">
        <f>IF(LEN(Crossconnect!F347)=0,"",Crossconnect!F347)</f>
        <v/>
      </c>
      <c r="I345" s="238" t="str">
        <f>IF($C345="","",IF($C345="Ja","",VLOOKUP($B345,PDC!$B$10:$G$95,6,FALSE)))</f>
        <v/>
      </c>
      <c r="J345" s="238" t="str">
        <f>IF($C345="","",IF($C345="Ja","",VLOOKUP($B345,PDC!$B$10:$G$95,5,FALSE)))</f>
        <v/>
      </c>
      <c r="K345" s="31"/>
      <c r="L345" s="31"/>
      <c r="M345" s="238" t="str">
        <f>IF($F345="","",IF($F345="Ja","",VLOOKUP($E345,PDC!$B$10:$G$95,5,FALSE)))</f>
        <v/>
      </c>
      <c r="N345" s="31"/>
      <c r="O345" s="300">
        <f t="shared" si="20"/>
        <v>0</v>
      </c>
      <c r="P345" s="300">
        <f t="shared" si="23"/>
        <v>0</v>
      </c>
    </row>
    <row r="346" spans="1:16" x14ac:dyDescent="0.2">
      <c r="A346" s="36" t="str">
        <f>IF(LEN(Crossconnect!A348)=0,"",Crossconnect!A348)</f>
        <v/>
      </c>
      <c r="B346" s="174" t="str">
        <f>IF(LEN(Crossconnect!C348)=0,"",Crossconnect!C348)</f>
        <v/>
      </c>
      <c r="C346" s="174" t="str">
        <f t="shared" si="21"/>
        <v/>
      </c>
      <c r="D346" s="299" t="str">
        <f>IF(Crossconnect!B348="","",Crossconnect!B348)</f>
        <v/>
      </c>
      <c r="E346" s="174" t="str">
        <f>IF(LEN(Crossconnect!E348)=0,"",Crossconnect!E348)</f>
        <v/>
      </c>
      <c r="F346" s="174" t="str">
        <f t="shared" si="22"/>
        <v/>
      </c>
      <c r="G346" s="79" t="str">
        <f>IF(Crossconnect!D348="","",Crossconnect!D348)</f>
        <v/>
      </c>
      <c r="H346" s="36" t="str">
        <f>IF(LEN(Crossconnect!F348)=0,"",Crossconnect!F348)</f>
        <v/>
      </c>
      <c r="I346" s="238" t="str">
        <f>IF($C346="","",IF($C346="Ja","",VLOOKUP($B346,PDC!$B$10:$G$95,6,FALSE)))</f>
        <v/>
      </c>
      <c r="J346" s="238" t="str">
        <f>IF($C346="","",IF($C346="Ja","",VLOOKUP($B346,PDC!$B$10:$G$95,5,FALSE)))</f>
        <v/>
      </c>
      <c r="K346" s="31"/>
      <c r="L346" s="31"/>
      <c r="M346" s="238" t="str">
        <f>IF($F346="","",IF($F346="Ja","",VLOOKUP($E346,PDC!$B$10:$G$95,5,FALSE)))</f>
        <v/>
      </c>
      <c r="N346" s="31"/>
      <c r="O346" s="300">
        <f t="shared" si="20"/>
        <v>0</v>
      </c>
      <c r="P346" s="300">
        <f t="shared" si="23"/>
        <v>0</v>
      </c>
    </row>
    <row r="347" spans="1:16" x14ac:dyDescent="0.2">
      <c r="A347" s="36" t="str">
        <f>IF(LEN(Crossconnect!A349)=0,"",Crossconnect!A349)</f>
        <v/>
      </c>
      <c r="B347" s="174" t="str">
        <f>IF(LEN(Crossconnect!C349)=0,"",Crossconnect!C349)</f>
        <v/>
      </c>
      <c r="C347" s="174" t="str">
        <f t="shared" si="21"/>
        <v/>
      </c>
      <c r="D347" s="299" t="str">
        <f>IF(Crossconnect!B349="","",Crossconnect!B349)</f>
        <v/>
      </c>
      <c r="E347" s="174" t="str">
        <f>IF(LEN(Crossconnect!E349)=0,"",Crossconnect!E349)</f>
        <v/>
      </c>
      <c r="F347" s="174" t="str">
        <f t="shared" si="22"/>
        <v/>
      </c>
      <c r="G347" s="79" t="str">
        <f>IF(Crossconnect!D349="","",Crossconnect!D349)</f>
        <v/>
      </c>
      <c r="H347" s="36" t="str">
        <f>IF(LEN(Crossconnect!F349)=0,"",Crossconnect!F349)</f>
        <v/>
      </c>
      <c r="I347" s="238" t="str">
        <f>IF($C347="","",IF($C347="Ja","",VLOOKUP($B347,PDC!$B$10:$G$95,6,FALSE)))</f>
        <v/>
      </c>
      <c r="J347" s="238" t="str">
        <f>IF($C347="","",IF($C347="Ja","",VLOOKUP($B347,PDC!$B$10:$G$95,5,FALSE)))</f>
        <v/>
      </c>
      <c r="K347" s="31"/>
      <c r="L347" s="31"/>
      <c r="M347" s="238" t="str">
        <f>IF($F347="","",IF($F347="Ja","",VLOOKUP($E347,PDC!$B$10:$G$95,5,FALSE)))</f>
        <v/>
      </c>
      <c r="N347" s="31"/>
      <c r="O347" s="300">
        <f t="shared" si="20"/>
        <v>0</v>
      </c>
      <c r="P347" s="300">
        <f t="shared" si="23"/>
        <v>0</v>
      </c>
    </row>
    <row r="348" spans="1:16" x14ac:dyDescent="0.2">
      <c r="A348" s="36" t="str">
        <f>IF(LEN(Crossconnect!A350)=0,"",Crossconnect!A350)</f>
        <v/>
      </c>
      <c r="B348" s="174" t="str">
        <f>IF(LEN(Crossconnect!C350)=0,"",Crossconnect!C350)</f>
        <v/>
      </c>
      <c r="C348" s="174" t="str">
        <f t="shared" si="21"/>
        <v/>
      </c>
      <c r="D348" s="299" t="str">
        <f>IF(Crossconnect!B350="","",Crossconnect!B350)</f>
        <v/>
      </c>
      <c r="E348" s="174" t="str">
        <f>IF(LEN(Crossconnect!E350)=0,"",Crossconnect!E350)</f>
        <v/>
      </c>
      <c r="F348" s="174" t="str">
        <f t="shared" si="22"/>
        <v/>
      </c>
      <c r="G348" s="79" t="str">
        <f>IF(Crossconnect!D350="","",Crossconnect!D350)</f>
        <v/>
      </c>
      <c r="H348" s="36" t="str">
        <f>IF(LEN(Crossconnect!F350)=0,"",Crossconnect!F350)</f>
        <v/>
      </c>
      <c r="I348" s="238" t="str">
        <f>IF($C348="","",IF($C348="Ja","",VLOOKUP($B348,PDC!$B$10:$G$95,6,FALSE)))</f>
        <v/>
      </c>
      <c r="J348" s="238" t="str">
        <f>IF($C348="","",IF($C348="Ja","",VLOOKUP($B348,PDC!$B$10:$G$95,5,FALSE)))</f>
        <v/>
      </c>
      <c r="K348" s="31"/>
      <c r="L348" s="31"/>
      <c r="M348" s="238" t="str">
        <f>IF($F348="","",IF($F348="Ja","",VLOOKUP($E348,PDC!$B$10:$G$95,5,FALSE)))</f>
        <v/>
      </c>
      <c r="N348" s="31"/>
      <c r="O348" s="300">
        <f t="shared" si="20"/>
        <v>0</v>
      </c>
      <c r="P348" s="300">
        <f t="shared" si="23"/>
        <v>0</v>
      </c>
    </row>
    <row r="349" spans="1:16" x14ac:dyDescent="0.2">
      <c r="A349" s="36" t="str">
        <f>IF(LEN(Crossconnect!A351)=0,"",Crossconnect!A351)</f>
        <v/>
      </c>
      <c r="B349" s="174" t="str">
        <f>IF(LEN(Crossconnect!C351)=0,"",Crossconnect!C351)</f>
        <v/>
      </c>
      <c r="C349" s="174" t="str">
        <f t="shared" si="21"/>
        <v/>
      </c>
      <c r="D349" s="299" t="str">
        <f>IF(Crossconnect!B351="","",Crossconnect!B351)</f>
        <v/>
      </c>
      <c r="E349" s="174" t="str">
        <f>IF(LEN(Crossconnect!E351)=0,"",Crossconnect!E351)</f>
        <v/>
      </c>
      <c r="F349" s="174" t="str">
        <f t="shared" si="22"/>
        <v/>
      </c>
      <c r="G349" s="79" t="str">
        <f>IF(Crossconnect!D351="","",Crossconnect!D351)</f>
        <v/>
      </c>
      <c r="H349" s="36" t="str">
        <f>IF(LEN(Crossconnect!F351)=0,"",Crossconnect!F351)</f>
        <v/>
      </c>
      <c r="I349" s="238" t="str">
        <f>IF($C349="","",IF($C349="Ja","",VLOOKUP($B349,PDC!$B$10:$G$95,6,FALSE)))</f>
        <v/>
      </c>
      <c r="J349" s="238" t="str">
        <f>IF($C349="","",IF($C349="Ja","",VLOOKUP($B349,PDC!$B$10:$G$95,5,FALSE)))</f>
        <v/>
      </c>
      <c r="K349" s="31"/>
      <c r="L349" s="31"/>
      <c r="M349" s="238" t="str">
        <f>IF($F349="","",IF($F349="Ja","",VLOOKUP($E349,PDC!$B$10:$G$95,5,FALSE)))</f>
        <v/>
      </c>
      <c r="N349" s="31"/>
      <c r="O349" s="300">
        <f t="shared" si="20"/>
        <v>0</v>
      </c>
      <c r="P349" s="300">
        <f t="shared" si="23"/>
        <v>0</v>
      </c>
    </row>
    <row r="350" spans="1:16" x14ac:dyDescent="0.2">
      <c r="A350" s="36" t="str">
        <f>IF(LEN(Crossconnect!A352)=0,"",Crossconnect!A352)</f>
        <v/>
      </c>
      <c r="B350" s="174" t="str">
        <f>IF(LEN(Crossconnect!C352)=0,"",Crossconnect!C352)</f>
        <v/>
      </c>
      <c r="C350" s="174" t="str">
        <f t="shared" si="21"/>
        <v/>
      </c>
      <c r="D350" s="299" t="str">
        <f>IF(Crossconnect!B352="","",Crossconnect!B352)</f>
        <v/>
      </c>
      <c r="E350" s="174" t="str">
        <f>IF(LEN(Crossconnect!E352)=0,"",Crossconnect!E352)</f>
        <v/>
      </c>
      <c r="F350" s="174" t="str">
        <f t="shared" si="22"/>
        <v/>
      </c>
      <c r="G350" s="79" t="str">
        <f>IF(Crossconnect!D352="","",Crossconnect!D352)</f>
        <v/>
      </c>
      <c r="H350" s="36" t="str">
        <f>IF(LEN(Crossconnect!F352)=0,"",Crossconnect!F352)</f>
        <v/>
      </c>
      <c r="I350" s="238" t="str">
        <f>IF($C350="","",IF($C350="Ja","",VLOOKUP($B350,PDC!$B$10:$G$95,6,FALSE)))</f>
        <v/>
      </c>
      <c r="J350" s="238" t="str">
        <f>IF($C350="","",IF($C350="Ja","",VLOOKUP($B350,PDC!$B$10:$G$95,5,FALSE)))</f>
        <v/>
      </c>
      <c r="K350" s="31"/>
      <c r="L350" s="31"/>
      <c r="M350" s="238" t="str">
        <f>IF($F350="","",IF($F350="Ja","",VLOOKUP($E350,PDC!$B$10:$G$95,5,FALSE)))</f>
        <v/>
      </c>
      <c r="N350" s="31"/>
      <c r="O350" s="300">
        <f t="shared" si="20"/>
        <v>0</v>
      </c>
      <c r="P350" s="300">
        <f t="shared" si="23"/>
        <v>0</v>
      </c>
    </row>
    <row r="351" spans="1:16" x14ac:dyDescent="0.2">
      <c r="A351" s="36" t="str">
        <f>IF(LEN(Crossconnect!A353)=0,"",Crossconnect!A353)</f>
        <v/>
      </c>
      <c r="B351" s="174" t="str">
        <f>IF(LEN(Crossconnect!C353)=0,"",Crossconnect!C353)</f>
        <v/>
      </c>
      <c r="C351" s="174" t="str">
        <f t="shared" si="21"/>
        <v/>
      </c>
      <c r="D351" s="299" t="str">
        <f>IF(Crossconnect!B353="","",Crossconnect!B353)</f>
        <v/>
      </c>
      <c r="E351" s="174" t="str">
        <f>IF(LEN(Crossconnect!E353)=0,"",Crossconnect!E353)</f>
        <v/>
      </c>
      <c r="F351" s="174" t="str">
        <f t="shared" si="22"/>
        <v/>
      </c>
      <c r="G351" s="79" t="str">
        <f>IF(Crossconnect!D353="","",Crossconnect!D353)</f>
        <v/>
      </c>
      <c r="H351" s="36" t="str">
        <f>IF(LEN(Crossconnect!F353)=0,"",Crossconnect!F353)</f>
        <v/>
      </c>
      <c r="I351" s="238" t="str">
        <f>IF($C351="","",IF($C351="Ja","",VLOOKUP($B351,PDC!$B$10:$G$95,6,FALSE)))</f>
        <v/>
      </c>
      <c r="J351" s="238" t="str">
        <f>IF($C351="","",IF($C351="Ja","",VLOOKUP($B351,PDC!$B$10:$G$95,5,FALSE)))</f>
        <v/>
      </c>
      <c r="K351" s="31"/>
      <c r="L351" s="31"/>
      <c r="M351" s="238" t="str">
        <f>IF($F351="","",IF($F351="Ja","",VLOOKUP($E351,PDC!$B$10:$G$95,5,FALSE)))</f>
        <v/>
      </c>
      <c r="N351" s="31"/>
      <c r="O351" s="300">
        <f t="shared" si="20"/>
        <v>0</v>
      </c>
      <c r="P351" s="300">
        <f t="shared" si="23"/>
        <v>0</v>
      </c>
    </row>
    <row r="352" spans="1:16" x14ac:dyDescent="0.2">
      <c r="A352" s="36" t="str">
        <f>IF(LEN(Crossconnect!A354)=0,"",Crossconnect!A354)</f>
        <v/>
      </c>
      <c r="B352" s="174" t="str">
        <f>IF(LEN(Crossconnect!C354)=0,"",Crossconnect!C354)</f>
        <v/>
      </c>
      <c r="C352" s="174" t="str">
        <f t="shared" si="21"/>
        <v/>
      </c>
      <c r="D352" s="299" t="str">
        <f>IF(Crossconnect!B354="","",Crossconnect!B354)</f>
        <v/>
      </c>
      <c r="E352" s="174" t="str">
        <f>IF(LEN(Crossconnect!E354)=0,"",Crossconnect!E354)</f>
        <v/>
      </c>
      <c r="F352" s="174" t="str">
        <f t="shared" si="22"/>
        <v/>
      </c>
      <c r="G352" s="79" t="str">
        <f>IF(Crossconnect!D354="","",Crossconnect!D354)</f>
        <v/>
      </c>
      <c r="H352" s="36" t="str">
        <f>IF(LEN(Crossconnect!F354)=0,"",Crossconnect!F354)</f>
        <v/>
      </c>
      <c r="I352" s="238" t="str">
        <f>IF($C352="","",IF($C352="Ja","",VLOOKUP($B352,PDC!$B$10:$G$95,6,FALSE)))</f>
        <v/>
      </c>
      <c r="J352" s="238" t="str">
        <f>IF($C352="","",IF($C352="Ja","",VLOOKUP($B352,PDC!$B$10:$G$95,5,FALSE)))</f>
        <v/>
      </c>
      <c r="K352" s="31"/>
      <c r="L352" s="31"/>
      <c r="M352" s="238" t="str">
        <f>IF($F352="","",IF($F352="Ja","",VLOOKUP($E352,PDC!$B$10:$G$95,5,FALSE)))</f>
        <v/>
      </c>
      <c r="N352" s="31"/>
      <c r="O352" s="300">
        <f t="shared" si="20"/>
        <v>0</v>
      </c>
      <c r="P352" s="300">
        <f t="shared" si="23"/>
        <v>0</v>
      </c>
    </row>
    <row r="353" spans="1:16" x14ac:dyDescent="0.2">
      <c r="A353" s="36" t="str">
        <f>IF(LEN(Crossconnect!A355)=0,"",Crossconnect!A355)</f>
        <v/>
      </c>
      <c r="B353" s="174" t="str">
        <f>IF(LEN(Crossconnect!C355)=0,"",Crossconnect!C355)</f>
        <v/>
      </c>
      <c r="C353" s="174" t="str">
        <f t="shared" si="21"/>
        <v/>
      </c>
      <c r="D353" s="299" t="str">
        <f>IF(Crossconnect!B355="","",Crossconnect!B355)</f>
        <v/>
      </c>
      <c r="E353" s="174" t="str">
        <f>IF(LEN(Crossconnect!E355)=0,"",Crossconnect!E355)</f>
        <v/>
      </c>
      <c r="F353" s="174" t="str">
        <f t="shared" si="22"/>
        <v/>
      </c>
      <c r="G353" s="79" t="str">
        <f>IF(Crossconnect!D355="","",Crossconnect!D355)</f>
        <v/>
      </c>
      <c r="H353" s="36" t="str">
        <f>IF(LEN(Crossconnect!F355)=0,"",Crossconnect!F355)</f>
        <v/>
      </c>
      <c r="I353" s="238" t="str">
        <f>IF($C353="","",IF($C353="Ja","",VLOOKUP($B353,PDC!$B$10:$G$95,6,FALSE)))</f>
        <v/>
      </c>
      <c r="J353" s="238" t="str">
        <f>IF($C353="","",IF($C353="Ja","",VLOOKUP($B353,PDC!$B$10:$G$95,5,FALSE)))</f>
        <v/>
      </c>
      <c r="K353" s="31"/>
      <c r="L353" s="31"/>
      <c r="M353" s="238" t="str">
        <f>IF($F353="","",IF($F353="Ja","",VLOOKUP($E353,PDC!$B$10:$G$95,5,FALSE)))</f>
        <v/>
      </c>
      <c r="N353" s="31"/>
      <c r="O353" s="300">
        <f t="shared" si="20"/>
        <v>0</v>
      </c>
      <c r="P353" s="300">
        <f t="shared" si="23"/>
        <v>0</v>
      </c>
    </row>
    <row r="354" spans="1:16" x14ac:dyDescent="0.2">
      <c r="A354" s="36" t="str">
        <f>IF(LEN(Crossconnect!A356)=0,"",Crossconnect!A356)</f>
        <v/>
      </c>
      <c r="B354" s="174" t="str">
        <f>IF(LEN(Crossconnect!C356)=0,"",Crossconnect!C356)</f>
        <v/>
      </c>
      <c r="C354" s="174" t="str">
        <f t="shared" si="21"/>
        <v/>
      </c>
      <c r="D354" s="299" t="str">
        <f>IF(Crossconnect!B356="","",Crossconnect!B356)</f>
        <v/>
      </c>
      <c r="E354" s="174" t="str">
        <f>IF(LEN(Crossconnect!E356)=0,"",Crossconnect!E356)</f>
        <v/>
      </c>
      <c r="F354" s="174" t="str">
        <f t="shared" si="22"/>
        <v/>
      </c>
      <c r="G354" s="79" t="str">
        <f>IF(Crossconnect!D356="","",Crossconnect!D356)</f>
        <v/>
      </c>
      <c r="H354" s="36" t="str">
        <f>IF(LEN(Crossconnect!F356)=0,"",Crossconnect!F356)</f>
        <v/>
      </c>
      <c r="I354" s="238" t="str">
        <f>IF($C354="","",IF($C354="Ja","",VLOOKUP($B354,PDC!$B$10:$G$95,6,FALSE)))</f>
        <v/>
      </c>
      <c r="J354" s="238" t="str">
        <f>IF($C354="","",IF($C354="Ja","",VLOOKUP($B354,PDC!$B$10:$G$95,5,FALSE)))</f>
        <v/>
      </c>
      <c r="K354" s="31"/>
      <c r="L354" s="31"/>
      <c r="M354" s="238" t="str">
        <f>IF($F354="","",IF($F354="Ja","",VLOOKUP($E354,PDC!$B$10:$G$95,5,FALSE)))</f>
        <v/>
      </c>
      <c r="N354" s="31"/>
      <c r="O354" s="300">
        <f t="shared" si="20"/>
        <v>0</v>
      </c>
      <c r="P354" s="300">
        <f t="shared" si="23"/>
        <v>0</v>
      </c>
    </row>
    <row r="355" spans="1:16" x14ac:dyDescent="0.2">
      <c r="A355" s="36" t="str">
        <f>IF(LEN(Crossconnect!A357)=0,"",Crossconnect!A357)</f>
        <v/>
      </c>
      <c r="B355" s="174" t="str">
        <f>IF(LEN(Crossconnect!C357)=0,"",Crossconnect!C357)</f>
        <v/>
      </c>
      <c r="C355" s="174" t="str">
        <f t="shared" si="21"/>
        <v/>
      </c>
      <c r="D355" s="299" t="str">
        <f>IF(Crossconnect!B357="","",Crossconnect!B357)</f>
        <v/>
      </c>
      <c r="E355" s="174" t="str">
        <f>IF(LEN(Crossconnect!E357)=0,"",Crossconnect!E357)</f>
        <v/>
      </c>
      <c r="F355" s="174" t="str">
        <f t="shared" si="22"/>
        <v/>
      </c>
      <c r="G355" s="79" t="str">
        <f>IF(Crossconnect!D357="","",Crossconnect!D357)</f>
        <v/>
      </c>
      <c r="H355" s="36" t="str">
        <f>IF(LEN(Crossconnect!F357)=0,"",Crossconnect!F357)</f>
        <v/>
      </c>
      <c r="I355" s="238" t="str">
        <f>IF($C355="","",IF($C355="Ja","",VLOOKUP($B355,PDC!$B$10:$G$95,6,FALSE)))</f>
        <v/>
      </c>
      <c r="J355" s="238" t="str">
        <f>IF($C355="","",IF($C355="Ja","",VLOOKUP($B355,PDC!$B$10:$G$95,5,FALSE)))</f>
        <v/>
      </c>
      <c r="K355" s="31"/>
      <c r="L355" s="31"/>
      <c r="M355" s="238" t="str">
        <f>IF($F355="","",IF($F355="Ja","",VLOOKUP($E355,PDC!$B$10:$G$95,5,FALSE)))</f>
        <v/>
      </c>
      <c r="N355" s="31"/>
      <c r="O355" s="300">
        <f t="shared" si="20"/>
        <v>0</v>
      </c>
      <c r="P355" s="300">
        <f t="shared" si="23"/>
        <v>0</v>
      </c>
    </row>
    <row r="356" spans="1:16" x14ac:dyDescent="0.2">
      <c r="A356" s="36" t="str">
        <f>IF(LEN(Crossconnect!A358)=0,"",Crossconnect!A358)</f>
        <v/>
      </c>
      <c r="B356" s="174" t="str">
        <f>IF(LEN(Crossconnect!C358)=0,"",Crossconnect!C358)</f>
        <v/>
      </c>
      <c r="C356" s="174" t="str">
        <f t="shared" si="21"/>
        <v/>
      </c>
      <c r="D356" s="299" t="str">
        <f>IF(Crossconnect!B358="","",Crossconnect!B358)</f>
        <v/>
      </c>
      <c r="E356" s="174" t="str">
        <f>IF(LEN(Crossconnect!E358)=0,"",Crossconnect!E358)</f>
        <v/>
      </c>
      <c r="F356" s="174" t="str">
        <f t="shared" si="22"/>
        <v/>
      </c>
      <c r="G356" s="79" t="str">
        <f>IF(Crossconnect!D358="","",Crossconnect!D358)</f>
        <v/>
      </c>
      <c r="H356" s="36" t="str">
        <f>IF(LEN(Crossconnect!F358)=0,"",Crossconnect!F358)</f>
        <v/>
      </c>
      <c r="I356" s="238" t="str">
        <f>IF($C356="","",IF($C356="Ja","",VLOOKUP($B356,PDC!$B$10:$G$95,6,FALSE)))</f>
        <v/>
      </c>
      <c r="J356" s="238" t="str">
        <f>IF($C356="","",IF($C356="Ja","",VLOOKUP($B356,PDC!$B$10:$G$95,5,FALSE)))</f>
        <v/>
      </c>
      <c r="K356" s="31"/>
      <c r="L356" s="31"/>
      <c r="M356" s="238" t="str">
        <f>IF($F356="","",IF($F356="Ja","",VLOOKUP($E356,PDC!$B$10:$G$95,5,FALSE)))</f>
        <v/>
      </c>
      <c r="N356" s="31"/>
      <c r="O356" s="300">
        <f t="shared" si="20"/>
        <v>0</v>
      </c>
      <c r="P356" s="300">
        <f t="shared" si="23"/>
        <v>0</v>
      </c>
    </row>
    <row r="357" spans="1:16" x14ac:dyDescent="0.2">
      <c r="A357" s="36" t="str">
        <f>IF(LEN(Crossconnect!A359)=0,"",Crossconnect!A359)</f>
        <v/>
      </c>
      <c r="B357" s="174" t="str">
        <f>IF(LEN(Crossconnect!C359)=0,"",Crossconnect!C359)</f>
        <v/>
      </c>
      <c r="C357" s="174" t="str">
        <f t="shared" si="21"/>
        <v/>
      </c>
      <c r="D357" s="299" t="str">
        <f>IF(Crossconnect!B359="","",Crossconnect!B359)</f>
        <v/>
      </c>
      <c r="E357" s="174" t="str">
        <f>IF(LEN(Crossconnect!E359)=0,"",Crossconnect!E359)</f>
        <v/>
      </c>
      <c r="F357" s="174" t="str">
        <f t="shared" si="22"/>
        <v/>
      </c>
      <c r="G357" s="79" t="str">
        <f>IF(Crossconnect!D359="","",Crossconnect!D359)</f>
        <v/>
      </c>
      <c r="H357" s="36" t="str">
        <f>IF(LEN(Crossconnect!F359)=0,"",Crossconnect!F359)</f>
        <v/>
      </c>
      <c r="I357" s="238" t="str">
        <f>IF($C357="","",IF($C357="Ja","",VLOOKUP($B357,PDC!$B$10:$G$95,6,FALSE)))</f>
        <v/>
      </c>
      <c r="J357" s="238" t="str">
        <f>IF($C357="","",IF($C357="Ja","",VLOOKUP($B357,PDC!$B$10:$G$95,5,FALSE)))</f>
        <v/>
      </c>
      <c r="K357" s="31"/>
      <c r="L357" s="31"/>
      <c r="M357" s="238" t="str">
        <f>IF($F357="","",IF($F357="Ja","",VLOOKUP($E357,PDC!$B$10:$G$95,5,FALSE)))</f>
        <v/>
      </c>
      <c r="N357" s="31"/>
      <c r="O357" s="300">
        <f t="shared" si="20"/>
        <v>0</v>
      </c>
      <c r="P357" s="300">
        <f t="shared" si="23"/>
        <v>0</v>
      </c>
    </row>
    <row r="358" spans="1:16" x14ac:dyDescent="0.2">
      <c r="A358" s="36" t="str">
        <f>IF(LEN(Crossconnect!A360)=0,"",Crossconnect!A360)</f>
        <v/>
      </c>
      <c r="B358" s="174" t="str">
        <f>IF(LEN(Crossconnect!C360)=0,"",Crossconnect!C360)</f>
        <v/>
      </c>
      <c r="C358" s="174" t="str">
        <f t="shared" si="21"/>
        <v/>
      </c>
      <c r="D358" s="299" t="str">
        <f>IF(Crossconnect!B360="","",Crossconnect!B360)</f>
        <v/>
      </c>
      <c r="E358" s="174" t="str">
        <f>IF(LEN(Crossconnect!E360)=0,"",Crossconnect!E360)</f>
        <v/>
      </c>
      <c r="F358" s="174" t="str">
        <f t="shared" si="22"/>
        <v/>
      </c>
      <c r="G358" s="79" t="str">
        <f>IF(Crossconnect!D360="","",Crossconnect!D360)</f>
        <v/>
      </c>
      <c r="H358" s="36" t="str">
        <f>IF(LEN(Crossconnect!F360)=0,"",Crossconnect!F360)</f>
        <v/>
      </c>
      <c r="I358" s="238" t="str">
        <f>IF($C358="","",IF($C358="Ja","",VLOOKUP($B358,PDC!$B$10:$G$95,6,FALSE)))</f>
        <v/>
      </c>
      <c r="J358" s="238" t="str">
        <f>IF($C358="","",IF($C358="Ja","",VLOOKUP($B358,PDC!$B$10:$G$95,5,FALSE)))</f>
        <v/>
      </c>
      <c r="K358" s="31"/>
      <c r="L358" s="31"/>
      <c r="M358" s="238" t="str">
        <f>IF($F358="","",IF($F358="Ja","",VLOOKUP($E358,PDC!$B$10:$G$95,5,FALSE)))</f>
        <v/>
      </c>
      <c r="N358" s="31"/>
      <c r="O358" s="300">
        <f t="shared" si="20"/>
        <v>0</v>
      </c>
      <c r="P358" s="300">
        <f t="shared" si="23"/>
        <v>0</v>
      </c>
    </row>
    <row r="359" spans="1:16" x14ac:dyDescent="0.2">
      <c r="A359" s="36" t="str">
        <f>IF(LEN(Crossconnect!A361)=0,"",Crossconnect!A361)</f>
        <v/>
      </c>
      <c r="B359" s="174" t="str">
        <f>IF(LEN(Crossconnect!C361)=0,"",Crossconnect!C361)</f>
        <v/>
      </c>
      <c r="C359" s="174" t="str">
        <f t="shared" si="21"/>
        <v/>
      </c>
      <c r="D359" s="299" t="str">
        <f>IF(Crossconnect!B361="","",Crossconnect!B361)</f>
        <v/>
      </c>
      <c r="E359" s="174" t="str">
        <f>IF(LEN(Crossconnect!E361)=0,"",Crossconnect!E361)</f>
        <v/>
      </c>
      <c r="F359" s="174" t="str">
        <f t="shared" si="22"/>
        <v/>
      </c>
      <c r="G359" s="79" t="str">
        <f>IF(Crossconnect!D361="","",Crossconnect!D361)</f>
        <v/>
      </c>
      <c r="H359" s="36" t="str">
        <f>IF(LEN(Crossconnect!F361)=0,"",Crossconnect!F361)</f>
        <v/>
      </c>
      <c r="I359" s="238" t="str">
        <f>IF($C359="","",IF($C359="Ja","",VLOOKUP($B359,PDC!$B$10:$G$95,6,FALSE)))</f>
        <v/>
      </c>
      <c r="J359" s="238" t="str">
        <f>IF($C359="","",IF($C359="Ja","",VLOOKUP($B359,PDC!$B$10:$G$95,5,FALSE)))</f>
        <v/>
      </c>
      <c r="K359" s="31"/>
      <c r="L359" s="31"/>
      <c r="M359" s="238" t="str">
        <f>IF($F359="","",IF($F359="Ja","",VLOOKUP($E359,PDC!$B$10:$G$95,5,FALSE)))</f>
        <v/>
      </c>
      <c r="N359" s="31"/>
      <c r="O359" s="300">
        <f t="shared" si="20"/>
        <v>0</v>
      </c>
      <c r="P359" s="300">
        <f t="shared" si="23"/>
        <v>0</v>
      </c>
    </row>
    <row r="360" spans="1:16" x14ac:dyDescent="0.2">
      <c r="A360" s="36" t="str">
        <f>IF(LEN(Crossconnect!A362)=0,"",Crossconnect!A362)</f>
        <v/>
      </c>
      <c r="B360" s="174" t="str">
        <f>IF(LEN(Crossconnect!C362)=0,"",Crossconnect!C362)</f>
        <v/>
      </c>
      <c r="C360" s="174" t="str">
        <f t="shared" si="21"/>
        <v/>
      </c>
      <c r="D360" s="299" t="str">
        <f>IF(Crossconnect!B362="","",Crossconnect!B362)</f>
        <v/>
      </c>
      <c r="E360" s="174" t="str">
        <f>IF(LEN(Crossconnect!E362)=0,"",Crossconnect!E362)</f>
        <v/>
      </c>
      <c r="F360" s="174" t="str">
        <f t="shared" si="22"/>
        <v/>
      </c>
      <c r="G360" s="79" t="str">
        <f>IF(Crossconnect!D362="","",Crossconnect!D362)</f>
        <v/>
      </c>
      <c r="H360" s="36" t="str">
        <f>IF(LEN(Crossconnect!F362)=0,"",Crossconnect!F362)</f>
        <v/>
      </c>
      <c r="I360" s="238" t="str">
        <f>IF($C360="","",IF($C360="Ja","",VLOOKUP($B360,PDC!$B$10:$G$95,6,FALSE)))</f>
        <v/>
      </c>
      <c r="J360" s="238" t="str">
        <f>IF($C360="","",IF($C360="Ja","",VLOOKUP($B360,PDC!$B$10:$G$95,5,FALSE)))</f>
        <v/>
      </c>
      <c r="K360" s="31"/>
      <c r="L360" s="31"/>
      <c r="M360" s="238" t="str">
        <f>IF($F360="","",IF($F360="Ja","",VLOOKUP($E360,PDC!$B$10:$G$95,5,FALSE)))</f>
        <v/>
      </c>
      <c r="N360" s="31"/>
      <c r="O360" s="300">
        <f t="shared" si="20"/>
        <v>0</v>
      </c>
      <c r="P360" s="300">
        <f t="shared" si="23"/>
        <v>0</v>
      </c>
    </row>
    <row r="361" spans="1:16" x14ac:dyDescent="0.2">
      <c r="A361" s="36" t="str">
        <f>IF(LEN(Crossconnect!A363)=0,"",Crossconnect!A363)</f>
        <v/>
      </c>
      <c r="B361" s="174" t="str">
        <f>IF(LEN(Crossconnect!C363)=0,"",Crossconnect!C363)</f>
        <v/>
      </c>
      <c r="C361" s="174" t="str">
        <f t="shared" si="21"/>
        <v/>
      </c>
      <c r="D361" s="299" t="str">
        <f>IF(Crossconnect!B363="","",Crossconnect!B363)</f>
        <v/>
      </c>
      <c r="E361" s="174" t="str">
        <f>IF(LEN(Crossconnect!E363)=0,"",Crossconnect!E363)</f>
        <v/>
      </c>
      <c r="F361" s="174" t="str">
        <f t="shared" si="22"/>
        <v/>
      </c>
      <c r="G361" s="79" t="str">
        <f>IF(Crossconnect!D363="","",Crossconnect!D363)</f>
        <v/>
      </c>
      <c r="H361" s="36" t="str">
        <f>IF(LEN(Crossconnect!F363)=0,"",Crossconnect!F363)</f>
        <v/>
      </c>
      <c r="I361" s="238" t="str">
        <f>IF($C361="","",IF($C361="Ja","",VLOOKUP($B361,PDC!$B$10:$G$95,6,FALSE)))</f>
        <v/>
      </c>
      <c r="J361" s="238" t="str">
        <f>IF($C361="","",IF($C361="Ja","",VLOOKUP($B361,PDC!$B$10:$G$95,5,FALSE)))</f>
        <v/>
      </c>
      <c r="K361" s="31"/>
      <c r="L361" s="31"/>
      <c r="M361" s="238" t="str">
        <f>IF($F361="","",IF($F361="Ja","",VLOOKUP($E361,PDC!$B$10:$G$95,5,FALSE)))</f>
        <v/>
      </c>
      <c r="N361" s="31"/>
      <c r="O361" s="300">
        <f t="shared" si="20"/>
        <v>0</v>
      </c>
      <c r="P361" s="300">
        <f t="shared" si="23"/>
        <v>0</v>
      </c>
    </row>
    <row r="362" spans="1:16" x14ac:dyDescent="0.2">
      <c r="A362" s="36" t="str">
        <f>IF(LEN(Crossconnect!A364)=0,"",Crossconnect!A364)</f>
        <v/>
      </c>
      <c r="B362" s="174" t="str">
        <f>IF(LEN(Crossconnect!C364)=0,"",Crossconnect!C364)</f>
        <v/>
      </c>
      <c r="C362" s="174" t="str">
        <f t="shared" si="21"/>
        <v/>
      </c>
      <c r="D362" s="299" t="str">
        <f>IF(Crossconnect!B364="","",Crossconnect!B364)</f>
        <v/>
      </c>
      <c r="E362" s="174" t="str">
        <f>IF(LEN(Crossconnect!E364)=0,"",Crossconnect!E364)</f>
        <v/>
      </c>
      <c r="F362" s="174" t="str">
        <f t="shared" si="22"/>
        <v/>
      </c>
      <c r="G362" s="79" t="str">
        <f>IF(Crossconnect!D364="","",Crossconnect!D364)</f>
        <v/>
      </c>
      <c r="H362" s="36" t="str">
        <f>IF(LEN(Crossconnect!F364)=0,"",Crossconnect!F364)</f>
        <v/>
      </c>
      <c r="I362" s="238" t="str">
        <f>IF($C362="","",IF($C362="Ja","",VLOOKUP($B362,PDC!$B$10:$G$95,6,FALSE)))</f>
        <v/>
      </c>
      <c r="J362" s="238" t="str">
        <f>IF($C362="","",IF($C362="Ja","",VLOOKUP($B362,PDC!$B$10:$G$95,5,FALSE)))</f>
        <v/>
      </c>
      <c r="K362" s="31"/>
      <c r="L362" s="31"/>
      <c r="M362" s="238" t="str">
        <f>IF($F362="","",IF($F362="Ja","",VLOOKUP($E362,PDC!$B$10:$G$95,5,FALSE)))</f>
        <v/>
      </c>
      <c r="N362" s="31"/>
      <c r="O362" s="300">
        <f t="shared" si="20"/>
        <v>0</v>
      </c>
      <c r="P362" s="300">
        <f t="shared" si="23"/>
        <v>0</v>
      </c>
    </row>
    <row r="363" spans="1:16" x14ac:dyDescent="0.2">
      <c r="A363" s="36" t="str">
        <f>IF(LEN(Crossconnect!A365)=0,"",Crossconnect!A365)</f>
        <v/>
      </c>
      <c r="B363" s="174" t="str">
        <f>IF(LEN(Crossconnect!C365)=0,"",Crossconnect!C365)</f>
        <v/>
      </c>
      <c r="C363" s="174" t="str">
        <f t="shared" si="21"/>
        <v/>
      </c>
      <c r="D363" s="299" t="str">
        <f>IF(Crossconnect!B365="","",Crossconnect!B365)</f>
        <v/>
      </c>
      <c r="E363" s="174" t="str">
        <f>IF(LEN(Crossconnect!E365)=0,"",Crossconnect!E365)</f>
        <v/>
      </c>
      <c r="F363" s="174" t="str">
        <f t="shared" si="22"/>
        <v/>
      </c>
      <c r="G363" s="79" t="str">
        <f>IF(Crossconnect!D365="","",Crossconnect!D365)</f>
        <v/>
      </c>
      <c r="H363" s="36" t="str">
        <f>IF(LEN(Crossconnect!F365)=0,"",Crossconnect!F365)</f>
        <v/>
      </c>
      <c r="I363" s="238" t="str">
        <f>IF($C363="","",IF($C363="Ja","",VLOOKUP($B363,PDC!$B$10:$G$95,6,FALSE)))</f>
        <v/>
      </c>
      <c r="J363" s="238" t="str">
        <f>IF($C363="","",IF($C363="Ja","",VLOOKUP($B363,PDC!$B$10:$G$95,5,FALSE)))</f>
        <v/>
      </c>
      <c r="K363" s="31"/>
      <c r="L363" s="31"/>
      <c r="M363" s="238" t="str">
        <f>IF($F363="","",IF($F363="Ja","",VLOOKUP($E363,PDC!$B$10:$G$95,5,FALSE)))</f>
        <v/>
      </c>
      <c r="N363" s="31"/>
      <c r="O363" s="300">
        <f t="shared" si="20"/>
        <v>0</v>
      </c>
      <c r="P363" s="300">
        <f t="shared" si="23"/>
        <v>0</v>
      </c>
    </row>
    <row r="364" spans="1:16" x14ac:dyDescent="0.2">
      <c r="A364" s="36" t="str">
        <f>IF(LEN(Crossconnect!A366)=0,"",Crossconnect!A366)</f>
        <v/>
      </c>
      <c r="B364" s="174" t="str">
        <f>IF(LEN(Crossconnect!C366)=0,"",Crossconnect!C366)</f>
        <v/>
      </c>
      <c r="C364" s="174" t="str">
        <f t="shared" si="21"/>
        <v/>
      </c>
      <c r="D364" s="299" t="str">
        <f>IF(Crossconnect!B366="","",Crossconnect!B366)</f>
        <v/>
      </c>
      <c r="E364" s="174" t="str">
        <f>IF(LEN(Crossconnect!E366)=0,"",Crossconnect!E366)</f>
        <v/>
      </c>
      <c r="F364" s="174" t="str">
        <f t="shared" si="22"/>
        <v/>
      </c>
      <c r="G364" s="79" t="str">
        <f>IF(Crossconnect!D366="","",Crossconnect!D366)</f>
        <v/>
      </c>
      <c r="H364" s="36" t="str">
        <f>IF(LEN(Crossconnect!F366)=0,"",Crossconnect!F366)</f>
        <v/>
      </c>
      <c r="I364" s="238" t="str">
        <f>IF($C364="","",IF($C364="Ja","",VLOOKUP($B364,PDC!$B$10:$G$95,6,FALSE)))</f>
        <v/>
      </c>
      <c r="J364" s="238" t="str">
        <f>IF($C364="","",IF($C364="Ja","",VLOOKUP($B364,PDC!$B$10:$G$95,5,FALSE)))</f>
        <v/>
      </c>
      <c r="K364" s="31"/>
      <c r="L364" s="31"/>
      <c r="M364" s="238" t="str">
        <f>IF($F364="","",IF($F364="Ja","",VLOOKUP($E364,PDC!$B$10:$G$95,5,FALSE)))</f>
        <v/>
      </c>
      <c r="N364" s="31"/>
      <c r="O364" s="300">
        <f t="shared" si="20"/>
        <v>0</v>
      </c>
      <c r="P364" s="300">
        <f t="shared" si="23"/>
        <v>0</v>
      </c>
    </row>
    <row r="365" spans="1:16" x14ac:dyDescent="0.2">
      <c r="A365" s="36" t="str">
        <f>IF(LEN(Crossconnect!A367)=0,"",Crossconnect!A367)</f>
        <v/>
      </c>
      <c r="B365" s="174" t="str">
        <f>IF(LEN(Crossconnect!C367)=0,"",Crossconnect!C367)</f>
        <v/>
      </c>
      <c r="C365" s="174" t="str">
        <f t="shared" si="21"/>
        <v/>
      </c>
      <c r="D365" s="299" t="str">
        <f>IF(Crossconnect!B367="","",Crossconnect!B367)</f>
        <v/>
      </c>
      <c r="E365" s="174" t="str">
        <f>IF(LEN(Crossconnect!E367)=0,"",Crossconnect!E367)</f>
        <v/>
      </c>
      <c r="F365" s="174" t="str">
        <f t="shared" si="22"/>
        <v/>
      </c>
      <c r="G365" s="79" t="str">
        <f>IF(Crossconnect!D367="","",Crossconnect!D367)</f>
        <v/>
      </c>
      <c r="H365" s="36" t="str">
        <f>IF(LEN(Crossconnect!F367)=0,"",Crossconnect!F367)</f>
        <v/>
      </c>
      <c r="I365" s="238" t="str">
        <f>IF($C365="","",IF($C365="Ja","",VLOOKUP($B365,PDC!$B$10:$G$95,6,FALSE)))</f>
        <v/>
      </c>
      <c r="J365" s="238" t="str">
        <f>IF($C365="","",IF($C365="Ja","",VLOOKUP($B365,PDC!$B$10:$G$95,5,FALSE)))</f>
        <v/>
      </c>
      <c r="K365" s="31"/>
      <c r="L365" s="31"/>
      <c r="M365" s="238" t="str">
        <f>IF($F365="","",IF($F365="Ja","",VLOOKUP($E365,PDC!$B$10:$G$95,5,FALSE)))</f>
        <v/>
      </c>
      <c r="N365" s="31"/>
      <c r="O365" s="300">
        <f t="shared" si="20"/>
        <v>0</v>
      </c>
      <c r="P365" s="300">
        <f t="shared" si="23"/>
        <v>0</v>
      </c>
    </row>
    <row r="366" spans="1:16" x14ac:dyDescent="0.2">
      <c r="A366" s="36" t="str">
        <f>IF(LEN(Crossconnect!A368)=0,"",Crossconnect!A368)</f>
        <v/>
      </c>
      <c r="B366" s="174" t="str">
        <f>IF(LEN(Crossconnect!C368)=0,"",Crossconnect!C368)</f>
        <v/>
      </c>
      <c r="C366" s="174" t="str">
        <f t="shared" si="21"/>
        <v/>
      </c>
      <c r="D366" s="299" t="str">
        <f>IF(Crossconnect!B368="","",Crossconnect!B368)</f>
        <v/>
      </c>
      <c r="E366" s="174" t="str">
        <f>IF(LEN(Crossconnect!E368)=0,"",Crossconnect!E368)</f>
        <v/>
      </c>
      <c r="F366" s="174" t="str">
        <f t="shared" si="22"/>
        <v/>
      </c>
      <c r="G366" s="79" t="str">
        <f>IF(Crossconnect!D368="","",Crossconnect!D368)</f>
        <v/>
      </c>
      <c r="H366" s="36" t="str">
        <f>IF(LEN(Crossconnect!F368)=0,"",Crossconnect!F368)</f>
        <v/>
      </c>
      <c r="I366" s="238" t="str">
        <f>IF($C366="","",IF($C366="Ja","",VLOOKUP($B366,PDC!$B$10:$G$95,6,FALSE)))</f>
        <v/>
      </c>
      <c r="J366" s="238" t="str">
        <f>IF($C366="","",IF($C366="Ja","",VLOOKUP($B366,PDC!$B$10:$G$95,5,FALSE)))</f>
        <v/>
      </c>
      <c r="K366" s="31"/>
      <c r="L366" s="31"/>
      <c r="M366" s="238" t="str">
        <f>IF($F366="","",IF($F366="Ja","",VLOOKUP($E366,PDC!$B$10:$G$95,5,FALSE)))</f>
        <v/>
      </c>
      <c r="N366" s="31"/>
      <c r="O366" s="300">
        <f t="shared" si="20"/>
        <v>0</v>
      </c>
      <c r="P366" s="300">
        <f t="shared" si="23"/>
        <v>0</v>
      </c>
    </row>
    <row r="367" spans="1:16" x14ac:dyDescent="0.2">
      <c r="A367" s="36" t="str">
        <f>IF(LEN(Crossconnect!A369)=0,"",Crossconnect!A369)</f>
        <v/>
      </c>
      <c r="B367" s="174" t="str">
        <f>IF(LEN(Crossconnect!C369)=0,"",Crossconnect!C369)</f>
        <v/>
      </c>
      <c r="C367" s="174" t="str">
        <f t="shared" si="21"/>
        <v/>
      </c>
      <c r="D367" s="299" t="str">
        <f>IF(Crossconnect!B369="","",Crossconnect!B369)</f>
        <v/>
      </c>
      <c r="E367" s="174" t="str">
        <f>IF(LEN(Crossconnect!E369)=0,"",Crossconnect!E369)</f>
        <v/>
      </c>
      <c r="F367" s="174" t="str">
        <f t="shared" si="22"/>
        <v/>
      </c>
      <c r="G367" s="79" t="str">
        <f>IF(Crossconnect!D369="","",Crossconnect!D369)</f>
        <v/>
      </c>
      <c r="H367" s="36" t="str">
        <f>IF(LEN(Crossconnect!F369)=0,"",Crossconnect!F369)</f>
        <v/>
      </c>
      <c r="I367" s="238" t="str">
        <f>IF($C367="","",IF($C367="Ja","",VLOOKUP($B367,PDC!$B$10:$G$95,6,FALSE)))</f>
        <v/>
      </c>
      <c r="J367" s="238" t="str">
        <f>IF($C367="","",IF($C367="Ja","",VLOOKUP($B367,PDC!$B$10:$G$95,5,FALSE)))</f>
        <v/>
      </c>
      <c r="K367" s="31"/>
      <c r="L367" s="31"/>
      <c r="M367" s="238" t="str">
        <f>IF($F367="","",IF($F367="Ja","",VLOOKUP($E367,PDC!$B$10:$G$95,5,FALSE)))</f>
        <v/>
      </c>
      <c r="N367" s="31"/>
      <c r="O367" s="300">
        <f t="shared" si="20"/>
        <v>0</v>
      </c>
      <c r="P367" s="300">
        <f t="shared" si="23"/>
        <v>0</v>
      </c>
    </row>
    <row r="368" spans="1:16" x14ac:dyDescent="0.2">
      <c r="A368" s="36" t="str">
        <f>IF(LEN(Crossconnect!A370)=0,"",Crossconnect!A370)</f>
        <v/>
      </c>
      <c r="B368" s="174" t="str">
        <f>IF(LEN(Crossconnect!C370)=0,"",Crossconnect!C370)</f>
        <v/>
      </c>
      <c r="C368" s="174" t="str">
        <f t="shared" si="21"/>
        <v/>
      </c>
      <c r="D368" s="299" t="str">
        <f>IF(Crossconnect!B370="","",Crossconnect!B370)</f>
        <v/>
      </c>
      <c r="E368" s="174" t="str">
        <f>IF(LEN(Crossconnect!E370)=0,"",Crossconnect!E370)</f>
        <v/>
      </c>
      <c r="F368" s="174" t="str">
        <f t="shared" si="22"/>
        <v/>
      </c>
      <c r="G368" s="79" t="str">
        <f>IF(Crossconnect!D370="","",Crossconnect!D370)</f>
        <v/>
      </c>
      <c r="H368" s="36" t="str">
        <f>IF(LEN(Crossconnect!F370)=0,"",Crossconnect!F370)</f>
        <v/>
      </c>
      <c r="I368" s="238" t="str">
        <f>IF($C368="","",IF($C368="Ja","",VLOOKUP($B368,PDC!$B$10:$G$95,6,FALSE)))</f>
        <v/>
      </c>
      <c r="J368" s="238" t="str">
        <f>IF($C368="","",IF($C368="Ja","",VLOOKUP($B368,PDC!$B$10:$G$95,5,FALSE)))</f>
        <v/>
      </c>
      <c r="K368" s="31"/>
      <c r="L368" s="31"/>
      <c r="M368" s="238" t="str">
        <f>IF($F368="","",IF($F368="Ja","",VLOOKUP($E368,PDC!$B$10:$G$95,5,FALSE)))</f>
        <v/>
      </c>
      <c r="N368" s="31"/>
      <c r="O368" s="300">
        <f t="shared" si="20"/>
        <v>0</v>
      </c>
      <c r="P368" s="300">
        <f t="shared" si="23"/>
        <v>0</v>
      </c>
    </row>
    <row r="369" spans="1:16" x14ac:dyDescent="0.2">
      <c r="A369" s="36" t="str">
        <f>IF(LEN(Crossconnect!A371)=0,"",Crossconnect!A371)</f>
        <v/>
      </c>
      <c r="B369" s="174" t="str">
        <f>IF(LEN(Crossconnect!C371)=0,"",Crossconnect!C371)</f>
        <v/>
      </c>
      <c r="C369" s="174" t="str">
        <f t="shared" si="21"/>
        <v/>
      </c>
      <c r="D369" s="299" t="str">
        <f>IF(Crossconnect!B371="","",Crossconnect!B371)</f>
        <v/>
      </c>
      <c r="E369" s="174" t="str">
        <f>IF(LEN(Crossconnect!E371)=0,"",Crossconnect!E371)</f>
        <v/>
      </c>
      <c r="F369" s="174" t="str">
        <f t="shared" si="22"/>
        <v/>
      </c>
      <c r="G369" s="79" t="str">
        <f>IF(Crossconnect!D371="","",Crossconnect!D371)</f>
        <v/>
      </c>
      <c r="H369" s="36" t="str">
        <f>IF(LEN(Crossconnect!F371)=0,"",Crossconnect!F371)</f>
        <v/>
      </c>
      <c r="I369" s="238" t="str">
        <f>IF($C369="","",IF($C369="Ja","",VLOOKUP($B369,PDC!$B$10:$G$95,6,FALSE)))</f>
        <v/>
      </c>
      <c r="J369" s="238" t="str">
        <f>IF($C369="","",IF($C369="Ja","",VLOOKUP($B369,PDC!$B$10:$G$95,5,FALSE)))</f>
        <v/>
      </c>
      <c r="K369" s="31"/>
      <c r="L369" s="31"/>
      <c r="M369" s="238" t="str">
        <f>IF($F369="","",IF($F369="Ja","",VLOOKUP($E369,PDC!$B$10:$G$95,5,FALSE)))</f>
        <v/>
      </c>
      <c r="N369" s="31"/>
      <c r="O369" s="300">
        <f t="shared" si="20"/>
        <v>0</v>
      </c>
      <c r="P369" s="300">
        <f t="shared" si="23"/>
        <v>0</v>
      </c>
    </row>
    <row r="370" spans="1:16" x14ac:dyDescent="0.2">
      <c r="A370" s="36" t="str">
        <f>IF(LEN(Crossconnect!A372)=0,"",Crossconnect!A372)</f>
        <v/>
      </c>
      <c r="B370" s="174" t="str">
        <f>IF(LEN(Crossconnect!C372)=0,"",Crossconnect!C372)</f>
        <v/>
      </c>
      <c r="C370" s="174" t="str">
        <f t="shared" si="21"/>
        <v/>
      </c>
      <c r="D370" s="299" t="str">
        <f>IF(Crossconnect!B372="","",Crossconnect!B372)</f>
        <v/>
      </c>
      <c r="E370" s="174" t="str">
        <f>IF(LEN(Crossconnect!E372)=0,"",Crossconnect!E372)</f>
        <v/>
      </c>
      <c r="F370" s="174" t="str">
        <f t="shared" si="22"/>
        <v/>
      </c>
      <c r="G370" s="79" t="str">
        <f>IF(Crossconnect!D372="","",Crossconnect!D372)</f>
        <v/>
      </c>
      <c r="H370" s="36" t="str">
        <f>IF(LEN(Crossconnect!F372)=0,"",Crossconnect!F372)</f>
        <v/>
      </c>
      <c r="I370" s="238" t="str">
        <f>IF($C370="","",IF($C370="Ja","",VLOOKUP($B370,PDC!$B$10:$G$95,6,FALSE)))</f>
        <v/>
      </c>
      <c r="J370" s="238" t="str">
        <f>IF($C370="","",IF($C370="Ja","",VLOOKUP($B370,PDC!$B$10:$G$95,5,FALSE)))</f>
        <v/>
      </c>
      <c r="K370" s="31"/>
      <c r="L370" s="31"/>
      <c r="M370" s="238" t="str">
        <f>IF($F370="","",IF($F370="Ja","",VLOOKUP($E370,PDC!$B$10:$G$95,5,FALSE)))</f>
        <v/>
      </c>
      <c r="N370" s="31"/>
      <c r="O370" s="300">
        <f t="shared" si="20"/>
        <v>0</v>
      </c>
      <c r="P370" s="300">
        <f t="shared" si="23"/>
        <v>0</v>
      </c>
    </row>
    <row r="371" spans="1:16" x14ac:dyDescent="0.2">
      <c r="A371" s="36" t="str">
        <f>IF(LEN(Crossconnect!A373)=0,"",Crossconnect!A373)</f>
        <v/>
      </c>
      <c r="B371" s="174" t="str">
        <f>IF(LEN(Crossconnect!C373)=0,"",Crossconnect!C373)</f>
        <v/>
      </c>
      <c r="C371" s="174" t="str">
        <f t="shared" si="21"/>
        <v/>
      </c>
      <c r="D371" s="299" t="str">
        <f>IF(Crossconnect!B373="","",Crossconnect!B373)</f>
        <v/>
      </c>
      <c r="E371" s="174" t="str">
        <f>IF(LEN(Crossconnect!E373)=0,"",Crossconnect!E373)</f>
        <v/>
      </c>
      <c r="F371" s="174" t="str">
        <f t="shared" si="22"/>
        <v/>
      </c>
      <c r="G371" s="79" t="str">
        <f>IF(Crossconnect!D373="","",Crossconnect!D373)</f>
        <v/>
      </c>
      <c r="H371" s="36" t="str">
        <f>IF(LEN(Crossconnect!F373)=0,"",Crossconnect!F373)</f>
        <v/>
      </c>
      <c r="I371" s="238" t="str">
        <f>IF($C371="","",IF($C371="Ja","",VLOOKUP($B371,PDC!$B$10:$G$95,6,FALSE)))</f>
        <v/>
      </c>
      <c r="J371" s="238" t="str">
        <f>IF($C371="","",IF($C371="Ja","",VLOOKUP($B371,PDC!$B$10:$G$95,5,FALSE)))</f>
        <v/>
      </c>
      <c r="K371" s="31"/>
      <c r="L371" s="31"/>
      <c r="M371" s="238" t="str">
        <f>IF($F371="","",IF($F371="Ja","",VLOOKUP($E371,PDC!$B$10:$G$95,5,FALSE)))</f>
        <v/>
      </c>
      <c r="N371" s="31"/>
      <c r="O371" s="300">
        <f t="shared" si="20"/>
        <v>0</v>
      </c>
      <c r="P371" s="300">
        <f t="shared" si="23"/>
        <v>0</v>
      </c>
    </row>
    <row r="372" spans="1:16" x14ac:dyDescent="0.2">
      <c r="A372" s="36" t="str">
        <f>IF(LEN(Crossconnect!A374)=0,"",Crossconnect!A374)</f>
        <v/>
      </c>
      <c r="B372" s="174" t="str">
        <f>IF(LEN(Crossconnect!C374)=0,"",Crossconnect!C374)</f>
        <v/>
      </c>
      <c r="C372" s="174" t="str">
        <f t="shared" si="21"/>
        <v/>
      </c>
      <c r="D372" s="299" t="str">
        <f>IF(Crossconnect!B374="","",Crossconnect!B374)</f>
        <v/>
      </c>
      <c r="E372" s="174" t="str">
        <f>IF(LEN(Crossconnect!E374)=0,"",Crossconnect!E374)</f>
        <v/>
      </c>
      <c r="F372" s="174" t="str">
        <f t="shared" si="22"/>
        <v/>
      </c>
      <c r="G372" s="79" t="str">
        <f>IF(Crossconnect!D374="","",Crossconnect!D374)</f>
        <v/>
      </c>
      <c r="H372" s="36" t="str">
        <f>IF(LEN(Crossconnect!F374)=0,"",Crossconnect!F374)</f>
        <v/>
      </c>
      <c r="I372" s="238" t="str">
        <f>IF($C372="","",IF($C372="Ja","",VLOOKUP($B372,PDC!$B$10:$G$95,6,FALSE)))</f>
        <v/>
      </c>
      <c r="J372" s="238" t="str">
        <f>IF($C372="","",IF($C372="Ja","",VLOOKUP($B372,PDC!$B$10:$G$95,5,FALSE)))</f>
        <v/>
      </c>
      <c r="K372" s="31"/>
      <c r="L372" s="31"/>
      <c r="M372" s="238" t="str">
        <f>IF($F372="","",IF($F372="Ja","",VLOOKUP($E372,PDC!$B$10:$G$95,5,FALSE)))</f>
        <v/>
      </c>
      <c r="N372" s="31"/>
      <c r="O372" s="300">
        <f t="shared" si="20"/>
        <v>0</v>
      </c>
      <c r="P372" s="300">
        <f t="shared" si="23"/>
        <v>0</v>
      </c>
    </row>
    <row r="373" spans="1:16" x14ac:dyDescent="0.2">
      <c r="A373" s="36" t="str">
        <f>IF(LEN(Crossconnect!A375)=0,"",Crossconnect!A375)</f>
        <v/>
      </c>
      <c r="B373" s="174" t="str">
        <f>IF(LEN(Crossconnect!C375)=0,"",Crossconnect!C375)</f>
        <v/>
      </c>
      <c r="C373" s="174" t="str">
        <f t="shared" si="21"/>
        <v/>
      </c>
      <c r="D373" s="299" t="str">
        <f>IF(Crossconnect!B375="","",Crossconnect!B375)</f>
        <v/>
      </c>
      <c r="E373" s="174" t="str">
        <f>IF(LEN(Crossconnect!E375)=0,"",Crossconnect!E375)</f>
        <v/>
      </c>
      <c r="F373" s="174" t="str">
        <f t="shared" si="22"/>
        <v/>
      </c>
      <c r="G373" s="79" t="str">
        <f>IF(Crossconnect!D375="","",Crossconnect!D375)</f>
        <v/>
      </c>
      <c r="H373" s="36" t="str">
        <f>IF(LEN(Crossconnect!F375)=0,"",Crossconnect!F375)</f>
        <v/>
      </c>
      <c r="I373" s="238" t="str">
        <f>IF($C373="","",IF($C373="Ja","",VLOOKUP($B373,PDC!$B$10:$G$95,6,FALSE)))</f>
        <v/>
      </c>
      <c r="J373" s="238" t="str">
        <f>IF($C373="","",IF($C373="Ja","",VLOOKUP($B373,PDC!$B$10:$G$95,5,FALSE)))</f>
        <v/>
      </c>
      <c r="K373" s="31"/>
      <c r="L373" s="31"/>
      <c r="M373" s="238" t="str">
        <f>IF($F373="","",IF($F373="Ja","",VLOOKUP($E373,PDC!$B$10:$G$95,5,FALSE)))</f>
        <v/>
      </c>
      <c r="N373" s="31"/>
      <c r="O373" s="300">
        <f t="shared" si="20"/>
        <v>0</v>
      </c>
      <c r="P373" s="300">
        <f t="shared" si="23"/>
        <v>0</v>
      </c>
    </row>
    <row r="374" spans="1:16" x14ac:dyDescent="0.2">
      <c r="A374" s="36" t="str">
        <f>IF(LEN(Crossconnect!A376)=0,"",Crossconnect!A376)</f>
        <v/>
      </c>
      <c r="B374" s="174" t="str">
        <f>IF(LEN(Crossconnect!C376)=0,"",Crossconnect!C376)</f>
        <v/>
      </c>
      <c r="C374" s="174" t="str">
        <f t="shared" si="21"/>
        <v/>
      </c>
      <c r="D374" s="299" t="str">
        <f>IF(Crossconnect!B376="","",Crossconnect!B376)</f>
        <v/>
      </c>
      <c r="E374" s="174" t="str">
        <f>IF(LEN(Crossconnect!E376)=0,"",Crossconnect!E376)</f>
        <v/>
      </c>
      <c r="F374" s="174" t="str">
        <f t="shared" si="22"/>
        <v/>
      </c>
      <c r="G374" s="79" t="str">
        <f>IF(Crossconnect!D376="","",Crossconnect!D376)</f>
        <v/>
      </c>
      <c r="H374" s="36" t="str">
        <f>IF(LEN(Crossconnect!F376)=0,"",Crossconnect!F376)</f>
        <v/>
      </c>
      <c r="I374" s="238" t="str">
        <f>IF($C374="","",IF($C374="Ja","",VLOOKUP($B374,PDC!$B$10:$G$95,6,FALSE)))</f>
        <v/>
      </c>
      <c r="J374" s="238" t="str">
        <f>IF($C374="","",IF($C374="Ja","",VLOOKUP($B374,PDC!$B$10:$G$95,5,FALSE)))</f>
        <v/>
      </c>
      <c r="K374" s="31"/>
      <c r="L374" s="31"/>
      <c r="M374" s="238" t="str">
        <f>IF($F374="","",IF($F374="Ja","",VLOOKUP($E374,PDC!$B$10:$G$95,5,FALSE)))</f>
        <v/>
      </c>
      <c r="N374" s="31"/>
      <c r="O374" s="300">
        <f t="shared" si="20"/>
        <v>0</v>
      </c>
      <c r="P374" s="300">
        <f t="shared" si="23"/>
        <v>0</v>
      </c>
    </row>
    <row r="375" spans="1:16" x14ac:dyDescent="0.2">
      <c r="A375" s="36" t="str">
        <f>IF(LEN(Crossconnect!A377)=0,"",Crossconnect!A377)</f>
        <v/>
      </c>
      <c r="B375" s="174" t="str">
        <f>IF(LEN(Crossconnect!C377)=0,"",Crossconnect!C377)</f>
        <v/>
      </c>
      <c r="C375" s="174" t="str">
        <f t="shared" si="21"/>
        <v/>
      </c>
      <c r="D375" s="299" t="str">
        <f>IF(Crossconnect!B377="","",Crossconnect!B377)</f>
        <v/>
      </c>
      <c r="E375" s="174" t="str">
        <f>IF(LEN(Crossconnect!E377)=0,"",Crossconnect!E377)</f>
        <v/>
      </c>
      <c r="F375" s="174" t="str">
        <f t="shared" si="22"/>
        <v/>
      </c>
      <c r="G375" s="79" t="str">
        <f>IF(Crossconnect!D377="","",Crossconnect!D377)</f>
        <v/>
      </c>
      <c r="H375" s="36" t="str">
        <f>IF(LEN(Crossconnect!F377)=0,"",Crossconnect!F377)</f>
        <v/>
      </c>
      <c r="I375" s="238" t="str">
        <f>IF($C375="","",IF($C375="Ja","",VLOOKUP($B375,PDC!$B$10:$G$95,6,FALSE)))</f>
        <v/>
      </c>
      <c r="J375" s="238" t="str">
        <f>IF($C375="","",IF($C375="Ja","",VLOOKUP($B375,PDC!$B$10:$G$95,5,FALSE)))</f>
        <v/>
      </c>
      <c r="K375" s="31"/>
      <c r="L375" s="31"/>
      <c r="M375" s="238" t="str">
        <f>IF($F375="","",IF($F375="Ja","",VLOOKUP($E375,PDC!$B$10:$G$95,5,FALSE)))</f>
        <v/>
      </c>
      <c r="N375" s="31"/>
      <c r="O375" s="300">
        <f t="shared" si="20"/>
        <v>0</v>
      </c>
      <c r="P375" s="300">
        <f t="shared" si="23"/>
        <v>0</v>
      </c>
    </row>
    <row r="376" spans="1:16" x14ac:dyDescent="0.2">
      <c r="A376" s="36" t="str">
        <f>IF(LEN(Crossconnect!A378)=0,"",Crossconnect!A378)</f>
        <v/>
      </c>
      <c r="B376" s="174" t="str">
        <f>IF(LEN(Crossconnect!C378)=0,"",Crossconnect!C378)</f>
        <v/>
      </c>
      <c r="C376" s="174" t="str">
        <f t="shared" si="21"/>
        <v/>
      </c>
      <c r="D376" s="299" t="str">
        <f>IF(Crossconnect!B378="","",Crossconnect!B378)</f>
        <v/>
      </c>
      <c r="E376" s="174" t="str">
        <f>IF(LEN(Crossconnect!E378)=0,"",Crossconnect!E378)</f>
        <v/>
      </c>
      <c r="F376" s="174" t="str">
        <f t="shared" si="22"/>
        <v/>
      </c>
      <c r="G376" s="79" t="str">
        <f>IF(Crossconnect!D378="","",Crossconnect!D378)</f>
        <v/>
      </c>
      <c r="H376" s="36" t="str">
        <f>IF(LEN(Crossconnect!F378)=0,"",Crossconnect!F378)</f>
        <v/>
      </c>
      <c r="I376" s="238" t="str">
        <f>IF($C376="","",IF($C376="Ja","",VLOOKUP($B376,PDC!$B$10:$G$95,6,FALSE)))</f>
        <v/>
      </c>
      <c r="J376" s="238" t="str">
        <f>IF($C376="","",IF($C376="Ja","",VLOOKUP($B376,PDC!$B$10:$G$95,5,FALSE)))</f>
        <v/>
      </c>
      <c r="K376" s="31"/>
      <c r="L376" s="31"/>
      <c r="M376" s="238" t="str">
        <f>IF($F376="","",IF($F376="Ja","",VLOOKUP($E376,PDC!$B$10:$G$95,5,FALSE)))</f>
        <v/>
      </c>
      <c r="N376" s="31"/>
      <c r="O376" s="300">
        <f t="shared" si="20"/>
        <v>0</v>
      </c>
      <c r="P376" s="300">
        <f t="shared" si="23"/>
        <v>0</v>
      </c>
    </row>
    <row r="377" spans="1:16" x14ac:dyDescent="0.2">
      <c r="A377" s="36" t="str">
        <f>IF(LEN(Crossconnect!A379)=0,"",Crossconnect!A379)</f>
        <v/>
      </c>
      <c r="B377" s="174" t="str">
        <f>IF(LEN(Crossconnect!C379)=0,"",Crossconnect!C379)</f>
        <v/>
      </c>
      <c r="C377" s="174" t="str">
        <f t="shared" si="21"/>
        <v/>
      </c>
      <c r="D377" s="299" t="str">
        <f>IF(Crossconnect!B379="","",Crossconnect!B379)</f>
        <v/>
      </c>
      <c r="E377" s="174" t="str">
        <f>IF(LEN(Crossconnect!E379)=0,"",Crossconnect!E379)</f>
        <v/>
      </c>
      <c r="F377" s="174" t="str">
        <f t="shared" si="22"/>
        <v/>
      </c>
      <c r="G377" s="79" t="str">
        <f>IF(Crossconnect!D379="","",Crossconnect!D379)</f>
        <v/>
      </c>
      <c r="H377" s="36" t="str">
        <f>IF(LEN(Crossconnect!F379)=0,"",Crossconnect!F379)</f>
        <v/>
      </c>
      <c r="I377" s="238" t="str">
        <f>IF($C377="","",IF($C377="Ja","",VLOOKUP($B377,PDC!$B$10:$G$95,6,FALSE)))</f>
        <v/>
      </c>
      <c r="J377" s="238" t="str">
        <f>IF($C377="","",IF($C377="Ja","",VLOOKUP($B377,PDC!$B$10:$G$95,5,FALSE)))</f>
        <v/>
      </c>
      <c r="K377" s="31"/>
      <c r="L377" s="31"/>
      <c r="M377" s="238" t="str">
        <f>IF($F377="","",IF($F377="Ja","",VLOOKUP($E377,PDC!$B$10:$G$95,5,FALSE)))</f>
        <v/>
      </c>
      <c r="N377" s="31"/>
      <c r="O377" s="300">
        <f t="shared" si="20"/>
        <v>0</v>
      </c>
      <c r="P377" s="300">
        <f t="shared" si="23"/>
        <v>0</v>
      </c>
    </row>
    <row r="378" spans="1:16" x14ac:dyDescent="0.2">
      <c r="A378" s="36" t="str">
        <f>IF(LEN(Crossconnect!A380)=0,"",Crossconnect!A380)</f>
        <v/>
      </c>
      <c r="B378" s="174" t="str">
        <f>IF(LEN(Crossconnect!C380)=0,"",Crossconnect!C380)</f>
        <v/>
      </c>
      <c r="C378" s="174" t="str">
        <f t="shared" si="21"/>
        <v/>
      </c>
      <c r="D378" s="299" t="str">
        <f>IF(Crossconnect!B380="","",Crossconnect!B380)</f>
        <v/>
      </c>
      <c r="E378" s="174" t="str">
        <f>IF(LEN(Crossconnect!E380)=0,"",Crossconnect!E380)</f>
        <v/>
      </c>
      <c r="F378" s="174" t="str">
        <f t="shared" si="22"/>
        <v/>
      </c>
      <c r="G378" s="79" t="str">
        <f>IF(Crossconnect!D380="","",Crossconnect!D380)</f>
        <v/>
      </c>
      <c r="H378" s="36" t="str">
        <f>IF(LEN(Crossconnect!F380)=0,"",Crossconnect!F380)</f>
        <v/>
      </c>
      <c r="I378" s="238" t="str">
        <f>IF($C378="","",IF($C378="Ja","",VLOOKUP($B378,PDC!$B$10:$G$95,6,FALSE)))</f>
        <v/>
      </c>
      <c r="J378" s="238" t="str">
        <f>IF($C378="","",IF($C378="Ja","",VLOOKUP($B378,PDC!$B$10:$G$95,5,FALSE)))</f>
        <v/>
      </c>
      <c r="K378" s="31"/>
      <c r="L378" s="31"/>
      <c r="M378" s="238" t="str">
        <f>IF($F378="","",IF($F378="Ja","",VLOOKUP($E378,PDC!$B$10:$G$95,5,FALSE)))</f>
        <v/>
      </c>
      <c r="N378" s="31"/>
      <c r="O378" s="300">
        <f t="shared" si="20"/>
        <v>0</v>
      </c>
      <c r="P378" s="300">
        <f t="shared" si="23"/>
        <v>0</v>
      </c>
    </row>
    <row r="379" spans="1:16" x14ac:dyDescent="0.2">
      <c r="A379" s="36" t="str">
        <f>IF(LEN(Crossconnect!A381)=0,"",Crossconnect!A381)</f>
        <v/>
      </c>
      <c r="B379" s="174" t="str">
        <f>IF(LEN(Crossconnect!C381)=0,"",Crossconnect!C381)</f>
        <v/>
      </c>
      <c r="C379" s="174" t="str">
        <f t="shared" si="21"/>
        <v/>
      </c>
      <c r="D379" s="299" t="str">
        <f>IF(Crossconnect!B381="","",Crossconnect!B381)</f>
        <v/>
      </c>
      <c r="E379" s="174" t="str">
        <f>IF(LEN(Crossconnect!E381)=0,"",Crossconnect!E381)</f>
        <v/>
      </c>
      <c r="F379" s="174" t="str">
        <f t="shared" si="22"/>
        <v/>
      </c>
      <c r="G379" s="79" t="str">
        <f>IF(Crossconnect!D381="","",Crossconnect!D381)</f>
        <v/>
      </c>
      <c r="H379" s="36" t="str">
        <f>IF(LEN(Crossconnect!F381)=0,"",Crossconnect!F381)</f>
        <v/>
      </c>
      <c r="I379" s="238" t="str">
        <f>IF($C379="","",IF($C379="Ja","",VLOOKUP($B379,PDC!$B$10:$G$95,6,FALSE)))</f>
        <v/>
      </c>
      <c r="J379" s="238" t="str">
        <f>IF($C379="","",IF($C379="Ja","",VLOOKUP($B379,PDC!$B$10:$G$95,5,FALSE)))</f>
        <v/>
      </c>
      <c r="K379" s="31"/>
      <c r="L379" s="31"/>
      <c r="M379" s="238" t="str">
        <f>IF($F379="","",IF($F379="Ja","",VLOOKUP($E379,PDC!$B$10:$G$95,5,FALSE)))</f>
        <v/>
      </c>
      <c r="N379" s="31"/>
      <c r="O379" s="300">
        <f t="shared" si="20"/>
        <v>0</v>
      </c>
      <c r="P379" s="300">
        <f t="shared" si="23"/>
        <v>0</v>
      </c>
    </row>
    <row r="380" spans="1:16" x14ac:dyDescent="0.2">
      <c r="A380" s="36" t="str">
        <f>IF(LEN(Crossconnect!A382)=0,"",Crossconnect!A382)</f>
        <v/>
      </c>
      <c r="B380" s="174" t="str">
        <f>IF(LEN(Crossconnect!C382)=0,"",Crossconnect!C382)</f>
        <v/>
      </c>
      <c r="C380" s="174" t="str">
        <f t="shared" si="21"/>
        <v/>
      </c>
      <c r="D380" s="299" t="str">
        <f>IF(Crossconnect!B382="","",Crossconnect!B382)</f>
        <v/>
      </c>
      <c r="E380" s="174" t="str">
        <f>IF(LEN(Crossconnect!E382)=0,"",Crossconnect!E382)</f>
        <v/>
      </c>
      <c r="F380" s="174" t="str">
        <f t="shared" si="22"/>
        <v/>
      </c>
      <c r="G380" s="79" t="str">
        <f>IF(Crossconnect!D382="","",Crossconnect!D382)</f>
        <v/>
      </c>
      <c r="H380" s="36" t="str">
        <f>IF(LEN(Crossconnect!F382)=0,"",Crossconnect!F382)</f>
        <v/>
      </c>
      <c r="I380" s="238" t="str">
        <f>IF($C380="","",IF($C380="Ja","",VLOOKUP($B380,PDC!$B$10:$G$95,6,FALSE)))</f>
        <v/>
      </c>
      <c r="J380" s="238" t="str">
        <f>IF($C380="","",IF($C380="Ja","",VLOOKUP($B380,PDC!$B$10:$G$95,5,FALSE)))</f>
        <v/>
      </c>
      <c r="K380" s="31"/>
      <c r="L380" s="31"/>
      <c r="M380" s="238" t="str">
        <f>IF($F380="","",IF($F380="Ja","",VLOOKUP($E380,PDC!$B$10:$G$95,5,FALSE)))</f>
        <v/>
      </c>
      <c r="N380" s="31"/>
      <c r="O380" s="300">
        <f t="shared" si="20"/>
        <v>0</v>
      </c>
      <c r="P380" s="300">
        <f t="shared" si="23"/>
        <v>0</v>
      </c>
    </row>
    <row r="381" spans="1:16" x14ac:dyDescent="0.2">
      <c r="A381" s="36" t="str">
        <f>IF(LEN(Crossconnect!A383)=0,"",Crossconnect!A383)</f>
        <v/>
      </c>
      <c r="B381" s="174" t="str">
        <f>IF(LEN(Crossconnect!C383)=0,"",Crossconnect!C383)</f>
        <v/>
      </c>
      <c r="C381" s="174" t="str">
        <f t="shared" si="21"/>
        <v/>
      </c>
      <c r="D381" s="299" t="str">
        <f>IF(Crossconnect!B383="","",Crossconnect!B383)</f>
        <v/>
      </c>
      <c r="E381" s="174" t="str">
        <f>IF(LEN(Crossconnect!E383)=0,"",Crossconnect!E383)</f>
        <v/>
      </c>
      <c r="F381" s="174" t="str">
        <f t="shared" si="22"/>
        <v/>
      </c>
      <c r="G381" s="79" t="str">
        <f>IF(Crossconnect!D383="","",Crossconnect!D383)</f>
        <v/>
      </c>
      <c r="H381" s="36" t="str">
        <f>IF(LEN(Crossconnect!F383)=0,"",Crossconnect!F383)</f>
        <v/>
      </c>
      <c r="I381" s="238" t="str">
        <f>IF($C381="","",IF($C381="Ja","",VLOOKUP($B381,PDC!$B$10:$G$95,6,FALSE)))</f>
        <v/>
      </c>
      <c r="J381" s="238" t="str">
        <f>IF($C381="","",IF($C381="Ja","",VLOOKUP($B381,PDC!$B$10:$G$95,5,FALSE)))</f>
        <v/>
      </c>
      <c r="K381" s="31"/>
      <c r="L381" s="31"/>
      <c r="M381" s="238" t="str">
        <f>IF($F381="","",IF($F381="Ja","",VLOOKUP($E381,PDC!$B$10:$G$95,5,FALSE)))</f>
        <v/>
      </c>
      <c r="N381" s="31"/>
      <c r="O381" s="300">
        <f t="shared" si="20"/>
        <v>0</v>
      </c>
      <c r="P381" s="300">
        <f t="shared" si="23"/>
        <v>0</v>
      </c>
    </row>
    <row r="382" spans="1:16" x14ac:dyDescent="0.2">
      <c r="A382" s="36" t="str">
        <f>IF(LEN(Crossconnect!A384)=0,"",Crossconnect!A384)</f>
        <v/>
      </c>
      <c r="B382" s="174" t="str">
        <f>IF(LEN(Crossconnect!C384)=0,"",Crossconnect!C384)</f>
        <v/>
      </c>
      <c r="C382" s="174" t="str">
        <f t="shared" si="21"/>
        <v/>
      </c>
      <c r="D382" s="299" t="str">
        <f>IF(Crossconnect!B384="","",Crossconnect!B384)</f>
        <v/>
      </c>
      <c r="E382" s="174" t="str">
        <f>IF(LEN(Crossconnect!E384)=0,"",Crossconnect!E384)</f>
        <v/>
      </c>
      <c r="F382" s="174" t="str">
        <f t="shared" si="22"/>
        <v/>
      </c>
      <c r="G382" s="79" t="str">
        <f>IF(Crossconnect!D384="","",Crossconnect!D384)</f>
        <v/>
      </c>
      <c r="H382" s="36" t="str">
        <f>IF(LEN(Crossconnect!F384)=0,"",Crossconnect!F384)</f>
        <v/>
      </c>
      <c r="I382" s="238" t="str">
        <f>IF($C382="","",IF($C382="Ja","",VLOOKUP($B382,PDC!$B$10:$G$95,6,FALSE)))</f>
        <v/>
      </c>
      <c r="J382" s="238" t="str">
        <f>IF($C382="","",IF($C382="Ja","",VLOOKUP($B382,PDC!$B$10:$G$95,5,FALSE)))</f>
        <v/>
      </c>
      <c r="K382" s="31"/>
      <c r="L382" s="31"/>
      <c r="M382" s="238" t="str">
        <f>IF($F382="","",IF($F382="Ja","",VLOOKUP($E382,PDC!$B$10:$G$95,5,FALSE)))</f>
        <v/>
      </c>
      <c r="N382" s="31"/>
      <c r="O382" s="300">
        <f t="shared" si="20"/>
        <v>0</v>
      </c>
      <c r="P382" s="300">
        <f t="shared" si="23"/>
        <v>0</v>
      </c>
    </row>
    <row r="383" spans="1:16" x14ac:dyDescent="0.2">
      <c r="A383" s="36" t="str">
        <f>IF(LEN(Crossconnect!A385)=0,"",Crossconnect!A385)</f>
        <v/>
      </c>
      <c r="B383" s="174" t="str">
        <f>IF(LEN(Crossconnect!C385)=0,"",Crossconnect!C385)</f>
        <v/>
      </c>
      <c r="C383" s="174" t="str">
        <f t="shared" si="21"/>
        <v/>
      </c>
      <c r="D383" s="299" t="str">
        <f>IF(Crossconnect!B385="","",Crossconnect!B385)</f>
        <v/>
      </c>
      <c r="E383" s="174" t="str">
        <f>IF(LEN(Crossconnect!E385)=0,"",Crossconnect!E385)</f>
        <v/>
      </c>
      <c r="F383" s="174" t="str">
        <f t="shared" si="22"/>
        <v/>
      </c>
      <c r="G383" s="79" t="str">
        <f>IF(Crossconnect!D385="","",Crossconnect!D385)</f>
        <v/>
      </c>
      <c r="H383" s="36" t="str">
        <f>IF(LEN(Crossconnect!F385)=0,"",Crossconnect!F385)</f>
        <v/>
      </c>
      <c r="I383" s="238" t="str">
        <f>IF($C383="","",IF($C383="Ja","",VLOOKUP($B383,PDC!$B$10:$G$95,6,FALSE)))</f>
        <v/>
      </c>
      <c r="J383" s="238" t="str">
        <f>IF($C383="","",IF($C383="Ja","",VLOOKUP($B383,PDC!$B$10:$G$95,5,FALSE)))</f>
        <v/>
      </c>
      <c r="K383" s="31"/>
      <c r="L383" s="31"/>
      <c r="M383" s="238" t="str">
        <f>IF($F383="","",IF($F383="Ja","",VLOOKUP($E383,PDC!$B$10:$G$95,5,FALSE)))</f>
        <v/>
      </c>
      <c r="N383" s="31"/>
      <c r="O383" s="300">
        <f t="shared" si="20"/>
        <v>0</v>
      </c>
      <c r="P383" s="300">
        <f t="shared" si="23"/>
        <v>0</v>
      </c>
    </row>
    <row r="384" spans="1:16" x14ac:dyDescent="0.2">
      <c r="A384" s="36" t="str">
        <f>IF(LEN(Crossconnect!A386)=0,"",Crossconnect!A386)</f>
        <v/>
      </c>
      <c r="B384" s="174" t="str">
        <f>IF(LEN(Crossconnect!C386)=0,"",Crossconnect!C386)</f>
        <v/>
      </c>
      <c r="C384" s="174" t="str">
        <f t="shared" si="21"/>
        <v/>
      </c>
      <c r="D384" s="299" t="str">
        <f>IF(Crossconnect!B386="","",Crossconnect!B386)</f>
        <v/>
      </c>
      <c r="E384" s="174" t="str">
        <f>IF(LEN(Crossconnect!E386)=0,"",Crossconnect!E386)</f>
        <v/>
      </c>
      <c r="F384" s="174" t="str">
        <f t="shared" si="22"/>
        <v/>
      </c>
      <c r="G384" s="79" t="str">
        <f>IF(Crossconnect!D386="","",Crossconnect!D386)</f>
        <v/>
      </c>
      <c r="H384" s="36" t="str">
        <f>IF(LEN(Crossconnect!F386)=0,"",Crossconnect!F386)</f>
        <v/>
      </c>
      <c r="I384" s="238" t="str">
        <f>IF($C384="","",IF($C384="Ja","",VLOOKUP($B384,PDC!$B$10:$G$95,6,FALSE)))</f>
        <v/>
      </c>
      <c r="J384" s="238" t="str">
        <f>IF($C384="","",IF($C384="Ja","",VLOOKUP($B384,PDC!$B$10:$G$95,5,FALSE)))</f>
        <v/>
      </c>
      <c r="K384" s="31"/>
      <c r="L384" s="31"/>
      <c r="M384" s="238" t="str">
        <f>IF($F384="","",IF($F384="Ja","",VLOOKUP($E384,PDC!$B$10:$G$95,5,FALSE)))</f>
        <v/>
      </c>
      <c r="N384" s="31"/>
      <c r="O384" s="300">
        <f t="shared" si="20"/>
        <v>0</v>
      </c>
      <c r="P384" s="300">
        <f t="shared" si="23"/>
        <v>0</v>
      </c>
    </row>
    <row r="385" spans="1:16" x14ac:dyDescent="0.2">
      <c r="A385" s="36" t="str">
        <f>IF(LEN(Crossconnect!A387)=0,"",Crossconnect!A387)</f>
        <v/>
      </c>
      <c r="B385" s="174" t="str">
        <f>IF(LEN(Crossconnect!C387)=0,"",Crossconnect!C387)</f>
        <v/>
      </c>
      <c r="C385" s="174" t="str">
        <f t="shared" si="21"/>
        <v/>
      </c>
      <c r="D385" s="299" t="str">
        <f>IF(Crossconnect!B387="","",Crossconnect!B387)</f>
        <v/>
      </c>
      <c r="E385" s="174" t="str">
        <f>IF(LEN(Crossconnect!E387)=0,"",Crossconnect!E387)</f>
        <v/>
      </c>
      <c r="F385" s="174" t="str">
        <f t="shared" si="22"/>
        <v/>
      </c>
      <c r="G385" s="79" t="str">
        <f>IF(Crossconnect!D387="","",Crossconnect!D387)</f>
        <v/>
      </c>
      <c r="H385" s="36" t="str">
        <f>IF(LEN(Crossconnect!F387)=0,"",Crossconnect!F387)</f>
        <v/>
      </c>
      <c r="I385" s="238" t="str">
        <f>IF($C385="","",IF($C385="Ja","",VLOOKUP($B385,PDC!$B$10:$G$95,6,FALSE)))</f>
        <v/>
      </c>
      <c r="J385" s="238" t="str">
        <f>IF($C385="","",IF($C385="Ja","",VLOOKUP($B385,PDC!$B$10:$G$95,5,FALSE)))</f>
        <v/>
      </c>
      <c r="K385" s="31"/>
      <c r="L385" s="31"/>
      <c r="M385" s="238" t="str">
        <f>IF($F385="","",IF($F385="Ja","",VLOOKUP($E385,PDC!$B$10:$G$95,5,FALSE)))</f>
        <v/>
      </c>
      <c r="N385" s="31"/>
      <c r="O385" s="300">
        <f t="shared" si="20"/>
        <v>0</v>
      </c>
      <c r="P385" s="300">
        <f t="shared" si="23"/>
        <v>0</v>
      </c>
    </row>
    <row r="386" spans="1:16" x14ac:dyDescent="0.2">
      <c r="A386" s="36" t="str">
        <f>IF(LEN(Crossconnect!A388)=0,"",Crossconnect!A388)</f>
        <v/>
      </c>
      <c r="B386" s="174" t="str">
        <f>IF(LEN(Crossconnect!C388)=0,"",Crossconnect!C388)</f>
        <v/>
      </c>
      <c r="C386" s="174" t="str">
        <f t="shared" si="21"/>
        <v/>
      </c>
      <c r="D386" s="299" t="str">
        <f>IF(Crossconnect!B388="","",Crossconnect!B388)</f>
        <v/>
      </c>
      <c r="E386" s="174" t="str">
        <f>IF(LEN(Crossconnect!E388)=0,"",Crossconnect!E388)</f>
        <v/>
      </c>
      <c r="F386" s="174" t="str">
        <f t="shared" si="22"/>
        <v/>
      </c>
      <c r="G386" s="79" t="str">
        <f>IF(Crossconnect!D388="","",Crossconnect!D388)</f>
        <v/>
      </c>
      <c r="H386" s="36" t="str">
        <f>IF(LEN(Crossconnect!F388)=0,"",Crossconnect!F388)</f>
        <v/>
      </c>
      <c r="I386" s="238" t="str">
        <f>IF($C386="","",IF($C386="Ja","",VLOOKUP($B386,PDC!$B$10:$G$95,6,FALSE)))</f>
        <v/>
      </c>
      <c r="J386" s="238" t="str">
        <f>IF($C386="","",IF($C386="Ja","",VLOOKUP($B386,PDC!$B$10:$G$95,5,FALSE)))</f>
        <v/>
      </c>
      <c r="K386" s="31"/>
      <c r="L386" s="31"/>
      <c r="M386" s="238" t="str">
        <f>IF($F386="","",IF($F386="Ja","",VLOOKUP($E386,PDC!$B$10:$G$95,5,FALSE)))</f>
        <v/>
      </c>
      <c r="N386" s="31"/>
      <c r="O386" s="300">
        <f t="shared" si="20"/>
        <v>0</v>
      </c>
      <c r="P386" s="300">
        <f t="shared" si="23"/>
        <v>0</v>
      </c>
    </row>
    <row r="387" spans="1:16" x14ac:dyDescent="0.2">
      <c r="A387" s="36" t="str">
        <f>IF(LEN(Crossconnect!A389)=0,"",Crossconnect!A389)</f>
        <v/>
      </c>
      <c r="B387" s="174" t="str">
        <f>IF(LEN(Crossconnect!C389)=0,"",Crossconnect!C389)</f>
        <v/>
      </c>
      <c r="C387" s="174" t="str">
        <f t="shared" si="21"/>
        <v/>
      </c>
      <c r="D387" s="299" t="str">
        <f>IF(Crossconnect!B389="","",Crossconnect!B389)</f>
        <v/>
      </c>
      <c r="E387" s="174" t="str">
        <f>IF(LEN(Crossconnect!E389)=0,"",Crossconnect!E389)</f>
        <v/>
      </c>
      <c r="F387" s="174" t="str">
        <f t="shared" si="22"/>
        <v/>
      </c>
      <c r="G387" s="79" t="str">
        <f>IF(Crossconnect!D389="","",Crossconnect!D389)</f>
        <v/>
      </c>
      <c r="H387" s="36" t="str">
        <f>IF(LEN(Crossconnect!F389)=0,"",Crossconnect!F389)</f>
        <v/>
      </c>
      <c r="I387" s="238" t="str">
        <f>IF($C387="","",IF($C387="Ja","",VLOOKUP($B387,PDC!$B$10:$G$95,6,FALSE)))</f>
        <v/>
      </c>
      <c r="J387" s="238" t="str">
        <f>IF($C387="","",IF($C387="Ja","",VLOOKUP($B387,PDC!$B$10:$G$95,5,FALSE)))</f>
        <v/>
      </c>
      <c r="K387" s="31"/>
      <c r="L387" s="31"/>
      <c r="M387" s="238" t="str">
        <f>IF($F387="","",IF($F387="Ja","",VLOOKUP($E387,PDC!$B$10:$G$95,5,FALSE)))</f>
        <v/>
      </c>
      <c r="N387" s="31"/>
      <c r="O387" s="300">
        <f t="shared" si="20"/>
        <v>0</v>
      </c>
      <c r="P387" s="300">
        <f t="shared" si="23"/>
        <v>0</v>
      </c>
    </row>
    <row r="388" spans="1:16" x14ac:dyDescent="0.2">
      <c r="A388" s="36" t="str">
        <f>IF(LEN(Crossconnect!A390)=0,"",Crossconnect!A390)</f>
        <v/>
      </c>
      <c r="B388" s="174" t="str">
        <f>IF(LEN(Crossconnect!C390)=0,"",Crossconnect!C390)</f>
        <v/>
      </c>
      <c r="C388" s="174" t="str">
        <f t="shared" si="21"/>
        <v/>
      </c>
      <c r="D388" s="299" t="str">
        <f>IF(Crossconnect!B390="","",Crossconnect!B390)</f>
        <v/>
      </c>
      <c r="E388" s="174" t="str">
        <f>IF(LEN(Crossconnect!E390)=0,"",Crossconnect!E390)</f>
        <v/>
      </c>
      <c r="F388" s="174" t="str">
        <f t="shared" si="22"/>
        <v/>
      </c>
      <c r="G388" s="79" t="str">
        <f>IF(Crossconnect!D390="","",Crossconnect!D390)</f>
        <v/>
      </c>
      <c r="H388" s="36" t="str">
        <f>IF(LEN(Crossconnect!F390)=0,"",Crossconnect!F390)</f>
        <v/>
      </c>
      <c r="I388" s="238" t="str">
        <f>IF($C388="","",IF($C388="Ja","",VLOOKUP($B388,PDC!$B$10:$G$95,6,FALSE)))</f>
        <v/>
      </c>
      <c r="J388" s="238" t="str">
        <f>IF($C388="","",IF($C388="Ja","",VLOOKUP($B388,PDC!$B$10:$G$95,5,FALSE)))</f>
        <v/>
      </c>
      <c r="K388" s="31"/>
      <c r="L388" s="31"/>
      <c r="M388" s="238" t="str">
        <f>IF($F388="","",IF($F388="Ja","",VLOOKUP($E388,PDC!$B$10:$G$95,5,FALSE)))</f>
        <v/>
      </c>
      <c r="N388" s="31"/>
      <c r="O388" s="300">
        <f t="shared" si="20"/>
        <v>0</v>
      </c>
      <c r="P388" s="300">
        <f t="shared" si="23"/>
        <v>0</v>
      </c>
    </row>
    <row r="389" spans="1:16" x14ac:dyDescent="0.2">
      <c r="A389" s="36" t="str">
        <f>IF(LEN(Crossconnect!A391)=0,"",Crossconnect!A391)</f>
        <v/>
      </c>
      <c r="B389" s="174" t="str">
        <f>IF(LEN(Crossconnect!C391)=0,"",Crossconnect!C391)</f>
        <v/>
      </c>
      <c r="C389" s="174" t="str">
        <f t="shared" si="21"/>
        <v/>
      </c>
      <c r="D389" s="299" t="str">
        <f>IF(Crossconnect!B391="","",Crossconnect!B391)</f>
        <v/>
      </c>
      <c r="E389" s="174" t="str">
        <f>IF(LEN(Crossconnect!E391)=0,"",Crossconnect!E391)</f>
        <v/>
      </c>
      <c r="F389" s="174" t="str">
        <f t="shared" si="22"/>
        <v/>
      </c>
      <c r="G389" s="79" t="str">
        <f>IF(Crossconnect!D391="","",Crossconnect!D391)</f>
        <v/>
      </c>
      <c r="H389" s="36" t="str">
        <f>IF(LEN(Crossconnect!F391)=0,"",Crossconnect!F391)</f>
        <v/>
      </c>
      <c r="I389" s="238" t="str">
        <f>IF($C389="","",IF($C389="Ja","",VLOOKUP($B389,PDC!$B$10:$G$95,6,FALSE)))</f>
        <v/>
      </c>
      <c r="J389" s="238" t="str">
        <f>IF($C389="","",IF($C389="Ja","",VLOOKUP($B389,PDC!$B$10:$G$95,5,FALSE)))</f>
        <v/>
      </c>
      <c r="K389" s="31"/>
      <c r="L389" s="31"/>
      <c r="M389" s="238" t="str">
        <f>IF($F389="","",IF($F389="Ja","",VLOOKUP($E389,PDC!$B$10:$G$95,5,FALSE)))</f>
        <v/>
      </c>
      <c r="N389" s="31"/>
      <c r="O389" s="300">
        <f t="shared" si="20"/>
        <v>0</v>
      </c>
      <c r="P389" s="300">
        <f t="shared" si="23"/>
        <v>0</v>
      </c>
    </row>
    <row r="390" spans="1:16" x14ac:dyDescent="0.2">
      <c r="A390" s="36" t="str">
        <f>IF(LEN(Crossconnect!A392)=0,"",Crossconnect!A392)</f>
        <v/>
      </c>
      <c r="B390" s="174" t="str">
        <f>IF(LEN(Crossconnect!C392)=0,"",Crossconnect!C392)</f>
        <v/>
      </c>
      <c r="C390" s="174" t="str">
        <f t="shared" si="21"/>
        <v/>
      </c>
      <c r="D390" s="299" t="str">
        <f>IF(Crossconnect!B392="","",Crossconnect!B392)</f>
        <v/>
      </c>
      <c r="E390" s="174" t="str">
        <f>IF(LEN(Crossconnect!E392)=0,"",Crossconnect!E392)</f>
        <v/>
      </c>
      <c r="F390" s="174" t="str">
        <f t="shared" si="22"/>
        <v/>
      </c>
      <c r="G390" s="79" t="str">
        <f>IF(Crossconnect!D392="","",Crossconnect!D392)</f>
        <v/>
      </c>
      <c r="H390" s="36" t="str">
        <f>IF(LEN(Crossconnect!F392)=0,"",Crossconnect!F392)</f>
        <v/>
      </c>
      <c r="I390" s="238" t="str">
        <f>IF($C390="","",IF($C390="Ja","",VLOOKUP($B390,PDC!$B$10:$G$95,6,FALSE)))</f>
        <v/>
      </c>
      <c r="J390" s="238" t="str">
        <f>IF($C390="","",IF($C390="Ja","",VLOOKUP($B390,PDC!$B$10:$G$95,5,FALSE)))</f>
        <v/>
      </c>
      <c r="K390" s="31"/>
      <c r="L390" s="31"/>
      <c r="M390" s="238" t="str">
        <f>IF($F390="","",IF($F390="Ja","",VLOOKUP($E390,PDC!$B$10:$G$95,5,FALSE)))</f>
        <v/>
      </c>
      <c r="N390" s="31"/>
      <c r="O390" s="300">
        <f t="shared" si="20"/>
        <v>0</v>
      </c>
      <c r="P390" s="300">
        <f t="shared" si="23"/>
        <v>0</v>
      </c>
    </row>
    <row r="391" spans="1:16" x14ac:dyDescent="0.2">
      <c r="A391" s="36" t="str">
        <f>IF(LEN(Crossconnect!A393)=0,"",Crossconnect!A393)</f>
        <v/>
      </c>
      <c r="B391" s="174" t="str">
        <f>IF(LEN(Crossconnect!C393)=0,"",Crossconnect!C393)</f>
        <v/>
      </c>
      <c r="C391" s="174" t="str">
        <f t="shared" si="21"/>
        <v/>
      </c>
      <c r="D391" s="299" t="str">
        <f>IF(Crossconnect!B393="","",Crossconnect!B393)</f>
        <v/>
      </c>
      <c r="E391" s="174" t="str">
        <f>IF(LEN(Crossconnect!E393)=0,"",Crossconnect!E393)</f>
        <v/>
      </c>
      <c r="F391" s="174" t="str">
        <f t="shared" si="22"/>
        <v/>
      </c>
      <c r="G391" s="79" t="str">
        <f>IF(Crossconnect!D393="","",Crossconnect!D393)</f>
        <v/>
      </c>
      <c r="H391" s="36" t="str">
        <f>IF(LEN(Crossconnect!F393)=0,"",Crossconnect!F393)</f>
        <v/>
      </c>
      <c r="I391" s="238" t="str">
        <f>IF($C391="","",IF($C391="Ja","",VLOOKUP($B391,PDC!$B$10:$G$95,6,FALSE)))</f>
        <v/>
      </c>
      <c r="J391" s="238" t="str">
        <f>IF($C391="","",IF($C391="Ja","",VLOOKUP($B391,PDC!$B$10:$G$95,5,FALSE)))</f>
        <v/>
      </c>
      <c r="K391" s="31"/>
      <c r="L391" s="31"/>
      <c r="M391" s="238" t="str">
        <f>IF($F391="","",IF($F391="Ja","",VLOOKUP($E391,PDC!$B$10:$G$95,5,FALSE)))</f>
        <v/>
      </c>
      <c r="N391" s="31"/>
      <c r="O391" s="300">
        <f t="shared" si="20"/>
        <v>0</v>
      </c>
      <c r="P391" s="300">
        <f t="shared" si="23"/>
        <v>0</v>
      </c>
    </row>
    <row r="392" spans="1:16" x14ac:dyDescent="0.2">
      <c r="A392" s="36" t="str">
        <f>IF(LEN(Crossconnect!A394)=0,"",Crossconnect!A394)</f>
        <v/>
      </c>
      <c r="B392" s="174" t="str">
        <f>IF(LEN(Crossconnect!C394)=0,"",Crossconnect!C394)</f>
        <v/>
      </c>
      <c r="C392" s="174" t="str">
        <f t="shared" si="21"/>
        <v/>
      </c>
      <c r="D392" s="299" t="str">
        <f>IF(Crossconnect!B394="","",Crossconnect!B394)</f>
        <v/>
      </c>
      <c r="E392" s="174" t="str">
        <f>IF(LEN(Crossconnect!E394)=0,"",Crossconnect!E394)</f>
        <v/>
      </c>
      <c r="F392" s="174" t="str">
        <f t="shared" si="22"/>
        <v/>
      </c>
      <c r="G392" s="79" t="str">
        <f>IF(Crossconnect!D394="","",Crossconnect!D394)</f>
        <v/>
      </c>
      <c r="H392" s="36" t="str">
        <f>IF(LEN(Crossconnect!F394)=0,"",Crossconnect!F394)</f>
        <v/>
      </c>
      <c r="I392" s="238" t="str">
        <f>IF($C392="","",IF($C392="Ja","",VLOOKUP($B392,PDC!$B$10:$G$95,6,FALSE)))</f>
        <v/>
      </c>
      <c r="J392" s="238" t="str">
        <f>IF($C392="","",IF($C392="Ja","",VLOOKUP($B392,PDC!$B$10:$G$95,5,FALSE)))</f>
        <v/>
      </c>
      <c r="K392" s="31"/>
      <c r="L392" s="31"/>
      <c r="M392" s="238" t="str">
        <f>IF($F392="","",IF($F392="Ja","",VLOOKUP($E392,PDC!$B$10:$G$95,5,FALSE)))</f>
        <v/>
      </c>
      <c r="N392" s="31"/>
      <c r="O392" s="300">
        <f t="shared" si="20"/>
        <v>0</v>
      </c>
      <c r="P392" s="300">
        <f t="shared" si="23"/>
        <v>0</v>
      </c>
    </row>
    <row r="393" spans="1:16" x14ac:dyDescent="0.2">
      <c r="A393" s="36" t="str">
        <f>IF(LEN(Crossconnect!A395)=0,"",Crossconnect!A395)</f>
        <v/>
      </c>
      <c r="B393" s="174" t="str">
        <f>IF(LEN(Crossconnect!C395)=0,"",Crossconnect!C395)</f>
        <v/>
      </c>
      <c r="C393" s="174" t="str">
        <f t="shared" si="21"/>
        <v/>
      </c>
      <c r="D393" s="299" t="str">
        <f>IF(Crossconnect!B395="","",Crossconnect!B395)</f>
        <v/>
      </c>
      <c r="E393" s="174" t="str">
        <f>IF(LEN(Crossconnect!E395)=0,"",Crossconnect!E395)</f>
        <v/>
      </c>
      <c r="F393" s="174" t="str">
        <f t="shared" si="22"/>
        <v/>
      </c>
      <c r="G393" s="79" t="str">
        <f>IF(Crossconnect!D395="","",Crossconnect!D395)</f>
        <v/>
      </c>
      <c r="H393" s="36" t="str">
        <f>IF(LEN(Crossconnect!F395)=0,"",Crossconnect!F395)</f>
        <v/>
      </c>
      <c r="I393" s="238" t="str">
        <f>IF($C393="","",IF($C393="Ja","",VLOOKUP($B393,PDC!$B$10:$G$95,6,FALSE)))</f>
        <v/>
      </c>
      <c r="J393" s="238" t="str">
        <f>IF($C393="","",IF($C393="Ja","",VLOOKUP($B393,PDC!$B$10:$G$95,5,FALSE)))</f>
        <v/>
      </c>
      <c r="K393" s="31"/>
      <c r="L393" s="31"/>
      <c r="M393" s="238" t="str">
        <f>IF($F393="","",IF($F393="Ja","",VLOOKUP($E393,PDC!$B$10:$G$95,5,FALSE)))</f>
        <v/>
      </c>
      <c r="N393" s="31"/>
      <c r="O393" s="300">
        <f t="shared" si="20"/>
        <v>0</v>
      </c>
      <c r="P393" s="300">
        <f t="shared" si="23"/>
        <v>0</v>
      </c>
    </row>
    <row r="394" spans="1:16" x14ac:dyDescent="0.2">
      <c r="A394" s="36" t="str">
        <f>IF(LEN(Crossconnect!A396)=0,"",Crossconnect!A396)</f>
        <v/>
      </c>
      <c r="B394" s="174" t="str">
        <f>IF(LEN(Crossconnect!C396)=0,"",Crossconnect!C396)</f>
        <v/>
      </c>
      <c r="C394" s="174" t="str">
        <f t="shared" si="21"/>
        <v/>
      </c>
      <c r="D394" s="299" t="str">
        <f>IF(Crossconnect!B396="","",Crossconnect!B396)</f>
        <v/>
      </c>
      <c r="E394" s="174" t="str">
        <f>IF(LEN(Crossconnect!E396)=0,"",Crossconnect!E396)</f>
        <v/>
      </c>
      <c r="F394" s="174" t="str">
        <f t="shared" si="22"/>
        <v/>
      </c>
      <c r="G394" s="79" t="str">
        <f>IF(Crossconnect!D396="","",Crossconnect!D396)</f>
        <v/>
      </c>
      <c r="H394" s="36" t="str">
        <f>IF(LEN(Crossconnect!F396)=0,"",Crossconnect!F396)</f>
        <v/>
      </c>
      <c r="I394" s="238" t="str">
        <f>IF($C394="","",IF($C394="Ja","",VLOOKUP($B394,PDC!$B$10:$G$95,6,FALSE)))</f>
        <v/>
      </c>
      <c r="J394" s="238" t="str">
        <f>IF($C394="","",IF($C394="Ja","",VLOOKUP($B394,PDC!$B$10:$G$95,5,FALSE)))</f>
        <v/>
      </c>
      <c r="K394" s="31"/>
      <c r="L394" s="31"/>
      <c r="M394" s="238" t="str">
        <f>IF($F394="","",IF($F394="Ja","",VLOOKUP($E394,PDC!$B$10:$G$95,5,FALSE)))</f>
        <v/>
      </c>
      <c r="N394" s="31"/>
      <c r="O394" s="300">
        <f t="shared" si="20"/>
        <v>0</v>
      </c>
      <c r="P394" s="300">
        <f t="shared" si="23"/>
        <v>0</v>
      </c>
    </row>
    <row r="395" spans="1:16" x14ac:dyDescent="0.2">
      <c r="A395" s="36" t="str">
        <f>IF(LEN(Crossconnect!A397)=0,"",Crossconnect!A397)</f>
        <v/>
      </c>
      <c r="B395" s="174" t="str">
        <f>IF(LEN(Crossconnect!C397)=0,"",Crossconnect!C397)</f>
        <v/>
      </c>
      <c r="C395" s="174" t="str">
        <f t="shared" si="21"/>
        <v/>
      </c>
      <c r="D395" s="299" t="str">
        <f>IF(Crossconnect!B397="","",Crossconnect!B397)</f>
        <v/>
      </c>
      <c r="E395" s="174" t="str">
        <f>IF(LEN(Crossconnect!E397)=0,"",Crossconnect!E397)</f>
        <v/>
      </c>
      <c r="F395" s="174" t="str">
        <f t="shared" si="22"/>
        <v/>
      </c>
      <c r="G395" s="79" t="str">
        <f>IF(Crossconnect!D397="","",Crossconnect!D397)</f>
        <v/>
      </c>
      <c r="H395" s="36" t="str">
        <f>IF(LEN(Crossconnect!F397)=0,"",Crossconnect!F397)</f>
        <v/>
      </c>
      <c r="I395" s="238" t="str">
        <f>IF($C395="","",IF($C395="Ja","",VLOOKUP($B395,PDC!$B$10:$G$95,6,FALSE)))</f>
        <v/>
      </c>
      <c r="J395" s="238" t="str">
        <f>IF($C395="","",IF($C395="Ja","",VLOOKUP($B395,PDC!$B$10:$G$95,5,FALSE)))</f>
        <v/>
      </c>
      <c r="K395" s="31"/>
      <c r="L395" s="31"/>
      <c r="M395" s="238" t="str">
        <f>IF($F395="","",IF($F395="Ja","",VLOOKUP($E395,PDC!$B$10:$G$95,5,FALSE)))</f>
        <v/>
      </c>
      <c r="N395" s="31"/>
      <c r="O395" s="300">
        <f t="shared" si="20"/>
        <v>0</v>
      </c>
      <c r="P395" s="300">
        <f t="shared" si="23"/>
        <v>0</v>
      </c>
    </row>
    <row r="396" spans="1:16" x14ac:dyDescent="0.2">
      <c r="A396" s="36" t="str">
        <f>IF(LEN(Crossconnect!A398)=0,"",Crossconnect!A398)</f>
        <v/>
      </c>
      <c r="B396" s="174" t="str">
        <f>IF(LEN(Crossconnect!C398)=0,"",Crossconnect!C398)</f>
        <v/>
      </c>
      <c r="C396" s="174" t="str">
        <f t="shared" si="21"/>
        <v/>
      </c>
      <c r="D396" s="299" t="str">
        <f>IF(Crossconnect!B398="","",Crossconnect!B398)</f>
        <v/>
      </c>
      <c r="E396" s="174" t="str">
        <f>IF(LEN(Crossconnect!E398)=0,"",Crossconnect!E398)</f>
        <v/>
      </c>
      <c r="F396" s="174" t="str">
        <f t="shared" si="22"/>
        <v/>
      </c>
      <c r="G396" s="79" t="str">
        <f>IF(Crossconnect!D398="","",Crossconnect!D398)</f>
        <v/>
      </c>
      <c r="H396" s="36" t="str">
        <f>IF(LEN(Crossconnect!F398)=0,"",Crossconnect!F398)</f>
        <v/>
      </c>
      <c r="I396" s="238" t="str">
        <f>IF($C396="","",IF($C396="Ja","",VLOOKUP($B396,PDC!$B$10:$G$95,6,FALSE)))</f>
        <v/>
      </c>
      <c r="J396" s="238" t="str">
        <f>IF($C396="","",IF($C396="Ja","",VLOOKUP($B396,PDC!$B$10:$G$95,5,FALSE)))</f>
        <v/>
      </c>
      <c r="K396" s="31"/>
      <c r="L396" s="31"/>
      <c r="M396" s="238" t="str">
        <f>IF($F396="","",IF($F396="Ja","",VLOOKUP($E396,PDC!$B$10:$G$95,5,FALSE)))</f>
        <v/>
      </c>
      <c r="N396" s="31"/>
      <c r="O396" s="300">
        <f t="shared" ref="O396:O459" si="24">IF(C396="",0,IF(C396="Ja",K396,I396))</f>
        <v>0</v>
      </c>
      <c r="P396" s="300">
        <f t="shared" si="23"/>
        <v>0</v>
      </c>
    </row>
    <row r="397" spans="1:16" x14ac:dyDescent="0.2">
      <c r="A397" s="36" t="str">
        <f>IF(LEN(Crossconnect!A399)=0,"",Crossconnect!A399)</f>
        <v/>
      </c>
      <c r="B397" s="174" t="str">
        <f>IF(LEN(Crossconnect!C399)=0,"",Crossconnect!C399)</f>
        <v/>
      </c>
      <c r="C397" s="174" t="str">
        <f t="shared" ref="C397:C460" si="25">IF(B397="","",IF(LEFT(B397,3)="SD-","Ja","Nee"))</f>
        <v/>
      </c>
      <c r="D397" s="299" t="str">
        <f>IF(Crossconnect!B399="","",Crossconnect!B399)</f>
        <v/>
      </c>
      <c r="E397" s="174" t="str">
        <f>IF(LEN(Crossconnect!E399)=0,"",Crossconnect!E399)</f>
        <v/>
      </c>
      <c r="F397" s="174" t="str">
        <f t="shared" ref="F397:F460" si="26">IF(E397="","",IF(LEFT(E397,3)="SD-","Ja","Nee"))</f>
        <v/>
      </c>
      <c r="G397" s="79" t="str">
        <f>IF(Crossconnect!D399="","",Crossconnect!D399)</f>
        <v/>
      </c>
      <c r="H397" s="36" t="str">
        <f>IF(LEN(Crossconnect!F399)=0,"",Crossconnect!F399)</f>
        <v/>
      </c>
      <c r="I397" s="238" t="str">
        <f>IF($C397="","",IF($C397="Ja","",VLOOKUP($B397,PDC!$B$10:$G$95,6,FALSE)))</f>
        <v/>
      </c>
      <c r="J397" s="238" t="str">
        <f>IF($C397="","",IF($C397="Ja","",VLOOKUP($B397,PDC!$B$10:$G$95,5,FALSE)))</f>
        <v/>
      </c>
      <c r="K397" s="31"/>
      <c r="L397" s="31"/>
      <c r="M397" s="238" t="str">
        <f>IF($F397="","",IF($F397="Ja","",VLOOKUP($E397,PDC!$B$10:$G$95,5,FALSE)))</f>
        <v/>
      </c>
      <c r="N397" s="31"/>
      <c r="O397" s="300">
        <f t="shared" si="24"/>
        <v>0</v>
      </c>
      <c r="P397" s="300">
        <f t="shared" ref="P397:P460" si="27">IF(AND(C397="",F397=""),0,IF(C397="Ja",L397,J397)+IF(F397="Ja",N397,M397))</f>
        <v>0</v>
      </c>
    </row>
    <row r="398" spans="1:16" x14ac:dyDescent="0.2">
      <c r="A398" s="36" t="str">
        <f>IF(LEN(Crossconnect!A400)=0,"",Crossconnect!A400)</f>
        <v/>
      </c>
      <c r="B398" s="174" t="str">
        <f>IF(LEN(Crossconnect!C400)=0,"",Crossconnect!C400)</f>
        <v/>
      </c>
      <c r="C398" s="174" t="str">
        <f t="shared" si="25"/>
        <v/>
      </c>
      <c r="D398" s="299" t="str">
        <f>IF(Crossconnect!B400="","",Crossconnect!B400)</f>
        <v/>
      </c>
      <c r="E398" s="174" t="str">
        <f>IF(LEN(Crossconnect!E400)=0,"",Crossconnect!E400)</f>
        <v/>
      </c>
      <c r="F398" s="174" t="str">
        <f t="shared" si="26"/>
        <v/>
      </c>
      <c r="G398" s="79" t="str">
        <f>IF(Crossconnect!D400="","",Crossconnect!D400)</f>
        <v/>
      </c>
      <c r="H398" s="36" t="str">
        <f>IF(LEN(Crossconnect!F400)=0,"",Crossconnect!F400)</f>
        <v/>
      </c>
      <c r="I398" s="238" t="str">
        <f>IF($C398="","",IF($C398="Ja","",VLOOKUP($B398,PDC!$B$10:$G$95,6,FALSE)))</f>
        <v/>
      </c>
      <c r="J398" s="238" t="str">
        <f>IF($C398="","",IF($C398="Ja","",VLOOKUP($B398,PDC!$B$10:$G$95,5,FALSE)))</f>
        <v/>
      </c>
      <c r="K398" s="31"/>
      <c r="L398" s="31"/>
      <c r="M398" s="238" t="str">
        <f>IF($F398="","",IF($F398="Ja","",VLOOKUP($E398,PDC!$B$10:$G$95,5,FALSE)))</f>
        <v/>
      </c>
      <c r="N398" s="31"/>
      <c r="O398" s="300">
        <f t="shared" si="24"/>
        <v>0</v>
      </c>
      <c r="P398" s="300">
        <f t="shared" si="27"/>
        <v>0</v>
      </c>
    </row>
    <row r="399" spans="1:16" x14ac:dyDescent="0.2">
      <c r="A399" s="36" t="str">
        <f>IF(LEN(Crossconnect!A401)=0,"",Crossconnect!A401)</f>
        <v/>
      </c>
      <c r="B399" s="174" t="str">
        <f>IF(LEN(Crossconnect!C401)=0,"",Crossconnect!C401)</f>
        <v/>
      </c>
      <c r="C399" s="174" t="str">
        <f t="shared" si="25"/>
        <v/>
      </c>
      <c r="D399" s="299" t="str">
        <f>IF(Crossconnect!B401="","",Crossconnect!B401)</f>
        <v/>
      </c>
      <c r="E399" s="174" t="str">
        <f>IF(LEN(Crossconnect!E401)=0,"",Crossconnect!E401)</f>
        <v/>
      </c>
      <c r="F399" s="174" t="str">
        <f t="shared" si="26"/>
        <v/>
      </c>
      <c r="G399" s="79" t="str">
        <f>IF(Crossconnect!D401="","",Crossconnect!D401)</f>
        <v/>
      </c>
      <c r="H399" s="36" t="str">
        <f>IF(LEN(Crossconnect!F401)=0,"",Crossconnect!F401)</f>
        <v/>
      </c>
      <c r="I399" s="238" t="str">
        <f>IF($C399="","",IF($C399="Ja","",VLOOKUP($B399,PDC!$B$10:$G$95,6,FALSE)))</f>
        <v/>
      </c>
      <c r="J399" s="238" t="str">
        <f>IF($C399="","",IF($C399="Ja","",VLOOKUP($B399,PDC!$B$10:$G$95,5,FALSE)))</f>
        <v/>
      </c>
      <c r="K399" s="31"/>
      <c r="L399" s="31"/>
      <c r="M399" s="238" t="str">
        <f>IF($F399="","",IF($F399="Ja","",VLOOKUP($E399,PDC!$B$10:$G$95,5,FALSE)))</f>
        <v/>
      </c>
      <c r="N399" s="31"/>
      <c r="O399" s="300">
        <f t="shared" si="24"/>
        <v>0</v>
      </c>
      <c r="P399" s="300">
        <f t="shared" si="27"/>
        <v>0</v>
      </c>
    </row>
    <row r="400" spans="1:16" x14ac:dyDescent="0.2">
      <c r="A400" s="36" t="str">
        <f>IF(LEN(Crossconnect!A402)=0,"",Crossconnect!A402)</f>
        <v/>
      </c>
      <c r="B400" s="174" t="str">
        <f>IF(LEN(Crossconnect!C402)=0,"",Crossconnect!C402)</f>
        <v/>
      </c>
      <c r="C400" s="174" t="str">
        <f t="shared" si="25"/>
        <v/>
      </c>
      <c r="D400" s="299" t="str">
        <f>IF(Crossconnect!B402="","",Crossconnect!B402)</f>
        <v/>
      </c>
      <c r="E400" s="174" t="str">
        <f>IF(LEN(Crossconnect!E402)=0,"",Crossconnect!E402)</f>
        <v/>
      </c>
      <c r="F400" s="174" t="str">
        <f t="shared" si="26"/>
        <v/>
      </c>
      <c r="G400" s="79" t="str">
        <f>IF(Crossconnect!D402="","",Crossconnect!D402)</f>
        <v/>
      </c>
      <c r="H400" s="36" t="str">
        <f>IF(LEN(Crossconnect!F402)=0,"",Crossconnect!F402)</f>
        <v/>
      </c>
      <c r="I400" s="238" t="str">
        <f>IF($C400="","",IF($C400="Ja","",VLOOKUP($B400,PDC!$B$10:$G$95,6,FALSE)))</f>
        <v/>
      </c>
      <c r="J400" s="238" t="str">
        <f>IF($C400="","",IF($C400="Ja","",VLOOKUP($B400,PDC!$B$10:$G$95,5,FALSE)))</f>
        <v/>
      </c>
      <c r="K400" s="31"/>
      <c r="L400" s="31"/>
      <c r="M400" s="238" t="str">
        <f>IF($F400="","",IF($F400="Ja","",VLOOKUP($E400,PDC!$B$10:$G$95,5,FALSE)))</f>
        <v/>
      </c>
      <c r="N400" s="31"/>
      <c r="O400" s="300">
        <f t="shared" si="24"/>
        <v>0</v>
      </c>
      <c r="P400" s="300">
        <f t="shared" si="27"/>
        <v>0</v>
      </c>
    </row>
    <row r="401" spans="1:16" x14ac:dyDescent="0.2">
      <c r="A401" s="36" t="str">
        <f>IF(LEN(Crossconnect!A403)=0,"",Crossconnect!A403)</f>
        <v/>
      </c>
      <c r="B401" s="174" t="str">
        <f>IF(LEN(Crossconnect!C403)=0,"",Crossconnect!C403)</f>
        <v/>
      </c>
      <c r="C401" s="174" t="str">
        <f t="shared" si="25"/>
        <v/>
      </c>
      <c r="D401" s="299" t="str">
        <f>IF(Crossconnect!B403="","",Crossconnect!B403)</f>
        <v/>
      </c>
      <c r="E401" s="174" t="str">
        <f>IF(LEN(Crossconnect!E403)=0,"",Crossconnect!E403)</f>
        <v/>
      </c>
      <c r="F401" s="174" t="str">
        <f t="shared" si="26"/>
        <v/>
      </c>
      <c r="G401" s="79" t="str">
        <f>IF(Crossconnect!D403="","",Crossconnect!D403)</f>
        <v/>
      </c>
      <c r="H401" s="36" t="str">
        <f>IF(LEN(Crossconnect!F403)=0,"",Crossconnect!F403)</f>
        <v/>
      </c>
      <c r="I401" s="238" t="str">
        <f>IF($C401="","",IF($C401="Ja","",VLOOKUP($B401,PDC!$B$10:$G$95,6,FALSE)))</f>
        <v/>
      </c>
      <c r="J401" s="238" t="str">
        <f>IF($C401="","",IF($C401="Ja","",VLOOKUP($B401,PDC!$B$10:$G$95,5,FALSE)))</f>
        <v/>
      </c>
      <c r="K401" s="31"/>
      <c r="L401" s="31"/>
      <c r="M401" s="238" t="str">
        <f>IF($F401="","",IF($F401="Ja","",VLOOKUP($E401,PDC!$B$10:$G$95,5,FALSE)))</f>
        <v/>
      </c>
      <c r="N401" s="31"/>
      <c r="O401" s="300">
        <f t="shared" si="24"/>
        <v>0</v>
      </c>
      <c r="P401" s="300">
        <f t="shared" si="27"/>
        <v>0</v>
      </c>
    </row>
    <row r="402" spans="1:16" x14ac:dyDescent="0.2">
      <c r="A402" s="36" t="str">
        <f>IF(LEN(Crossconnect!A404)=0,"",Crossconnect!A404)</f>
        <v/>
      </c>
      <c r="B402" s="174" t="str">
        <f>IF(LEN(Crossconnect!C404)=0,"",Crossconnect!C404)</f>
        <v/>
      </c>
      <c r="C402" s="174" t="str">
        <f t="shared" si="25"/>
        <v/>
      </c>
      <c r="D402" s="299" t="str">
        <f>IF(Crossconnect!B404="","",Crossconnect!B404)</f>
        <v/>
      </c>
      <c r="E402" s="174" t="str">
        <f>IF(LEN(Crossconnect!E404)=0,"",Crossconnect!E404)</f>
        <v/>
      </c>
      <c r="F402" s="174" t="str">
        <f t="shared" si="26"/>
        <v/>
      </c>
      <c r="G402" s="79" t="str">
        <f>IF(Crossconnect!D404="","",Crossconnect!D404)</f>
        <v/>
      </c>
      <c r="H402" s="36" t="str">
        <f>IF(LEN(Crossconnect!F404)=0,"",Crossconnect!F404)</f>
        <v/>
      </c>
      <c r="I402" s="238" t="str">
        <f>IF($C402="","",IF($C402="Ja","",VLOOKUP($B402,PDC!$B$10:$G$95,6,FALSE)))</f>
        <v/>
      </c>
      <c r="J402" s="238" t="str">
        <f>IF($C402="","",IF($C402="Ja","",VLOOKUP($B402,PDC!$B$10:$G$95,5,FALSE)))</f>
        <v/>
      </c>
      <c r="K402" s="31"/>
      <c r="L402" s="31"/>
      <c r="M402" s="238" t="str">
        <f>IF($F402="","",IF($F402="Ja","",VLOOKUP($E402,PDC!$B$10:$G$95,5,FALSE)))</f>
        <v/>
      </c>
      <c r="N402" s="31"/>
      <c r="O402" s="300">
        <f t="shared" si="24"/>
        <v>0</v>
      </c>
      <c r="P402" s="300">
        <f t="shared" si="27"/>
        <v>0</v>
      </c>
    </row>
    <row r="403" spans="1:16" x14ac:dyDescent="0.2">
      <c r="A403" s="36" t="str">
        <f>IF(LEN(Crossconnect!A405)=0,"",Crossconnect!A405)</f>
        <v/>
      </c>
      <c r="B403" s="174" t="str">
        <f>IF(LEN(Crossconnect!C405)=0,"",Crossconnect!C405)</f>
        <v/>
      </c>
      <c r="C403" s="174" t="str">
        <f t="shared" si="25"/>
        <v/>
      </c>
      <c r="D403" s="299" t="str">
        <f>IF(Crossconnect!B405="","",Crossconnect!B405)</f>
        <v/>
      </c>
      <c r="E403" s="174" t="str">
        <f>IF(LEN(Crossconnect!E405)=0,"",Crossconnect!E405)</f>
        <v/>
      </c>
      <c r="F403" s="174" t="str">
        <f t="shared" si="26"/>
        <v/>
      </c>
      <c r="G403" s="79" t="str">
        <f>IF(Crossconnect!D405="","",Crossconnect!D405)</f>
        <v/>
      </c>
      <c r="H403" s="36" t="str">
        <f>IF(LEN(Crossconnect!F405)=0,"",Crossconnect!F405)</f>
        <v/>
      </c>
      <c r="I403" s="238" t="str">
        <f>IF($C403="","",IF($C403="Ja","",VLOOKUP($B403,PDC!$B$10:$G$95,6,FALSE)))</f>
        <v/>
      </c>
      <c r="J403" s="238" t="str">
        <f>IF($C403="","",IF($C403="Ja","",VLOOKUP($B403,PDC!$B$10:$G$95,5,FALSE)))</f>
        <v/>
      </c>
      <c r="K403" s="31"/>
      <c r="L403" s="31"/>
      <c r="M403" s="238" t="str">
        <f>IF($F403="","",IF($F403="Ja","",VLOOKUP($E403,PDC!$B$10:$G$95,5,FALSE)))</f>
        <v/>
      </c>
      <c r="N403" s="31"/>
      <c r="O403" s="300">
        <f t="shared" si="24"/>
        <v>0</v>
      </c>
      <c r="P403" s="300">
        <f t="shared" si="27"/>
        <v>0</v>
      </c>
    </row>
    <row r="404" spans="1:16" x14ac:dyDescent="0.2">
      <c r="A404" s="36" t="str">
        <f>IF(LEN(Crossconnect!A406)=0,"",Crossconnect!A406)</f>
        <v/>
      </c>
      <c r="B404" s="174" t="str">
        <f>IF(LEN(Crossconnect!C406)=0,"",Crossconnect!C406)</f>
        <v/>
      </c>
      <c r="C404" s="174" t="str">
        <f t="shared" si="25"/>
        <v/>
      </c>
      <c r="D404" s="299" t="str">
        <f>IF(Crossconnect!B406="","",Crossconnect!B406)</f>
        <v/>
      </c>
      <c r="E404" s="174" t="str">
        <f>IF(LEN(Crossconnect!E406)=0,"",Crossconnect!E406)</f>
        <v/>
      </c>
      <c r="F404" s="174" t="str">
        <f t="shared" si="26"/>
        <v/>
      </c>
      <c r="G404" s="79" t="str">
        <f>IF(Crossconnect!D406="","",Crossconnect!D406)</f>
        <v/>
      </c>
      <c r="H404" s="36" t="str">
        <f>IF(LEN(Crossconnect!F406)=0,"",Crossconnect!F406)</f>
        <v/>
      </c>
      <c r="I404" s="238" t="str">
        <f>IF($C404="","",IF($C404="Ja","",VLOOKUP($B404,PDC!$B$10:$G$95,6,FALSE)))</f>
        <v/>
      </c>
      <c r="J404" s="238" t="str">
        <f>IF($C404="","",IF($C404="Ja","",VLOOKUP($B404,PDC!$B$10:$G$95,5,FALSE)))</f>
        <v/>
      </c>
      <c r="K404" s="31"/>
      <c r="L404" s="31"/>
      <c r="M404" s="238" t="str">
        <f>IF($F404="","",IF($F404="Ja","",VLOOKUP($E404,PDC!$B$10:$G$95,5,FALSE)))</f>
        <v/>
      </c>
      <c r="N404" s="31"/>
      <c r="O404" s="300">
        <f t="shared" si="24"/>
        <v>0</v>
      </c>
      <c r="P404" s="300">
        <f t="shared" si="27"/>
        <v>0</v>
      </c>
    </row>
    <row r="405" spans="1:16" x14ac:dyDescent="0.2">
      <c r="A405" s="36" t="str">
        <f>IF(LEN(Crossconnect!A407)=0,"",Crossconnect!A407)</f>
        <v/>
      </c>
      <c r="B405" s="174" t="str">
        <f>IF(LEN(Crossconnect!C407)=0,"",Crossconnect!C407)</f>
        <v/>
      </c>
      <c r="C405" s="174" t="str">
        <f t="shared" si="25"/>
        <v/>
      </c>
      <c r="D405" s="299" t="str">
        <f>IF(Crossconnect!B407="","",Crossconnect!B407)</f>
        <v/>
      </c>
      <c r="E405" s="174" t="str">
        <f>IF(LEN(Crossconnect!E407)=0,"",Crossconnect!E407)</f>
        <v/>
      </c>
      <c r="F405" s="174" t="str">
        <f t="shared" si="26"/>
        <v/>
      </c>
      <c r="G405" s="79" t="str">
        <f>IF(Crossconnect!D407="","",Crossconnect!D407)</f>
        <v/>
      </c>
      <c r="H405" s="36" t="str">
        <f>IF(LEN(Crossconnect!F407)=0,"",Crossconnect!F407)</f>
        <v/>
      </c>
      <c r="I405" s="238" t="str">
        <f>IF($C405="","",IF($C405="Ja","",VLOOKUP($B405,PDC!$B$10:$G$95,6,FALSE)))</f>
        <v/>
      </c>
      <c r="J405" s="238" t="str">
        <f>IF($C405="","",IF($C405="Ja","",VLOOKUP($B405,PDC!$B$10:$G$95,5,FALSE)))</f>
        <v/>
      </c>
      <c r="K405" s="31"/>
      <c r="L405" s="31"/>
      <c r="M405" s="238" t="str">
        <f>IF($F405="","",IF($F405="Ja","",VLOOKUP($E405,PDC!$B$10:$G$95,5,FALSE)))</f>
        <v/>
      </c>
      <c r="N405" s="31"/>
      <c r="O405" s="300">
        <f t="shared" si="24"/>
        <v>0</v>
      </c>
      <c r="P405" s="300">
        <f t="shared" si="27"/>
        <v>0</v>
      </c>
    </row>
    <row r="406" spans="1:16" x14ac:dyDescent="0.2">
      <c r="A406" s="36" t="str">
        <f>IF(LEN(Crossconnect!A408)=0,"",Crossconnect!A408)</f>
        <v/>
      </c>
      <c r="B406" s="174" t="str">
        <f>IF(LEN(Crossconnect!C408)=0,"",Crossconnect!C408)</f>
        <v/>
      </c>
      <c r="C406" s="174" t="str">
        <f t="shared" si="25"/>
        <v/>
      </c>
      <c r="D406" s="299" t="str">
        <f>IF(Crossconnect!B408="","",Crossconnect!B408)</f>
        <v/>
      </c>
      <c r="E406" s="174" t="str">
        <f>IF(LEN(Crossconnect!E408)=0,"",Crossconnect!E408)</f>
        <v/>
      </c>
      <c r="F406" s="174" t="str">
        <f t="shared" si="26"/>
        <v/>
      </c>
      <c r="G406" s="79" t="str">
        <f>IF(Crossconnect!D408="","",Crossconnect!D408)</f>
        <v/>
      </c>
      <c r="H406" s="36" t="str">
        <f>IF(LEN(Crossconnect!F408)=0,"",Crossconnect!F408)</f>
        <v/>
      </c>
      <c r="I406" s="238" t="str">
        <f>IF($C406="","",IF($C406="Ja","",VLOOKUP($B406,PDC!$B$10:$G$95,6,FALSE)))</f>
        <v/>
      </c>
      <c r="J406" s="238" t="str">
        <f>IF($C406="","",IF($C406="Ja","",VLOOKUP($B406,PDC!$B$10:$G$95,5,FALSE)))</f>
        <v/>
      </c>
      <c r="K406" s="31"/>
      <c r="L406" s="31"/>
      <c r="M406" s="238" t="str">
        <f>IF($F406="","",IF($F406="Ja","",VLOOKUP($E406,PDC!$B$10:$G$95,5,FALSE)))</f>
        <v/>
      </c>
      <c r="N406" s="31"/>
      <c r="O406" s="300">
        <f t="shared" si="24"/>
        <v>0</v>
      </c>
      <c r="P406" s="300">
        <f t="shared" si="27"/>
        <v>0</v>
      </c>
    </row>
    <row r="407" spans="1:16" x14ac:dyDescent="0.2">
      <c r="A407" s="36" t="str">
        <f>IF(LEN(Crossconnect!A409)=0,"",Crossconnect!A409)</f>
        <v/>
      </c>
      <c r="B407" s="174" t="str">
        <f>IF(LEN(Crossconnect!C409)=0,"",Crossconnect!C409)</f>
        <v/>
      </c>
      <c r="C407" s="174" t="str">
        <f t="shared" si="25"/>
        <v/>
      </c>
      <c r="D407" s="299" t="str">
        <f>IF(Crossconnect!B409="","",Crossconnect!B409)</f>
        <v/>
      </c>
      <c r="E407" s="174" t="str">
        <f>IF(LEN(Crossconnect!E409)=0,"",Crossconnect!E409)</f>
        <v/>
      </c>
      <c r="F407" s="174" t="str">
        <f t="shared" si="26"/>
        <v/>
      </c>
      <c r="G407" s="79" t="str">
        <f>IF(Crossconnect!D409="","",Crossconnect!D409)</f>
        <v/>
      </c>
      <c r="H407" s="36" t="str">
        <f>IF(LEN(Crossconnect!F409)=0,"",Crossconnect!F409)</f>
        <v/>
      </c>
      <c r="I407" s="238" t="str">
        <f>IF($C407="","",IF($C407="Ja","",VLOOKUP($B407,PDC!$B$10:$G$95,6,FALSE)))</f>
        <v/>
      </c>
      <c r="J407" s="238" t="str">
        <f>IF($C407="","",IF($C407="Ja","",VLOOKUP($B407,PDC!$B$10:$G$95,5,FALSE)))</f>
        <v/>
      </c>
      <c r="K407" s="31"/>
      <c r="L407" s="31"/>
      <c r="M407" s="238" t="str">
        <f>IF($F407="","",IF($F407="Ja","",VLOOKUP($E407,PDC!$B$10:$G$95,5,FALSE)))</f>
        <v/>
      </c>
      <c r="N407" s="31"/>
      <c r="O407" s="300">
        <f t="shared" si="24"/>
        <v>0</v>
      </c>
      <c r="P407" s="300">
        <f t="shared" si="27"/>
        <v>0</v>
      </c>
    </row>
    <row r="408" spans="1:16" x14ac:dyDescent="0.2">
      <c r="A408" s="36" t="str">
        <f>IF(LEN(Crossconnect!A410)=0,"",Crossconnect!A410)</f>
        <v/>
      </c>
      <c r="B408" s="174" t="str">
        <f>IF(LEN(Crossconnect!C410)=0,"",Crossconnect!C410)</f>
        <v/>
      </c>
      <c r="C408" s="174" t="str">
        <f t="shared" si="25"/>
        <v/>
      </c>
      <c r="D408" s="299" t="str">
        <f>IF(Crossconnect!B410="","",Crossconnect!B410)</f>
        <v/>
      </c>
      <c r="E408" s="174" t="str">
        <f>IF(LEN(Crossconnect!E410)=0,"",Crossconnect!E410)</f>
        <v/>
      </c>
      <c r="F408" s="174" t="str">
        <f t="shared" si="26"/>
        <v/>
      </c>
      <c r="G408" s="79" t="str">
        <f>IF(Crossconnect!D410="","",Crossconnect!D410)</f>
        <v/>
      </c>
      <c r="H408" s="36" t="str">
        <f>IF(LEN(Crossconnect!F410)=0,"",Crossconnect!F410)</f>
        <v/>
      </c>
      <c r="I408" s="238" t="str">
        <f>IF($C408="","",IF($C408="Ja","",VLOOKUP($B408,PDC!$B$10:$G$95,6,FALSE)))</f>
        <v/>
      </c>
      <c r="J408" s="238" t="str">
        <f>IF($C408="","",IF($C408="Ja","",VLOOKUP($B408,PDC!$B$10:$G$95,5,FALSE)))</f>
        <v/>
      </c>
      <c r="K408" s="31"/>
      <c r="L408" s="31"/>
      <c r="M408" s="238" t="str">
        <f>IF($F408="","",IF($F408="Ja","",VLOOKUP($E408,PDC!$B$10:$G$95,5,FALSE)))</f>
        <v/>
      </c>
      <c r="N408" s="31"/>
      <c r="O408" s="300">
        <f t="shared" si="24"/>
        <v>0</v>
      </c>
      <c r="P408" s="300">
        <f t="shared" si="27"/>
        <v>0</v>
      </c>
    </row>
    <row r="409" spans="1:16" x14ac:dyDescent="0.2">
      <c r="A409" s="36" t="str">
        <f>IF(LEN(Crossconnect!A411)=0,"",Crossconnect!A411)</f>
        <v/>
      </c>
      <c r="B409" s="174" t="str">
        <f>IF(LEN(Crossconnect!C411)=0,"",Crossconnect!C411)</f>
        <v/>
      </c>
      <c r="C409" s="174" t="str">
        <f t="shared" si="25"/>
        <v/>
      </c>
      <c r="D409" s="299" t="str">
        <f>IF(Crossconnect!B411="","",Crossconnect!B411)</f>
        <v/>
      </c>
      <c r="E409" s="174" t="str">
        <f>IF(LEN(Crossconnect!E411)=0,"",Crossconnect!E411)</f>
        <v/>
      </c>
      <c r="F409" s="174" t="str">
        <f t="shared" si="26"/>
        <v/>
      </c>
      <c r="G409" s="79" t="str">
        <f>IF(Crossconnect!D411="","",Crossconnect!D411)</f>
        <v/>
      </c>
      <c r="H409" s="36" t="str">
        <f>IF(LEN(Crossconnect!F411)=0,"",Crossconnect!F411)</f>
        <v/>
      </c>
      <c r="I409" s="238" t="str">
        <f>IF($C409="","",IF($C409="Ja","",VLOOKUP($B409,PDC!$B$10:$G$95,6,FALSE)))</f>
        <v/>
      </c>
      <c r="J409" s="238" t="str">
        <f>IF($C409="","",IF($C409="Ja","",VLOOKUP($B409,PDC!$B$10:$G$95,5,FALSE)))</f>
        <v/>
      </c>
      <c r="K409" s="31"/>
      <c r="L409" s="31"/>
      <c r="M409" s="238" t="str">
        <f>IF($F409="","",IF($F409="Ja","",VLOOKUP($E409,PDC!$B$10:$G$95,5,FALSE)))</f>
        <v/>
      </c>
      <c r="N409" s="31"/>
      <c r="O409" s="300">
        <f t="shared" si="24"/>
        <v>0</v>
      </c>
      <c r="P409" s="300">
        <f t="shared" si="27"/>
        <v>0</v>
      </c>
    </row>
    <row r="410" spans="1:16" x14ac:dyDescent="0.2">
      <c r="A410" s="36" t="str">
        <f>IF(LEN(Crossconnect!A412)=0,"",Crossconnect!A412)</f>
        <v/>
      </c>
      <c r="B410" s="174" t="str">
        <f>IF(LEN(Crossconnect!C412)=0,"",Crossconnect!C412)</f>
        <v/>
      </c>
      <c r="C410" s="174" t="str">
        <f t="shared" si="25"/>
        <v/>
      </c>
      <c r="D410" s="299" t="str">
        <f>IF(Crossconnect!B412="","",Crossconnect!B412)</f>
        <v/>
      </c>
      <c r="E410" s="174" t="str">
        <f>IF(LEN(Crossconnect!E412)=0,"",Crossconnect!E412)</f>
        <v/>
      </c>
      <c r="F410" s="174" t="str">
        <f t="shared" si="26"/>
        <v/>
      </c>
      <c r="G410" s="79" t="str">
        <f>IF(Crossconnect!D412="","",Crossconnect!D412)</f>
        <v/>
      </c>
      <c r="H410" s="36" t="str">
        <f>IF(LEN(Crossconnect!F412)=0,"",Crossconnect!F412)</f>
        <v/>
      </c>
      <c r="I410" s="238" t="str">
        <f>IF($C410="","",IF($C410="Ja","",VLOOKUP($B410,PDC!$B$10:$G$95,6,FALSE)))</f>
        <v/>
      </c>
      <c r="J410" s="238" t="str">
        <f>IF($C410="","",IF($C410="Ja","",VLOOKUP($B410,PDC!$B$10:$G$95,5,FALSE)))</f>
        <v/>
      </c>
      <c r="K410" s="31"/>
      <c r="L410" s="31"/>
      <c r="M410" s="238" t="str">
        <f>IF($F410="","",IF($F410="Ja","",VLOOKUP($E410,PDC!$B$10:$G$95,5,FALSE)))</f>
        <v/>
      </c>
      <c r="N410" s="31"/>
      <c r="O410" s="300">
        <f t="shared" si="24"/>
        <v>0</v>
      </c>
      <c r="P410" s="300">
        <f t="shared" si="27"/>
        <v>0</v>
      </c>
    </row>
    <row r="411" spans="1:16" x14ac:dyDescent="0.2">
      <c r="A411" s="36" t="str">
        <f>IF(LEN(Crossconnect!A413)=0,"",Crossconnect!A413)</f>
        <v/>
      </c>
      <c r="B411" s="174" t="str">
        <f>IF(LEN(Crossconnect!C413)=0,"",Crossconnect!C413)</f>
        <v/>
      </c>
      <c r="C411" s="174" t="str">
        <f t="shared" si="25"/>
        <v/>
      </c>
      <c r="D411" s="299" t="str">
        <f>IF(Crossconnect!B413="","",Crossconnect!B413)</f>
        <v/>
      </c>
      <c r="E411" s="174" t="str">
        <f>IF(LEN(Crossconnect!E413)=0,"",Crossconnect!E413)</f>
        <v/>
      </c>
      <c r="F411" s="174" t="str">
        <f t="shared" si="26"/>
        <v/>
      </c>
      <c r="G411" s="79" t="str">
        <f>IF(Crossconnect!D413="","",Crossconnect!D413)</f>
        <v/>
      </c>
      <c r="H411" s="36" t="str">
        <f>IF(LEN(Crossconnect!F413)=0,"",Crossconnect!F413)</f>
        <v/>
      </c>
      <c r="I411" s="238" t="str">
        <f>IF($C411="","",IF($C411="Ja","",VLOOKUP($B411,PDC!$B$10:$G$95,6,FALSE)))</f>
        <v/>
      </c>
      <c r="J411" s="238" t="str">
        <f>IF($C411="","",IF($C411="Ja","",VLOOKUP($B411,PDC!$B$10:$G$95,5,FALSE)))</f>
        <v/>
      </c>
      <c r="K411" s="31"/>
      <c r="L411" s="31"/>
      <c r="M411" s="238" t="str">
        <f>IF($F411="","",IF($F411="Ja","",VLOOKUP($E411,PDC!$B$10:$G$95,5,FALSE)))</f>
        <v/>
      </c>
      <c r="N411" s="31"/>
      <c r="O411" s="300">
        <f t="shared" si="24"/>
        <v>0</v>
      </c>
      <c r="P411" s="300">
        <f t="shared" si="27"/>
        <v>0</v>
      </c>
    </row>
    <row r="412" spans="1:16" x14ac:dyDescent="0.2">
      <c r="A412" s="36" t="str">
        <f>IF(LEN(Crossconnect!A414)=0,"",Crossconnect!A414)</f>
        <v/>
      </c>
      <c r="B412" s="174" t="str">
        <f>IF(LEN(Crossconnect!C414)=0,"",Crossconnect!C414)</f>
        <v/>
      </c>
      <c r="C412" s="174" t="str">
        <f t="shared" si="25"/>
        <v/>
      </c>
      <c r="D412" s="299" t="str">
        <f>IF(Crossconnect!B414="","",Crossconnect!B414)</f>
        <v/>
      </c>
      <c r="E412" s="174" t="str">
        <f>IF(LEN(Crossconnect!E414)=0,"",Crossconnect!E414)</f>
        <v/>
      </c>
      <c r="F412" s="174" t="str">
        <f t="shared" si="26"/>
        <v/>
      </c>
      <c r="G412" s="79" t="str">
        <f>IF(Crossconnect!D414="","",Crossconnect!D414)</f>
        <v/>
      </c>
      <c r="H412" s="36" t="str">
        <f>IF(LEN(Crossconnect!F414)=0,"",Crossconnect!F414)</f>
        <v/>
      </c>
      <c r="I412" s="238" t="str">
        <f>IF($C412="","",IF($C412="Ja","",VLOOKUP($B412,PDC!$B$10:$G$95,6,FALSE)))</f>
        <v/>
      </c>
      <c r="J412" s="238" t="str">
        <f>IF($C412="","",IF($C412="Ja","",VLOOKUP($B412,PDC!$B$10:$G$95,5,FALSE)))</f>
        <v/>
      </c>
      <c r="K412" s="31"/>
      <c r="L412" s="31"/>
      <c r="M412" s="238" t="str">
        <f>IF($F412="","",IF($F412="Ja","",VLOOKUP($E412,PDC!$B$10:$G$95,5,FALSE)))</f>
        <v/>
      </c>
      <c r="N412" s="31"/>
      <c r="O412" s="300">
        <f t="shared" si="24"/>
        <v>0</v>
      </c>
      <c r="P412" s="300">
        <f t="shared" si="27"/>
        <v>0</v>
      </c>
    </row>
    <row r="413" spans="1:16" x14ac:dyDescent="0.2">
      <c r="A413" s="36" t="str">
        <f>IF(LEN(Crossconnect!A415)=0,"",Crossconnect!A415)</f>
        <v/>
      </c>
      <c r="B413" s="174" t="str">
        <f>IF(LEN(Crossconnect!C415)=0,"",Crossconnect!C415)</f>
        <v/>
      </c>
      <c r="C413" s="174" t="str">
        <f t="shared" si="25"/>
        <v/>
      </c>
      <c r="D413" s="299" t="str">
        <f>IF(Crossconnect!B415="","",Crossconnect!B415)</f>
        <v/>
      </c>
      <c r="E413" s="174" t="str">
        <f>IF(LEN(Crossconnect!E415)=0,"",Crossconnect!E415)</f>
        <v/>
      </c>
      <c r="F413" s="174" t="str">
        <f t="shared" si="26"/>
        <v/>
      </c>
      <c r="G413" s="79" t="str">
        <f>IF(Crossconnect!D415="","",Crossconnect!D415)</f>
        <v/>
      </c>
      <c r="H413" s="36" t="str">
        <f>IF(LEN(Crossconnect!F415)=0,"",Crossconnect!F415)</f>
        <v/>
      </c>
      <c r="I413" s="238" t="str">
        <f>IF($C413="","",IF($C413="Ja","",VLOOKUP($B413,PDC!$B$10:$G$95,6,FALSE)))</f>
        <v/>
      </c>
      <c r="J413" s="238" t="str">
        <f>IF($C413="","",IF($C413="Ja","",VLOOKUP($B413,PDC!$B$10:$G$95,5,FALSE)))</f>
        <v/>
      </c>
      <c r="K413" s="31"/>
      <c r="L413" s="31"/>
      <c r="M413" s="238" t="str">
        <f>IF($F413="","",IF($F413="Ja","",VLOOKUP($E413,PDC!$B$10:$G$95,5,FALSE)))</f>
        <v/>
      </c>
      <c r="N413" s="31"/>
      <c r="O413" s="300">
        <f t="shared" si="24"/>
        <v>0</v>
      </c>
      <c r="P413" s="300">
        <f t="shared" si="27"/>
        <v>0</v>
      </c>
    </row>
    <row r="414" spans="1:16" x14ac:dyDescent="0.2">
      <c r="A414" s="36" t="str">
        <f>IF(LEN(Crossconnect!A416)=0,"",Crossconnect!A416)</f>
        <v/>
      </c>
      <c r="B414" s="174" t="str">
        <f>IF(LEN(Crossconnect!C416)=0,"",Crossconnect!C416)</f>
        <v/>
      </c>
      <c r="C414" s="174" t="str">
        <f t="shared" si="25"/>
        <v/>
      </c>
      <c r="D414" s="299" t="str">
        <f>IF(Crossconnect!B416="","",Crossconnect!B416)</f>
        <v/>
      </c>
      <c r="E414" s="174" t="str">
        <f>IF(LEN(Crossconnect!E416)=0,"",Crossconnect!E416)</f>
        <v/>
      </c>
      <c r="F414" s="174" t="str">
        <f t="shared" si="26"/>
        <v/>
      </c>
      <c r="G414" s="79" t="str">
        <f>IF(Crossconnect!D416="","",Crossconnect!D416)</f>
        <v/>
      </c>
      <c r="H414" s="36" t="str">
        <f>IF(LEN(Crossconnect!F416)=0,"",Crossconnect!F416)</f>
        <v/>
      </c>
      <c r="I414" s="238" t="str">
        <f>IF($C414="","",IF($C414="Ja","",VLOOKUP($B414,PDC!$B$10:$G$95,6,FALSE)))</f>
        <v/>
      </c>
      <c r="J414" s="238" t="str">
        <f>IF($C414="","",IF($C414="Ja","",VLOOKUP($B414,PDC!$B$10:$G$95,5,FALSE)))</f>
        <v/>
      </c>
      <c r="K414" s="31"/>
      <c r="L414" s="31"/>
      <c r="M414" s="238" t="str">
        <f>IF($F414="","",IF($F414="Ja","",VLOOKUP($E414,PDC!$B$10:$G$95,5,FALSE)))</f>
        <v/>
      </c>
      <c r="N414" s="31"/>
      <c r="O414" s="300">
        <f t="shared" si="24"/>
        <v>0</v>
      </c>
      <c r="P414" s="300">
        <f t="shared" si="27"/>
        <v>0</v>
      </c>
    </row>
    <row r="415" spans="1:16" x14ac:dyDescent="0.2">
      <c r="A415" s="36" t="str">
        <f>IF(LEN(Crossconnect!A417)=0,"",Crossconnect!A417)</f>
        <v/>
      </c>
      <c r="B415" s="174" t="str">
        <f>IF(LEN(Crossconnect!C417)=0,"",Crossconnect!C417)</f>
        <v/>
      </c>
      <c r="C415" s="174" t="str">
        <f t="shared" si="25"/>
        <v/>
      </c>
      <c r="D415" s="299" t="str">
        <f>IF(Crossconnect!B417="","",Crossconnect!B417)</f>
        <v/>
      </c>
      <c r="E415" s="174" t="str">
        <f>IF(LEN(Crossconnect!E417)=0,"",Crossconnect!E417)</f>
        <v/>
      </c>
      <c r="F415" s="174" t="str">
        <f t="shared" si="26"/>
        <v/>
      </c>
      <c r="G415" s="79" t="str">
        <f>IF(Crossconnect!D417="","",Crossconnect!D417)</f>
        <v/>
      </c>
      <c r="H415" s="36" t="str">
        <f>IF(LEN(Crossconnect!F417)=0,"",Crossconnect!F417)</f>
        <v/>
      </c>
      <c r="I415" s="238" t="str">
        <f>IF($C415="","",IF($C415="Ja","",VLOOKUP($B415,PDC!$B$10:$G$95,6,FALSE)))</f>
        <v/>
      </c>
      <c r="J415" s="238" t="str">
        <f>IF($C415="","",IF($C415="Ja","",VLOOKUP($B415,PDC!$B$10:$G$95,5,FALSE)))</f>
        <v/>
      </c>
      <c r="K415" s="31"/>
      <c r="L415" s="31"/>
      <c r="M415" s="238" t="str">
        <f>IF($F415="","",IF($F415="Ja","",VLOOKUP($E415,PDC!$B$10:$G$95,5,FALSE)))</f>
        <v/>
      </c>
      <c r="N415" s="31"/>
      <c r="O415" s="300">
        <f t="shared" si="24"/>
        <v>0</v>
      </c>
      <c r="P415" s="300">
        <f t="shared" si="27"/>
        <v>0</v>
      </c>
    </row>
    <row r="416" spans="1:16" x14ac:dyDescent="0.2">
      <c r="A416" s="36" t="str">
        <f>IF(LEN(Crossconnect!A418)=0,"",Crossconnect!A418)</f>
        <v/>
      </c>
      <c r="B416" s="174" t="str">
        <f>IF(LEN(Crossconnect!C418)=0,"",Crossconnect!C418)</f>
        <v/>
      </c>
      <c r="C416" s="174" t="str">
        <f t="shared" si="25"/>
        <v/>
      </c>
      <c r="D416" s="299" t="str">
        <f>IF(Crossconnect!B418="","",Crossconnect!B418)</f>
        <v/>
      </c>
      <c r="E416" s="174" t="str">
        <f>IF(LEN(Crossconnect!E418)=0,"",Crossconnect!E418)</f>
        <v/>
      </c>
      <c r="F416" s="174" t="str">
        <f t="shared" si="26"/>
        <v/>
      </c>
      <c r="G416" s="79" t="str">
        <f>IF(Crossconnect!D418="","",Crossconnect!D418)</f>
        <v/>
      </c>
      <c r="H416" s="36" t="str">
        <f>IF(LEN(Crossconnect!F418)=0,"",Crossconnect!F418)</f>
        <v/>
      </c>
      <c r="I416" s="238" t="str">
        <f>IF($C416="","",IF($C416="Ja","",VLOOKUP($B416,PDC!$B$10:$G$95,6,FALSE)))</f>
        <v/>
      </c>
      <c r="J416" s="238" t="str">
        <f>IF($C416="","",IF($C416="Ja","",VLOOKUP($B416,PDC!$B$10:$G$95,5,FALSE)))</f>
        <v/>
      </c>
      <c r="K416" s="31"/>
      <c r="L416" s="31"/>
      <c r="M416" s="238" t="str">
        <f>IF($F416="","",IF($F416="Ja","",VLOOKUP($E416,PDC!$B$10:$G$95,5,FALSE)))</f>
        <v/>
      </c>
      <c r="N416" s="31"/>
      <c r="O416" s="300">
        <f t="shared" si="24"/>
        <v>0</v>
      </c>
      <c r="P416" s="300">
        <f t="shared" si="27"/>
        <v>0</v>
      </c>
    </row>
    <row r="417" spans="1:16" x14ac:dyDescent="0.2">
      <c r="A417" s="36" t="str">
        <f>IF(LEN(Crossconnect!A419)=0,"",Crossconnect!A419)</f>
        <v/>
      </c>
      <c r="B417" s="174" t="str">
        <f>IF(LEN(Crossconnect!C419)=0,"",Crossconnect!C419)</f>
        <v/>
      </c>
      <c r="C417" s="174" t="str">
        <f t="shared" si="25"/>
        <v/>
      </c>
      <c r="D417" s="299" t="str">
        <f>IF(Crossconnect!B419="","",Crossconnect!B419)</f>
        <v/>
      </c>
      <c r="E417" s="174" t="str">
        <f>IF(LEN(Crossconnect!E419)=0,"",Crossconnect!E419)</f>
        <v/>
      </c>
      <c r="F417" s="174" t="str">
        <f t="shared" si="26"/>
        <v/>
      </c>
      <c r="G417" s="79" t="str">
        <f>IF(Crossconnect!D419="","",Crossconnect!D419)</f>
        <v/>
      </c>
      <c r="H417" s="36" t="str">
        <f>IF(LEN(Crossconnect!F419)=0,"",Crossconnect!F419)</f>
        <v/>
      </c>
      <c r="I417" s="238" t="str">
        <f>IF($C417="","",IF($C417="Ja","",VLOOKUP($B417,PDC!$B$10:$G$95,6,FALSE)))</f>
        <v/>
      </c>
      <c r="J417" s="238" t="str">
        <f>IF($C417="","",IF($C417="Ja","",VLOOKUP($B417,PDC!$B$10:$G$95,5,FALSE)))</f>
        <v/>
      </c>
      <c r="K417" s="31"/>
      <c r="L417" s="31"/>
      <c r="M417" s="238" t="str">
        <f>IF($F417="","",IF($F417="Ja","",VLOOKUP($E417,PDC!$B$10:$G$95,5,FALSE)))</f>
        <v/>
      </c>
      <c r="N417" s="31"/>
      <c r="O417" s="300">
        <f t="shared" si="24"/>
        <v>0</v>
      </c>
      <c r="P417" s="300">
        <f t="shared" si="27"/>
        <v>0</v>
      </c>
    </row>
    <row r="418" spans="1:16" x14ac:dyDescent="0.2">
      <c r="A418" s="36" t="str">
        <f>IF(LEN(Crossconnect!A420)=0,"",Crossconnect!A420)</f>
        <v/>
      </c>
      <c r="B418" s="174" t="str">
        <f>IF(LEN(Crossconnect!C420)=0,"",Crossconnect!C420)</f>
        <v/>
      </c>
      <c r="C418" s="174" t="str">
        <f t="shared" si="25"/>
        <v/>
      </c>
      <c r="D418" s="299" t="str">
        <f>IF(Crossconnect!B420="","",Crossconnect!B420)</f>
        <v/>
      </c>
      <c r="E418" s="174" t="str">
        <f>IF(LEN(Crossconnect!E420)=0,"",Crossconnect!E420)</f>
        <v/>
      </c>
      <c r="F418" s="174" t="str">
        <f t="shared" si="26"/>
        <v/>
      </c>
      <c r="G418" s="79" t="str">
        <f>IF(Crossconnect!D420="","",Crossconnect!D420)</f>
        <v/>
      </c>
      <c r="H418" s="36" t="str">
        <f>IF(LEN(Crossconnect!F420)=0,"",Crossconnect!F420)</f>
        <v/>
      </c>
      <c r="I418" s="238" t="str">
        <f>IF($C418="","",IF($C418="Ja","",VLOOKUP($B418,PDC!$B$10:$G$95,6,FALSE)))</f>
        <v/>
      </c>
      <c r="J418" s="238" t="str">
        <f>IF($C418="","",IF($C418="Ja","",VLOOKUP($B418,PDC!$B$10:$G$95,5,FALSE)))</f>
        <v/>
      </c>
      <c r="K418" s="31"/>
      <c r="L418" s="31"/>
      <c r="M418" s="238" t="str">
        <f>IF($F418="","",IF($F418="Ja","",VLOOKUP($E418,PDC!$B$10:$G$95,5,FALSE)))</f>
        <v/>
      </c>
      <c r="N418" s="31"/>
      <c r="O418" s="300">
        <f t="shared" si="24"/>
        <v>0</v>
      </c>
      <c r="P418" s="300">
        <f t="shared" si="27"/>
        <v>0</v>
      </c>
    </row>
    <row r="419" spans="1:16" x14ac:dyDescent="0.2">
      <c r="A419" s="36" t="str">
        <f>IF(LEN(Crossconnect!A421)=0,"",Crossconnect!A421)</f>
        <v/>
      </c>
      <c r="B419" s="174" t="str">
        <f>IF(LEN(Crossconnect!C421)=0,"",Crossconnect!C421)</f>
        <v/>
      </c>
      <c r="C419" s="174" t="str">
        <f t="shared" si="25"/>
        <v/>
      </c>
      <c r="D419" s="299" t="str">
        <f>IF(Crossconnect!B421="","",Crossconnect!B421)</f>
        <v/>
      </c>
      <c r="E419" s="174" t="str">
        <f>IF(LEN(Crossconnect!E421)=0,"",Crossconnect!E421)</f>
        <v/>
      </c>
      <c r="F419" s="174" t="str">
        <f t="shared" si="26"/>
        <v/>
      </c>
      <c r="G419" s="79" t="str">
        <f>IF(Crossconnect!D421="","",Crossconnect!D421)</f>
        <v/>
      </c>
      <c r="H419" s="36" t="str">
        <f>IF(LEN(Crossconnect!F421)=0,"",Crossconnect!F421)</f>
        <v/>
      </c>
      <c r="I419" s="238" t="str">
        <f>IF($C419="","",IF($C419="Ja","",VLOOKUP($B419,PDC!$B$10:$G$95,6,FALSE)))</f>
        <v/>
      </c>
      <c r="J419" s="238" t="str">
        <f>IF($C419="","",IF($C419="Ja","",VLOOKUP($B419,PDC!$B$10:$G$95,5,FALSE)))</f>
        <v/>
      </c>
      <c r="K419" s="31"/>
      <c r="L419" s="31"/>
      <c r="M419" s="238" t="str">
        <f>IF($F419="","",IF($F419="Ja","",VLOOKUP($E419,PDC!$B$10:$G$95,5,FALSE)))</f>
        <v/>
      </c>
      <c r="N419" s="31"/>
      <c r="O419" s="300">
        <f t="shared" si="24"/>
        <v>0</v>
      </c>
      <c r="P419" s="300">
        <f t="shared" si="27"/>
        <v>0</v>
      </c>
    </row>
    <row r="420" spans="1:16" x14ac:dyDescent="0.2">
      <c r="A420" s="36" t="str">
        <f>IF(LEN(Crossconnect!A422)=0,"",Crossconnect!A422)</f>
        <v/>
      </c>
      <c r="B420" s="174" t="str">
        <f>IF(LEN(Crossconnect!C422)=0,"",Crossconnect!C422)</f>
        <v/>
      </c>
      <c r="C420" s="174" t="str">
        <f t="shared" si="25"/>
        <v/>
      </c>
      <c r="D420" s="299" t="str">
        <f>IF(Crossconnect!B422="","",Crossconnect!B422)</f>
        <v/>
      </c>
      <c r="E420" s="174" t="str">
        <f>IF(LEN(Crossconnect!E422)=0,"",Crossconnect!E422)</f>
        <v/>
      </c>
      <c r="F420" s="174" t="str">
        <f t="shared" si="26"/>
        <v/>
      </c>
      <c r="G420" s="79" t="str">
        <f>IF(Crossconnect!D422="","",Crossconnect!D422)</f>
        <v/>
      </c>
      <c r="H420" s="36" t="str">
        <f>IF(LEN(Crossconnect!F422)=0,"",Crossconnect!F422)</f>
        <v/>
      </c>
      <c r="I420" s="238" t="str">
        <f>IF($C420="","",IF($C420="Ja","",VLOOKUP($B420,PDC!$B$10:$G$95,6,FALSE)))</f>
        <v/>
      </c>
      <c r="J420" s="238" t="str">
        <f>IF($C420="","",IF($C420="Ja","",VLOOKUP($B420,PDC!$B$10:$G$95,5,FALSE)))</f>
        <v/>
      </c>
      <c r="K420" s="31"/>
      <c r="L420" s="31"/>
      <c r="M420" s="238" t="str">
        <f>IF($F420="","",IF($F420="Ja","",VLOOKUP($E420,PDC!$B$10:$G$95,5,FALSE)))</f>
        <v/>
      </c>
      <c r="N420" s="31"/>
      <c r="O420" s="300">
        <f t="shared" si="24"/>
        <v>0</v>
      </c>
      <c r="P420" s="300">
        <f t="shared" si="27"/>
        <v>0</v>
      </c>
    </row>
    <row r="421" spans="1:16" x14ac:dyDescent="0.2">
      <c r="A421" s="36" t="str">
        <f>IF(LEN(Crossconnect!A423)=0,"",Crossconnect!A423)</f>
        <v/>
      </c>
      <c r="B421" s="174" t="str">
        <f>IF(LEN(Crossconnect!C423)=0,"",Crossconnect!C423)</f>
        <v/>
      </c>
      <c r="C421" s="174" t="str">
        <f t="shared" si="25"/>
        <v/>
      </c>
      <c r="D421" s="299" t="str">
        <f>IF(Crossconnect!B423="","",Crossconnect!B423)</f>
        <v/>
      </c>
      <c r="E421" s="174" t="str">
        <f>IF(LEN(Crossconnect!E423)=0,"",Crossconnect!E423)</f>
        <v/>
      </c>
      <c r="F421" s="174" t="str">
        <f t="shared" si="26"/>
        <v/>
      </c>
      <c r="G421" s="79" t="str">
        <f>IF(Crossconnect!D423="","",Crossconnect!D423)</f>
        <v/>
      </c>
      <c r="H421" s="36" t="str">
        <f>IF(LEN(Crossconnect!F423)=0,"",Crossconnect!F423)</f>
        <v/>
      </c>
      <c r="I421" s="238" t="str">
        <f>IF($C421="","",IF($C421="Ja","",VLOOKUP($B421,PDC!$B$10:$G$95,6,FALSE)))</f>
        <v/>
      </c>
      <c r="J421" s="238" t="str">
        <f>IF($C421="","",IF($C421="Ja","",VLOOKUP($B421,PDC!$B$10:$G$95,5,FALSE)))</f>
        <v/>
      </c>
      <c r="K421" s="31"/>
      <c r="L421" s="31"/>
      <c r="M421" s="238" t="str">
        <f>IF($F421="","",IF($F421="Ja","",VLOOKUP($E421,PDC!$B$10:$G$95,5,FALSE)))</f>
        <v/>
      </c>
      <c r="N421" s="31"/>
      <c r="O421" s="300">
        <f t="shared" si="24"/>
        <v>0</v>
      </c>
      <c r="P421" s="300">
        <f t="shared" si="27"/>
        <v>0</v>
      </c>
    </row>
    <row r="422" spans="1:16" x14ac:dyDescent="0.2">
      <c r="A422" s="36" t="str">
        <f>IF(LEN(Crossconnect!A424)=0,"",Crossconnect!A424)</f>
        <v/>
      </c>
      <c r="B422" s="174" t="str">
        <f>IF(LEN(Crossconnect!C424)=0,"",Crossconnect!C424)</f>
        <v/>
      </c>
      <c r="C422" s="174" t="str">
        <f t="shared" si="25"/>
        <v/>
      </c>
      <c r="D422" s="299" t="str">
        <f>IF(Crossconnect!B424="","",Crossconnect!B424)</f>
        <v/>
      </c>
      <c r="E422" s="174" t="str">
        <f>IF(LEN(Crossconnect!E424)=0,"",Crossconnect!E424)</f>
        <v/>
      </c>
      <c r="F422" s="174" t="str">
        <f t="shared" si="26"/>
        <v/>
      </c>
      <c r="G422" s="79" t="str">
        <f>IF(Crossconnect!D424="","",Crossconnect!D424)</f>
        <v/>
      </c>
      <c r="H422" s="36" t="str">
        <f>IF(LEN(Crossconnect!F424)=0,"",Crossconnect!F424)</f>
        <v/>
      </c>
      <c r="I422" s="238" t="str">
        <f>IF($C422="","",IF($C422="Ja","",VLOOKUP($B422,PDC!$B$10:$G$95,6,FALSE)))</f>
        <v/>
      </c>
      <c r="J422" s="238" t="str">
        <f>IF($C422="","",IF($C422="Ja","",VLOOKUP($B422,PDC!$B$10:$G$95,5,FALSE)))</f>
        <v/>
      </c>
      <c r="K422" s="31"/>
      <c r="L422" s="31"/>
      <c r="M422" s="238" t="str">
        <f>IF($F422="","",IF($F422="Ja","",VLOOKUP($E422,PDC!$B$10:$G$95,5,FALSE)))</f>
        <v/>
      </c>
      <c r="N422" s="31"/>
      <c r="O422" s="300">
        <f t="shared" si="24"/>
        <v>0</v>
      </c>
      <c r="P422" s="300">
        <f t="shared" si="27"/>
        <v>0</v>
      </c>
    </row>
    <row r="423" spans="1:16" x14ac:dyDescent="0.2">
      <c r="A423" s="36" t="str">
        <f>IF(LEN(Crossconnect!A425)=0,"",Crossconnect!A425)</f>
        <v/>
      </c>
      <c r="B423" s="174" t="str">
        <f>IF(LEN(Crossconnect!C425)=0,"",Crossconnect!C425)</f>
        <v/>
      </c>
      <c r="C423" s="174" t="str">
        <f t="shared" si="25"/>
        <v/>
      </c>
      <c r="D423" s="299" t="str">
        <f>IF(Crossconnect!B425="","",Crossconnect!B425)</f>
        <v/>
      </c>
      <c r="E423" s="174" t="str">
        <f>IF(LEN(Crossconnect!E425)=0,"",Crossconnect!E425)</f>
        <v/>
      </c>
      <c r="F423" s="174" t="str">
        <f t="shared" si="26"/>
        <v/>
      </c>
      <c r="G423" s="79" t="str">
        <f>IF(Crossconnect!D425="","",Crossconnect!D425)</f>
        <v/>
      </c>
      <c r="H423" s="36" t="str">
        <f>IF(LEN(Crossconnect!F425)=0,"",Crossconnect!F425)</f>
        <v/>
      </c>
      <c r="I423" s="238" t="str">
        <f>IF($C423="","",IF($C423="Ja","",VLOOKUP($B423,PDC!$B$10:$G$95,6,FALSE)))</f>
        <v/>
      </c>
      <c r="J423" s="238" t="str">
        <f>IF($C423="","",IF($C423="Ja","",VLOOKUP($B423,PDC!$B$10:$G$95,5,FALSE)))</f>
        <v/>
      </c>
      <c r="K423" s="31"/>
      <c r="L423" s="31"/>
      <c r="M423" s="238" t="str">
        <f>IF($F423="","",IF($F423="Ja","",VLOOKUP($E423,PDC!$B$10:$G$95,5,FALSE)))</f>
        <v/>
      </c>
      <c r="N423" s="31"/>
      <c r="O423" s="300">
        <f t="shared" si="24"/>
        <v>0</v>
      </c>
      <c r="P423" s="300">
        <f t="shared" si="27"/>
        <v>0</v>
      </c>
    </row>
    <row r="424" spans="1:16" x14ac:dyDescent="0.2">
      <c r="A424" s="36" t="str">
        <f>IF(LEN(Crossconnect!A426)=0,"",Crossconnect!A426)</f>
        <v/>
      </c>
      <c r="B424" s="174" t="str">
        <f>IF(LEN(Crossconnect!C426)=0,"",Crossconnect!C426)</f>
        <v/>
      </c>
      <c r="C424" s="174" t="str">
        <f t="shared" si="25"/>
        <v/>
      </c>
      <c r="D424" s="299" t="str">
        <f>IF(Crossconnect!B426="","",Crossconnect!B426)</f>
        <v/>
      </c>
      <c r="E424" s="174" t="str">
        <f>IF(LEN(Crossconnect!E426)=0,"",Crossconnect!E426)</f>
        <v/>
      </c>
      <c r="F424" s="174" t="str">
        <f t="shared" si="26"/>
        <v/>
      </c>
      <c r="G424" s="79" t="str">
        <f>IF(Crossconnect!D426="","",Crossconnect!D426)</f>
        <v/>
      </c>
      <c r="H424" s="36" t="str">
        <f>IF(LEN(Crossconnect!F426)=0,"",Crossconnect!F426)</f>
        <v/>
      </c>
      <c r="I424" s="238" t="str">
        <f>IF($C424="","",IF($C424="Ja","",VLOOKUP($B424,PDC!$B$10:$G$95,6,FALSE)))</f>
        <v/>
      </c>
      <c r="J424" s="238" t="str">
        <f>IF($C424="","",IF($C424="Ja","",VLOOKUP($B424,PDC!$B$10:$G$95,5,FALSE)))</f>
        <v/>
      </c>
      <c r="K424" s="31"/>
      <c r="L424" s="31"/>
      <c r="M424" s="238" t="str">
        <f>IF($F424="","",IF($F424="Ja","",VLOOKUP($E424,PDC!$B$10:$G$95,5,FALSE)))</f>
        <v/>
      </c>
      <c r="N424" s="31"/>
      <c r="O424" s="300">
        <f t="shared" si="24"/>
        <v>0</v>
      </c>
      <c r="P424" s="300">
        <f t="shared" si="27"/>
        <v>0</v>
      </c>
    </row>
    <row r="425" spans="1:16" x14ac:dyDescent="0.2">
      <c r="A425" s="36" t="str">
        <f>IF(LEN(Crossconnect!A427)=0,"",Crossconnect!A427)</f>
        <v/>
      </c>
      <c r="B425" s="174" t="str">
        <f>IF(LEN(Crossconnect!C427)=0,"",Crossconnect!C427)</f>
        <v/>
      </c>
      <c r="C425" s="174" t="str">
        <f t="shared" si="25"/>
        <v/>
      </c>
      <c r="D425" s="299" t="str">
        <f>IF(Crossconnect!B427="","",Crossconnect!B427)</f>
        <v/>
      </c>
      <c r="E425" s="174" t="str">
        <f>IF(LEN(Crossconnect!E427)=0,"",Crossconnect!E427)</f>
        <v/>
      </c>
      <c r="F425" s="174" t="str">
        <f t="shared" si="26"/>
        <v/>
      </c>
      <c r="G425" s="79" t="str">
        <f>IF(Crossconnect!D427="","",Crossconnect!D427)</f>
        <v/>
      </c>
      <c r="H425" s="36" t="str">
        <f>IF(LEN(Crossconnect!F427)=0,"",Crossconnect!F427)</f>
        <v/>
      </c>
      <c r="I425" s="238" t="str">
        <f>IF($C425="","",IF($C425="Ja","",VLOOKUP($B425,PDC!$B$10:$G$95,6,FALSE)))</f>
        <v/>
      </c>
      <c r="J425" s="238" t="str">
        <f>IF($C425="","",IF($C425="Ja","",VLOOKUP($B425,PDC!$B$10:$G$95,5,FALSE)))</f>
        <v/>
      </c>
      <c r="K425" s="31"/>
      <c r="L425" s="31"/>
      <c r="M425" s="238" t="str">
        <f>IF($F425="","",IF($F425="Ja","",VLOOKUP($E425,PDC!$B$10:$G$95,5,FALSE)))</f>
        <v/>
      </c>
      <c r="N425" s="31"/>
      <c r="O425" s="300">
        <f t="shared" si="24"/>
        <v>0</v>
      </c>
      <c r="P425" s="300">
        <f t="shared" si="27"/>
        <v>0</v>
      </c>
    </row>
    <row r="426" spans="1:16" x14ac:dyDescent="0.2">
      <c r="A426" s="36" t="str">
        <f>IF(LEN(Crossconnect!A428)=0,"",Crossconnect!A428)</f>
        <v/>
      </c>
      <c r="B426" s="174" t="str">
        <f>IF(LEN(Crossconnect!C428)=0,"",Crossconnect!C428)</f>
        <v/>
      </c>
      <c r="C426" s="174" t="str">
        <f t="shared" si="25"/>
        <v/>
      </c>
      <c r="D426" s="299" t="str">
        <f>IF(Crossconnect!B428="","",Crossconnect!B428)</f>
        <v/>
      </c>
      <c r="E426" s="174" t="str">
        <f>IF(LEN(Crossconnect!E428)=0,"",Crossconnect!E428)</f>
        <v/>
      </c>
      <c r="F426" s="174" t="str">
        <f t="shared" si="26"/>
        <v/>
      </c>
      <c r="G426" s="79" t="str">
        <f>IF(Crossconnect!D428="","",Crossconnect!D428)</f>
        <v/>
      </c>
      <c r="H426" s="36" t="str">
        <f>IF(LEN(Crossconnect!F428)=0,"",Crossconnect!F428)</f>
        <v/>
      </c>
      <c r="I426" s="238" t="str">
        <f>IF($C426="","",IF($C426="Ja","",VLOOKUP($B426,PDC!$B$10:$G$95,6,FALSE)))</f>
        <v/>
      </c>
      <c r="J426" s="238" t="str">
        <f>IF($C426="","",IF($C426="Ja","",VLOOKUP($B426,PDC!$B$10:$G$95,5,FALSE)))</f>
        <v/>
      </c>
      <c r="K426" s="31"/>
      <c r="L426" s="31"/>
      <c r="M426" s="238" t="str">
        <f>IF($F426="","",IF($F426="Ja","",VLOOKUP($E426,PDC!$B$10:$G$95,5,FALSE)))</f>
        <v/>
      </c>
      <c r="N426" s="31"/>
      <c r="O426" s="300">
        <f t="shared" si="24"/>
        <v>0</v>
      </c>
      <c r="P426" s="300">
        <f t="shared" si="27"/>
        <v>0</v>
      </c>
    </row>
    <row r="427" spans="1:16" x14ac:dyDescent="0.2">
      <c r="A427" s="36" t="str">
        <f>IF(LEN(Crossconnect!A429)=0,"",Crossconnect!A429)</f>
        <v/>
      </c>
      <c r="B427" s="174" t="str">
        <f>IF(LEN(Crossconnect!C429)=0,"",Crossconnect!C429)</f>
        <v/>
      </c>
      <c r="C427" s="174" t="str">
        <f t="shared" si="25"/>
        <v/>
      </c>
      <c r="D427" s="299" t="str">
        <f>IF(Crossconnect!B429="","",Crossconnect!B429)</f>
        <v/>
      </c>
      <c r="E427" s="174" t="str">
        <f>IF(LEN(Crossconnect!E429)=0,"",Crossconnect!E429)</f>
        <v/>
      </c>
      <c r="F427" s="174" t="str">
        <f t="shared" si="26"/>
        <v/>
      </c>
      <c r="G427" s="79" t="str">
        <f>IF(Crossconnect!D429="","",Crossconnect!D429)</f>
        <v/>
      </c>
      <c r="H427" s="36" t="str">
        <f>IF(LEN(Crossconnect!F429)=0,"",Crossconnect!F429)</f>
        <v/>
      </c>
      <c r="I427" s="238" t="str">
        <f>IF($C427="","",IF($C427="Ja","",VLOOKUP($B427,PDC!$B$10:$G$95,6,FALSE)))</f>
        <v/>
      </c>
      <c r="J427" s="238" t="str">
        <f>IF($C427="","",IF($C427="Ja","",VLOOKUP($B427,PDC!$B$10:$G$95,5,FALSE)))</f>
        <v/>
      </c>
      <c r="K427" s="31"/>
      <c r="L427" s="31"/>
      <c r="M427" s="238" t="str">
        <f>IF($F427="","",IF($F427="Ja","",VLOOKUP($E427,PDC!$B$10:$G$95,5,FALSE)))</f>
        <v/>
      </c>
      <c r="N427" s="31"/>
      <c r="O427" s="300">
        <f t="shared" si="24"/>
        <v>0</v>
      </c>
      <c r="P427" s="300">
        <f t="shared" si="27"/>
        <v>0</v>
      </c>
    </row>
    <row r="428" spans="1:16" x14ac:dyDescent="0.2">
      <c r="A428" s="36" t="str">
        <f>IF(LEN(Crossconnect!A430)=0,"",Crossconnect!A430)</f>
        <v/>
      </c>
      <c r="B428" s="174" t="str">
        <f>IF(LEN(Crossconnect!C430)=0,"",Crossconnect!C430)</f>
        <v/>
      </c>
      <c r="C428" s="174" t="str">
        <f t="shared" si="25"/>
        <v/>
      </c>
      <c r="D428" s="299" t="str">
        <f>IF(Crossconnect!B430="","",Crossconnect!B430)</f>
        <v/>
      </c>
      <c r="E428" s="174" t="str">
        <f>IF(LEN(Crossconnect!E430)=0,"",Crossconnect!E430)</f>
        <v/>
      </c>
      <c r="F428" s="174" t="str">
        <f t="shared" si="26"/>
        <v/>
      </c>
      <c r="G428" s="79" t="str">
        <f>IF(Crossconnect!D430="","",Crossconnect!D430)</f>
        <v/>
      </c>
      <c r="H428" s="36" t="str">
        <f>IF(LEN(Crossconnect!F430)=0,"",Crossconnect!F430)</f>
        <v/>
      </c>
      <c r="I428" s="238" t="str">
        <f>IF($C428="","",IF($C428="Ja","",VLOOKUP($B428,PDC!$B$10:$G$95,6,FALSE)))</f>
        <v/>
      </c>
      <c r="J428" s="238" t="str">
        <f>IF($C428="","",IF($C428="Ja","",VLOOKUP($B428,PDC!$B$10:$G$95,5,FALSE)))</f>
        <v/>
      </c>
      <c r="K428" s="31"/>
      <c r="L428" s="31"/>
      <c r="M428" s="238" t="str">
        <f>IF($F428="","",IF($F428="Ja","",VLOOKUP($E428,PDC!$B$10:$G$95,5,FALSE)))</f>
        <v/>
      </c>
      <c r="N428" s="31"/>
      <c r="O428" s="300">
        <f t="shared" si="24"/>
        <v>0</v>
      </c>
      <c r="P428" s="300">
        <f t="shared" si="27"/>
        <v>0</v>
      </c>
    </row>
    <row r="429" spans="1:16" x14ac:dyDescent="0.2">
      <c r="A429" s="36" t="str">
        <f>IF(LEN(Crossconnect!A431)=0,"",Crossconnect!A431)</f>
        <v/>
      </c>
      <c r="B429" s="174" t="str">
        <f>IF(LEN(Crossconnect!C431)=0,"",Crossconnect!C431)</f>
        <v/>
      </c>
      <c r="C429" s="174" t="str">
        <f t="shared" si="25"/>
        <v/>
      </c>
      <c r="D429" s="299" t="str">
        <f>IF(Crossconnect!B431="","",Crossconnect!B431)</f>
        <v/>
      </c>
      <c r="E429" s="174" t="str">
        <f>IF(LEN(Crossconnect!E431)=0,"",Crossconnect!E431)</f>
        <v/>
      </c>
      <c r="F429" s="174" t="str">
        <f t="shared" si="26"/>
        <v/>
      </c>
      <c r="G429" s="79" t="str">
        <f>IF(Crossconnect!D431="","",Crossconnect!D431)</f>
        <v/>
      </c>
      <c r="H429" s="36" t="str">
        <f>IF(LEN(Crossconnect!F431)=0,"",Crossconnect!F431)</f>
        <v/>
      </c>
      <c r="I429" s="238" t="str">
        <f>IF($C429="","",IF($C429="Ja","",VLOOKUP($B429,PDC!$B$10:$G$95,6,FALSE)))</f>
        <v/>
      </c>
      <c r="J429" s="238" t="str">
        <f>IF($C429="","",IF($C429="Ja","",VLOOKUP($B429,PDC!$B$10:$G$95,5,FALSE)))</f>
        <v/>
      </c>
      <c r="K429" s="31"/>
      <c r="L429" s="31"/>
      <c r="M429" s="238" t="str">
        <f>IF($F429="","",IF($F429="Ja","",VLOOKUP($E429,PDC!$B$10:$G$95,5,FALSE)))</f>
        <v/>
      </c>
      <c r="N429" s="31"/>
      <c r="O429" s="300">
        <f t="shared" si="24"/>
        <v>0</v>
      </c>
      <c r="P429" s="300">
        <f t="shared" si="27"/>
        <v>0</v>
      </c>
    </row>
    <row r="430" spans="1:16" x14ac:dyDescent="0.2">
      <c r="A430" s="36" t="str">
        <f>IF(LEN(Crossconnect!A432)=0,"",Crossconnect!A432)</f>
        <v/>
      </c>
      <c r="B430" s="174" t="str">
        <f>IF(LEN(Crossconnect!C432)=0,"",Crossconnect!C432)</f>
        <v/>
      </c>
      <c r="C430" s="174" t="str">
        <f t="shared" si="25"/>
        <v/>
      </c>
      <c r="D430" s="299" t="str">
        <f>IF(Crossconnect!B432="","",Crossconnect!B432)</f>
        <v/>
      </c>
      <c r="E430" s="174" t="str">
        <f>IF(LEN(Crossconnect!E432)=0,"",Crossconnect!E432)</f>
        <v/>
      </c>
      <c r="F430" s="174" t="str">
        <f t="shared" si="26"/>
        <v/>
      </c>
      <c r="G430" s="79" t="str">
        <f>IF(Crossconnect!D432="","",Crossconnect!D432)</f>
        <v/>
      </c>
      <c r="H430" s="36" t="str">
        <f>IF(LEN(Crossconnect!F432)=0,"",Crossconnect!F432)</f>
        <v/>
      </c>
      <c r="I430" s="238" t="str">
        <f>IF($C430="","",IF($C430="Ja","",VLOOKUP($B430,PDC!$B$10:$G$95,6,FALSE)))</f>
        <v/>
      </c>
      <c r="J430" s="238" t="str">
        <f>IF($C430="","",IF($C430="Ja","",VLOOKUP($B430,PDC!$B$10:$G$95,5,FALSE)))</f>
        <v/>
      </c>
      <c r="K430" s="31"/>
      <c r="L430" s="31"/>
      <c r="M430" s="238" t="str">
        <f>IF($F430="","",IF($F430="Ja","",VLOOKUP($E430,PDC!$B$10:$G$95,5,FALSE)))</f>
        <v/>
      </c>
      <c r="N430" s="31"/>
      <c r="O430" s="300">
        <f t="shared" si="24"/>
        <v>0</v>
      </c>
      <c r="P430" s="300">
        <f t="shared" si="27"/>
        <v>0</v>
      </c>
    </row>
    <row r="431" spans="1:16" x14ac:dyDescent="0.2">
      <c r="A431" s="36" t="str">
        <f>IF(LEN(Crossconnect!A433)=0,"",Crossconnect!A433)</f>
        <v/>
      </c>
      <c r="B431" s="174" t="str">
        <f>IF(LEN(Crossconnect!C433)=0,"",Crossconnect!C433)</f>
        <v/>
      </c>
      <c r="C431" s="174" t="str">
        <f t="shared" si="25"/>
        <v/>
      </c>
      <c r="D431" s="299" t="str">
        <f>IF(Crossconnect!B433="","",Crossconnect!B433)</f>
        <v/>
      </c>
      <c r="E431" s="174" t="str">
        <f>IF(LEN(Crossconnect!E433)=0,"",Crossconnect!E433)</f>
        <v/>
      </c>
      <c r="F431" s="174" t="str">
        <f t="shared" si="26"/>
        <v/>
      </c>
      <c r="G431" s="79" t="str">
        <f>IF(Crossconnect!D433="","",Crossconnect!D433)</f>
        <v/>
      </c>
      <c r="H431" s="36" t="str">
        <f>IF(LEN(Crossconnect!F433)=0,"",Crossconnect!F433)</f>
        <v/>
      </c>
      <c r="I431" s="238" t="str">
        <f>IF($C431="","",IF($C431="Ja","",VLOOKUP($B431,PDC!$B$10:$G$95,6,FALSE)))</f>
        <v/>
      </c>
      <c r="J431" s="238" t="str">
        <f>IF($C431="","",IF($C431="Ja","",VLOOKUP($B431,PDC!$B$10:$G$95,5,FALSE)))</f>
        <v/>
      </c>
      <c r="K431" s="31"/>
      <c r="L431" s="31"/>
      <c r="M431" s="238" t="str">
        <f>IF($F431="","",IF($F431="Ja","",VLOOKUP($E431,PDC!$B$10:$G$95,5,FALSE)))</f>
        <v/>
      </c>
      <c r="N431" s="31"/>
      <c r="O431" s="300">
        <f t="shared" si="24"/>
        <v>0</v>
      </c>
      <c r="P431" s="300">
        <f t="shared" si="27"/>
        <v>0</v>
      </c>
    </row>
    <row r="432" spans="1:16" x14ac:dyDescent="0.2">
      <c r="A432" s="36" t="str">
        <f>IF(LEN(Crossconnect!A434)=0,"",Crossconnect!A434)</f>
        <v/>
      </c>
      <c r="B432" s="174" t="str">
        <f>IF(LEN(Crossconnect!C434)=0,"",Crossconnect!C434)</f>
        <v/>
      </c>
      <c r="C432" s="174" t="str">
        <f t="shared" si="25"/>
        <v/>
      </c>
      <c r="D432" s="299" t="str">
        <f>IF(Crossconnect!B434="","",Crossconnect!B434)</f>
        <v/>
      </c>
      <c r="E432" s="174" t="str">
        <f>IF(LEN(Crossconnect!E434)=0,"",Crossconnect!E434)</f>
        <v/>
      </c>
      <c r="F432" s="174" t="str">
        <f t="shared" si="26"/>
        <v/>
      </c>
      <c r="G432" s="79" t="str">
        <f>IF(Crossconnect!D434="","",Crossconnect!D434)</f>
        <v/>
      </c>
      <c r="H432" s="36" t="str">
        <f>IF(LEN(Crossconnect!F434)=0,"",Crossconnect!F434)</f>
        <v/>
      </c>
      <c r="I432" s="238" t="str">
        <f>IF($C432="","",IF($C432="Ja","",VLOOKUP($B432,PDC!$B$10:$G$95,6,FALSE)))</f>
        <v/>
      </c>
      <c r="J432" s="238" t="str">
        <f>IF($C432="","",IF($C432="Ja","",VLOOKUP($B432,PDC!$B$10:$G$95,5,FALSE)))</f>
        <v/>
      </c>
      <c r="K432" s="31"/>
      <c r="L432" s="31"/>
      <c r="M432" s="238" t="str">
        <f>IF($F432="","",IF($F432="Ja","",VLOOKUP($E432,PDC!$B$10:$G$95,5,FALSE)))</f>
        <v/>
      </c>
      <c r="N432" s="31"/>
      <c r="O432" s="300">
        <f t="shared" si="24"/>
        <v>0</v>
      </c>
      <c r="P432" s="300">
        <f t="shared" si="27"/>
        <v>0</v>
      </c>
    </row>
    <row r="433" spans="1:16" x14ac:dyDescent="0.2">
      <c r="A433" s="36" t="str">
        <f>IF(LEN(Crossconnect!A435)=0,"",Crossconnect!A435)</f>
        <v/>
      </c>
      <c r="B433" s="174" t="str">
        <f>IF(LEN(Crossconnect!C435)=0,"",Crossconnect!C435)</f>
        <v/>
      </c>
      <c r="C433" s="174" t="str">
        <f t="shared" si="25"/>
        <v/>
      </c>
      <c r="D433" s="299" t="str">
        <f>IF(Crossconnect!B435="","",Crossconnect!B435)</f>
        <v/>
      </c>
      <c r="E433" s="174" t="str">
        <f>IF(LEN(Crossconnect!E435)=0,"",Crossconnect!E435)</f>
        <v/>
      </c>
      <c r="F433" s="174" t="str">
        <f t="shared" si="26"/>
        <v/>
      </c>
      <c r="G433" s="79" t="str">
        <f>IF(Crossconnect!D435="","",Crossconnect!D435)</f>
        <v/>
      </c>
      <c r="H433" s="36" t="str">
        <f>IF(LEN(Crossconnect!F435)=0,"",Crossconnect!F435)</f>
        <v/>
      </c>
      <c r="I433" s="238" t="str">
        <f>IF($C433="","",IF($C433="Ja","",VLOOKUP($B433,PDC!$B$10:$G$95,6,FALSE)))</f>
        <v/>
      </c>
      <c r="J433" s="238" t="str">
        <f>IF($C433="","",IF($C433="Ja","",VLOOKUP($B433,PDC!$B$10:$G$95,5,FALSE)))</f>
        <v/>
      </c>
      <c r="K433" s="31"/>
      <c r="L433" s="31"/>
      <c r="M433" s="238" t="str">
        <f>IF($F433="","",IF($F433="Ja","",VLOOKUP($E433,PDC!$B$10:$G$95,5,FALSE)))</f>
        <v/>
      </c>
      <c r="N433" s="31"/>
      <c r="O433" s="300">
        <f t="shared" si="24"/>
        <v>0</v>
      </c>
      <c r="P433" s="300">
        <f t="shared" si="27"/>
        <v>0</v>
      </c>
    </row>
    <row r="434" spans="1:16" x14ac:dyDescent="0.2">
      <c r="A434" s="36" t="str">
        <f>IF(LEN(Crossconnect!A436)=0,"",Crossconnect!A436)</f>
        <v/>
      </c>
      <c r="B434" s="174" t="str">
        <f>IF(LEN(Crossconnect!C436)=0,"",Crossconnect!C436)</f>
        <v/>
      </c>
      <c r="C434" s="174" t="str">
        <f t="shared" si="25"/>
        <v/>
      </c>
      <c r="D434" s="299" t="str">
        <f>IF(Crossconnect!B436="","",Crossconnect!B436)</f>
        <v/>
      </c>
      <c r="E434" s="174" t="str">
        <f>IF(LEN(Crossconnect!E436)=0,"",Crossconnect!E436)</f>
        <v/>
      </c>
      <c r="F434" s="174" t="str">
        <f t="shared" si="26"/>
        <v/>
      </c>
      <c r="G434" s="79" t="str">
        <f>IF(Crossconnect!D436="","",Crossconnect!D436)</f>
        <v/>
      </c>
      <c r="H434" s="36" t="str">
        <f>IF(LEN(Crossconnect!F436)=0,"",Crossconnect!F436)</f>
        <v/>
      </c>
      <c r="I434" s="238" t="str">
        <f>IF($C434="","",IF($C434="Ja","",VLOOKUP($B434,PDC!$B$10:$G$95,6,FALSE)))</f>
        <v/>
      </c>
      <c r="J434" s="238" t="str">
        <f>IF($C434="","",IF($C434="Ja","",VLOOKUP($B434,PDC!$B$10:$G$95,5,FALSE)))</f>
        <v/>
      </c>
      <c r="K434" s="31"/>
      <c r="L434" s="31"/>
      <c r="M434" s="238" t="str">
        <f>IF($F434="","",IF($F434="Ja","",VLOOKUP($E434,PDC!$B$10:$G$95,5,FALSE)))</f>
        <v/>
      </c>
      <c r="N434" s="31"/>
      <c r="O434" s="300">
        <f t="shared" si="24"/>
        <v>0</v>
      </c>
      <c r="P434" s="300">
        <f t="shared" si="27"/>
        <v>0</v>
      </c>
    </row>
    <row r="435" spans="1:16" x14ac:dyDescent="0.2">
      <c r="A435" s="36" t="str">
        <f>IF(LEN(Crossconnect!A437)=0,"",Crossconnect!A437)</f>
        <v/>
      </c>
      <c r="B435" s="174" t="str">
        <f>IF(LEN(Crossconnect!C437)=0,"",Crossconnect!C437)</f>
        <v/>
      </c>
      <c r="C435" s="174" t="str">
        <f t="shared" si="25"/>
        <v/>
      </c>
      <c r="D435" s="299" t="str">
        <f>IF(Crossconnect!B437="","",Crossconnect!B437)</f>
        <v/>
      </c>
      <c r="E435" s="174" t="str">
        <f>IF(LEN(Crossconnect!E437)=0,"",Crossconnect!E437)</f>
        <v/>
      </c>
      <c r="F435" s="174" t="str">
        <f t="shared" si="26"/>
        <v/>
      </c>
      <c r="G435" s="79" t="str">
        <f>IF(Crossconnect!D437="","",Crossconnect!D437)</f>
        <v/>
      </c>
      <c r="H435" s="36" t="str">
        <f>IF(LEN(Crossconnect!F437)=0,"",Crossconnect!F437)</f>
        <v/>
      </c>
      <c r="I435" s="238" t="str">
        <f>IF($C435="","",IF($C435="Ja","",VLOOKUP($B435,PDC!$B$10:$G$95,6,FALSE)))</f>
        <v/>
      </c>
      <c r="J435" s="238" t="str">
        <f>IF($C435="","",IF($C435="Ja","",VLOOKUP($B435,PDC!$B$10:$G$95,5,FALSE)))</f>
        <v/>
      </c>
      <c r="K435" s="31"/>
      <c r="L435" s="31"/>
      <c r="M435" s="238" t="str">
        <f>IF($F435="","",IF($F435="Ja","",VLOOKUP($E435,PDC!$B$10:$G$95,5,FALSE)))</f>
        <v/>
      </c>
      <c r="N435" s="31"/>
      <c r="O435" s="300">
        <f t="shared" si="24"/>
        <v>0</v>
      </c>
      <c r="P435" s="300">
        <f t="shared" si="27"/>
        <v>0</v>
      </c>
    </row>
    <row r="436" spans="1:16" x14ac:dyDescent="0.2">
      <c r="A436" s="36" t="str">
        <f>IF(LEN(Crossconnect!A438)=0,"",Crossconnect!A438)</f>
        <v/>
      </c>
      <c r="B436" s="174" t="str">
        <f>IF(LEN(Crossconnect!C438)=0,"",Crossconnect!C438)</f>
        <v/>
      </c>
      <c r="C436" s="174" t="str">
        <f t="shared" si="25"/>
        <v/>
      </c>
      <c r="D436" s="299" t="str">
        <f>IF(Crossconnect!B438="","",Crossconnect!B438)</f>
        <v/>
      </c>
      <c r="E436" s="174" t="str">
        <f>IF(LEN(Crossconnect!E438)=0,"",Crossconnect!E438)</f>
        <v/>
      </c>
      <c r="F436" s="174" t="str">
        <f t="shared" si="26"/>
        <v/>
      </c>
      <c r="G436" s="79" t="str">
        <f>IF(Crossconnect!D438="","",Crossconnect!D438)</f>
        <v/>
      </c>
      <c r="H436" s="36" t="str">
        <f>IF(LEN(Crossconnect!F438)=0,"",Crossconnect!F438)</f>
        <v/>
      </c>
      <c r="I436" s="238" t="str">
        <f>IF($C436="","",IF($C436="Ja","",VLOOKUP($B436,PDC!$B$10:$G$95,6,FALSE)))</f>
        <v/>
      </c>
      <c r="J436" s="238" t="str">
        <f>IF($C436="","",IF($C436="Ja","",VLOOKUP($B436,PDC!$B$10:$G$95,5,FALSE)))</f>
        <v/>
      </c>
      <c r="K436" s="31"/>
      <c r="L436" s="31"/>
      <c r="M436" s="238" t="str">
        <f>IF($F436="","",IF($F436="Ja","",VLOOKUP($E436,PDC!$B$10:$G$95,5,FALSE)))</f>
        <v/>
      </c>
      <c r="N436" s="31"/>
      <c r="O436" s="300">
        <f t="shared" si="24"/>
        <v>0</v>
      </c>
      <c r="P436" s="300">
        <f t="shared" si="27"/>
        <v>0</v>
      </c>
    </row>
    <row r="437" spans="1:16" x14ac:dyDescent="0.2">
      <c r="A437" s="36" t="str">
        <f>IF(LEN(Crossconnect!A439)=0,"",Crossconnect!A439)</f>
        <v/>
      </c>
      <c r="B437" s="174" t="str">
        <f>IF(LEN(Crossconnect!C439)=0,"",Crossconnect!C439)</f>
        <v/>
      </c>
      <c r="C437" s="174" t="str">
        <f t="shared" si="25"/>
        <v/>
      </c>
      <c r="D437" s="299" t="str">
        <f>IF(Crossconnect!B439="","",Crossconnect!B439)</f>
        <v/>
      </c>
      <c r="E437" s="174" t="str">
        <f>IF(LEN(Crossconnect!E439)=0,"",Crossconnect!E439)</f>
        <v/>
      </c>
      <c r="F437" s="174" t="str">
        <f t="shared" si="26"/>
        <v/>
      </c>
      <c r="G437" s="79" t="str">
        <f>IF(Crossconnect!D439="","",Crossconnect!D439)</f>
        <v/>
      </c>
      <c r="H437" s="36" t="str">
        <f>IF(LEN(Crossconnect!F439)=0,"",Crossconnect!F439)</f>
        <v/>
      </c>
      <c r="I437" s="238" t="str">
        <f>IF($C437="","",IF($C437="Ja","",VLOOKUP($B437,PDC!$B$10:$G$95,6,FALSE)))</f>
        <v/>
      </c>
      <c r="J437" s="238" t="str">
        <f>IF($C437="","",IF($C437="Ja","",VLOOKUP($B437,PDC!$B$10:$G$95,5,FALSE)))</f>
        <v/>
      </c>
      <c r="K437" s="31"/>
      <c r="L437" s="31"/>
      <c r="M437" s="238" t="str">
        <f>IF($F437="","",IF($F437="Ja","",VLOOKUP($E437,PDC!$B$10:$G$95,5,FALSE)))</f>
        <v/>
      </c>
      <c r="N437" s="31"/>
      <c r="O437" s="300">
        <f t="shared" si="24"/>
        <v>0</v>
      </c>
      <c r="P437" s="300">
        <f t="shared" si="27"/>
        <v>0</v>
      </c>
    </row>
    <row r="438" spans="1:16" x14ac:dyDescent="0.2">
      <c r="A438" s="36" t="str">
        <f>IF(LEN(Crossconnect!A440)=0,"",Crossconnect!A440)</f>
        <v/>
      </c>
      <c r="B438" s="174" t="str">
        <f>IF(LEN(Crossconnect!C440)=0,"",Crossconnect!C440)</f>
        <v/>
      </c>
      <c r="C438" s="174" t="str">
        <f t="shared" si="25"/>
        <v/>
      </c>
      <c r="D438" s="299" t="str">
        <f>IF(Crossconnect!B440="","",Crossconnect!B440)</f>
        <v/>
      </c>
      <c r="E438" s="174" t="str">
        <f>IF(LEN(Crossconnect!E440)=0,"",Crossconnect!E440)</f>
        <v/>
      </c>
      <c r="F438" s="174" t="str">
        <f t="shared" si="26"/>
        <v/>
      </c>
      <c r="G438" s="79" t="str">
        <f>IF(Crossconnect!D440="","",Crossconnect!D440)</f>
        <v/>
      </c>
      <c r="H438" s="36" t="str">
        <f>IF(LEN(Crossconnect!F440)=0,"",Crossconnect!F440)</f>
        <v/>
      </c>
      <c r="I438" s="238" t="str">
        <f>IF($C438="","",IF($C438="Ja","",VLOOKUP($B438,PDC!$B$10:$G$95,6,FALSE)))</f>
        <v/>
      </c>
      <c r="J438" s="238" t="str">
        <f>IF($C438="","",IF($C438="Ja","",VLOOKUP($B438,PDC!$B$10:$G$95,5,FALSE)))</f>
        <v/>
      </c>
      <c r="K438" s="31"/>
      <c r="L438" s="31"/>
      <c r="M438" s="238" t="str">
        <f>IF($F438="","",IF($F438="Ja","",VLOOKUP($E438,PDC!$B$10:$G$95,5,FALSE)))</f>
        <v/>
      </c>
      <c r="N438" s="31"/>
      <c r="O438" s="300">
        <f t="shared" si="24"/>
        <v>0</v>
      </c>
      <c r="P438" s="300">
        <f t="shared" si="27"/>
        <v>0</v>
      </c>
    </row>
    <row r="439" spans="1:16" x14ac:dyDescent="0.2">
      <c r="A439" s="36" t="str">
        <f>IF(LEN(Crossconnect!A441)=0,"",Crossconnect!A441)</f>
        <v/>
      </c>
      <c r="B439" s="174" t="str">
        <f>IF(LEN(Crossconnect!C441)=0,"",Crossconnect!C441)</f>
        <v/>
      </c>
      <c r="C439" s="174" t="str">
        <f t="shared" si="25"/>
        <v/>
      </c>
      <c r="D439" s="299" t="str">
        <f>IF(Crossconnect!B441="","",Crossconnect!B441)</f>
        <v/>
      </c>
      <c r="E439" s="174" t="str">
        <f>IF(LEN(Crossconnect!E441)=0,"",Crossconnect!E441)</f>
        <v/>
      </c>
      <c r="F439" s="174" t="str">
        <f t="shared" si="26"/>
        <v/>
      </c>
      <c r="G439" s="79" t="str">
        <f>IF(Crossconnect!D441="","",Crossconnect!D441)</f>
        <v/>
      </c>
      <c r="H439" s="36" t="str">
        <f>IF(LEN(Crossconnect!F441)=0,"",Crossconnect!F441)</f>
        <v/>
      </c>
      <c r="I439" s="238" t="str">
        <f>IF($C439="","",IF($C439="Ja","",VLOOKUP($B439,PDC!$B$10:$G$95,6,FALSE)))</f>
        <v/>
      </c>
      <c r="J439" s="238" t="str">
        <f>IF($C439="","",IF($C439="Ja","",VLOOKUP($B439,PDC!$B$10:$G$95,5,FALSE)))</f>
        <v/>
      </c>
      <c r="K439" s="31"/>
      <c r="L439" s="31"/>
      <c r="M439" s="238" t="str">
        <f>IF($F439="","",IF($F439="Ja","",VLOOKUP($E439,PDC!$B$10:$G$95,5,FALSE)))</f>
        <v/>
      </c>
      <c r="N439" s="31"/>
      <c r="O439" s="300">
        <f t="shared" si="24"/>
        <v>0</v>
      </c>
      <c r="P439" s="300">
        <f t="shared" si="27"/>
        <v>0</v>
      </c>
    </row>
    <row r="440" spans="1:16" x14ac:dyDescent="0.2">
      <c r="A440" s="36" t="str">
        <f>IF(LEN(Crossconnect!A442)=0,"",Crossconnect!A442)</f>
        <v/>
      </c>
      <c r="B440" s="174" t="str">
        <f>IF(LEN(Crossconnect!C442)=0,"",Crossconnect!C442)</f>
        <v/>
      </c>
      <c r="C440" s="174" t="str">
        <f t="shared" si="25"/>
        <v/>
      </c>
      <c r="D440" s="299" t="str">
        <f>IF(Crossconnect!B442="","",Crossconnect!B442)</f>
        <v/>
      </c>
      <c r="E440" s="174" t="str">
        <f>IF(LEN(Crossconnect!E442)=0,"",Crossconnect!E442)</f>
        <v/>
      </c>
      <c r="F440" s="174" t="str">
        <f t="shared" si="26"/>
        <v/>
      </c>
      <c r="G440" s="79" t="str">
        <f>IF(Crossconnect!D442="","",Crossconnect!D442)</f>
        <v/>
      </c>
      <c r="H440" s="36" t="str">
        <f>IF(LEN(Crossconnect!F442)=0,"",Crossconnect!F442)</f>
        <v/>
      </c>
      <c r="I440" s="238" t="str">
        <f>IF($C440="","",IF($C440="Ja","",VLOOKUP($B440,PDC!$B$10:$G$95,6,FALSE)))</f>
        <v/>
      </c>
      <c r="J440" s="238" t="str">
        <f>IF($C440="","",IF($C440="Ja","",VLOOKUP($B440,PDC!$B$10:$G$95,5,FALSE)))</f>
        <v/>
      </c>
      <c r="K440" s="31"/>
      <c r="L440" s="31"/>
      <c r="M440" s="238" t="str">
        <f>IF($F440="","",IF($F440="Ja","",VLOOKUP($E440,PDC!$B$10:$G$95,5,FALSE)))</f>
        <v/>
      </c>
      <c r="N440" s="31"/>
      <c r="O440" s="300">
        <f t="shared" si="24"/>
        <v>0</v>
      </c>
      <c r="P440" s="300">
        <f t="shared" si="27"/>
        <v>0</v>
      </c>
    </row>
    <row r="441" spans="1:16" x14ac:dyDescent="0.2">
      <c r="A441" s="36" t="str">
        <f>IF(LEN(Crossconnect!A443)=0,"",Crossconnect!A443)</f>
        <v/>
      </c>
      <c r="B441" s="174" t="str">
        <f>IF(LEN(Crossconnect!C443)=0,"",Crossconnect!C443)</f>
        <v/>
      </c>
      <c r="C441" s="174" t="str">
        <f t="shared" si="25"/>
        <v/>
      </c>
      <c r="D441" s="299" t="str">
        <f>IF(Crossconnect!B443="","",Crossconnect!B443)</f>
        <v/>
      </c>
      <c r="E441" s="174" t="str">
        <f>IF(LEN(Crossconnect!E443)=0,"",Crossconnect!E443)</f>
        <v/>
      </c>
      <c r="F441" s="174" t="str">
        <f t="shared" si="26"/>
        <v/>
      </c>
      <c r="G441" s="79" t="str">
        <f>IF(Crossconnect!D443="","",Crossconnect!D443)</f>
        <v/>
      </c>
      <c r="H441" s="36" t="str">
        <f>IF(LEN(Crossconnect!F443)=0,"",Crossconnect!F443)</f>
        <v/>
      </c>
      <c r="I441" s="238" t="str">
        <f>IF($C441="","",IF($C441="Ja","",VLOOKUP($B441,PDC!$B$10:$G$95,6,FALSE)))</f>
        <v/>
      </c>
      <c r="J441" s="238" t="str">
        <f>IF($C441="","",IF($C441="Ja","",VLOOKUP($B441,PDC!$B$10:$G$95,5,FALSE)))</f>
        <v/>
      </c>
      <c r="K441" s="31"/>
      <c r="L441" s="31"/>
      <c r="M441" s="238" t="str">
        <f>IF($F441="","",IF($F441="Ja","",VLOOKUP($E441,PDC!$B$10:$G$95,5,FALSE)))</f>
        <v/>
      </c>
      <c r="N441" s="31"/>
      <c r="O441" s="300">
        <f t="shared" si="24"/>
        <v>0</v>
      </c>
      <c r="P441" s="300">
        <f t="shared" si="27"/>
        <v>0</v>
      </c>
    </row>
    <row r="442" spans="1:16" x14ac:dyDescent="0.2">
      <c r="A442" s="36" t="str">
        <f>IF(LEN(Crossconnect!A444)=0,"",Crossconnect!A444)</f>
        <v/>
      </c>
      <c r="B442" s="174" t="str">
        <f>IF(LEN(Crossconnect!C444)=0,"",Crossconnect!C444)</f>
        <v/>
      </c>
      <c r="C442" s="174" t="str">
        <f t="shared" si="25"/>
        <v/>
      </c>
      <c r="D442" s="299" t="str">
        <f>IF(Crossconnect!B444="","",Crossconnect!B444)</f>
        <v/>
      </c>
      <c r="E442" s="174" t="str">
        <f>IF(LEN(Crossconnect!E444)=0,"",Crossconnect!E444)</f>
        <v/>
      </c>
      <c r="F442" s="174" t="str">
        <f t="shared" si="26"/>
        <v/>
      </c>
      <c r="G442" s="79" t="str">
        <f>IF(Crossconnect!D444="","",Crossconnect!D444)</f>
        <v/>
      </c>
      <c r="H442" s="36" t="str">
        <f>IF(LEN(Crossconnect!F444)=0,"",Crossconnect!F444)</f>
        <v/>
      </c>
      <c r="I442" s="238" t="str">
        <f>IF($C442="","",IF($C442="Ja","",VLOOKUP($B442,PDC!$B$10:$G$95,6,FALSE)))</f>
        <v/>
      </c>
      <c r="J442" s="238" t="str">
        <f>IF($C442="","",IF($C442="Ja","",VLOOKUP($B442,PDC!$B$10:$G$95,5,FALSE)))</f>
        <v/>
      </c>
      <c r="K442" s="31"/>
      <c r="L442" s="31"/>
      <c r="M442" s="238" t="str">
        <f>IF($F442="","",IF($F442="Ja","",VLOOKUP($E442,PDC!$B$10:$G$95,5,FALSE)))</f>
        <v/>
      </c>
      <c r="N442" s="31"/>
      <c r="O442" s="300">
        <f t="shared" si="24"/>
        <v>0</v>
      </c>
      <c r="P442" s="300">
        <f t="shared" si="27"/>
        <v>0</v>
      </c>
    </row>
    <row r="443" spans="1:16" x14ac:dyDescent="0.2">
      <c r="A443" s="36" t="str">
        <f>IF(LEN(Crossconnect!A445)=0,"",Crossconnect!A445)</f>
        <v/>
      </c>
      <c r="B443" s="174" t="str">
        <f>IF(LEN(Crossconnect!C445)=0,"",Crossconnect!C445)</f>
        <v/>
      </c>
      <c r="C443" s="174" t="str">
        <f t="shared" si="25"/>
        <v/>
      </c>
      <c r="D443" s="299" t="str">
        <f>IF(Crossconnect!B445="","",Crossconnect!B445)</f>
        <v/>
      </c>
      <c r="E443" s="174" t="str">
        <f>IF(LEN(Crossconnect!E445)=0,"",Crossconnect!E445)</f>
        <v/>
      </c>
      <c r="F443" s="174" t="str">
        <f t="shared" si="26"/>
        <v/>
      </c>
      <c r="G443" s="79" t="str">
        <f>IF(Crossconnect!D445="","",Crossconnect!D445)</f>
        <v/>
      </c>
      <c r="H443" s="36" t="str">
        <f>IF(LEN(Crossconnect!F445)=0,"",Crossconnect!F445)</f>
        <v/>
      </c>
      <c r="I443" s="238" t="str">
        <f>IF($C443="","",IF($C443="Ja","",VLOOKUP($B443,PDC!$B$10:$G$95,6,FALSE)))</f>
        <v/>
      </c>
      <c r="J443" s="238" t="str">
        <f>IF($C443="","",IF($C443="Ja","",VLOOKUP($B443,PDC!$B$10:$G$95,5,FALSE)))</f>
        <v/>
      </c>
      <c r="K443" s="31"/>
      <c r="L443" s="31"/>
      <c r="M443" s="238" t="str">
        <f>IF($F443="","",IF($F443="Ja","",VLOOKUP($E443,PDC!$B$10:$G$95,5,FALSE)))</f>
        <v/>
      </c>
      <c r="N443" s="31"/>
      <c r="O443" s="300">
        <f t="shared" si="24"/>
        <v>0</v>
      </c>
      <c r="P443" s="300">
        <f t="shared" si="27"/>
        <v>0</v>
      </c>
    </row>
    <row r="444" spans="1:16" x14ac:dyDescent="0.2">
      <c r="A444" s="36" t="str">
        <f>IF(LEN(Crossconnect!A446)=0,"",Crossconnect!A446)</f>
        <v/>
      </c>
      <c r="B444" s="174" t="str">
        <f>IF(LEN(Crossconnect!C446)=0,"",Crossconnect!C446)</f>
        <v/>
      </c>
      <c r="C444" s="174" t="str">
        <f t="shared" si="25"/>
        <v/>
      </c>
      <c r="D444" s="299" t="str">
        <f>IF(Crossconnect!B446="","",Crossconnect!B446)</f>
        <v/>
      </c>
      <c r="E444" s="174" t="str">
        <f>IF(LEN(Crossconnect!E446)=0,"",Crossconnect!E446)</f>
        <v/>
      </c>
      <c r="F444" s="174" t="str">
        <f t="shared" si="26"/>
        <v/>
      </c>
      <c r="G444" s="79" t="str">
        <f>IF(Crossconnect!D446="","",Crossconnect!D446)</f>
        <v/>
      </c>
      <c r="H444" s="36" t="str">
        <f>IF(LEN(Crossconnect!F446)=0,"",Crossconnect!F446)</f>
        <v/>
      </c>
      <c r="I444" s="238" t="str">
        <f>IF($C444="","",IF($C444="Ja","",VLOOKUP($B444,PDC!$B$10:$G$95,6,FALSE)))</f>
        <v/>
      </c>
      <c r="J444" s="238" t="str">
        <f>IF($C444="","",IF($C444="Ja","",VLOOKUP($B444,PDC!$B$10:$G$95,5,FALSE)))</f>
        <v/>
      </c>
      <c r="K444" s="31"/>
      <c r="L444" s="31"/>
      <c r="M444" s="238" t="str">
        <f>IF($F444="","",IF($F444="Ja","",VLOOKUP($E444,PDC!$B$10:$G$95,5,FALSE)))</f>
        <v/>
      </c>
      <c r="N444" s="31"/>
      <c r="O444" s="300">
        <f t="shared" si="24"/>
        <v>0</v>
      </c>
      <c r="P444" s="300">
        <f t="shared" si="27"/>
        <v>0</v>
      </c>
    </row>
    <row r="445" spans="1:16" x14ac:dyDescent="0.2">
      <c r="A445" s="36" t="str">
        <f>IF(LEN(Crossconnect!A447)=0,"",Crossconnect!A447)</f>
        <v/>
      </c>
      <c r="B445" s="174" t="str">
        <f>IF(LEN(Crossconnect!C447)=0,"",Crossconnect!C447)</f>
        <v/>
      </c>
      <c r="C445" s="174" t="str">
        <f t="shared" si="25"/>
        <v/>
      </c>
      <c r="D445" s="299" t="str">
        <f>IF(Crossconnect!B447="","",Crossconnect!B447)</f>
        <v/>
      </c>
      <c r="E445" s="174" t="str">
        <f>IF(LEN(Crossconnect!E447)=0,"",Crossconnect!E447)</f>
        <v/>
      </c>
      <c r="F445" s="174" t="str">
        <f t="shared" si="26"/>
        <v/>
      </c>
      <c r="G445" s="79" t="str">
        <f>IF(Crossconnect!D447="","",Crossconnect!D447)</f>
        <v/>
      </c>
      <c r="H445" s="36" t="str">
        <f>IF(LEN(Crossconnect!F447)=0,"",Crossconnect!F447)</f>
        <v/>
      </c>
      <c r="I445" s="238" t="str">
        <f>IF($C445="","",IF($C445="Ja","",VLOOKUP($B445,PDC!$B$10:$G$95,6,FALSE)))</f>
        <v/>
      </c>
      <c r="J445" s="238" t="str">
        <f>IF($C445="","",IF($C445="Ja","",VLOOKUP($B445,PDC!$B$10:$G$95,5,FALSE)))</f>
        <v/>
      </c>
      <c r="K445" s="31"/>
      <c r="L445" s="31"/>
      <c r="M445" s="238" t="str">
        <f>IF($F445="","",IF($F445="Ja","",VLOOKUP($E445,PDC!$B$10:$G$95,5,FALSE)))</f>
        <v/>
      </c>
      <c r="N445" s="31"/>
      <c r="O445" s="300">
        <f t="shared" si="24"/>
        <v>0</v>
      </c>
      <c r="P445" s="300">
        <f t="shared" si="27"/>
        <v>0</v>
      </c>
    </row>
    <row r="446" spans="1:16" x14ac:dyDescent="0.2">
      <c r="A446" s="36" t="str">
        <f>IF(LEN(Crossconnect!A448)=0,"",Crossconnect!A448)</f>
        <v/>
      </c>
      <c r="B446" s="174" t="str">
        <f>IF(LEN(Crossconnect!C448)=0,"",Crossconnect!C448)</f>
        <v/>
      </c>
      <c r="C446" s="174" t="str">
        <f t="shared" si="25"/>
        <v/>
      </c>
      <c r="D446" s="299" t="str">
        <f>IF(Crossconnect!B448="","",Crossconnect!B448)</f>
        <v/>
      </c>
      <c r="E446" s="174" t="str">
        <f>IF(LEN(Crossconnect!E448)=0,"",Crossconnect!E448)</f>
        <v/>
      </c>
      <c r="F446" s="174" t="str">
        <f t="shared" si="26"/>
        <v/>
      </c>
      <c r="G446" s="79" t="str">
        <f>IF(Crossconnect!D448="","",Crossconnect!D448)</f>
        <v/>
      </c>
      <c r="H446" s="36" t="str">
        <f>IF(LEN(Crossconnect!F448)=0,"",Crossconnect!F448)</f>
        <v/>
      </c>
      <c r="I446" s="238" t="str">
        <f>IF($C446="","",IF($C446="Ja","",VLOOKUP($B446,PDC!$B$10:$G$95,6,FALSE)))</f>
        <v/>
      </c>
      <c r="J446" s="238" t="str">
        <f>IF($C446="","",IF($C446="Ja","",VLOOKUP($B446,PDC!$B$10:$G$95,5,FALSE)))</f>
        <v/>
      </c>
      <c r="K446" s="31"/>
      <c r="L446" s="31"/>
      <c r="M446" s="238" t="str">
        <f>IF($F446="","",IF($F446="Ja","",VLOOKUP($E446,PDC!$B$10:$G$95,5,FALSE)))</f>
        <v/>
      </c>
      <c r="N446" s="31"/>
      <c r="O446" s="300">
        <f t="shared" si="24"/>
        <v>0</v>
      </c>
      <c r="P446" s="300">
        <f t="shared" si="27"/>
        <v>0</v>
      </c>
    </row>
    <row r="447" spans="1:16" x14ac:dyDescent="0.2">
      <c r="A447" s="36" t="str">
        <f>IF(LEN(Crossconnect!A449)=0,"",Crossconnect!A449)</f>
        <v/>
      </c>
      <c r="B447" s="174" t="str">
        <f>IF(LEN(Crossconnect!C449)=0,"",Crossconnect!C449)</f>
        <v/>
      </c>
      <c r="C447" s="174" t="str">
        <f t="shared" si="25"/>
        <v/>
      </c>
      <c r="D447" s="299" t="str">
        <f>IF(Crossconnect!B449="","",Crossconnect!B449)</f>
        <v/>
      </c>
      <c r="E447" s="174" t="str">
        <f>IF(LEN(Crossconnect!E449)=0,"",Crossconnect!E449)</f>
        <v/>
      </c>
      <c r="F447" s="174" t="str">
        <f t="shared" si="26"/>
        <v/>
      </c>
      <c r="G447" s="79" t="str">
        <f>IF(Crossconnect!D449="","",Crossconnect!D449)</f>
        <v/>
      </c>
      <c r="H447" s="36" t="str">
        <f>IF(LEN(Crossconnect!F449)=0,"",Crossconnect!F449)</f>
        <v/>
      </c>
      <c r="I447" s="238" t="str">
        <f>IF($C447="","",IF($C447="Ja","",VLOOKUP($B447,PDC!$B$10:$G$95,6,FALSE)))</f>
        <v/>
      </c>
      <c r="J447" s="238" t="str">
        <f>IF($C447="","",IF($C447="Ja","",VLOOKUP($B447,PDC!$B$10:$G$95,5,FALSE)))</f>
        <v/>
      </c>
      <c r="K447" s="31"/>
      <c r="L447" s="31"/>
      <c r="M447" s="238" t="str">
        <f>IF($F447="","",IF($F447="Ja","",VLOOKUP($E447,PDC!$B$10:$G$95,5,FALSE)))</f>
        <v/>
      </c>
      <c r="N447" s="31"/>
      <c r="O447" s="300">
        <f t="shared" si="24"/>
        <v>0</v>
      </c>
      <c r="P447" s="300">
        <f t="shared" si="27"/>
        <v>0</v>
      </c>
    </row>
    <row r="448" spans="1:16" x14ac:dyDescent="0.2">
      <c r="A448" s="36" t="str">
        <f>IF(LEN(Crossconnect!A450)=0,"",Crossconnect!A450)</f>
        <v/>
      </c>
      <c r="B448" s="174" t="str">
        <f>IF(LEN(Crossconnect!C450)=0,"",Crossconnect!C450)</f>
        <v/>
      </c>
      <c r="C448" s="174" t="str">
        <f t="shared" si="25"/>
        <v/>
      </c>
      <c r="D448" s="299" t="str">
        <f>IF(Crossconnect!B450="","",Crossconnect!B450)</f>
        <v/>
      </c>
      <c r="E448" s="174" t="str">
        <f>IF(LEN(Crossconnect!E450)=0,"",Crossconnect!E450)</f>
        <v/>
      </c>
      <c r="F448" s="174" t="str">
        <f t="shared" si="26"/>
        <v/>
      </c>
      <c r="G448" s="79" t="str">
        <f>IF(Crossconnect!D450="","",Crossconnect!D450)</f>
        <v/>
      </c>
      <c r="H448" s="36" t="str">
        <f>IF(LEN(Crossconnect!F450)=0,"",Crossconnect!F450)</f>
        <v/>
      </c>
      <c r="I448" s="238" t="str">
        <f>IF($C448="","",IF($C448="Ja","",VLOOKUP($B448,PDC!$B$10:$G$95,6,FALSE)))</f>
        <v/>
      </c>
      <c r="J448" s="238" t="str">
        <f>IF($C448="","",IF($C448="Ja","",VLOOKUP($B448,PDC!$B$10:$G$95,5,FALSE)))</f>
        <v/>
      </c>
      <c r="K448" s="31"/>
      <c r="L448" s="31"/>
      <c r="M448" s="238" t="str">
        <f>IF($F448="","",IF($F448="Ja","",VLOOKUP($E448,PDC!$B$10:$G$95,5,FALSE)))</f>
        <v/>
      </c>
      <c r="N448" s="31"/>
      <c r="O448" s="300">
        <f t="shared" si="24"/>
        <v>0</v>
      </c>
      <c r="P448" s="300">
        <f t="shared" si="27"/>
        <v>0</v>
      </c>
    </row>
    <row r="449" spans="1:16" x14ac:dyDescent="0.2">
      <c r="A449" s="36" t="str">
        <f>IF(LEN(Crossconnect!A451)=0,"",Crossconnect!A451)</f>
        <v/>
      </c>
      <c r="B449" s="174" t="str">
        <f>IF(LEN(Crossconnect!C451)=0,"",Crossconnect!C451)</f>
        <v/>
      </c>
      <c r="C449" s="174" t="str">
        <f t="shared" si="25"/>
        <v/>
      </c>
      <c r="D449" s="299" t="str">
        <f>IF(Crossconnect!B451="","",Crossconnect!B451)</f>
        <v/>
      </c>
      <c r="E449" s="174" t="str">
        <f>IF(LEN(Crossconnect!E451)=0,"",Crossconnect!E451)</f>
        <v/>
      </c>
      <c r="F449" s="174" t="str">
        <f t="shared" si="26"/>
        <v/>
      </c>
      <c r="G449" s="79" t="str">
        <f>IF(Crossconnect!D451="","",Crossconnect!D451)</f>
        <v/>
      </c>
      <c r="H449" s="36" t="str">
        <f>IF(LEN(Crossconnect!F451)=0,"",Crossconnect!F451)</f>
        <v/>
      </c>
      <c r="I449" s="238" t="str">
        <f>IF($C449="","",IF($C449="Ja","",VLOOKUP($B449,PDC!$B$10:$G$95,6,FALSE)))</f>
        <v/>
      </c>
      <c r="J449" s="238" t="str">
        <f>IF($C449="","",IF($C449="Ja","",VLOOKUP($B449,PDC!$B$10:$G$95,5,FALSE)))</f>
        <v/>
      </c>
      <c r="K449" s="31"/>
      <c r="L449" s="31"/>
      <c r="M449" s="238" t="str">
        <f>IF($F449="","",IF($F449="Ja","",VLOOKUP($E449,PDC!$B$10:$G$95,5,FALSE)))</f>
        <v/>
      </c>
      <c r="N449" s="31"/>
      <c r="O449" s="300">
        <f t="shared" si="24"/>
        <v>0</v>
      </c>
      <c r="P449" s="300">
        <f t="shared" si="27"/>
        <v>0</v>
      </c>
    </row>
    <row r="450" spans="1:16" x14ac:dyDescent="0.2">
      <c r="A450" s="36" t="str">
        <f>IF(LEN(Crossconnect!A452)=0,"",Crossconnect!A452)</f>
        <v/>
      </c>
      <c r="B450" s="174" t="str">
        <f>IF(LEN(Crossconnect!C452)=0,"",Crossconnect!C452)</f>
        <v/>
      </c>
      <c r="C450" s="174" t="str">
        <f t="shared" si="25"/>
        <v/>
      </c>
      <c r="D450" s="299" t="str">
        <f>IF(Crossconnect!B452="","",Crossconnect!B452)</f>
        <v/>
      </c>
      <c r="E450" s="174" t="str">
        <f>IF(LEN(Crossconnect!E452)=0,"",Crossconnect!E452)</f>
        <v/>
      </c>
      <c r="F450" s="174" t="str">
        <f t="shared" si="26"/>
        <v/>
      </c>
      <c r="G450" s="79" t="str">
        <f>IF(Crossconnect!D452="","",Crossconnect!D452)</f>
        <v/>
      </c>
      <c r="H450" s="36" t="str">
        <f>IF(LEN(Crossconnect!F452)=0,"",Crossconnect!F452)</f>
        <v/>
      </c>
      <c r="I450" s="238" t="str">
        <f>IF($C450="","",IF($C450="Ja","",VLOOKUP($B450,PDC!$B$10:$G$95,6,FALSE)))</f>
        <v/>
      </c>
      <c r="J450" s="238" t="str">
        <f>IF($C450="","",IF($C450="Ja","",VLOOKUP($B450,PDC!$B$10:$G$95,5,FALSE)))</f>
        <v/>
      </c>
      <c r="K450" s="31"/>
      <c r="L450" s="31"/>
      <c r="M450" s="238" t="str">
        <f>IF($F450="","",IF($F450="Ja","",VLOOKUP($E450,PDC!$B$10:$G$95,5,FALSE)))</f>
        <v/>
      </c>
      <c r="N450" s="31"/>
      <c r="O450" s="300">
        <f t="shared" si="24"/>
        <v>0</v>
      </c>
      <c r="P450" s="300">
        <f t="shared" si="27"/>
        <v>0</v>
      </c>
    </row>
    <row r="451" spans="1:16" x14ac:dyDescent="0.2">
      <c r="A451" s="36" t="str">
        <f>IF(LEN(Crossconnect!A453)=0,"",Crossconnect!A453)</f>
        <v/>
      </c>
      <c r="B451" s="174" t="str">
        <f>IF(LEN(Crossconnect!C453)=0,"",Crossconnect!C453)</f>
        <v/>
      </c>
      <c r="C451" s="174" t="str">
        <f t="shared" si="25"/>
        <v/>
      </c>
      <c r="D451" s="299" t="str">
        <f>IF(Crossconnect!B453="","",Crossconnect!B453)</f>
        <v/>
      </c>
      <c r="E451" s="174" t="str">
        <f>IF(LEN(Crossconnect!E453)=0,"",Crossconnect!E453)</f>
        <v/>
      </c>
      <c r="F451" s="174" t="str">
        <f t="shared" si="26"/>
        <v/>
      </c>
      <c r="G451" s="79" t="str">
        <f>IF(Crossconnect!D453="","",Crossconnect!D453)</f>
        <v/>
      </c>
      <c r="H451" s="36" t="str">
        <f>IF(LEN(Crossconnect!F453)=0,"",Crossconnect!F453)</f>
        <v/>
      </c>
      <c r="I451" s="238" t="str">
        <f>IF($C451="","",IF($C451="Ja","",VLOOKUP($B451,PDC!$B$10:$G$95,6,FALSE)))</f>
        <v/>
      </c>
      <c r="J451" s="238" t="str">
        <f>IF($C451="","",IF($C451="Ja","",VLOOKUP($B451,PDC!$B$10:$G$95,5,FALSE)))</f>
        <v/>
      </c>
      <c r="K451" s="31"/>
      <c r="L451" s="31"/>
      <c r="M451" s="238" t="str">
        <f>IF($F451="","",IF($F451="Ja","",VLOOKUP($E451,PDC!$B$10:$G$95,5,FALSE)))</f>
        <v/>
      </c>
      <c r="N451" s="31"/>
      <c r="O451" s="300">
        <f t="shared" si="24"/>
        <v>0</v>
      </c>
      <c r="P451" s="300">
        <f t="shared" si="27"/>
        <v>0</v>
      </c>
    </row>
    <row r="452" spans="1:16" x14ac:dyDescent="0.2">
      <c r="A452" s="36" t="str">
        <f>IF(LEN(Crossconnect!A454)=0,"",Crossconnect!A454)</f>
        <v/>
      </c>
      <c r="B452" s="174" t="str">
        <f>IF(LEN(Crossconnect!C454)=0,"",Crossconnect!C454)</f>
        <v/>
      </c>
      <c r="C452" s="174" t="str">
        <f t="shared" si="25"/>
        <v/>
      </c>
      <c r="D452" s="299" t="str">
        <f>IF(Crossconnect!B454="","",Crossconnect!B454)</f>
        <v/>
      </c>
      <c r="E452" s="174" t="str">
        <f>IF(LEN(Crossconnect!E454)=0,"",Crossconnect!E454)</f>
        <v/>
      </c>
      <c r="F452" s="174" t="str">
        <f t="shared" si="26"/>
        <v/>
      </c>
      <c r="G452" s="79" t="str">
        <f>IF(Crossconnect!D454="","",Crossconnect!D454)</f>
        <v/>
      </c>
      <c r="H452" s="36" t="str">
        <f>IF(LEN(Crossconnect!F454)=0,"",Crossconnect!F454)</f>
        <v/>
      </c>
      <c r="I452" s="238" t="str">
        <f>IF($C452="","",IF($C452="Ja","",VLOOKUP($B452,PDC!$B$10:$G$95,6,FALSE)))</f>
        <v/>
      </c>
      <c r="J452" s="238" t="str">
        <f>IF($C452="","",IF($C452="Ja","",VLOOKUP($B452,PDC!$B$10:$G$95,5,FALSE)))</f>
        <v/>
      </c>
      <c r="K452" s="31"/>
      <c r="L452" s="31"/>
      <c r="M452" s="238" t="str">
        <f>IF($F452="","",IF($F452="Ja","",VLOOKUP($E452,PDC!$B$10:$G$95,5,FALSE)))</f>
        <v/>
      </c>
      <c r="N452" s="31"/>
      <c r="O452" s="300">
        <f t="shared" si="24"/>
        <v>0</v>
      </c>
      <c r="P452" s="300">
        <f t="shared" si="27"/>
        <v>0</v>
      </c>
    </row>
    <row r="453" spans="1:16" x14ac:dyDescent="0.2">
      <c r="A453" s="36" t="str">
        <f>IF(LEN(Crossconnect!A455)=0,"",Crossconnect!A455)</f>
        <v/>
      </c>
      <c r="B453" s="174" t="str">
        <f>IF(LEN(Crossconnect!C455)=0,"",Crossconnect!C455)</f>
        <v/>
      </c>
      <c r="C453" s="174" t="str">
        <f t="shared" si="25"/>
        <v/>
      </c>
      <c r="D453" s="299" t="str">
        <f>IF(Crossconnect!B455="","",Crossconnect!B455)</f>
        <v/>
      </c>
      <c r="E453" s="174" t="str">
        <f>IF(LEN(Crossconnect!E455)=0,"",Crossconnect!E455)</f>
        <v/>
      </c>
      <c r="F453" s="174" t="str">
        <f t="shared" si="26"/>
        <v/>
      </c>
      <c r="G453" s="79" t="str">
        <f>IF(Crossconnect!D455="","",Crossconnect!D455)</f>
        <v/>
      </c>
      <c r="H453" s="36" t="str">
        <f>IF(LEN(Crossconnect!F455)=0,"",Crossconnect!F455)</f>
        <v/>
      </c>
      <c r="I453" s="238" t="str">
        <f>IF($C453="","",IF($C453="Ja","",VLOOKUP($B453,PDC!$B$10:$G$95,6,FALSE)))</f>
        <v/>
      </c>
      <c r="J453" s="238" t="str">
        <f>IF($C453="","",IF($C453="Ja","",VLOOKUP($B453,PDC!$B$10:$G$95,5,FALSE)))</f>
        <v/>
      </c>
      <c r="K453" s="31"/>
      <c r="L453" s="31"/>
      <c r="M453" s="238" t="str">
        <f>IF($F453="","",IF($F453="Ja","",VLOOKUP($E453,PDC!$B$10:$G$95,5,FALSE)))</f>
        <v/>
      </c>
      <c r="N453" s="31"/>
      <c r="O453" s="300">
        <f t="shared" si="24"/>
        <v>0</v>
      </c>
      <c r="P453" s="300">
        <f t="shared" si="27"/>
        <v>0</v>
      </c>
    </row>
    <row r="454" spans="1:16" x14ac:dyDescent="0.2">
      <c r="A454" s="36" t="str">
        <f>IF(LEN(Crossconnect!A456)=0,"",Crossconnect!A456)</f>
        <v/>
      </c>
      <c r="B454" s="174" t="str">
        <f>IF(LEN(Crossconnect!C456)=0,"",Crossconnect!C456)</f>
        <v/>
      </c>
      <c r="C454" s="174" t="str">
        <f t="shared" si="25"/>
        <v/>
      </c>
      <c r="D454" s="299" t="str">
        <f>IF(Crossconnect!B456="","",Crossconnect!B456)</f>
        <v/>
      </c>
      <c r="E454" s="174" t="str">
        <f>IF(LEN(Crossconnect!E456)=0,"",Crossconnect!E456)</f>
        <v/>
      </c>
      <c r="F454" s="174" t="str">
        <f t="shared" si="26"/>
        <v/>
      </c>
      <c r="G454" s="79" t="str">
        <f>IF(Crossconnect!D456="","",Crossconnect!D456)</f>
        <v/>
      </c>
      <c r="H454" s="36" t="str">
        <f>IF(LEN(Crossconnect!F456)=0,"",Crossconnect!F456)</f>
        <v/>
      </c>
      <c r="I454" s="238" t="str">
        <f>IF($C454="","",IF($C454="Ja","",VLOOKUP($B454,PDC!$B$10:$G$95,6,FALSE)))</f>
        <v/>
      </c>
      <c r="J454" s="238" t="str">
        <f>IF($C454="","",IF($C454="Ja","",VLOOKUP($B454,PDC!$B$10:$G$95,5,FALSE)))</f>
        <v/>
      </c>
      <c r="K454" s="31"/>
      <c r="L454" s="31"/>
      <c r="M454" s="238" t="str">
        <f>IF($F454="","",IF($F454="Ja","",VLOOKUP($E454,PDC!$B$10:$G$95,5,FALSE)))</f>
        <v/>
      </c>
      <c r="N454" s="31"/>
      <c r="O454" s="300">
        <f t="shared" si="24"/>
        <v>0</v>
      </c>
      <c r="P454" s="300">
        <f t="shared" si="27"/>
        <v>0</v>
      </c>
    </row>
    <row r="455" spans="1:16" x14ac:dyDescent="0.2">
      <c r="A455" s="36" t="str">
        <f>IF(LEN(Crossconnect!A457)=0,"",Crossconnect!A457)</f>
        <v/>
      </c>
      <c r="B455" s="174" t="str">
        <f>IF(LEN(Crossconnect!C457)=0,"",Crossconnect!C457)</f>
        <v/>
      </c>
      <c r="C455" s="174" t="str">
        <f t="shared" si="25"/>
        <v/>
      </c>
      <c r="D455" s="299" t="str">
        <f>IF(Crossconnect!B457="","",Crossconnect!B457)</f>
        <v/>
      </c>
      <c r="E455" s="174" t="str">
        <f>IF(LEN(Crossconnect!E457)=0,"",Crossconnect!E457)</f>
        <v/>
      </c>
      <c r="F455" s="174" t="str">
        <f t="shared" si="26"/>
        <v/>
      </c>
      <c r="G455" s="79" t="str">
        <f>IF(Crossconnect!D457="","",Crossconnect!D457)</f>
        <v/>
      </c>
      <c r="H455" s="36" t="str">
        <f>IF(LEN(Crossconnect!F457)=0,"",Crossconnect!F457)</f>
        <v/>
      </c>
      <c r="I455" s="238" t="str">
        <f>IF($C455="","",IF($C455="Ja","",VLOOKUP($B455,PDC!$B$10:$G$95,6,FALSE)))</f>
        <v/>
      </c>
      <c r="J455" s="238" t="str">
        <f>IF($C455="","",IF($C455="Ja","",VLOOKUP($B455,PDC!$B$10:$G$95,5,FALSE)))</f>
        <v/>
      </c>
      <c r="K455" s="31"/>
      <c r="L455" s="31"/>
      <c r="M455" s="238" t="str">
        <f>IF($F455="","",IF($F455="Ja","",VLOOKUP($E455,PDC!$B$10:$G$95,5,FALSE)))</f>
        <v/>
      </c>
      <c r="N455" s="31"/>
      <c r="O455" s="300">
        <f t="shared" si="24"/>
        <v>0</v>
      </c>
      <c r="P455" s="300">
        <f t="shared" si="27"/>
        <v>0</v>
      </c>
    </row>
    <row r="456" spans="1:16" x14ac:dyDescent="0.2">
      <c r="A456" s="36" t="str">
        <f>IF(LEN(Crossconnect!A458)=0,"",Crossconnect!A458)</f>
        <v/>
      </c>
      <c r="B456" s="174" t="str">
        <f>IF(LEN(Crossconnect!C458)=0,"",Crossconnect!C458)</f>
        <v/>
      </c>
      <c r="C456" s="174" t="str">
        <f t="shared" si="25"/>
        <v/>
      </c>
      <c r="D456" s="299" t="str">
        <f>IF(Crossconnect!B458="","",Crossconnect!B458)</f>
        <v/>
      </c>
      <c r="E456" s="174" t="str">
        <f>IF(LEN(Crossconnect!E458)=0,"",Crossconnect!E458)</f>
        <v/>
      </c>
      <c r="F456" s="174" t="str">
        <f t="shared" si="26"/>
        <v/>
      </c>
      <c r="G456" s="79" t="str">
        <f>IF(Crossconnect!D458="","",Crossconnect!D458)</f>
        <v/>
      </c>
      <c r="H456" s="36" t="str">
        <f>IF(LEN(Crossconnect!F458)=0,"",Crossconnect!F458)</f>
        <v/>
      </c>
      <c r="I456" s="238" t="str">
        <f>IF($C456="","",IF($C456="Ja","",VLOOKUP($B456,PDC!$B$10:$G$95,6,FALSE)))</f>
        <v/>
      </c>
      <c r="J456" s="238" t="str">
        <f>IF($C456="","",IF($C456="Ja","",VLOOKUP($B456,PDC!$B$10:$G$95,5,FALSE)))</f>
        <v/>
      </c>
      <c r="K456" s="31"/>
      <c r="L456" s="31"/>
      <c r="M456" s="238" t="str">
        <f>IF($F456="","",IF($F456="Ja","",VLOOKUP($E456,PDC!$B$10:$G$95,5,FALSE)))</f>
        <v/>
      </c>
      <c r="N456" s="31"/>
      <c r="O456" s="300">
        <f t="shared" si="24"/>
        <v>0</v>
      </c>
      <c r="P456" s="300">
        <f t="shared" si="27"/>
        <v>0</v>
      </c>
    </row>
    <row r="457" spans="1:16" x14ac:dyDescent="0.2">
      <c r="A457" s="36" t="str">
        <f>IF(LEN(Crossconnect!A459)=0,"",Crossconnect!A459)</f>
        <v/>
      </c>
      <c r="B457" s="174" t="str">
        <f>IF(LEN(Crossconnect!C459)=0,"",Crossconnect!C459)</f>
        <v/>
      </c>
      <c r="C457" s="174" t="str">
        <f t="shared" si="25"/>
        <v/>
      </c>
      <c r="D457" s="299" t="str">
        <f>IF(Crossconnect!B459="","",Crossconnect!B459)</f>
        <v/>
      </c>
      <c r="E457" s="174" t="str">
        <f>IF(LEN(Crossconnect!E459)=0,"",Crossconnect!E459)</f>
        <v/>
      </c>
      <c r="F457" s="174" t="str">
        <f t="shared" si="26"/>
        <v/>
      </c>
      <c r="G457" s="79" t="str">
        <f>IF(Crossconnect!D459="","",Crossconnect!D459)</f>
        <v/>
      </c>
      <c r="H457" s="36" t="str">
        <f>IF(LEN(Crossconnect!F459)=0,"",Crossconnect!F459)</f>
        <v/>
      </c>
      <c r="I457" s="238" t="str">
        <f>IF($C457="","",IF($C457="Ja","",VLOOKUP($B457,PDC!$B$10:$G$95,6,FALSE)))</f>
        <v/>
      </c>
      <c r="J457" s="238" t="str">
        <f>IF($C457="","",IF($C457="Ja","",VLOOKUP($B457,PDC!$B$10:$G$95,5,FALSE)))</f>
        <v/>
      </c>
      <c r="K457" s="31"/>
      <c r="L457" s="31"/>
      <c r="M457" s="238" t="str">
        <f>IF($F457="","",IF($F457="Ja","",VLOOKUP($E457,PDC!$B$10:$G$95,5,FALSE)))</f>
        <v/>
      </c>
      <c r="N457" s="31"/>
      <c r="O457" s="300">
        <f t="shared" si="24"/>
        <v>0</v>
      </c>
      <c r="P457" s="300">
        <f t="shared" si="27"/>
        <v>0</v>
      </c>
    </row>
    <row r="458" spans="1:16" x14ac:dyDescent="0.2">
      <c r="A458" s="36" t="str">
        <f>IF(LEN(Crossconnect!A460)=0,"",Crossconnect!A460)</f>
        <v/>
      </c>
      <c r="B458" s="174" t="str">
        <f>IF(LEN(Crossconnect!C460)=0,"",Crossconnect!C460)</f>
        <v/>
      </c>
      <c r="C458" s="174" t="str">
        <f t="shared" si="25"/>
        <v/>
      </c>
      <c r="D458" s="299" t="str">
        <f>IF(Crossconnect!B460="","",Crossconnect!B460)</f>
        <v/>
      </c>
      <c r="E458" s="174" t="str">
        <f>IF(LEN(Crossconnect!E460)=0,"",Crossconnect!E460)</f>
        <v/>
      </c>
      <c r="F458" s="174" t="str">
        <f t="shared" si="26"/>
        <v/>
      </c>
      <c r="G458" s="79" t="str">
        <f>IF(Crossconnect!D460="","",Crossconnect!D460)</f>
        <v/>
      </c>
      <c r="H458" s="36" t="str">
        <f>IF(LEN(Crossconnect!F460)=0,"",Crossconnect!F460)</f>
        <v/>
      </c>
      <c r="I458" s="238" t="str">
        <f>IF($C458="","",IF($C458="Ja","",VLOOKUP($B458,PDC!$B$10:$G$95,6,FALSE)))</f>
        <v/>
      </c>
      <c r="J458" s="238" t="str">
        <f>IF($C458="","",IF($C458="Ja","",VLOOKUP($B458,PDC!$B$10:$G$95,5,FALSE)))</f>
        <v/>
      </c>
      <c r="K458" s="31"/>
      <c r="L458" s="31"/>
      <c r="M458" s="238" t="str">
        <f>IF($F458="","",IF($F458="Ja","",VLOOKUP($E458,PDC!$B$10:$G$95,5,FALSE)))</f>
        <v/>
      </c>
      <c r="N458" s="31"/>
      <c r="O458" s="300">
        <f t="shared" si="24"/>
        <v>0</v>
      </c>
      <c r="P458" s="300">
        <f t="shared" si="27"/>
        <v>0</v>
      </c>
    </row>
    <row r="459" spans="1:16" x14ac:dyDescent="0.2">
      <c r="A459" s="36" t="str">
        <f>IF(LEN(Crossconnect!A461)=0,"",Crossconnect!A461)</f>
        <v/>
      </c>
      <c r="B459" s="174" t="str">
        <f>IF(LEN(Crossconnect!C461)=0,"",Crossconnect!C461)</f>
        <v/>
      </c>
      <c r="C459" s="174" t="str">
        <f t="shared" si="25"/>
        <v/>
      </c>
      <c r="D459" s="299" t="str">
        <f>IF(Crossconnect!B461="","",Crossconnect!B461)</f>
        <v/>
      </c>
      <c r="E459" s="174" t="str">
        <f>IF(LEN(Crossconnect!E461)=0,"",Crossconnect!E461)</f>
        <v/>
      </c>
      <c r="F459" s="174" t="str">
        <f t="shared" si="26"/>
        <v/>
      </c>
      <c r="G459" s="79" t="str">
        <f>IF(Crossconnect!D461="","",Crossconnect!D461)</f>
        <v/>
      </c>
      <c r="H459" s="36" t="str">
        <f>IF(LEN(Crossconnect!F461)=0,"",Crossconnect!F461)</f>
        <v/>
      </c>
      <c r="I459" s="238" t="str">
        <f>IF($C459="","",IF($C459="Ja","",VLOOKUP($B459,PDC!$B$10:$G$95,6,FALSE)))</f>
        <v/>
      </c>
      <c r="J459" s="238" t="str">
        <f>IF($C459="","",IF($C459="Ja","",VLOOKUP($B459,PDC!$B$10:$G$95,5,FALSE)))</f>
        <v/>
      </c>
      <c r="K459" s="31"/>
      <c r="L459" s="31"/>
      <c r="M459" s="238" t="str">
        <f>IF($F459="","",IF($F459="Ja","",VLOOKUP($E459,PDC!$B$10:$G$95,5,FALSE)))</f>
        <v/>
      </c>
      <c r="N459" s="31"/>
      <c r="O459" s="300">
        <f t="shared" si="24"/>
        <v>0</v>
      </c>
      <c r="P459" s="300">
        <f t="shared" si="27"/>
        <v>0</v>
      </c>
    </row>
    <row r="460" spans="1:16" x14ac:dyDescent="0.2">
      <c r="A460" s="36" t="str">
        <f>IF(LEN(Crossconnect!A462)=0,"",Crossconnect!A462)</f>
        <v/>
      </c>
      <c r="B460" s="174" t="str">
        <f>IF(LEN(Crossconnect!C462)=0,"",Crossconnect!C462)</f>
        <v/>
      </c>
      <c r="C460" s="174" t="str">
        <f t="shared" si="25"/>
        <v/>
      </c>
      <c r="D460" s="299" t="str">
        <f>IF(Crossconnect!B462="","",Crossconnect!B462)</f>
        <v/>
      </c>
      <c r="E460" s="174" t="str">
        <f>IF(LEN(Crossconnect!E462)=0,"",Crossconnect!E462)</f>
        <v/>
      </c>
      <c r="F460" s="174" t="str">
        <f t="shared" si="26"/>
        <v/>
      </c>
      <c r="G460" s="79" t="str">
        <f>IF(Crossconnect!D462="","",Crossconnect!D462)</f>
        <v/>
      </c>
      <c r="H460" s="36" t="str">
        <f>IF(LEN(Crossconnect!F462)=0,"",Crossconnect!F462)</f>
        <v/>
      </c>
      <c r="I460" s="238" t="str">
        <f>IF($C460="","",IF($C460="Ja","",VLOOKUP($B460,PDC!$B$10:$G$95,6,FALSE)))</f>
        <v/>
      </c>
      <c r="J460" s="238" t="str">
        <f>IF($C460="","",IF($C460="Ja","",VLOOKUP($B460,PDC!$B$10:$G$95,5,FALSE)))</f>
        <v/>
      </c>
      <c r="K460" s="31"/>
      <c r="L460" s="31"/>
      <c r="M460" s="238" t="str">
        <f>IF($F460="","",IF($F460="Ja","",VLOOKUP($E460,PDC!$B$10:$G$95,5,FALSE)))</f>
        <v/>
      </c>
      <c r="N460" s="31"/>
      <c r="O460" s="300">
        <f t="shared" ref="O460:O523" si="28">IF(C460="",0,IF(C460="Ja",K460,I460))</f>
        <v>0</v>
      </c>
      <c r="P460" s="300">
        <f t="shared" si="27"/>
        <v>0</v>
      </c>
    </row>
    <row r="461" spans="1:16" x14ac:dyDescent="0.2">
      <c r="A461" s="36" t="str">
        <f>IF(LEN(Crossconnect!A463)=0,"",Crossconnect!A463)</f>
        <v/>
      </c>
      <c r="B461" s="174" t="str">
        <f>IF(LEN(Crossconnect!C463)=0,"",Crossconnect!C463)</f>
        <v/>
      </c>
      <c r="C461" s="174" t="str">
        <f t="shared" ref="C461:C524" si="29">IF(B461="","",IF(LEFT(B461,3)="SD-","Ja","Nee"))</f>
        <v/>
      </c>
      <c r="D461" s="299" t="str">
        <f>IF(Crossconnect!B463="","",Crossconnect!B463)</f>
        <v/>
      </c>
      <c r="E461" s="174" t="str">
        <f>IF(LEN(Crossconnect!E463)=0,"",Crossconnect!E463)</f>
        <v/>
      </c>
      <c r="F461" s="174" t="str">
        <f t="shared" ref="F461:F524" si="30">IF(E461="","",IF(LEFT(E461,3)="SD-","Ja","Nee"))</f>
        <v/>
      </c>
      <c r="G461" s="79" t="str">
        <f>IF(Crossconnect!D463="","",Crossconnect!D463)</f>
        <v/>
      </c>
      <c r="H461" s="36" t="str">
        <f>IF(LEN(Crossconnect!F463)=0,"",Crossconnect!F463)</f>
        <v/>
      </c>
      <c r="I461" s="238" t="str">
        <f>IF($C461="","",IF($C461="Ja","",VLOOKUP($B461,PDC!$B$10:$G$95,6,FALSE)))</f>
        <v/>
      </c>
      <c r="J461" s="238" t="str">
        <f>IF($C461="","",IF($C461="Ja","",VLOOKUP($B461,PDC!$B$10:$G$95,5,FALSE)))</f>
        <v/>
      </c>
      <c r="K461" s="31"/>
      <c r="L461" s="31"/>
      <c r="M461" s="238" t="str">
        <f>IF($F461="","",IF($F461="Ja","",VLOOKUP($E461,PDC!$B$10:$G$95,5,FALSE)))</f>
        <v/>
      </c>
      <c r="N461" s="31"/>
      <c r="O461" s="300">
        <f t="shared" si="28"/>
        <v>0</v>
      </c>
      <c r="P461" s="300">
        <f t="shared" ref="P461:P524" si="31">IF(AND(C461="",F461=""),0,IF(C461="Ja",L461,J461)+IF(F461="Ja",N461,M461))</f>
        <v>0</v>
      </c>
    </row>
    <row r="462" spans="1:16" x14ac:dyDescent="0.2">
      <c r="A462" s="36" t="str">
        <f>IF(LEN(Crossconnect!A464)=0,"",Crossconnect!A464)</f>
        <v/>
      </c>
      <c r="B462" s="174" t="str">
        <f>IF(LEN(Crossconnect!C464)=0,"",Crossconnect!C464)</f>
        <v/>
      </c>
      <c r="C462" s="174" t="str">
        <f t="shared" si="29"/>
        <v/>
      </c>
      <c r="D462" s="299" t="str">
        <f>IF(Crossconnect!B464="","",Crossconnect!B464)</f>
        <v/>
      </c>
      <c r="E462" s="174" t="str">
        <f>IF(LEN(Crossconnect!E464)=0,"",Crossconnect!E464)</f>
        <v/>
      </c>
      <c r="F462" s="174" t="str">
        <f t="shared" si="30"/>
        <v/>
      </c>
      <c r="G462" s="79" t="str">
        <f>IF(Crossconnect!D464="","",Crossconnect!D464)</f>
        <v/>
      </c>
      <c r="H462" s="36" t="str">
        <f>IF(LEN(Crossconnect!F464)=0,"",Crossconnect!F464)</f>
        <v/>
      </c>
      <c r="I462" s="238" t="str">
        <f>IF($C462="","",IF($C462="Ja","",VLOOKUP($B462,PDC!$B$10:$G$95,6,FALSE)))</f>
        <v/>
      </c>
      <c r="J462" s="238" t="str">
        <f>IF($C462="","",IF($C462="Ja","",VLOOKUP($B462,PDC!$B$10:$G$95,5,FALSE)))</f>
        <v/>
      </c>
      <c r="K462" s="31"/>
      <c r="L462" s="31"/>
      <c r="M462" s="238" t="str">
        <f>IF($F462="","",IF($F462="Ja","",VLOOKUP($E462,PDC!$B$10:$G$95,5,FALSE)))</f>
        <v/>
      </c>
      <c r="N462" s="31"/>
      <c r="O462" s="300">
        <f t="shared" si="28"/>
        <v>0</v>
      </c>
      <c r="P462" s="300">
        <f t="shared" si="31"/>
        <v>0</v>
      </c>
    </row>
    <row r="463" spans="1:16" x14ac:dyDescent="0.2">
      <c r="A463" s="36" t="str">
        <f>IF(LEN(Crossconnect!A465)=0,"",Crossconnect!A465)</f>
        <v/>
      </c>
      <c r="B463" s="174" t="str">
        <f>IF(LEN(Crossconnect!C465)=0,"",Crossconnect!C465)</f>
        <v/>
      </c>
      <c r="C463" s="174" t="str">
        <f t="shared" si="29"/>
        <v/>
      </c>
      <c r="D463" s="299" t="str">
        <f>IF(Crossconnect!B465="","",Crossconnect!B465)</f>
        <v/>
      </c>
      <c r="E463" s="174" t="str">
        <f>IF(LEN(Crossconnect!E465)=0,"",Crossconnect!E465)</f>
        <v/>
      </c>
      <c r="F463" s="174" t="str">
        <f t="shared" si="30"/>
        <v/>
      </c>
      <c r="G463" s="79" t="str">
        <f>IF(Crossconnect!D465="","",Crossconnect!D465)</f>
        <v/>
      </c>
      <c r="H463" s="36" t="str">
        <f>IF(LEN(Crossconnect!F465)=0,"",Crossconnect!F465)</f>
        <v/>
      </c>
      <c r="I463" s="238" t="str">
        <f>IF($C463="","",IF($C463="Ja","",VLOOKUP($B463,PDC!$B$10:$G$95,6,FALSE)))</f>
        <v/>
      </c>
      <c r="J463" s="238" t="str">
        <f>IF($C463="","",IF($C463="Ja","",VLOOKUP($B463,PDC!$B$10:$G$95,5,FALSE)))</f>
        <v/>
      </c>
      <c r="K463" s="31"/>
      <c r="L463" s="31"/>
      <c r="M463" s="238" t="str">
        <f>IF($F463="","",IF($F463="Ja","",VLOOKUP($E463,PDC!$B$10:$G$95,5,FALSE)))</f>
        <v/>
      </c>
      <c r="N463" s="31"/>
      <c r="O463" s="300">
        <f t="shared" si="28"/>
        <v>0</v>
      </c>
      <c r="P463" s="300">
        <f t="shared" si="31"/>
        <v>0</v>
      </c>
    </row>
    <row r="464" spans="1:16" x14ac:dyDescent="0.2">
      <c r="A464" s="36" t="str">
        <f>IF(LEN(Crossconnect!A466)=0,"",Crossconnect!A466)</f>
        <v/>
      </c>
      <c r="B464" s="174" t="str">
        <f>IF(LEN(Crossconnect!C466)=0,"",Crossconnect!C466)</f>
        <v/>
      </c>
      <c r="C464" s="174" t="str">
        <f t="shared" si="29"/>
        <v/>
      </c>
      <c r="D464" s="299" t="str">
        <f>IF(Crossconnect!B466="","",Crossconnect!B466)</f>
        <v/>
      </c>
      <c r="E464" s="174" t="str">
        <f>IF(LEN(Crossconnect!E466)=0,"",Crossconnect!E466)</f>
        <v/>
      </c>
      <c r="F464" s="174" t="str">
        <f t="shared" si="30"/>
        <v/>
      </c>
      <c r="G464" s="79" t="str">
        <f>IF(Crossconnect!D466="","",Crossconnect!D466)</f>
        <v/>
      </c>
      <c r="H464" s="36" t="str">
        <f>IF(LEN(Crossconnect!F466)=0,"",Crossconnect!F466)</f>
        <v/>
      </c>
      <c r="I464" s="238" t="str">
        <f>IF($C464="","",IF($C464="Ja","",VLOOKUP($B464,PDC!$B$10:$G$95,6,FALSE)))</f>
        <v/>
      </c>
      <c r="J464" s="238" t="str">
        <f>IF($C464="","",IF($C464="Ja","",VLOOKUP($B464,PDC!$B$10:$G$95,5,FALSE)))</f>
        <v/>
      </c>
      <c r="K464" s="31"/>
      <c r="L464" s="31"/>
      <c r="M464" s="238" t="str">
        <f>IF($F464="","",IF($F464="Ja","",VLOOKUP($E464,PDC!$B$10:$G$95,5,FALSE)))</f>
        <v/>
      </c>
      <c r="N464" s="31"/>
      <c r="O464" s="300">
        <f t="shared" si="28"/>
        <v>0</v>
      </c>
      <c r="P464" s="300">
        <f t="shared" si="31"/>
        <v>0</v>
      </c>
    </row>
    <row r="465" spans="1:16" x14ac:dyDescent="0.2">
      <c r="A465" s="36" t="str">
        <f>IF(LEN(Crossconnect!A467)=0,"",Crossconnect!A467)</f>
        <v/>
      </c>
      <c r="B465" s="174" t="str">
        <f>IF(LEN(Crossconnect!C467)=0,"",Crossconnect!C467)</f>
        <v/>
      </c>
      <c r="C465" s="174" t="str">
        <f t="shared" si="29"/>
        <v/>
      </c>
      <c r="D465" s="299" t="str">
        <f>IF(Crossconnect!B467="","",Crossconnect!B467)</f>
        <v/>
      </c>
      <c r="E465" s="174" t="str">
        <f>IF(LEN(Crossconnect!E467)=0,"",Crossconnect!E467)</f>
        <v/>
      </c>
      <c r="F465" s="174" t="str">
        <f t="shared" si="30"/>
        <v/>
      </c>
      <c r="G465" s="79" t="str">
        <f>IF(Crossconnect!D467="","",Crossconnect!D467)</f>
        <v/>
      </c>
      <c r="H465" s="36" t="str">
        <f>IF(LEN(Crossconnect!F467)=0,"",Crossconnect!F467)</f>
        <v/>
      </c>
      <c r="I465" s="238" t="str">
        <f>IF($C465="","",IF($C465="Ja","",VLOOKUP($B465,PDC!$B$10:$G$95,6,FALSE)))</f>
        <v/>
      </c>
      <c r="J465" s="238" t="str">
        <f>IF($C465="","",IF($C465="Ja","",VLOOKUP($B465,PDC!$B$10:$G$95,5,FALSE)))</f>
        <v/>
      </c>
      <c r="K465" s="31"/>
      <c r="L465" s="31"/>
      <c r="M465" s="238" t="str">
        <f>IF($F465="","",IF($F465="Ja","",VLOOKUP($E465,PDC!$B$10:$G$95,5,FALSE)))</f>
        <v/>
      </c>
      <c r="N465" s="31"/>
      <c r="O465" s="300">
        <f t="shared" si="28"/>
        <v>0</v>
      </c>
      <c r="P465" s="300">
        <f t="shared" si="31"/>
        <v>0</v>
      </c>
    </row>
    <row r="466" spans="1:16" x14ac:dyDescent="0.2">
      <c r="A466" s="36" t="str">
        <f>IF(LEN(Crossconnect!A468)=0,"",Crossconnect!A468)</f>
        <v/>
      </c>
      <c r="B466" s="174" t="str">
        <f>IF(LEN(Crossconnect!C468)=0,"",Crossconnect!C468)</f>
        <v/>
      </c>
      <c r="C466" s="174" t="str">
        <f t="shared" si="29"/>
        <v/>
      </c>
      <c r="D466" s="299" t="str">
        <f>IF(Crossconnect!B468="","",Crossconnect!B468)</f>
        <v/>
      </c>
      <c r="E466" s="174" t="str">
        <f>IF(LEN(Crossconnect!E468)=0,"",Crossconnect!E468)</f>
        <v/>
      </c>
      <c r="F466" s="174" t="str">
        <f t="shared" si="30"/>
        <v/>
      </c>
      <c r="G466" s="79" t="str">
        <f>IF(Crossconnect!D468="","",Crossconnect!D468)</f>
        <v/>
      </c>
      <c r="H466" s="36" t="str">
        <f>IF(LEN(Crossconnect!F468)=0,"",Crossconnect!F468)</f>
        <v/>
      </c>
      <c r="I466" s="238" t="str">
        <f>IF($C466="","",IF($C466="Ja","",VLOOKUP($B466,PDC!$B$10:$G$95,6,FALSE)))</f>
        <v/>
      </c>
      <c r="J466" s="238" t="str">
        <f>IF($C466="","",IF($C466="Ja","",VLOOKUP($B466,PDC!$B$10:$G$95,5,FALSE)))</f>
        <v/>
      </c>
      <c r="K466" s="31"/>
      <c r="L466" s="31"/>
      <c r="M466" s="238" t="str">
        <f>IF($F466="","",IF($F466="Ja","",VLOOKUP($E466,PDC!$B$10:$G$95,5,FALSE)))</f>
        <v/>
      </c>
      <c r="N466" s="31"/>
      <c r="O466" s="300">
        <f t="shared" si="28"/>
        <v>0</v>
      </c>
      <c r="P466" s="300">
        <f t="shared" si="31"/>
        <v>0</v>
      </c>
    </row>
    <row r="467" spans="1:16" x14ac:dyDescent="0.2">
      <c r="A467" s="36" t="str">
        <f>IF(LEN(Crossconnect!A469)=0,"",Crossconnect!A469)</f>
        <v/>
      </c>
      <c r="B467" s="174" t="str">
        <f>IF(LEN(Crossconnect!C469)=0,"",Crossconnect!C469)</f>
        <v/>
      </c>
      <c r="C467" s="174" t="str">
        <f t="shared" si="29"/>
        <v/>
      </c>
      <c r="D467" s="299" t="str">
        <f>IF(Crossconnect!B469="","",Crossconnect!B469)</f>
        <v/>
      </c>
      <c r="E467" s="174" t="str">
        <f>IF(LEN(Crossconnect!E469)=0,"",Crossconnect!E469)</f>
        <v/>
      </c>
      <c r="F467" s="174" t="str">
        <f t="shared" si="30"/>
        <v/>
      </c>
      <c r="G467" s="79" t="str">
        <f>IF(Crossconnect!D469="","",Crossconnect!D469)</f>
        <v/>
      </c>
      <c r="H467" s="36" t="str">
        <f>IF(LEN(Crossconnect!F469)=0,"",Crossconnect!F469)</f>
        <v/>
      </c>
      <c r="I467" s="238" t="str">
        <f>IF($C467="","",IF($C467="Ja","",VLOOKUP($B467,PDC!$B$10:$G$95,6,FALSE)))</f>
        <v/>
      </c>
      <c r="J467" s="238" t="str">
        <f>IF($C467="","",IF($C467="Ja","",VLOOKUP($B467,PDC!$B$10:$G$95,5,FALSE)))</f>
        <v/>
      </c>
      <c r="K467" s="31"/>
      <c r="L467" s="31"/>
      <c r="M467" s="238" t="str">
        <f>IF($F467="","",IF($F467="Ja","",VLOOKUP($E467,PDC!$B$10:$G$95,5,FALSE)))</f>
        <v/>
      </c>
      <c r="N467" s="31"/>
      <c r="O467" s="300">
        <f t="shared" si="28"/>
        <v>0</v>
      </c>
      <c r="P467" s="300">
        <f t="shared" si="31"/>
        <v>0</v>
      </c>
    </row>
    <row r="468" spans="1:16" x14ac:dyDescent="0.2">
      <c r="A468" s="36" t="str">
        <f>IF(LEN(Crossconnect!A470)=0,"",Crossconnect!A470)</f>
        <v/>
      </c>
      <c r="B468" s="174" t="str">
        <f>IF(LEN(Crossconnect!C470)=0,"",Crossconnect!C470)</f>
        <v/>
      </c>
      <c r="C468" s="174" t="str">
        <f t="shared" si="29"/>
        <v/>
      </c>
      <c r="D468" s="299" t="str">
        <f>IF(Crossconnect!B470="","",Crossconnect!B470)</f>
        <v/>
      </c>
      <c r="E468" s="174" t="str">
        <f>IF(LEN(Crossconnect!E470)=0,"",Crossconnect!E470)</f>
        <v/>
      </c>
      <c r="F468" s="174" t="str">
        <f t="shared" si="30"/>
        <v/>
      </c>
      <c r="G468" s="79" t="str">
        <f>IF(Crossconnect!D470="","",Crossconnect!D470)</f>
        <v/>
      </c>
      <c r="H468" s="36" t="str">
        <f>IF(LEN(Crossconnect!F470)=0,"",Crossconnect!F470)</f>
        <v/>
      </c>
      <c r="I468" s="238" t="str">
        <f>IF($C468="","",IF($C468="Ja","",VLOOKUP($B468,PDC!$B$10:$G$95,6,FALSE)))</f>
        <v/>
      </c>
      <c r="J468" s="238" t="str">
        <f>IF($C468="","",IF($C468="Ja","",VLOOKUP($B468,PDC!$B$10:$G$95,5,FALSE)))</f>
        <v/>
      </c>
      <c r="K468" s="31"/>
      <c r="L468" s="31"/>
      <c r="M468" s="238" t="str">
        <f>IF($F468="","",IF($F468="Ja","",VLOOKUP($E468,PDC!$B$10:$G$95,5,FALSE)))</f>
        <v/>
      </c>
      <c r="N468" s="31"/>
      <c r="O468" s="300">
        <f t="shared" si="28"/>
        <v>0</v>
      </c>
      <c r="P468" s="300">
        <f t="shared" si="31"/>
        <v>0</v>
      </c>
    </row>
    <row r="469" spans="1:16" x14ac:dyDescent="0.2">
      <c r="A469" s="36" t="str">
        <f>IF(LEN(Crossconnect!A471)=0,"",Crossconnect!A471)</f>
        <v/>
      </c>
      <c r="B469" s="174" t="str">
        <f>IF(LEN(Crossconnect!C471)=0,"",Crossconnect!C471)</f>
        <v/>
      </c>
      <c r="C469" s="174" t="str">
        <f t="shared" si="29"/>
        <v/>
      </c>
      <c r="D469" s="299" t="str">
        <f>IF(Crossconnect!B471="","",Crossconnect!B471)</f>
        <v/>
      </c>
      <c r="E469" s="174" t="str">
        <f>IF(LEN(Crossconnect!E471)=0,"",Crossconnect!E471)</f>
        <v/>
      </c>
      <c r="F469" s="174" t="str">
        <f t="shared" si="30"/>
        <v/>
      </c>
      <c r="G469" s="79" t="str">
        <f>IF(Crossconnect!D471="","",Crossconnect!D471)</f>
        <v/>
      </c>
      <c r="H469" s="36" t="str">
        <f>IF(LEN(Crossconnect!F471)=0,"",Crossconnect!F471)</f>
        <v/>
      </c>
      <c r="I469" s="238" t="str">
        <f>IF($C469="","",IF($C469="Ja","",VLOOKUP($B469,PDC!$B$10:$G$95,6,FALSE)))</f>
        <v/>
      </c>
      <c r="J469" s="238" t="str">
        <f>IF($C469="","",IF($C469="Ja","",VLOOKUP($B469,PDC!$B$10:$G$95,5,FALSE)))</f>
        <v/>
      </c>
      <c r="K469" s="31"/>
      <c r="L469" s="31"/>
      <c r="M469" s="238" t="str">
        <f>IF($F469="","",IF($F469="Ja","",VLOOKUP($E469,PDC!$B$10:$G$95,5,FALSE)))</f>
        <v/>
      </c>
      <c r="N469" s="31"/>
      <c r="O469" s="300">
        <f t="shared" si="28"/>
        <v>0</v>
      </c>
      <c r="P469" s="300">
        <f t="shared" si="31"/>
        <v>0</v>
      </c>
    </row>
    <row r="470" spans="1:16" x14ac:dyDescent="0.2">
      <c r="A470" s="36" t="str">
        <f>IF(LEN(Crossconnect!A472)=0,"",Crossconnect!A472)</f>
        <v/>
      </c>
      <c r="B470" s="174" t="str">
        <f>IF(LEN(Crossconnect!C472)=0,"",Crossconnect!C472)</f>
        <v/>
      </c>
      <c r="C470" s="174" t="str">
        <f t="shared" si="29"/>
        <v/>
      </c>
      <c r="D470" s="299" t="str">
        <f>IF(Crossconnect!B472="","",Crossconnect!B472)</f>
        <v/>
      </c>
      <c r="E470" s="174" t="str">
        <f>IF(LEN(Crossconnect!E472)=0,"",Crossconnect!E472)</f>
        <v/>
      </c>
      <c r="F470" s="174" t="str">
        <f t="shared" si="30"/>
        <v/>
      </c>
      <c r="G470" s="79" t="str">
        <f>IF(Crossconnect!D472="","",Crossconnect!D472)</f>
        <v/>
      </c>
      <c r="H470" s="36" t="str">
        <f>IF(LEN(Crossconnect!F472)=0,"",Crossconnect!F472)</f>
        <v/>
      </c>
      <c r="I470" s="238" t="str">
        <f>IF($C470="","",IF($C470="Ja","",VLOOKUP($B470,PDC!$B$10:$G$95,6,FALSE)))</f>
        <v/>
      </c>
      <c r="J470" s="238" t="str">
        <f>IF($C470="","",IF($C470="Ja","",VLOOKUP($B470,PDC!$B$10:$G$95,5,FALSE)))</f>
        <v/>
      </c>
      <c r="K470" s="31"/>
      <c r="L470" s="31"/>
      <c r="M470" s="238" t="str">
        <f>IF($F470="","",IF($F470="Ja","",VLOOKUP($E470,PDC!$B$10:$G$95,5,FALSE)))</f>
        <v/>
      </c>
      <c r="N470" s="31"/>
      <c r="O470" s="300">
        <f t="shared" si="28"/>
        <v>0</v>
      </c>
      <c r="P470" s="300">
        <f t="shared" si="31"/>
        <v>0</v>
      </c>
    </row>
    <row r="471" spans="1:16" x14ac:dyDescent="0.2">
      <c r="A471" s="36" t="str">
        <f>IF(LEN(Crossconnect!A473)=0,"",Crossconnect!A473)</f>
        <v/>
      </c>
      <c r="B471" s="174" t="str">
        <f>IF(LEN(Crossconnect!C473)=0,"",Crossconnect!C473)</f>
        <v/>
      </c>
      <c r="C471" s="174" t="str">
        <f t="shared" si="29"/>
        <v/>
      </c>
      <c r="D471" s="299" t="str">
        <f>IF(Crossconnect!B473="","",Crossconnect!B473)</f>
        <v/>
      </c>
      <c r="E471" s="174" t="str">
        <f>IF(LEN(Crossconnect!E473)=0,"",Crossconnect!E473)</f>
        <v/>
      </c>
      <c r="F471" s="174" t="str">
        <f t="shared" si="30"/>
        <v/>
      </c>
      <c r="G471" s="79" t="str">
        <f>IF(Crossconnect!D473="","",Crossconnect!D473)</f>
        <v/>
      </c>
      <c r="H471" s="36" t="str">
        <f>IF(LEN(Crossconnect!F473)=0,"",Crossconnect!F473)</f>
        <v/>
      </c>
      <c r="I471" s="238" t="str">
        <f>IF($C471="","",IF($C471="Ja","",VLOOKUP($B471,PDC!$B$10:$G$95,6,FALSE)))</f>
        <v/>
      </c>
      <c r="J471" s="238" t="str">
        <f>IF($C471="","",IF($C471="Ja","",VLOOKUP($B471,PDC!$B$10:$G$95,5,FALSE)))</f>
        <v/>
      </c>
      <c r="K471" s="31"/>
      <c r="L471" s="31"/>
      <c r="M471" s="238" t="str">
        <f>IF($F471="","",IF($F471="Ja","",VLOOKUP($E471,PDC!$B$10:$G$95,5,FALSE)))</f>
        <v/>
      </c>
      <c r="N471" s="31"/>
      <c r="O471" s="300">
        <f t="shared" si="28"/>
        <v>0</v>
      </c>
      <c r="P471" s="300">
        <f t="shared" si="31"/>
        <v>0</v>
      </c>
    </row>
    <row r="472" spans="1:16" x14ac:dyDescent="0.2">
      <c r="A472" s="36" t="str">
        <f>IF(LEN(Crossconnect!A474)=0,"",Crossconnect!A474)</f>
        <v/>
      </c>
      <c r="B472" s="174" t="str">
        <f>IF(LEN(Crossconnect!C474)=0,"",Crossconnect!C474)</f>
        <v/>
      </c>
      <c r="C472" s="174" t="str">
        <f t="shared" si="29"/>
        <v/>
      </c>
      <c r="D472" s="299" t="str">
        <f>IF(Crossconnect!B474="","",Crossconnect!B474)</f>
        <v/>
      </c>
      <c r="E472" s="174" t="str">
        <f>IF(LEN(Crossconnect!E474)=0,"",Crossconnect!E474)</f>
        <v/>
      </c>
      <c r="F472" s="174" t="str">
        <f t="shared" si="30"/>
        <v/>
      </c>
      <c r="G472" s="79" t="str">
        <f>IF(Crossconnect!D474="","",Crossconnect!D474)</f>
        <v/>
      </c>
      <c r="H472" s="36" t="str">
        <f>IF(LEN(Crossconnect!F474)=0,"",Crossconnect!F474)</f>
        <v/>
      </c>
      <c r="I472" s="238" t="str">
        <f>IF($C472="","",IF($C472="Ja","",VLOOKUP($B472,PDC!$B$10:$G$95,6,FALSE)))</f>
        <v/>
      </c>
      <c r="J472" s="238" t="str">
        <f>IF($C472="","",IF($C472="Ja","",VLOOKUP($B472,PDC!$B$10:$G$95,5,FALSE)))</f>
        <v/>
      </c>
      <c r="K472" s="31"/>
      <c r="L472" s="31"/>
      <c r="M472" s="238" t="str">
        <f>IF($F472="","",IF($F472="Ja","",VLOOKUP($E472,PDC!$B$10:$G$95,5,FALSE)))</f>
        <v/>
      </c>
      <c r="N472" s="31"/>
      <c r="O472" s="300">
        <f t="shared" si="28"/>
        <v>0</v>
      </c>
      <c r="P472" s="300">
        <f t="shared" si="31"/>
        <v>0</v>
      </c>
    </row>
    <row r="473" spans="1:16" x14ac:dyDescent="0.2">
      <c r="A473" s="36" t="str">
        <f>IF(LEN(Crossconnect!A475)=0,"",Crossconnect!A475)</f>
        <v/>
      </c>
      <c r="B473" s="174" t="str">
        <f>IF(LEN(Crossconnect!C475)=0,"",Crossconnect!C475)</f>
        <v/>
      </c>
      <c r="C473" s="174" t="str">
        <f t="shared" si="29"/>
        <v/>
      </c>
      <c r="D473" s="299" t="str">
        <f>IF(Crossconnect!B475="","",Crossconnect!B475)</f>
        <v/>
      </c>
      <c r="E473" s="174" t="str">
        <f>IF(LEN(Crossconnect!E475)=0,"",Crossconnect!E475)</f>
        <v/>
      </c>
      <c r="F473" s="174" t="str">
        <f t="shared" si="30"/>
        <v/>
      </c>
      <c r="G473" s="79" t="str">
        <f>IF(Crossconnect!D475="","",Crossconnect!D475)</f>
        <v/>
      </c>
      <c r="H473" s="36" t="str">
        <f>IF(LEN(Crossconnect!F475)=0,"",Crossconnect!F475)</f>
        <v/>
      </c>
      <c r="I473" s="238" t="str">
        <f>IF($C473="","",IF($C473="Ja","",VLOOKUP($B473,PDC!$B$10:$G$95,6,FALSE)))</f>
        <v/>
      </c>
      <c r="J473" s="238" t="str">
        <f>IF($C473="","",IF($C473="Ja","",VLOOKUP($B473,PDC!$B$10:$G$95,5,FALSE)))</f>
        <v/>
      </c>
      <c r="K473" s="31"/>
      <c r="L473" s="31"/>
      <c r="M473" s="238" t="str">
        <f>IF($F473="","",IF($F473="Ja","",VLOOKUP($E473,PDC!$B$10:$G$95,5,FALSE)))</f>
        <v/>
      </c>
      <c r="N473" s="31"/>
      <c r="O473" s="300">
        <f t="shared" si="28"/>
        <v>0</v>
      </c>
      <c r="P473" s="300">
        <f t="shared" si="31"/>
        <v>0</v>
      </c>
    </row>
    <row r="474" spans="1:16" x14ac:dyDescent="0.2">
      <c r="A474" s="36" t="str">
        <f>IF(LEN(Crossconnect!A476)=0,"",Crossconnect!A476)</f>
        <v/>
      </c>
      <c r="B474" s="174" t="str">
        <f>IF(LEN(Crossconnect!C476)=0,"",Crossconnect!C476)</f>
        <v/>
      </c>
      <c r="C474" s="174" t="str">
        <f t="shared" si="29"/>
        <v/>
      </c>
      <c r="D474" s="299" t="str">
        <f>IF(Crossconnect!B476="","",Crossconnect!B476)</f>
        <v/>
      </c>
      <c r="E474" s="174" t="str">
        <f>IF(LEN(Crossconnect!E476)=0,"",Crossconnect!E476)</f>
        <v/>
      </c>
      <c r="F474" s="174" t="str">
        <f t="shared" si="30"/>
        <v/>
      </c>
      <c r="G474" s="79" t="str">
        <f>IF(Crossconnect!D476="","",Crossconnect!D476)</f>
        <v/>
      </c>
      <c r="H474" s="36" t="str">
        <f>IF(LEN(Crossconnect!F476)=0,"",Crossconnect!F476)</f>
        <v/>
      </c>
      <c r="I474" s="238" t="str">
        <f>IF($C474="","",IF($C474="Ja","",VLOOKUP($B474,PDC!$B$10:$G$95,6,FALSE)))</f>
        <v/>
      </c>
      <c r="J474" s="238" t="str">
        <f>IF($C474="","",IF($C474="Ja","",VLOOKUP($B474,PDC!$B$10:$G$95,5,FALSE)))</f>
        <v/>
      </c>
      <c r="K474" s="31"/>
      <c r="L474" s="31"/>
      <c r="M474" s="238" t="str">
        <f>IF($F474="","",IF($F474="Ja","",VLOOKUP($E474,PDC!$B$10:$G$95,5,FALSE)))</f>
        <v/>
      </c>
      <c r="N474" s="31"/>
      <c r="O474" s="300">
        <f t="shared" si="28"/>
        <v>0</v>
      </c>
      <c r="P474" s="300">
        <f t="shared" si="31"/>
        <v>0</v>
      </c>
    </row>
    <row r="475" spans="1:16" x14ac:dyDescent="0.2">
      <c r="A475" s="36" t="str">
        <f>IF(LEN(Crossconnect!A477)=0,"",Crossconnect!A477)</f>
        <v/>
      </c>
      <c r="B475" s="174" t="str">
        <f>IF(LEN(Crossconnect!C477)=0,"",Crossconnect!C477)</f>
        <v/>
      </c>
      <c r="C475" s="174" t="str">
        <f t="shared" si="29"/>
        <v/>
      </c>
      <c r="D475" s="299" t="str">
        <f>IF(Crossconnect!B477="","",Crossconnect!B477)</f>
        <v/>
      </c>
      <c r="E475" s="174" t="str">
        <f>IF(LEN(Crossconnect!E477)=0,"",Crossconnect!E477)</f>
        <v/>
      </c>
      <c r="F475" s="174" t="str">
        <f t="shared" si="30"/>
        <v/>
      </c>
      <c r="G475" s="79" t="str">
        <f>IF(Crossconnect!D477="","",Crossconnect!D477)</f>
        <v/>
      </c>
      <c r="H475" s="36" t="str">
        <f>IF(LEN(Crossconnect!F477)=0,"",Crossconnect!F477)</f>
        <v/>
      </c>
      <c r="I475" s="238" t="str">
        <f>IF($C475="","",IF($C475="Ja","",VLOOKUP($B475,PDC!$B$10:$G$95,6,FALSE)))</f>
        <v/>
      </c>
      <c r="J475" s="238" t="str">
        <f>IF($C475="","",IF($C475="Ja","",VLOOKUP($B475,PDC!$B$10:$G$95,5,FALSE)))</f>
        <v/>
      </c>
      <c r="K475" s="31"/>
      <c r="L475" s="31"/>
      <c r="M475" s="238" t="str">
        <f>IF($F475="","",IF($F475="Ja","",VLOOKUP($E475,PDC!$B$10:$G$95,5,FALSE)))</f>
        <v/>
      </c>
      <c r="N475" s="31"/>
      <c r="O475" s="300">
        <f t="shared" si="28"/>
        <v>0</v>
      </c>
      <c r="P475" s="300">
        <f t="shared" si="31"/>
        <v>0</v>
      </c>
    </row>
    <row r="476" spans="1:16" x14ac:dyDescent="0.2">
      <c r="A476" s="36" t="str">
        <f>IF(LEN(Crossconnect!A478)=0,"",Crossconnect!A478)</f>
        <v/>
      </c>
      <c r="B476" s="174" t="str">
        <f>IF(LEN(Crossconnect!C478)=0,"",Crossconnect!C478)</f>
        <v/>
      </c>
      <c r="C476" s="174" t="str">
        <f t="shared" si="29"/>
        <v/>
      </c>
      <c r="D476" s="299" t="str">
        <f>IF(Crossconnect!B478="","",Crossconnect!B478)</f>
        <v/>
      </c>
      <c r="E476" s="174" t="str">
        <f>IF(LEN(Crossconnect!E478)=0,"",Crossconnect!E478)</f>
        <v/>
      </c>
      <c r="F476" s="174" t="str">
        <f t="shared" si="30"/>
        <v/>
      </c>
      <c r="G476" s="79" t="str">
        <f>IF(Crossconnect!D478="","",Crossconnect!D478)</f>
        <v/>
      </c>
      <c r="H476" s="36" t="str">
        <f>IF(LEN(Crossconnect!F478)=0,"",Crossconnect!F478)</f>
        <v/>
      </c>
      <c r="I476" s="238" t="str">
        <f>IF($C476="","",IF($C476="Ja","",VLOOKUP($B476,PDC!$B$10:$G$95,6,FALSE)))</f>
        <v/>
      </c>
      <c r="J476" s="238" t="str">
        <f>IF($C476="","",IF($C476="Ja","",VLOOKUP($B476,PDC!$B$10:$G$95,5,FALSE)))</f>
        <v/>
      </c>
      <c r="K476" s="31"/>
      <c r="L476" s="31"/>
      <c r="M476" s="238" t="str">
        <f>IF($F476="","",IF($F476="Ja","",VLOOKUP($E476,PDC!$B$10:$G$95,5,FALSE)))</f>
        <v/>
      </c>
      <c r="N476" s="31"/>
      <c r="O476" s="300">
        <f t="shared" si="28"/>
        <v>0</v>
      </c>
      <c r="P476" s="300">
        <f t="shared" si="31"/>
        <v>0</v>
      </c>
    </row>
    <row r="477" spans="1:16" x14ac:dyDescent="0.2">
      <c r="A477" s="36" t="str">
        <f>IF(LEN(Crossconnect!A479)=0,"",Crossconnect!A479)</f>
        <v/>
      </c>
      <c r="B477" s="174" t="str">
        <f>IF(LEN(Crossconnect!C479)=0,"",Crossconnect!C479)</f>
        <v/>
      </c>
      <c r="C477" s="174" t="str">
        <f t="shared" si="29"/>
        <v/>
      </c>
      <c r="D477" s="299" t="str">
        <f>IF(Crossconnect!B479="","",Crossconnect!B479)</f>
        <v/>
      </c>
      <c r="E477" s="174" t="str">
        <f>IF(LEN(Crossconnect!E479)=0,"",Crossconnect!E479)</f>
        <v/>
      </c>
      <c r="F477" s="174" t="str">
        <f t="shared" si="30"/>
        <v/>
      </c>
      <c r="G477" s="79" t="str">
        <f>IF(Crossconnect!D479="","",Crossconnect!D479)</f>
        <v/>
      </c>
      <c r="H477" s="36" t="str">
        <f>IF(LEN(Crossconnect!F479)=0,"",Crossconnect!F479)</f>
        <v/>
      </c>
      <c r="I477" s="238" t="str">
        <f>IF($C477="","",IF($C477="Ja","",VLOOKUP($B477,PDC!$B$10:$G$95,6,FALSE)))</f>
        <v/>
      </c>
      <c r="J477" s="238" t="str">
        <f>IF($C477="","",IF($C477="Ja","",VLOOKUP($B477,PDC!$B$10:$G$95,5,FALSE)))</f>
        <v/>
      </c>
      <c r="K477" s="31"/>
      <c r="L477" s="31"/>
      <c r="M477" s="238" t="str">
        <f>IF($F477="","",IF($F477="Ja","",VLOOKUP($E477,PDC!$B$10:$G$95,5,FALSE)))</f>
        <v/>
      </c>
      <c r="N477" s="31"/>
      <c r="O477" s="300">
        <f t="shared" si="28"/>
        <v>0</v>
      </c>
      <c r="P477" s="300">
        <f t="shared" si="31"/>
        <v>0</v>
      </c>
    </row>
    <row r="478" spans="1:16" x14ac:dyDescent="0.2">
      <c r="A478" s="36" t="str">
        <f>IF(LEN(Crossconnect!A480)=0,"",Crossconnect!A480)</f>
        <v/>
      </c>
      <c r="B478" s="174" t="str">
        <f>IF(LEN(Crossconnect!C480)=0,"",Crossconnect!C480)</f>
        <v/>
      </c>
      <c r="C478" s="174" t="str">
        <f t="shared" si="29"/>
        <v/>
      </c>
      <c r="D478" s="299" t="str">
        <f>IF(Crossconnect!B480="","",Crossconnect!B480)</f>
        <v/>
      </c>
      <c r="E478" s="174" t="str">
        <f>IF(LEN(Crossconnect!E480)=0,"",Crossconnect!E480)</f>
        <v/>
      </c>
      <c r="F478" s="174" t="str">
        <f t="shared" si="30"/>
        <v/>
      </c>
      <c r="G478" s="79" t="str">
        <f>IF(Crossconnect!D480="","",Crossconnect!D480)</f>
        <v/>
      </c>
      <c r="H478" s="36" t="str">
        <f>IF(LEN(Crossconnect!F480)=0,"",Crossconnect!F480)</f>
        <v/>
      </c>
      <c r="I478" s="238" t="str">
        <f>IF($C478="","",IF($C478="Ja","",VLOOKUP($B478,PDC!$B$10:$G$95,6,FALSE)))</f>
        <v/>
      </c>
      <c r="J478" s="238" t="str">
        <f>IF($C478="","",IF($C478="Ja","",VLOOKUP($B478,PDC!$B$10:$G$95,5,FALSE)))</f>
        <v/>
      </c>
      <c r="K478" s="31"/>
      <c r="L478" s="31"/>
      <c r="M478" s="238" t="str">
        <f>IF($F478="","",IF($F478="Ja","",VLOOKUP($E478,PDC!$B$10:$G$95,5,FALSE)))</f>
        <v/>
      </c>
      <c r="N478" s="31"/>
      <c r="O478" s="300">
        <f t="shared" si="28"/>
        <v>0</v>
      </c>
      <c r="P478" s="300">
        <f t="shared" si="31"/>
        <v>0</v>
      </c>
    </row>
    <row r="479" spans="1:16" x14ac:dyDescent="0.2">
      <c r="A479" s="36" t="str">
        <f>IF(LEN(Crossconnect!A481)=0,"",Crossconnect!A481)</f>
        <v/>
      </c>
      <c r="B479" s="174" t="str">
        <f>IF(LEN(Crossconnect!C481)=0,"",Crossconnect!C481)</f>
        <v/>
      </c>
      <c r="C479" s="174" t="str">
        <f t="shared" si="29"/>
        <v/>
      </c>
      <c r="D479" s="299" t="str">
        <f>IF(Crossconnect!B481="","",Crossconnect!B481)</f>
        <v/>
      </c>
      <c r="E479" s="174" t="str">
        <f>IF(LEN(Crossconnect!E481)=0,"",Crossconnect!E481)</f>
        <v/>
      </c>
      <c r="F479" s="174" t="str">
        <f t="shared" si="30"/>
        <v/>
      </c>
      <c r="G479" s="79" t="str">
        <f>IF(Crossconnect!D481="","",Crossconnect!D481)</f>
        <v/>
      </c>
      <c r="H479" s="36" t="str">
        <f>IF(LEN(Crossconnect!F481)=0,"",Crossconnect!F481)</f>
        <v/>
      </c>
      <c r="I479" s="238" t="str">
        <f>IF($C479="","",IF($C479="Ja","",VLOOKUP($B479,PDC!$B$10:$G$95,6,FALSE)))</f>
        <v/>
      </c>
      <c r="J479" s="238" t="str">
        <f>IF($C479="","",IF($C479="Ja","",VLOOKUP($B479,PDC!$B$10:$G$95,5,FALSE)))</f>
        <v/>
      </c>
      <c r="K479" s="31"/>
      <c r="L479" s="31"/>
      <c r="M479" s="238" t="str">
        <f>IF($F479="","",IF($F479="Ja","",VLOOKUP($E479,PDC!$B$10:$G$95,5,FALSE)))</f>
        <v/>
      </c>
      <c r="N479" s="31"/>
      <c r="O479" s="300">
        <f t="shared" si="28"/>
        <v>0</v>
      </c>
      <c r="P479" s="300">
        <f t="shared" si="31"/>
        <v>0</v>
      </c>
    </row>
    <row r="480" spans="1:16" x14ac:dyDescent="0.2">
      <c r="A480" s="36" t="str">
        <f>IF(LEN(Crossconnect!A482)=0,"",Crossconnect!A482)</f>
        <v/>
      </c>
      <c r="B480" s="174" t="str">
        <f>IF(LEN(Crossconnect!C482)=0,"",Crossconnect!C482)</f>
        <v/>
      </c>
      <c r="C480" s="174" t="str">
        <f t="shared" si="29"/>
        <v/>
      </c>
      <c r="D480" s="299" t="str">
        <f>IF(Crossconnect!B482="","",Crossconnect!B482)</f>
        <v/>
      </c>
      <c r="E480" s="174" t="str">
        <f>IF(LEN(Crossconnect!E482)=0,"",Crossconnect!E482)</f>
        <v/>
      </c>
      <c r="F480" s="174" t="str">
        <f t="shared" si="30"/>
        <v/>
      </c>
      <c r="G480" s="79" t="str">
        <f>IF(Crossconnect!D482="","",Crossconnect!D482)</f>
        <v/>
      </c>
      <c r="H480" s="36" t="str">
        <f>IF(LEN(Crossconnect!F482)=0,"",Crossconnect!F482)</f>
        <v/>
      </c>
      <c r="I480" s="238" t="str">
        <f>IF($C480="","",IF($C480="Ja","",VLOOKUP($B480,PDC!$B$10:$G$95,6,FALSE)))</f>
        <v/>
      </c>
      <c r="J480" s="238" t="str">
        <f>IF($C480="","",IF($C480="Ja","",VLOOKUP($B480,PDC!$B$10:$G$95,5,FALSE)))</f>
        <v/>
      </c>
      <c r="K480" s="31"/>
      <c r="L480" s="31"/>
      <c r="M480" s="238" t="str">
        <f>IF($F480="","",IF($F480="Ja","",VLOOKUP($E480,PDC!$B$10:$G$95,5,FALSE)))</f>
        <v/>
      </c>
      <c r="N480" s="31"/>
      <c r="O480" s="300">
        <f t="shared" si="28"/>
        <v>0</v>
      </c>
      <c r="P480" s="300">
        <f t="shared" si="31"/>
        <v>0</v>
      </c>
    </row>
    <row r="481" spans="1:16" x14ac:dyDescent="0.2">
      <c r="A481" s="36" t="str">
        <f>IF(LEN(Crossconnect!A483)=0,"",Crossconnect!A483)</f>
        <v/>
      </c>
      <c r="B481" s="174" t="str">
        <f>IF(LEN(Crossconnect!C483)=0,"",Crossconnect!C483)</f>
        <v/>
      </c>
      <c r="C481" s="174" t="str">
        <f t="shared" si="29"/>
        <v/>
      </c>
      <c r="D481" s="299" t="str">
        <f>IF(Crossconnect!B483="","",Crossconnect!B483)</f>
        <v/>
      </c>
      <c r="E481" s="174" t="str">
        <f>IF(LEN(Crossconnect!E483)=0,"",Crossconnect!E483)</f>
        <v/>
      </c>
      <c r="F481" s="174" t="str">
        <f t="shared" si="30"/>
        <v/>
      </c>
      <c r="G481" s="79" t="str">
        <f>IF(Crossconnect!D483="","",Crossconnect!D483)</f>
        <v/>
      </c>
      <c r="H481" s="36" t="str">
        <f>IF(LEN(Crossconnect!F483)=0,"",Crossconnect!F483)</f>
        <v/>
      </c>
      <c r="I481" s="238" t="str">
        <f>IF($C481="","",IF($C481="Ja","",VLOOKUP($B481,PDC!$B$10:$G$95,6,FALSE)))</f>
        <v/>
      </c>
      <c r="J481" s="238" t="str">
        <f>IF($C481="","",IF($C481="Ja","",VLOOKUP($B481,PDC!$B$10:$G$95,5,FALSE)))</f>
        <v/>
      </c>
      <c r="K481" s="31"/>
      <c r="L481" s="31"/>
      <c r="M481" s="238" t="str">
        <f>IF($F481="","",IF($F481="Ja","",VLOOKUP($E481,PDC!$B$10:$G$95,5,FALSE)))</f>
        <v/>
      </c>
      <c r="N481" s="31"/>
      <c r="O481" s="300">
        <f t="shared" si="28"/>
        <v>0</v>
      </c>
      <c r="P481" s="300">
        <f t="shared" si="31"/>
        <v>0</v>
      </c>
    </row>
    <row r="482" spans="1:16" x14ac:dyDescent="0.2">
      <c r="A482" s="36" t="str">
        <f>IF(LEN(Crossconnect!A484)=0,"",Crossconnect!A484)</f>
        <v/>
      </c>
      <c r="B482" s="174" t="str">
        <f>IF(LEN(Crossconnect!C484)=0,"",Crossconnect!C484)</f>
        <v/>
      </c>
      <c r="C482" s="174" t="str">
        <f t="shared" si="29"/>
        <v/>
      </c>
      <c r="D482" s="299" t="str">
        <f>IF(Crossconnect!B484="","",Crossconnect!B484)</f>
        <v/>
      </c>
      <c r="E482" s="174" t="str">
        <f>IF(LEN(Crossconnect!E484)=0,"",Crossconnect!E484)</f>
        <v/>
      </c>
      <c r="F482" s="174" t="str">
        <f t="shared" si="30"/>
        <v/>
      </c>
      <c r="G482" s="79" t="str">
        <f>IF(Crossconnect!D484="","",Crossconnect!D484)</f>
        <v/>
      </c>
      <c r="H482" s="36" t="str">
        <f>IF(LEN(Crossconnect!F484)=0,"",Crossconnect!F484)</f>
        <v/>
      </c>
      <c r="I482" s="238" t="str">
        <f>IF($C482="","",IF($C482="Ja","",VLOOKUP($B482,PDC!$B$10:$G$95,6,FALSE)))</f>
        <v/>
      </c>
      <c r="J482" s="238" t="str">
        <f>IF($C482="","",IF($C482="Ja","",VLOOKUP($B482,PDC!$B$10:$G$95,5,FALSE)))</f>
        <v/>
      </c>
      <c r="K482" s="31"/>
      <c r="L482" s="31"/>
      <c r="M482" s="238" t="str">
        <f>IF($F482="","",IF($F482="Ja","",VLOOKUP($E482,PDC!$B$10:$G$95,5,FALSE)))</f>
        <v/>
      </c>
      <c r="N482" s="31"/>
      <c r="O482" s="300">
        <f t="shared" si="28"/>
        <v>0</v>
      </c>
      <c r="P482" s="300">
        <f t="shared" si="31"/>
        <v>0</v>
      </c>
    </row>
    <row r="483" spans="1:16" x14ac:dyDescent="0.2">
      <c r="A483" s="36" t="str">
        <f>IF(LEN(Crossconnect!A485)=0,"",Crossconnect!A485)</f>
        <v/>
      </c>
      <c r="B483" s="174" t="str">
        <f>IF(LEN(Crossconnect!C485)=0,"",Crossconnect!C485)</f>
        <v/>
      </c>
      <c r="C483" s="174" t="str">
        <f t="shared" si="29"/>
        <v/>
      </c>
      <c r="D483" s="299" t="str">
        <f>IF(Crossconnect!B485="","",Crossconnect!B485)</f>
        <v/>
      </c>
      <c r="E483" s="174" t="str">
        <f>IF(LEN(Crossconnect!E485)=0,"",Crossconnect!E485)</f>
        <v/>
      </c>
      <c r="F483" s="174" t="str">
        <f t="shared" si="30"/>
        <v/>
      </c>
      <c r="G483" s="79" t="str">
        <f>IF(Crossconnect!D485="","",Crossconnect!D485)</f>
        <v/>
      </c>
      <c r="H483" s="36" t="str">
        <f>IF(LEN(Crossconnect!F485)=0,"",Crossconnect!F485)</f>
        <v/>
      </c>
      <c r="I483" s="238" t="str">
        <f>IF($C483="","",IF($C483="Ja","",VLOOKUP($B483,PDC!$B$10:$G$95,6,FALSE)))</f>
        <v/>
      </c>
      <c r="J483" s="238" t="str">
        <f>IF($C483="","",IF($C483="Ja","",VLOOKUP($B483,PDC!$B$10:$G$95,5,FALSE)))</f>
        <v/>
      </c>
      <c r="K483" s="31"/>
      <c r="L483" s="31"/>
      <c r="M483" s="238" t="str">
        <f>IF($F483="","",IF($F483="Ja","",VLOOKUP($E483,PDC!$B$10:$G$95,5,FALSE)))</f>
        <v/>
      </c>
      <c r="N483" s="31"/>
      <c r="O483" s="300">
        <f t="shared" si="28"/>
        <v>0</v>
      </c>
      <c r="P483" s="300">
        <f t="shared" si="31"/>
        <v>0</v>
      </c>
    </row>
    <row r="484" spans="1:16" x14ac:dyDescent="0.2">
      <c r="A484" s="36" t="str">
        <f>IF(LEN(Crossconnect!A486)=0,"",Crossconnect!A486)</f>
        <v/>
      </c>
      <c r="B484" s="174" t="str">
        <f>IF(LEN(Crossconnect!C486)=0,"",Crossconnect!C486)</f>
        <v/>
      </c>
      <c r="C484" s="174" t="str">
        <f t="shared" si="29"/>
        <v/>
      </c>
      <c r="D484" s="299" t="str">
        <f>IF(Crossconnect!B486="","",Crossconnect!B486)</f>
        <v/>
      </c>
      <c r="E484" s="174" t="str">
        <f>IF(LEN(Crossconnect!E486)=0,"",Crossconnect!E486)</f>
        <v/>
      </c>
      <c r="F484" s="174" t="str">
        <f t="shared" si="30"/>
        <v/>
      </c>
      <c r="G484" s="79" t="str">
        <f>IF(Crossconnect!D486="","",Crossconnect!D486)</f>
        <v/>
      </c>
      <c r="H484" s="36" t="str">
        <f>IF(LEN(Crossconnect!F486)=0,"",Crossconnect!F486)</f>
        <v/>
      </c>
      <c r="I484" s="238" t="str">
        <f>IF($C484="","",IF($C484="Ja","",VLOOKUP($B484,PDC!$B$10:$G$95,6,FALSE)))</f>
        <v/>
      </c>
      <c r="J484" s="238" t="str">
        <f>IF($C484="","",IF($C484="Ja","",VLOOKUP($B484,PDC!$B$10:$G$95,5,FALSE)))</f>
        <v/>
      </c>
      <c r="K484" s="31"/>
      <c r="L484" s="31"/>
      <c r="M484" s="238" t="str">
        <f>IF($F484="","",IF($F484="Ja","",VLOOKUP($E484,PDC!$B$10:$G$95,5,FALSE)))</f>
        <v/>
      </c>
      <c r="N484" s="31"/>
      <c r="O484" s="300">
        <f t="shared" si="28"/>
        <v>0</v>
      </c>
      <c r="P484" s="300">
        <f t="shared" si="31"/>
        <v>0</v>
      </c>
    </row>
    <row r="485" spans="1:16" x14ac:dyDescent="0.2">
      <c r="A485" s="36" t="str">
        <f>IF(LEN(Crossconnect!A487)=0,"",Crossconnect!A487)</f>
        <v/>
      </c>
      <c r="B485" s="174" t="str">
        <f>IF(LEN(Crossconnect!C487)=0,"",Crossconnect!C487)</f>
        <v/>
      </c>
      <c r="C485" s="174" t="str">
        <f t="shared" si="29"/>
        <v/>
      </c>
      <c r="D485" s="299" t="str">
        <f>IF(Crossconnect!B487="","",Crossconnect!B487)</f>
        <v/>
      </c>
      <c r="E485" s="174" t="str">
        <f>IF(LEN(Crossconnect!E487)=0,"",Crossconnect!E487)</f>
        <v/>
      </c>
      <c r="F485" s="174" t="str">
        <f t="shared" si="30"/>
        <v/>
      </c>
      <c r="G485" s="79" t="str">
        <f>IF(Crossconnect!D487="","",Crossconnect!D487)</f>
        <v/>
      </c>
      <c r="H485" s="36" t="str">
        <f>IF(LEN(Crossconnect!F487)=0,"",Crossconnect!F487)</f>
        <v/>
      </c>
      <c r="I485" s="238" t="str">
        <f>IF($C485="","",IF($C485="Ja","",VLOOKUP($B485,PDC!$B$10:$G$95,6,FALSE)))</f>
        <v/>
      </c>
      <c r="J485" s="238" t="str">
        <f>IF($C485="","",IF($C485="Ja","",VLOOKUP($B485,PDC!$B$10:$G$95,5,FALSE)))</f>
        <v/>
      </c>
      <c r="K485" s="31"/>
      <c r="L485" s="31"/>
      <c r="M485" s="238" t="str">
        <f>IF($F485="","",IF($F485="Ja","",VLOOKUP($E485,PDC!$B$10:$G$95,5,FALSE)))</f>
        <v/>
      </c>
      <c r="N485" s="31"/>
      <c r="O485" s="300">
        <f t="shared" si="28"/>
        <v>0</v>
      </c>
      <c r="P485" s="300">
        <f t="shared" si="31"/>
        <v>0</v>
      </c>
    </row>
    <row r="486" spans="1:16" x14ac:dyDescent="0.2">
      <c r="A486" s="36" t="str">
        <f>IF(LEN(Crossconnect!A488)=0,"",Crossconnect!A488)</f>
        <v/>
      </c>
      <c r="B486" s="174" t="str">
        <f>IF(LEN(Crossconnect!C488)=0,"",Crossconnect!C488)</f>
        <v/>
      </c>
      <c r="C486" s="174" t="str">
        <f t="shared" si="29"/>
        <v/>
      </c>
      <c r="D486" s="299" t="str">
        <f>IF(Crossconnect!B488="","",Crossconnect!B488)</f>
        <v/>
      </c>
      <c r="E486" s="174" t="str">
        <f>IF(LEN(Crossconnect!E488)=0,"",Crossconnect!E488)</f>
        <v/>
      </c>
      <c r="F486" s="174" t="str">
        <f t="shared" si="30"/>
        <v/>
      </c>
      <c r="G486" s="79" t="str">
        <f>IF(Crossconnect!D488="","",Crossconnect!D488)</f>
        <v/>
      </c>
      <c r="H486" s="36" t="str">
        <f>IF(LEN(Crossconnect!F488)=0,"",Crossconnect!F488)</f>
        <v/>
      </c>
      <c r="I486" s="238" t="str">
        <f>IF($C486="","",IF($C486="Ja","",VLOOKUP($B486,PDC!$B$10:$G$95,6,FALSE)))</f>
        <v/>
      </c>
      <c r="J486" s="238" t="str">
        <f>IF($C486="","",IF($C486="Ja","",VLOOKUP($B486,PDC!$B$10:$G$95,5,FALSE)))</f>
        <v/>
      </c>
      <c r="K486" s="31"/>
      <c r="L486" s="31"/>
      <c r="M486" s="238" t="str">
        <f>IF($F486="","",IF($F486="Ja","",VLOOKUP($E486,PDC!$B$10:$G$95,5,FALSE)))</f>
        <v/>
      </c>
      <c r="N486" s="31"/>
      <c r="O486" s="300">
        <f t="shared" si="28"/>
        <v>0</v>
      </c>
      <c r="P486" s="300">
        <f t="shared" si="31"/>
        <v>0</v>
      </c>
    </row>
    <row r="487" spans="1:16" x14ac:dyDescent="0.2">
      <c r="A487" s="36" t="str">
        <f>IF(LEN(Crossconnect!A489)=0,"",Crossconnect!A489)</f>
        <v/>
      </c>
      <c r="B487" s="174" t="str">
        <f>IF(LEN(Crossconnect!C489)=0,"",Crossconnect!C489)</f>
        <v/>
      </c>
      <c r="C487" s="174" t="str">
        <f t="shared" si="29"/>
        <v/>
      </c>
      <c r="D487" s="299" t="str">
        <f>IF(Crossconnect!B489="","",Crossconnect!B489)</f>
        <v/>
      </c>
      <c r="E487" s="174" t="str">
        <f>IF(LEN(Crossconnect!E489)=0,"",Crossconnect!E489)</f>
        <v/>
      </c>
      <c r="F487" s="174" t="str">
        <f t="shared" si="30"/>
        <v/>
      </c>
      <c r="G487" s="79" t="str">
        <f>IF(Crossconnect!D489="","",Crossconnect!D489)</f>
        <v/>
      </c>
      <c r="H487" s="36" t="str">
        <f>IF(LEN(Crossconnect!F489)=0,"",Crossconnect!F489)</f>
        <v/>
      </c>
      <c r="I487" s="238" t="str">
        <f>IF($C487="","",IF($C487="Ja","",VLOOKUP($B487,PDC!$B$10:$G$95,6,FALSE)))</f>
        <v/>
      </c>
      <c r="J487" s="238" t="str">
        <f>IF($C487="","",IF($C487="Ja","",VLOOKUP($B487,PDC!$B$10:$G$95,5,FALSE)))</f>
        <v/>
      </c>
      <c r="K487" s="31"/>
      <c r="L487" s="31"/>
      <c r="M487" s="238" t="str">
        <f>IF($F487="","",IF($F487="Ja","",VLOOKUP($E487,PDC!$B$10:$G$95,5,FALSE)))</f>
        <v/>
      </c>
      <c r="N487" s="31"/>
      <c r="O487" s="300">
        <f t="shared" si="28"/>
        <v>0</v>
      </c>
      <c r="P487" s="300">
        <f t="shared" si="31"/>
        <v>0</v>
      </c>
    </row>
    <row r="488" spans="1:16" x14ac:dyDescent="0.2">
      <c r="A488" s="36" t="str">
        <f>IF(LEN(Crossconnect!A490)=0,"",Crossconnect!A490)</f>
        <v/>
      </c>
      <c r="B488" s="174" t="str">
        <f>IF(LEN(Crossconnect!C490)=0,"",Crossconnect!C490)</f>
        <v/>
      </c>
      <c r="C488" s="174" t="str">
        <f t="shared" si="29"/>
        <v/>
      </c>
      <c r="D488" s="299" t="str">
        <f>IF(Crossconnect!B490="","",Crossconnect!B490)</f>
        <v/>
      </c>
      <c r="E488" s="174" t="str">
        <f>IF(LEN(Crossconnect!E490)=0,"",Crossconnect!E490)</f>
        <v/>
      </c>
      <c r="F488" s="174" t="str">
        <f t="shared" si="30"/>
        <v/>
      </c>
      <c r="G488" s="79" t="str">
        <f>IF(Crossconnect!D490="","",Crossconnect!D490)</f>
        <v/>
      </c>
      <c r="H488" s="36" t="str">
        <f>IF(LEN(Crossconnect!F490)=0,"",Crossconnect!F490)</f>
        <v/>
      </c>
      <c r="I488" s="238" t="str">
        <f>IF($C488="","",IF($C488="Ja","",VLOOKUP($B488,PDC!$B$10:$G$95,6,FALSE)))</f>
        <v/>
      </c>
      <c r="J488" s="238" t="str">
        <f>IF($C488="","",IF($C488="Ja","",VLOOKUP($B488,PDC!$B$10:$G$95,5,FALSE)))</f>
        <v/>
      </c>
      <c r="K488" s="31"/>
      <c r="L488" s="31"/>
      <c r="M488" s="238" t="str">
        <f>IF($F488="","",IF($F488="Ja","",VLOOKUP($E488,PDC!$B$10:$G$95,5,FALSE)))</f>
        <v/>
      </c>
      <c r="N488" s="31"/>
      <c r="O488" s="300">
        <f t="shared" si="28"/>
        <v>0</v>
      </c>
      <c r="P488" s="300">
        <f t="shared" si="31"/>
        <v>0</v>
      </c>
    </row>
    <row r="489" spans="1:16" x14ac:dyDescent="0.2">
      <c r="A489" s="36" t="str">
        <f>IF(LEN(Crossconnect!A491)=0,"",Crossconnect!A491)</f>
        <v/>
      </c>
      <c r="B489" s="174" t="str">
        <f>IF(LEN(Crossconnect!C491)=0,"",Crossconnect!C491)</f>
        <v/>
      </c>
      <c r="C489" s="174" t="str">
        <f t="shared" si="29"/>
        <v/>
      </c>
      <c r="D489" s="299" t="str">
        <f>IF(Crossconnect!B491="","",Crossconnect!B491)</f>
        <v/>
      </c>
      <c r="E489" s="174" t="str">
        <f>IF(LEN(Crossconnect!E491)=0,"",Crossconnect!E491)</f>
        <v/>
      </c>
      <c r="F489" s="174" t="str">
        <f t="shared" si="30"/>
        <v/>
      </c>
      <c r="G489" s="79" t="str">
        <f>IF(Crossconnect!D491="","",Crossconnect!D491)</f>
        <v/>
      </c>
      <c r="H489" s="36" t="str">
        <f>IF(LEN(Crossconnect!F491)=0,"",Crossconnect!F491)</f>
        <v/>
      </c>
      <c r="I489" s="238" t="str">
        <f>IF($C489="","",IF($C489="Ja","",VLOOKUP($B489,PDC!$B$10:$G$95,6,FALSE)))</f>
        <v/>
      </c>
      <c r="J489" s="238" t="str">
        <f>IF($C489="","",IF($C489="Ja","",VLOOKUP($B489,PDC!$B$10:$G$95,5,FALSE)))</f>
        <v/>
      </c>
      <c r="K489" s="31"/>
      <c r="L489" s="31"/>
      <c r="M489" s="238" t="str">
        <f>IF($F489="","",IF($F489="Ja","",VLOOKUP($E489,PDC!$B$10:$G$95,5,FALSE)))</f>
        <v/>
      </c>
      <c r="N489" s="31"/>
      <c r="O489" s="300">
        <f t="shared" si="28"/>
        <v>0</v>
      </c>
      <c r="P489" s="300">
        <f t="shared" si="31"/>
        <v>0</v>
      </c>
    </row>
    <row r="490" spans="1:16" x14ac:dyDescent="0.2">
      <c r="A490" s="36" t="str">
        <f>IF(LEN(Crossconnect!A492)=0,"",Crossconnect!A492)</f>
        <v/>
      </c>
      <c r="B490" s="174" t="str">
        <f>IF(LEN(Crossconnect!C492)=0,"",Crossconnect!C492)</f>
        <v/>
      </c>
      <c r="C490" s="174" t="str">
        <f t="shared" si="29"/>
        <v/>
      </c>
      <c r="D490" s="299" t="str">
        <f>IF(Crossconnect!B492="","",Crossconnect!B492)</f>
        <v/>
      </c>
      <c r="E490" s="174" t="str">
        <f>IF(LEN(Crossconnect!E492)=0,"",Crossconnect!E492)</f>
        <v/>
      </c>
      <c r="F490" s="174" t="str">
        <f t="shared" si="30"/>
        <v/>
      </c>
      <c r="G490" s="79" t="str">
        <f>IF(Crossconnect!D492="","",Crossconnect!D492)</f>
        <v/>
      </c>
      <c r="H490" s="36" t="str">
        <f>IF(LEN(Crossconnect!F492)=0,"",Crossconnect!F492)</f>
        <v/>
      </c>
      <c r="I490" s="238" t="str">
        <f>IF($C490="","",IF($C490="Ja","",VLOOKUP($B490,PDC!$B$10:$G$95,6,FALSE)))</f>
        <v/>
      </c>
      <c r="J490" s="238" t="str">
        <f>IF($C490="","",IF($C490="Ja","",VLOOKUP($B490,PDC!$B$10:$G$95,5,FALSE)))</f>
        <v/>
      </c>
      <c r="K490" s="31"/>
      <c r="L490" s="31"/>
      <c r="M490" s="238" t="str">
        <f>IF($F490="","",IF($F490="Ja","",VLOOKUP($E490,PDC!$B$10:$G$95,5,FALSE)))</f>
        <v/>
      </c>
      <c r="N490" s="31"/>
      <c r="O490" s="300">
        <f t="shared" si="28"/>
        <v>0</v>
      </c>
      <c r="P490" s="300">
        <f t="shared" si="31"/>
        <v>0</v>
      </c>
    </row>
    <row r="491" spans="1:16" x14ac:dyDescent="0.2">
      <c r="A491" s="36" t="str">
        <f>IF(LEN(Crossconnect!A493)=0,"",Crossconnect!A493)</f>
        <v/>
      </c>
      <c r="B491" s="174" t="str">
        <f>IF(LEN(Crossconnect!C493)=0,"",Crossconnect!C493)</f>
        <v/>
      </c>
      <c r="C491" s="174" t="str">
        <f t="shared" si="29"/>
        <v/>
      </c>
      <c r="D491" s="299" t="str">
        <f>IF(Crossconnect!B493="","",Crossconnect!B493)</f>
        <v/>
      </c>
      <c r="E491" s="174" t="str">
        <f>IF(LEN(Crossconnect!E493)=0,"",Crossconnect!E493)</f>
        <v/>
      </c>
      <c r="F491" s="174" t="str">
        <f t="shared" si="30"/>
        <v/>
      </c>
      <c r="G491" s="79" t="str">
        <f>IF(Crossconnect!D493="","",Crossconnect!D493)</f>
        <v/>
      </c>
      <c r="H491" s="36" t="str">
        <f>IF(LEN(Crossconnect!F493)=0,"",Crossconnect!F493)</f>
        <v/>
      </c>
      <c r="I491" s="238" t="str">
        <f>IF($C491="","",IF($C491="Ja","",VLOOKUP($B491,PDC!$B$10:$G$95,6,FALSE)))</f>
        <v/>
      </c>
      <c r="J491" s="238" t="str">
        <f>IF($C491="","",IF($C491="Ja","",VLOOKUP($B491,PDC!$B$10:$G$95,5,FALSE)))</f>
        <v/>
      </c>
      <c r="K491" s="31"/>
      <c r="L491" s="31"/>
      <c r="M491" s="238" t="str">
        <f>IF($F491="","",IF($F491="Ja","",VLOOKUP($E491,PDC!$B$10:$G$95,5,FALSE)))</f>
        <v/>
      </c>
      <c r="N491" s="31"/>
      <c r="O491" s="300">
        <f t="shared" si="28"/>
        <v>0</v>
      </c>
      <c r="P491" s="300">
        <f t="shared" si="31"/>
        <v>0</v>
      </c>
    </row>
    <row r="492" spans="1:16" x14ac:dyDescent="0.2">
      <c r="A492" s="36" t="str">
        <f>IF(LEN(Crossconnect!A494)=0,"",Crossconnect!A494)</f>
        <v/>
      </c>
      <c r="B492" s="174" t="str">
        <f>IF(LEN(Crossconnect!C494)=0,"",Crossconnect!C494)</f>
        <v/>
      </c>
      <c r="C492" s="174" t="str">
        <f t="shared" si="29"/>
        <v/>
      </c>
      <c r="D492" s="299" t="str">
        <f>IF(Crossconnect!B494="","",Crossconnect!B494)</f>
        <v/>
      </c>
      <c r="E492" s="174" t="str">
        <f>IF(LEN(Crossconnect!E494)=0,"",Crossconnect!E494)</f>
        <v/>
      </c>
      <c r="F492" s="174" t="str">
        <f t="shared" si="30"/>
        <v/>
      </c>
      <c r="G492" s="79" t="str">
        <f>IF(Crossconnect!D494="","",Crossconnect!D494)</f>
        <v/>
      </c>
      <c r="H492" s="36" t="str">
        <f>IF(LEN(Crossconnect!F494)=0,"",Crossconnect!F494)</f>
        <v/>
      </c>
      <c r="I492" s="238" t="str">
        <f>IF($C492="","",IF($C492="Ja","",VLOOKUP($B492,PDC!$B$10:$G$95,6,FALSE)))</f>
        <v/>
      </c>
      <c r="J492" s="238" t="str">
        <f>IF($C492="","",IF($C492="Ja","",VLOOKUP($B492,PDC!$B$10:$G$95,5,FALSE)))</f>
        <v/>
      </c>
      <c r="K492" s="31"/>
      <c r="L492" s="31"/>
      <c r="M492" s="238" t="str">
        <f>IF($F492="","",IF($F492="Ja","",VLOOKUP($E492,PDC!$B$10:$G$95,5,FALSE)))</f>
        <v/>
      </c>
      <c r="N492" s="31"/>
      <c r="O492" s="300">
        <f t="shared" si="28"/>
        <v>0</v>
      </c>
      <c r="P492" s="300">
        <f t="shared" si="31"/>
        <v>0</v>
      </c>
    </row>
    <row r="493" spans="1:16" x14ac:dyDescent="0.2">
      <c r="A493" s="36" t="str">
        <f>IF(LEN(Crossconnect!A495)=0,"",Crossconnect!A495)</f>
        <v/>
      </c>
      <c r="B493" s="174" t="str">
        <f>IF(LEN(Crossconnect!C495)=0,"",Crossconnect!C495)</f>
        <v/>
      </c>
      <c r="C493" s="174" t="str">
        <f t="shared" si="29"/>
        <v/>
      </c>
      <c r="D493" s="299" t="str">
        <f>IF(Crossconnect!B495="","",Crossconnect!B495)</f>
        <v/>
      </c>
      <c r="E493" s="174" t="str">
        <f>IF(LEN(Crossconnect!E495)=0,"",Crossconnect!E495)</f>
        <v/>
      </c>
      <c r="F493" s="174" t="str">
        <f t="shared" si="30"/>
        <v/>
      </c>
      <c r="G493" s="79" t="str">
        <f>IF(Crossconnect!D495="","",Crossconnect!D495)</f>
        <v/>
      </c>
      <c r="H493" s="36" t="str">
        <f>IF(LEN(Crossconnect!F495)=0,"",Crossconnect!F495)</f>
        <v/>
      </c>
      <c r="I493" s="238" t="str">
        <f>IF($C493="","",IF($C493="Ja","",VLOOKUP($B493,PDC!$B$10:$G$95,6,FALSE)))</f>
        <v/>
      </c>
      <c r="J493" s="238" t="str">
        <f>IF($C493="","",IF($C493="Ja","",VLOOKUP($B493,PDC!$B$10:$G$95,5,FALSE)))</f>
        <v/>
      </c>
      <c r="K493" s="31"/>
      <c r="L493" s="31"/>
      <c r="M493" s="238" t="str">
        <f>IF($F493="","",IF($F493="Ja","",VLOOKUP($E493,PDC!$B$10:$G$95,5,FALSE)))</f>
        <v/>
      </c>
      <c r="N493" s="31"/>
      <c r="O493" s="300">
        <f t="shared" si="28"/>
        <v>0</v>
      </c>
      <c r="P493" s="300">
        <f t="shared" si="31"/>
        <v>0</v>
      </c>
    </row>
    <row r="494" spans="1:16" x14ac:dyDescent="0.2">
      <c r="A494" s="36" t="str">
        <f>IF(LEN(Crossconnect!A496)=0,"",Crossconnect!A496)</f>
        <v/>
      </c>
      <c r="B494" s="174" t="str">
        <f>IF(LEN(Crossconnect!C496)=0,"",Crossconnect!C496)</f>
        <v/>
      </c>
      <c r="C494" s="174" t="str">
        <f t="shared" si="29"/>
        <v/>
      </c>
      <c r="D494" s="299" t="str">
        <f>IF(Crossconnect!B496="","",Crossconnect!B496)</f>
        <v/>
      </c>
      <c r="E494" s="174" t="str">
        <f>IF(LEN(Crossconnect!E496)=0,"",Crossconnect!E496)</f>
        <v/>
      </c>
      <c r="F494" s="174" t="str">
        <f t="shared" si="30"/>
        <v/>
      </c>
      <c r="G494" s="79" t="str">
        <f>IF(Crossconnect!D496="","",Crossconnect!D496)</f>
        <v/>
      </c>
      <c r="H494" s="36" t="str">
        <f>IF(LEN(Crossconnect!F496)=0,"",Crossconnect!F496)</f>
        <v/>
      </c>
      <c r="I494" s="238" t="str">
        <f>IF($C494="","",IF($C494="Ja","",VLOOKUP($B494,PDC!$B$10:$G$95,6,FALSE)))</f>
        <v/>
      </c>
      <c r="J494" s="238" t="str">
        <f>IF($C494="","",IF($C494="Ja","",VLOOKUP($B494,PDC!$B$10:$G$95,5,FALSE)))</f>
        <v/>
      </c>
      <c r="K494" s="31"/>
      <c r="L494" s="31"/>
      <c r="M494" s="238" t="str">
        <f>IF($F494="","",IF($F494="Ja","",VLOOKUP($E494,PDC!$B$10:$G$95,5,FALSE)))</f>
        <v/>
      </c>
      <c r="N494" s="31"/>
      <c r="O494" s="300">
        <f t="shared" si="28"/>
        <v>0</v>
      </c>
      <c r="P494" s="300">
        <f t="shared" si="31"/>
        <v>0</v>
      </c>
    </row>
    <row r="495" spans="1:16" x14ac:dyDescent="0.2">
      <c r="A495" s="36" t="str">
        <f>IF(LEN(Crossconnect!A497)=0,"",Crossconnect!A497)</f>
        <v/>
      </c>
      <c r="B495" s="174" t="str">
        <f>IF(LEN(Crossconnect!C497)=0,"",Crossconnect!C497)</f>
        <v/>
      </c>
      <c r="C495" s="174" t="str">
        <f t="shared" si="29"/>
        <v/>
      </c>
      <c r="D495" s="299" t="str">
        <f>IF(Crossconnect!B497="","",Crossconnect!B497)</f>
        <v/>
      </c>
      <c r="E495" s="174" t="str">
        <f>IF(LEN(Crossconnect!E497)=0,"",Crossconnect!E497)</f>
        <v/>
      </c>
      <c r="F495" s="174" t="str">
        <f t="shared" si="30"/>
        <v/>
      </c>
      <c r="G495" s="79" t="str">
        <f>IF(Crossconnect!D497="","",Crossconnect!D497)</f>
        <v/>
      </c>
      <c r="H495" s="36" t="str">
        <f>IF(LEN(Crossconnect!F497)=0,"",Crossconnect!F497)</f>
        <v/>
      </c>
      <c r="I495" s="238" t="str">
        <f>IF($C495="","",IF($C495="Ja","",VLOOKUP($B495,PDC!$B$10:$G$95,6,FALSE)))</f>
        <v/>
      </c>
      <c r="J495" s="238" t="str">
        <f>IF($C495="","",IF($C495="Ja","",VLOOKUP($B495,PDC!$B$10:$G$95,5,FALSE)))</f>
        <v/>
      </c>
      <c r="K495" s="31"/>
      <c r="L495" s="31"/>
      <c r="M495" s="238" t="str">
        <f>IF($F495="","",IF($F495="Ja","",VLOOKUP($E495,PDC!$B$10:$G$95,5,FALSE)))</f>
        <v/>
      </c>
      <c r="N495" s="31"/>
      <c r="O495" s="300">
        <f t="shared" si="28"/>
        <v>0</v>
      </c>
      <c r="P495" s="300">
        <f t="shared" si="31"/>
        <v>0</v>
      </c>
    </row>
    <row r="496" spans="1:16" x14ac:dyDescent="0.2">
      <c r="A496" s="36" t="str">
        <f>IF(LEN(Crossconnect!A498)=0,"",Crossconnect!A498)</f>
        <v/>
      </c>
      <c r="B496" s="174" t="str">
        <f>IF(LEN(Crossconnect!C498)=0,"",Crossconnect!C498)</f>
        <v/>
      </c>
      <c r="C496" s="174" t="str">
        <f t="shared" si="29"/>
        <v/>
      </c>
      <c r="D496" s="299" t="str">
        <f>IF(Crossconnect!B498="","",Crossconnect!B498)</f>
        <v/>
      </c>
      <c r="E496" s="174" t="str">
        <f>IF(LEN(Crossconnect!E498)=0,"",Crossconnect!E498)</f>
        <v/>
      </c>
      <c r="F496" s="174" t="str">
        <f t="shared" si="30"/>
        <v/>
      </c>
      <c r="G496" s="79" t="str">
        <f>IF(Crossconnect!D498="","",Crossconnect!D498)</f>
        <v/>
      </c>
      <c r="H496" s="36" t="str">
        <f>IF(LEN(Crossconnect!F498)=0,"",Crossconnect!F498)</f>
        <v/>
      </c>
      <c r="I496" s="238" t="str">
        <f>IF($C496="","",IF($C496="Ja","",VLOOKUP($B496,PDC!$B$10:$G$95,6,FALSE)))</f>
        <v/>
      </c>
      <c r="J496" s="238" t="str">
        <f>IF($C496="","",IF($C496="Ja","",VLOOKUP($B496,PDC!$B$10:$G$95,5,FALSE)))</f>
        <v/>
      </c>
      <c r="K496" s="31"/>
      <c r="L496" s="31"/>
      <c r="M496" s="238" t="str">
        <f>IF($F496="","",IF($F496="Ja","",VLOOKUP($E496,PDC!$B$10:$G$95,5,FALSE)))</f>
        <v/>
      </c>
      <c r="N496" s="31"/>
      <c r="O496" s="300">
        <f t="shared" si="28"/>
        <v>0</v>
      </c>
      <c r="P496" s="300">
        <f t="shared" si="31"/>
        <v>0</v>
      </c>
    </row>
    <row r="497" spans="1:16" x14ac:dyDescent="0.2">
      <c r="A497" s="36" t="str">
        <f>IF(LEN(Crossconnect!A499)=0,"",Crossconnect!A499)</f>
        <v/>
      </c>
      <c r="B497" s="174" t="str">
        <f>IF(LEN(Crossconnect!C499)=0,"",Crossconnect!C499)</f>
        <v/>
      </c>
      <c r="C497" s="174" t="str">
        <f t="shared" si="29"/>
        <v/>
      </c>
      <c r="D497" s="299" t="str">
        <f>IF(Crossconnect!B499="","",Crossconnect!B499)</f>
        <v/>
      </c>
      <c r="E497" s="174" t="str">
        <f>IF(LEN(Crossconnect!E499)=0,"",Crossconnect!E499)</f>
        <v/>
      </c>
      <c r="F497" s="174" t="str">
        <f t="shared" si="30"/>
        <v/>
      </c>
      <c r="G497" s="79" t="str">
        <f>IF(Crossconnect!D499="","",Crossconnect!D499)</f>
        <v/>
      </c>
      <c r="H497" s="36" t="str">
        <f>IF(LEN(Crossconnect!F499)=0,"",Crossconnect!F499)</f>
        <v/>
      </c>
      <c r="I497" s="238" t="str">
        <f>IF($C497="","",IF($C497="Ja","",VLOOKUP($B497,PDC!$B$10:$G$95,6,FALSE)))</f>
        <v/>
      </c>
      <c r="J497" s="238" t="str">
        <f>IF($C497="","",IF($C497="Ja","",VLOOKUP($B497,PDC!$B$10:$G$95,5,FALSE)))</f>
        <v/>
      </c>
      <c r="K497" s="31"/>
      <c r="L497" s="31"/>
      <c r="M497" s="238" t="str">
        <f>IF($F497="","",IF($F497="Ja","",VLOOKUP($E497,PDC!$B$10:$G$95,5,FALSE)))</f>
        <v/>
      </c>
      <c r="N497" s="31"/>
      <c r="O497" s="300">
        <f t="shared" si="28"/>
        <v>0</v>
      </c>
      <c r="P497" s="300">
        <f t="shared" si="31"/>
        <v>0</v>
      </c>
    </row>
    <row r="498" spans="1:16" x14ac:dyDescent="0.2">
      <c r="A498" s="36" t="str">
        <f>IF(LEN(Crossconnect!A500)=0,"",Crossconnect!A500)</f>
        <v/>
      </c>
      <c r="B498" s="174" t="str">
        <f>IF(LEN(Crossconnect!C500)=0,"",Crossconnect!C500)</f>
        <v/>
      </c>
      <c r="C498" s="174" t="str">
        <f t="shared" si="29"/>
        <v/>
      </c>
      <c r="D498" s="299" t="str">
        <f>IF(Crossconnect!B500="","",Crossconnect!B500)</f>
        <v/>
      </c>
      <c r="E498" s="174" t="str">
        <f>IF(LEN(Crossconnect!E500)=0,"",Crossconnect!E500)</f>
        <v/>
      </c>
      <c r="F498" s="174" t="str">
        <f t="shared" si="30"/>
        <v/>
      </c>
      <c r="G498" s="79" t="str">
        <f>IF(Crossconnect!D500="","",Crossconnect!D500)</f>
        <v/>
      </c>
      <c r="H498" s="36" t="str">
        <f>IF(LEN(Crossconnect!F500)=0,"",Crossconnect!F500)</f>
        <v/>
      </c>
      <c r="I498" s="238" t="str">
        <f>IF($C498="","",IF($C498="Ja","",VLOOKUP($B498,PDC!$B$10:$G$95,6,FALSE)))</f>
        <v/>
      </c>
      <c r="J498" s="238" t="str">
        <f>IF($C498="","",IF($C498="Ja","",VLOOKUP($B498,PDC!$B$10:$G$95,5,FALSE)))</f>
        <v/>
      </c>
      <c r="K498" s="31"/>
      <c r="L498" s="31"/>
      <c r="M498" s="238" t="str">
        <f>IF($F498="","",IF($F498="Ja","",VLOOKUP($E498,PDC!$B$10:$G$95,5,FALSE)))</f>
        <v/>
      </c>
      <c r="N498" s="31"/>
      <c r="O498" s="300">
        <f t="shared" si="28"/>
        <v>0</v>
      </c>
      <c r="P498" s="300">
        <f t="shared" si="31"/>
        <v>0</v>
      </c>
    </row>
    <row r="499" spans="1:16" x14ac:dyDescent="0.2">
      <c r="A499" s="36" t="str">
        <f>IF(LEN(Crossconnect!A501)=0,"",Crossconnect!A501)</f>
        <v/>
      </c>
      <c r="B499" s="174" t="str">
        <f>IF(LEN(Crossconnect!C501)=0,"",Crossconnect!C501)</f>
        <v/>
      </c>
      <c r="C499" s="174" t="str">
        <f t="shared" si="29"/>
        <v/>
      </c>
      <c r="D499" s="299" t="str">
        <f>IF(Crossconnect!B501="","",Crossconnect!B501)</f>
        <v/>
      </c>
      <c r="E499" s="174" t="str">
        <f>IF(LEN(Crossconnect!E501)=0,"",Crossconnect!E501)</f>
        <v/>
      </c>
      <c r="F499" s="174" t="str">
        <f t="shared" si="30"/>
        <v/>
      </c>
      <c r="G499" s="79" t="str">
        <f>IF(Crossconnect!D501="","",Crossconnect!D501)</f>
        <v/>
      </c>
      <c r="H499" s="36" t="str">
        <f>IF(LEN(Crossconnect!F501)=0,"",Crossconnect!F501)</f>
        <v/>
      </c>
      <c r="I499" s="238" t="str">
        <f>IF($C499="","",IF($C499="Ja","",VLOOKUP($B499,PDC!$B$10:$G$95,6,FALSE)))</f>
        <v/>
      </c>
      <c r="J499" s="238" t="str">
        <f>IF($C499="","",IF($C499="Ja","",VLOOKUP($B499,PDC!$B$10:$G$95,5,FALSE)))</f>
        <v/>
      </c>
      <c r="K499" s="31"/>
      <c r="L499" s="31"/>
      <c r="M499" s="238" t="str">
        <f>IF($F499="","",IF($F499="Ja","",VLOOKUP($E499,PDC!$B$10:$G$95,5,FALSE)))</f>
        <v/>
      </c>
      <c r="N499" s="31"/>
      <c r="O499" s="300">
        <f t="shared" si="28"/>
        <v>0</v>
      </c>
      <c r="P499" s="300">
        <f t="shared" si="31"/>
        <v>0</v>
      </c>
    </row>
    <row r="500" spans="1:16" x14ac:dyDescent="0.2">
      <c r="A500" s="36" t="str">
        <f>IF(LEN(Crossconnect!A502)=0,"",Crossconnect!A502)</f>
        <v/>
      </c>
      <c r="B500" s="174" t="str">
        <f>IF(LEN(Crossconnect!C502)=0,"",Crossconnect!C502)</f>
        <v/>
      </c>
      <c r="C500" s="174" t="str">
        <f t="shared" si="29"/>
        <v/>
      </c>
      <c r="D500" s="299" t="str">
        <f>IF(Crossconnect!B502="","",Crossconnect!B502)</f>
        <v/>
      </c>
      <c r="E500" s="174" t="str">
        <f>IF(LEN(Crossconnect!E502)=0,"",Crossconnect!E502)</f>
        <v/>
      </c>
      <c r="F500" s="174" t="str">
        <f t="shared" si="30"/>
        <v/>
      </c>
      <c r="G500" s="79" t="str">
        <f>IF(Crossconnect!D502="","",Crossconnect!D502)</f>
        <v/>
      </c>
      <c r="H500" s="36" t="str">
        <f>IF(LEN(Crossconnect!F502)=0,"",Crossconnect!F502)</f>
        <v/>
      </c>
      <c r="I500" s="238" t="str">
        <f>IF($C500="","",IF($C500="Ja","",VLOOKUP($B500,PDC!$B$10:$G$95,6,FALSE)))</f>
        <v/>
      </c>
      <c r="J500" s="238" t="str">
        <f>IF($C500="","",IF($C500="Ja","",VLOOKUP($B500,PDC!$B$10:$G$95,5,FALSE)))</f>
        <v/>
      </c>
      <c r="K500" s="31"/>
      <c r="L500" s="31"/>
      <c r="M500" s="238" t="str">
        <f>IF($F500="","",IF($F500="Ja","",VLOOKUP($E500,PDC!$B$10:$G$95,5,FALSE)))</f>
        <v/>
      </c>
      <c r="N500" s="31"/>
      <c r="O500" s="300">
        <f t="shared" si="28"/>
        <v>0</v>
      </c>
      <c r="P500" s="300">
        <f t="shared" si="31"/>
        <v>0</v>
      </c>
    </row>
    <row r="501" spans="1:16" x14ac:dyDescent="0.2">
      <c r="A501" s="36" t="str">
        <f>IF(LEN(Crossconnect!A503)=0,"",Crossconnect!A503)</f>
        <v/>
      </c>
      <c r="B501" s="174" t="str">
        <f>IF(LEN(Crossconnect!C503)=0,"",Crossconnect!C503)</f>
        <v/>
      </c>
      <c r="C501" s="174" t="str">
        <f t="shared" si="29"/>
        <v/>
      </c>
      <c r="D501" s="299" t="str">
        <f>IF(Crossconnect!B503="","",Crossconnect!B503)</f>
        <v/>
      </c>
      <c r="E501" s="174" t="str">
        <f>IF(LEN(Crossconnect!E503)=0,"",Crossconnect!E503)</f>
        <v/>
      </c>
      <c r="F501" s="174" t="str">
        <f t="shared" si="30"/>
        <v/>
      </c>
      <c r="G501" s="79" t="str">
        <f>IF(Crossconnect!D503="","",Crossconnect!D503)</f>
        <v/>
      </c>
      <c r="H501" s="36" t="str">
        <f>IF(LEN(Crossconnect!F503)=0,"",Crossconnect!F503)</f>
        <v/>
      </c>
      <c r="I501" s="238" t="str">
        <f>IF($C501="","",IF($C501="Ja","",VLOOKUP($B501,PDC!$B$10:$G$95,6,FALSE)))</f>
        <v/>
      </c>
      <c r="J501" s="238" t="str">
        <f>IF($C501="","",IF($C501="Ja","",VLOOKUP($B501,PDC!$B$10:$G$95,5,FALSE)))</f>
        <v/>
      </c>
      <c r="K501" s="31"/>
      <c r="L501" s="31"/>
      <c r="M501" s="238" t="str">
        <f>IF($F501="","",IF($F501="Ja","",VLOOKUP($E501,PDC!$B$10:$G$95,5,FALSE)))</f>
        <v/>
      </c>
      <c r="N501" s="31"/>
      <c r="O501" s="300">
        <f t="shared" si="28"/>
        <v>0</v>
      </c>
      <c r="P501" s="300">
        <f t="shared" si="31"/>
        <v>0</v>
      </c>
    </row>
    <row r="502" spans="1:16" x14ac:dyDescent="0.2">
      <c r="A502" s="36" t="str">
        <f>IF(LEN(Crossconnect!A504)=0,"",Crossconnect!A504)</f>
        <v/>
      </c>
      <c r="B502" s="174" t="str">
        <f>IF(LEN(Crossconnect!C504)=0,"",Crossconnect!C504)</f>
        <v/>
      </c>
      <c r="C502" s="174" t="str">
        <f t="shared" si="29"/>
        <v/>
      </c>
      <c r="D502" s="299" t="str">
        <f>IF(Crossconnect!B504="","",Crossconnect!B504)</f>
        <v/>
      </c>
      <c r="E502" s="174" t="str">
        <f>IF(LEN(Crossconnect!E504)=0,"",Crossconnect!E504)</f>
        <v/>
      </c>
      <c r="F502" s="174" t="str">
        <f t="shared" si="30"/>
        <v/>
      </c>
      <c r="G502" s="79" t="str">
        <f>IF(Crossconnect!D504="","",Crossconnect!D504)</f>
        <v/>
      </c>
      <c r="H502" s="36" t="str">
        <f>IF(LEN(Crossconnect!F504)=0,"",Crossconnect!F504)</f>
        <v/>
      </c>
      <c r="I502" s="238" t="str">
        <f>IF($C502="","",IF($C502="Ja","",VLOOKUP($B502,PDC!$B$10:$G$95,6,FALSE)))</f>
        <v/>
      </c>
      <c r="J502" s="238" t="str">
        <f>IF($C502="","",IF($C502="Ja","",VLOOKUP($B502,PDC!$B$10:$G$95,5,FALSE)))</f>
        <v/>
      </c>
      <c r="K502" s="31"/>
      <c r="L502" s="31"/>
      <c r="M502" s="238" t="str">
        <f>IF($F502="","",IF($F502="Ja","",VLOOKUP($E502,PDC!$B$10:$G$95,5,FALSE)))</f>
        <v/>
      </c>
      <c r="N502" s="31"/>
      <c r="O502" s="300">
        <f t="shared" si="28"/>
        <v>0</v>
      </c>
      <c r="P502" s="300">
        <f t="shared" si="31"/>
        <v>0</v>
      </c>
    </row>
    <row r="503" spans="1:16" x14ac:dyDescent="0.2">
      <c r="A503" s="36" t="str">
        <f>IF(LEN(Crossconnect!A505)=0,"",Crossconnect!A505)</f>
        <v/>
      </c>
      <c r="B503" s="174" t="str">
        <f>IF(LEN(Crossconnect!C505)=0,"",Crossconnect!C505)</f>
        <v/>
      </c>
      <c r="C503" s="174" t="str">
        <f t="shared" si="29"/>
        <v/>
      </c>
      <c r="D503" s="299" t="str">
        <f>IF(Crossconnect!B505="","",Crossconnect!B505)</f>
        <v/>
      </c>
      <c r="E503" s="174" t="str">
        <f>IF(LEN(Crossconnect!E505)=0,"",Crossconnect!E505)</f>
        <v/>
      </c>
      <c r="F503" s="174" t="str">
        <f t="shared" si="30"/>
        <v/>
      </c>
      <c r="G503" s="79" t="str">
        <f>IF(Crossconnect!D505="","",Crossconnect!D505)</f>
        <v/>
      </c>
      <c r="H503" s="36" t="str">
        <f>IF(LEN(Crossconnect!F505)=0,"",Crossconnect!F505)</f>
        <v/>
      </c>
      <c r="I503" s="238" t="str">
        <f>IF($C503="","",IF($C503="Ja","",VLOOKUP($B503,PDC!$B$10:$G$95,6,FALSE)))</f>
        <v/>
      </c>
      <c r="J503" s="238" t="str">
        <f>IF($C503="","",IF($C503="Ja","",VLOOKUP($B503,PDC!$B$10:$G$95,5,FALSE)))</f>
        <v/>
      </c>
      <c r="K503" s="31"/>
      <c r="L503" s="31"/>
      <c r="M503" s="238" t="str">
        <f>IF($F503="","",IF($F503="Ja","",VLOOKUP($E503,PDC!$B$10:$G$95,5,FALSE)))</f>
        <v/>
      </c>
      <c r="N503" s="31"/>
      <c r="O503" s="300">
        <f t="shared" si="28"/>
        <v>0</v>
      </c>
      <c r="P503" s="300">
        <f t="shared" si="31"/>
        <v>0</v>
      </c>
    </row>
    <row r="504" spans="1:16" x14ac:dyDescent="0.2">
      <c r="A504" s="36" t="str">
        <f>IF(LEN(Crossconnect!A506)=0,"",Crossconnect!A506)</f>
        <v/>
      </c>
      <c r="B504" s="174" t="str">
        <f>IF(LEN(Crossconnect!C506)=0,"",Crossconnect!C506)</f>
        <v/>
      </c>
      <c r="C504" s="174" t="str">
        <f t="shared" si="29"/>
        <v/>
      </c>
      <c r="D504" s="299" t="str">
        <f>IF(Crossconnect!B506="","",Crossconnect!B506)</f>
        <v/>
      </c>
      <c r="E504" s="174" t="str">
        <f>IF(LEN(Crossconnect!E506)=0,"",Crossconnect!E506)</f>
        <v/>
      </c>
      <c r="F504" s="174" t="str">
        <f t="shared" si="30"/>
        <v/>
      </c>
      <c r="G504" s="79" t="str">
        <f>IF(Crossconnect!D506="","",Crossconnect!D506)</f>
        <v/>
      </c>
      <c r="H504" s="36" t="str">
        <f>IF(LEN(Crossconnect!F506)=0,"",Crossconnect!F506)</f>
        <v/>
      </c>
      <c r="I504" s="238" t="str">
        <f>IF($C504="","",IF($C504="Ja","",VLOOKUP($B504,PDC!$B$10:$G$95,6,FALSE)))</f>
        <v/>
      </c>
      <c r="J504" s="238" t="str">
        <f>IF($C504="","",IF($C504="Ja","",VLOOKUP($B504,PDC!$B$10:$G$95,5,FALSE)))</f>
        <v/>
      </c>
      <c r="K504" s="31"/>
      <c r="L504" s="31"/>
      <c r="M504" s="238" t="str">
        <f>IF($F504="","",IF($F504="Ja","",VLOOKUP($E504,PDC!$B$10:$G$95,5,FALSE)))</f>
        <v/>
      </c>
      <c r="N504" s="31"/>
      <c r="O504" s="300">
        <f t="shared" si="28"/>
        <v>0</v>
      </c>
      <c r="P504" s="300">
        <f t="shared" si="31"/>
        <v>0</v>
      </c>
    </row>
    <row r="505" spans="1:16" x14ac:dyDescent="0.2">
      <c r="A505" s="36" t="str">
        <f>IF(LEN(Crossconnect!A507)=0,"",Crossconnect!A507)</f>
        <v/>
      </c>
      <c r="B505" s="174" t="str">
        <f>IF(LEN(Crossconnect!C507)=0,"",Crossconnect!C507)</f>
        <v/>
      </c>
      <c r="C505" s="174" t="str">
        <f t="shared" si="29"/>
        <v/>
      </c>
      <c r="D505" s="299" t="str">
        <f>IF(Crossconnect!B507="","",Crossconnect!B507)</f>
        <v/>
      </c>
      <c r="E505" s="174" t="str">
        <f>IF(LEN(Crossconnect!E507)=0,"",Crossconnect!E507)</f>
        <v/>
      </c>
      <c r="F505" s="174" t="str">
        <f t="shared" si="30"/>
        <v/>
      </c>
      <c r="G505" s="79" t="str">
        <f>IF(Crossconnect!D507="","",Crossconnect!D507)</f>
        <v/>
      </c>
      <c r="H505" s="36" t="str">
        <f>IF(LEN(Crossconnect!F507)=0,"",Crossconnect!F507)</f>
        <v/>
      </c>
      <c r="I505" s="238" t="str">
        <f>IF($C505="","",IF($C505="Ja","",VLOOKUP($B505,PDC!$B$10:$G$95,6,FALSE)))</f>
        <v/>
      </c>
      <c r="J505" s="238" t="str">
        <f>IF($C505="","",IF($C505="Ja","",VLOOKUP($B505,PDC!$B$10:$G$95,5,FALSE)))</f>
        <v/>
      </c>
      <c r="K505" s="31"/>
      <c r="L505" s="31"/>
      <c r="M505" s="238" t="str">
        <f>IF($F505="","",IF($F505="Ja","",VLOOKUP($E505,PDC!$B$10:$G$95,5,FALSE)))</f>
        <v/>
      </c>
      <c r="N505" s="31"/>
      <c r="O505" s="300">
        <f t="shared" si="28"/>
        <v>0</v>
      </c>
      <c r="P505" s="300">
        <f t="shared" si="31"/>
        <v>0</v>
      </c>
    </row>
    <row r="506" spans="1:16" x14ac:dyDescent="0.2">
      <c r="A506" s="36" t="str">
        <f>IF(LEN(Crossconnect!A508)=0,"",Crossconnect!A508)</f>
        <v/>
      </c>
      <c r="B506" s="174" t="str">
        <f>IF(LEN(Crossconnect!C508)=0,"",Crossconnect!C508)</f>
        <v/>
      </c>
      <c r="C506" s="174" t="str">
        <f t="shared" si="29"/>
        <v/>
      </c>
      <c r="D506" s="299" t="str">
        <f>IF(Crossconnect!B508="","",Crossconnect!B508)</f>
        <v/>
      </c>
      <c r="E506" s="174" t="str">
        <f>IF(LEN(Crossconnect!E508)=0,"",Crossconnect!E508)</f>
        <v/>
      </c>
      <c r="F506" s="174" t="str">
        <f t="shared" si="30"/>
        <v/>
      </c>
      <c r="G506" s="79" t="str">
        <f>IF(Crossconnect!D508="","",Crossconnect!D508)</f>
        <v/>
      </c>
      <c r="H506" s="36" t="str">
        <f>IF(LEN(Crossconnect!F508)=0,"",Crossconnect!F508)</f>
        <v/>
      </c>
      <c r="I506" s="238" t="str">
        <f>IF($C506="","",IF($C506="Ja","",VLOOKUP($B506,PDC!$B$10:$G$95,6,FALSE)))</f>
        <v/>
      </c>
      <c r="J506" s="238" t="str">
        <f>IF($C506="","",IF($C506="Ja","",VLOOKUP($B506,PDC!$B$10:$G$95,5,FALSE)))</f>
        <v/>
      </c>
      <c r="K506" s="31"/>
      <c r="L506" s="31"/>
      <c r="M506" s="238" t="str">
        <f>IF($F506="","",IF($F506="Ja","",VLOOKUP($E506,PDC!$B$10:$G$95,5,FALSE)))</f>
        <v/>
      </c>
      <c r="N506" s="31"/>
      <c r="O506" s="300">
        <f t="shared" si="28"/>
        <v>0</v>
      </c>
      <c r="P506" s="300">
        <f t="shared" si="31"/>
        <v>0</v>
      </c>
    </row>
    <row r="507" spans="1:16" x14ac:dyDescent="0.2">
      <c r="A507" s="36" t="str">
        <f>IF(LEN(Crossconnect!A509)=0,"",Crossconnect!A509)</f>
        <v/>
      </c>
      <c r="B507" s="174" t="str">
        <f>IF(LEN(Crossconnect!C509)=0,"",Crossconnect!C509)</f>
        <v/>
      </c>
      <c r="C507" s="174" t="str">
        <f t="shared" si="29"/>
        <v/>
      </c>
      <c r="D507" s="299" t="str">
        <f>IF(Crossconnect!B509="","",Crossconnect!B509)</f>
        <v/>
      </c>
      <c r="E507" s="174" t="str">
        <f>IF(LEN(Crossconnect!E509)=0,"",Crossconnect!E509)</f>
        <v/>
      </c>
      <c r="F507" s="174" t="str">
        <f t="shared" si="30"/>
        <v/>
      </c>
      <c r="G507" s="79" t="str">
        <f>IF(Crossconnect!D509="","",Crossconnect!D509)</f>
        <v/>
      </c>
      <c r="H507" s="36" t="str">
        <f>IF(LEN(Crossconnect!F509)=0,"",Crossconnect!F509)</f>
        <v/>
      </c>
      <c r="I507" s="238" t="str">
        <f>IF($C507="","",IF($C507="Ja","",VLOOKUP($B507,PDC!$B$10:$G$95,6,FALSE)))</f>
        <v/>
      </c>
      <c r="J507" s="238" t="str">
        <f>IF($C507="","",IF($C507="Ja","",VLOOKUP($B507,PDC!$B$10:$G$95,5,FALSE)))</f>
        <v/>
      </c>
      <c r="K507" s="31"/>
      <c r="L507" s="31"/>
      <c r="M507" s="238" t="str">
        <f>IF($F507="","",IF($F507="Ja","",VLOOKUP($E507,PDC!$B$10:$G$95,5,FALSE)))</f>
        <v/>
      </c>
      <c r="N507" s="31"/>
      <c r="O507" s="300">
        <f t="shared" si="28"/>
        <v>0</v>
      </c>
      <c r="P507" s="300">
        <f t="shared" si="31"/>
        <v>0</v>
      </c>
    </row>
    <row r="508" spans="1:16" x14ac:dyDescent="0.2">
      <c r="A508" s="36" t="str">
        <f>IF(LEN(Crossconnect!A510)=0,"",Crossconnect!A510)</f>
        <v/>
      </c>
      <c r="B508" s="174" t="str">
        <f>IF(LEN(Crossconnect!C510)=0,"",Crossconnect!C510)</f>
        <v/>
      </c>
      <c r="C508" s="174" t="str">
        <f t="shared" si="29"/>
        <v/>
      </c>
      <c r="D508" s="299" t="str">
        <f>IF(Crossconnect!B510="","",Crossconnect!B510)</f>
        <v/>
      </c>
      <c r="E508" s="174" t="str">
        <f>IF(LEN(Crossconnect!E510)=0,"",Crossconnect!E510)</f>
        <v/>
      </c>
      <c r="F508" s="174" t="str">
        <f t="shared" si="30"/>
        <v/>
      </c>
      <c r="G508" s="79" t="str">
        <f>IF(Crossconnect!D510="","",Crossconnect!D510)</f>
        <v/>
      </c>
      <c r="H508" s="36" t="str">
        <f>IF(LEN(Crossconnect!F510)=0,"",Crossconnect!F510)</f>
        <v/>
      </c>
      <c r="I508" s="238" t="str">
        <f>IF($C508="","",IF($C508="Ja","",VLOOKUP($B508,PDC!$B$10:$G$95,6,FALSE)))</f>
        <v/>
      </c>
      <c r="J508" s="238" t="str">
        <f>IF($C508="","",IF($C508="Ja","",VLOOKUP($B508,PDC!$B$10:$G$95,5,FALSE)))</f>
        <v/>
      </c>
      <c r="K508" s="31"/>
      <c r="L508" s="31"/>
      <c r="M508" s="238" t="str">
        <f>IF($F508="","",IF($F508="Ja","",VLOOKUP($E508,PDC!$B$10:$G$95,5,FALSE)))</f>
        <v/>
      </c>
      <c r="N508" s="31"/>
      <c r="O508" s="300">
        <f t="shared" si="28"/>
        <v>0</v>
      </c>
      <c r="P508" s="300">
        <f t="shared" si="31"/>
        <v>0</v>
      </c>
    </row>
    <row r="509" spans="1:16" x14ac:dyDescent="0.2">
      <c r="A509" s="36" t="str">
        <f>IF(LEN(Crossconnect!A511)=0,"",Crossconnect!A511)</f>
        <v/>
      </c>
      <c r="B509" s="174" t="str">
        <f>IF(LEN(Crossconnect!C511)=0,"",Crossconnect!C511)</f>
        <v/>
      </c>
      <c r="C509" s="174" t="str">
        <f t="shared" si="29"/>
        <v/>
      </c>
      <c r="D509" s="299" t="str">
        <f>IF(Crossconnect!B511="","",Crossconnect!B511)</f>
        <v/>
      </c>
      <c r="E509" s="174" t="str">
        <f>IF(LEN(Crossconnect!E511)=0,"",Crossconnect!E511)</f>
        <v/>
      </c>
      <c r="F509" s="174" t="str">
        <f t="shared" si="30"/>
        <v/>
      </c>
      <c r="G509" s="79" t="str">
        <f>IF(Crossconnect!D511="","",Crossconnect!D511)</f>
        <v/>
      </c>
      <c r="H509" s="36" t="str">
        <f>IF(LEN(Crossconnect!F511)=0,"",Crossconnect!F511)</f>
        <v/>
      </c>
      <c r="I509" s="238" t="str">
        <f>IF($C509="","",IF($C509="Ja","",VLOOKUP($B509,PDC!$B$10:$G$95,6,FALSE)))</f>
        <v/>
      </c>
      <c r="J509" s="238" t="str">
        <f>IF($C509="","",IF($C509="Ja","",VLOOKUP($B509,PDC!$B$10:$G$95,5,FALSE)))</f>
        <v/>
      </c>
      <c r="K509" s="31"/>
      <c r="L509" s="31"/>
      <c r="M509" s="238" t="str">
        <f>IF($F509="","",IF($F509="Ja","",VLOOKUP($E509,PDC!$B$10:$G$95,5,FALSE)))</f>
        <v/>
      </c>
      <c r="N509" s="31"/>
      <c r="O509" s="300">
        <f t="shared" si="28"/>
        <v>0</v>
      </c>
      <c r="P509" s="300">
        <f t="shared" si="31"/>
        <v>0</v>
      </c>
    </row>
    <row r="510" spans="1:16" x14ac:dyDescent="0.2">
      <c r="A510" s="36" t="str">
        <f>IF(LEN(Crossconnect!A512)=0,"",Crossconnect!A512)</f>
        <v/>
      </c>
      <c r="B510" s="174" t="str">
        <f>IF(LEN(Crossconnect!C512)=0,"",Crossconnect!C512)</f>
        <v/>
      </c>
      <c r="C510" s="174" t="str">
        <f t="shared" si="29"/>
        <v/>
      </c>
      <c r="D510" s="299" t="str">
        <f>IF(Crossconnect!B512="","",Crossconnect!B512)</f>
        <v/>
      </c>
      <c r="E510" s="174" t="str">
        <f>IF(LEN(Crossconnect!E512)=0,"",Crossconnect!E512)</f>
        <v/>
      </c>
      <c r="F510" s="174" t="str">
        <f t="shared" si="30"/>
        <v/>
      </c>
      <c r="G510" s="79" t="str">
        <f>IF(Crossconnect!D512="","",Crossconnect!D512)</f>
        <v/>
      </c>
      <c r="H510" s="36" t="str">
        <f>IF(LEN(Crossconnect!F512)=0,"",Crossconnect!F512)</f>
        <v/>
      </c>
      <c r="I510" s="238" t="str">
        <f>IF($C510="","",IF($C510="Ja","",VLOOKUP($B510,PDC!$B$10:$G$95,6,FALSE)))</f>
        <v/>
      </c>
      <c r="J510" s="238" t="str">
        <f>IF($C510="","",IF($C510="Ja","",VLOOKUP($B510,PDC!$B$10:$G$95,5,FALSE)))</f>
        <v/>
      </c>
      <c r="K510" s="31"/>
      <c r="L510" s="31"/>
      <c r="M510" s="238" t="str">
        <f>IF($F510="","",IF($F510="Ja","",VLOOKUP($E510,PDC!$B$10:$G$95,5,FALSE)))</f>
        <v/>
      </c>
      <c r="N510" s="31"/>
      <c r="O510" s="300">
        <f t="shared" si="28"/>
        <v>0</v>
      </c>
      <c r="P510" s="300">
        <f t="shared" si="31"/>
        <v>0</v>
      </c>
    </row>
    <row r="511" spans="1:16" x14ac:dyDescent="0.2">
      <c r="A511" s="36" t="str">
        <f>IF(LEN(Crossconnect!A513)=0,"",Crossconnect!A513)</f>
        <v/>
      </c>
      <c r="B511" s="174" t="str">
        <f>IF(LEN(Crossconnect!C513)=0,"",Crossconnect!C513)</f>
        <v/>
      </c>
      <c r="C511" s="174" t="str">
        <f t="shared" si="29"/>
        <v/>
      </c>
      <c r="D511" s="299" t="str">
        <f>IF(Crossconnect!B513="","",Crossconnect!B513)</f>
        <v/>
      </c>
      <c r="E511" s="174" t="str">
        <f>IF(LEN(Crossconnect!E513)=0,"",Crossconnect!E513)</f>
        <v/>
      </c>
      <c r="F511" s="174" t="str">
        <f t="shared" si="30"/>
        <v/>
      </c>
      <c r="G511" s="79" t="str">
        <f>IF(Crossconnect!D513="","",Crossconnect!D513)</f>
        <v/>
      </c>
      <c r="H511" s="36" t="str">
        <f>IF(LEN(Crossconnect!F513)=0,"",Crossconnect!F513)</f>
        <v/>
      </c>
      <c r="I511" s="238" t="str">
        <f>IF($C511="","",IF($C511="Ja","",VLOOKUP($B511,PDC!$B$10:$G$95,6,FALSE)))</f>
        <v/>
      </c>
      <c r="J511" s="238" t="str">
        <f>IF($C511="","",IF($C511="Ja","",VLOOKUP($B511,PDC!$B$10:$G$95,5,FALSE)))</f>
        <v/>
      </c>
      <c r="K511" s="31"/>
      <c r="L511" s="31"/>
      <c r="M511" s="238" t="str">
        <f>IF($F511="","",IF($F511="Ja","",VLOOKUP($E511,PDC!$B$10:$G$95,5,FALSE)))</f>
        <v/>
      </c>
      <c r="N511" s="31"/>
      <c r="O511" s="300">
        <f t="shared" si="28"/>
        <v>0</v>
      </c>
      <c r="P511" s="300">
        <f t="shared" si="31"/>
        <v>0</v>
      </c>
    </row>
    <row r="512" spans="1:16" x14ac:dyDescent="0.2">
      <c r="A512" s="36" t="str">
        <f>IF(LEN(Crossconnect!A514)=0,"",Crossconnect!A514)</f>
        <v/>
      </c>
      <c r="B512" s="174" t="str">
        <f>IF(LEN(Crossconnect!C514)=0,"",Crossconnect!C514)</f>
        <v/>
      </c>
      <c r="C512" s="174" t="str">
        <f t="shared" si="29"/>
        <v/>
      </c>
      <c r="D512" s="299" t="str">
        <f>IF(Crossconnect!B514="","",Crossconnect!B514)</f>
        <v/>
      </c>
      <c r="E512" s="174" t="str">
        <f>IF(LEN(Crossconnect!E514)=0,"",Crossconnect!E514)</f>
        <v/>
      </c>
      <c r="F512" s="174" t="str">
        <f t="shared" si="30"/>
        <v/>
      </c>
      <c r="G512" s="79" t="str">
        <f>IF(Crossconnect!D514="","",Crossconnect!D514)</f>
        <v/>
      </c>
      <c r="H512" s="36" t="str">
        <f>IF(LEN(Crossconnect!F514)=0,"",Crossconnect!F514)</f>
        <v/>
      </c>
      <c r="I512" s="238" t="str">
        <f>IF($C512="","",IF($C512="Ja","",VLOOKUP($B512,PDC!$B$10:$G$95,6,FALSE)))</f>
        <v/>
      </c>
      <c r="J512" s="238" t="str">
        <f>IF($C512="","",IF($C512="Ja","",VLOOKUP($B512,PDC!$B$10:$G$95,5,FALSE)))</f>
        <v/>
      </c>
      <c r="K512" s="31"/>
      <c r="L512" s="31"/>
      <c r="M512" s="238" t="str">
        <f>IF($F512="","",IF($F512="Ja","",VLOOKUP($E512,PDC!$B$10:$G$95,5,FALSE)))</f>
        <v/>
      </c>
      <c r="N512" s="31"/>
      <c r="O512" s="300">
        <f t="shared" si="28"/>
        <v>0</v>
      </c>
      <c r="P512" s="300">
        <f t="shared" si="31"/>
        <v>0</v>
      </c>
    </row>
    <row r="513" spans="1:16" x14ac:dyDescent="0.2">
      <c r="A513" s="36" t="str">
        <f>IF(LEN(Crossconnect!A515)=0,"",Crossconnect!A515)</f>
        <v/>
      </c>
      <c r="B513" s="174" t="str">
        <f>IF(LEN(Crossconnect!C515)=0,"",Crossconnect!C515)</f>
        <v/>
      </c>
      <c r="C513" s="174" t="str">
        <f t="shared" si="29"/>
        <v/>
      </c>
      <c r="D513" s="299" t="str">
        <f>IF(Crossconnect!B515="","",Crossconnect!B515)</f>
        <v/>
      </c>
      <c r="E513" s="174" t="str">
        <f>IF(LEN(Crossconnect!E515)=0,"",Crossconnect!E515)</f>
        <v/>
      </c>
      <c r="F513" s="174" t="str">
        <f t="shared" si="30"/>
        <v/>
      </c>
      <c r="G513" s="79" t="str">
        <f>IF(Crossconnect!D515="","",Crossconnect!D515)</f>
        <v/>
      </c>
      <c r="H513" s="36" t="str">
        <f>IF(LEN(Crossconnect!F515)=0,"",Crossconnect!F515)</f>
        <v/>
      </c>
      <c r="I513" s="238" t="str">
        <f>IF($C513="","",IF($C513="Ja","",VLOOKUP($B513,PDC!$B$10:$G$95,6,FALSE)))</f>
        <v/>
      </c>
      <c r="J513" s="238" t="str">
        <f>IF($C513="","",IF($C513="Ja","",VLOOKUP($B513,PDC!$B$10:$G$95,5,FALSE)))</f>
        <v/>
      </c>
      <c r="K513" s="31"/>
      <c r="L513" s="31"/>
      <c r="M513" s="238" t="str">
        <f>IF($F513="","",IF($F513="Ja","",VLOOKUP($E513,PDC!$B$10:$G$95,5,FALSE)))</f>
        <v/>
      </c>
      <c r="N513" s="31"/>
      <c r="O513" s="300">
        <f t="shared" si="28"/>
        <v>0</v>
      </c>
      <c r="P513" s="300">
        <f t="shared" si="31"/>
        <v>0</v>
      </c>
    </row>
    <row r="514" spans="1:16" x14ac:dyDescent="0.2">
      <c r="A514" s="36" t="str">
        <f>IF(LEN(Crossconnect!A516)=0,"",Crossconnect!A516)</f>
        <v/>
      </c>
      <c r="B514" s="174" t="str">
        <f>IF(LEN(Crossconnect!C516)=0,"",Crossconnect!C516)</f>
        <v/>
      </c>
      <c r="C514" s="174" t="str">
        <f t="shared" si="29"/>
        <v/>
      </c>
      <c r="D514" s="299" t="str">
        <f>IF(Crossconnect!B516="","",Crossconnect!B516)</f>
        <v/>
      </c>
      <c r="E514" s="174" t="str">
        <f>IF(LEN(Crossconnect!E516)=0,"",Crossconnect!E516)</f>
        <v/>
      </c>
      <c r="F514" s="174" t="str">
        <f t="shared" si="30"/>
        <v/>
      </c>
      <c r="G514" s="79" t="str">
        <f>IF(Crossconnect!D516="","",Crossconnect!D516)</f>
        <v/>
      </c>
      <c r="H514" s="36" t="str">
        <f>IF(LEN(Crossconnect!F516)=0,"",Crossconnect!F516)</f>
        <v/>
      </c>
      <c r="I514" s="238" t="str">
        <f>IF($C514="","",IF($C514="Ja","",VLOOKUP($B514,PDC!$B$10:$G$95,6,FALSE)))</f>
        <v/>
      </c>
      <c r="J514" s="238" t="str">
        <f>IF($C514="","",IF($C514="Ja","",VLOOKUP($B514,PDC!$B$10:$G$95,5,FALSE)))</f>
        <v/>
      </c>
      <c r="K514" s="31"/>
      <c r="L514" s="31"/>
      <c r="M514" s="238" t="str">
        <f>IF($F514="","",IF($F514="Ja","",VLOOKUP($E514,PDC!$B$10:$G$95,5,FALSE)))</f>
        <v/>
      </c>
      <c r="N514" s="31"/>
      <c r="O514" s="300">
        <f t="shared" si="28"/>
        <v>0</v>
      </c>
      <c r="P514" s="300">
        <f t="shared" si="31"/>
        <v>0</v>
      </c>
    </row>
    <row r="515" spans="1:16" x14ac:dyDescent="0.2">
      <c r="A515" s="36" t="str">
        <f>IF(LEN(Crossconnect!A517)=0,"",Crossconnect!A517)</f>
        <v/>
      </c>
      <c r="B515" s="174" t="str">
        <f>IF(LEN(Crossconnect!C517)=0,"",Crossconnect!C517)</f>
        <v/>
      </c>
      <c r="C515" s="174" t="str">
        <f t="shared" si="29"/>
        <v/>
      </c>
      <c r="D515" s="299" t="str">
        <f>IF(Crossconnect!B517="","",Crossconnect!B517)</f>
        <v/>
      </c>
      <c r="E515" s="174" t="str">
        <f>IF(LEN(Crossconnect!E517)=0,"",Crossconnect!E517)</f>
        <v/>
      </c>
      <c r="F515" s="174" t="str">
        <f t="shared" si="30"/>
        <v/>
      </c>
      <c r="G515" s="79" t="str">
        <f>IF(Crossconnect!D517="","",Crossconnect!D517)</f>
        <v/>
      </c>
      <c r="H515" s="36" t="str">
        <f>IF(LEN(Crossconnect!F517)=0,"",Crossconnect!F517)</f>
        <v/>
      </c>
      <c r="I515" s="238" t="str">
        <f>IF($C515="","",IF($C515="Ja","",VLOOKUP($B515,PDC!$B$10:$G$95,6,FALSE)))</f>
        <v/>
      </c>
      <c r="J515" s="238" t="str">
        <f>IF($C515="","",IF($C515="Ja","",VLOOKUP($B515,PDC!$B$10:$G$95,5,FALSE)))</f>
        <v/>
      </c>
      <c r="K515" s="31"/>
      <c r="L515" s="31"/>
      <c r="M515" s="238" t="str">
        <f>IF($F515="","",IF($F515="Ja","",VLOOKUP($E515,PDC!$B$10:$G$95,5,FALSE)))</f>
        <v/>
      </c>
      <c r="N515" s="31"/>
      <c r="O515" s="300">
        <f t="shared" si="28"/>
        <v>0</v>
      </c>
      <c r="P515" s="300">
        <f t="shared" si="31"/>
        <v>0</v>
      </c>
    </row>
    <row r="516" spans="1:16" x14ac:dyDescent="0.2">
      <c r="A516" s="36" t="str">
        <f>IF(LEN(Crossconnect!A518)=0,"",Crossconnect!A518)</f>
        <v/>
      </c>
      <c r="B516" s="174" t="str">
        <f>IF(LEN(Crossconnect!C518)=0,"",Crossconnect!C518)</f>
        <v/>
      </c>
      <c r="C516" s="174" t="str">
        <f t="shared" si="29"/>
        <v/>
      </c>
      <c r="D516" s="299" t="str">
        <f>IF(Crossconnect!B518="","",Crossconnect!B518)</f>
        <v/>
      </c>
      <c r="E516" s="174" t="str">
        <f>IF(LEN(Crossconnect!E518)=0,"",Crossconnect!E518)</f>
        <v/>
      </c>
      <c r="F516" s="174" t="str">
        <f t="shared" si="30"/>
        <v/>
      </c>
      <c r="G516" s="79" t="str">
        <f>IF(Crossconnect!D518="","",Crossconnect!D518)</f>
        <v/>
      </c>
      <c r="H516" s="36" t="str">
        <f>IF(LEN(Crossconnect!F518)=0,"",Crossconnect!F518)</f>
        <v/>
      </c>
      <c r="I516" s="238" t="str">
        <f>IF($C516="","",IF($C516="Ja","",VLOOKUP($B516,PDC!$B$10:$G$95,6,FALSE)))</f>
        <v/>
      </c>
      <c r="J516" s="238" t="str">
        <f>IF($C516="","",IF($C516="Ja","",VLOOKUP($B516,PDC!$B$10:$G$95,5,FALSE)))</f>
        <v/>
      </c>
      <c r="K516" s="31"/>
      <c r="L516" s="31"/>
      <c r="M516" s="238" t="str">
        <f>IF($F516="","",IF($F516="Ja","",VLOOKUP($E516,PDC!$B$10:$G$95,5,FALSE)))</f>
        <v/>
      </c>
      <c r="N516" s="31"/>
      <c r="O516" s="300">
        <f t="shared" si="28"/>
        <v>0</v>
      </c>
      <c r="P516" s="300">
        <f t="shared" si="31"/>
        <v>0</v>
      </c>
    </row>
    <row r="517" spans="1:16" x14ac:dyDescent="0.2">
      <c r="A517" s="36" t="str">
        <f>IF(LEN(Crossconnect!A519)=0,"",Crossconnect!A519)</f>
        <v/>
      </c>
      <c r="B517" s="174" t="str">
        <f>IF(LEN(Crossconnect!C519)=0,"",Crossconnect!C519)</f>
        <v/>
      </c>
      <c r="C517" s="174" t="str">
        <f t="shared" si="29"/>
        <v/>
      </c>
      <c r="D517" s="299" t="str">
        <f>IF(Crossconnect!B519="","",Crossconnect!B519)</f>
        <v/>
      </c>
      <c r="E517" s="174" t="str">
        <f>IF(LEN(Crossconnect!E519)=0,"",Crossconnect!E519)</f>
        <v/>
      </c>
      <c r="F517" s="174" t="str">
        <f t="shared" si="30"/>
        <v/>
      </c>
      <c r="G517" s="79" t="str">
        <f>IF(Crossconnect!D519="","",Crossconnect!D519)</f>
        <v/>
      </c>
      <c r="H517" s="36" t="str">
        <f>IF(LEN(Crossconnect!F519)=0,"",Crossconnect!F519)</f>
        <v/>
      </c>
      <c r="I517" s="238" t="str">
        <f>IF($C517="","",IF($C517="Ja","",VLOOKUP($B517,PDC!$B$10:$G$95,6,FALSE)))</f>
        <v/>
      </c>
      <c r="J517" s="238" t="str">
        <f>IF($C517="","",IF($C517="Ja","",VLOOKUP($B517,PDC!$B$10:$G$95,5,FALSE)))</f>
        <v/>
      </c>
      <c r="K517" s="31"/>
      <c r="L517" s="31"/>
      <c r="M517" s="238" t="str">
        <f>IF($F517="","",IF($F517="Ja","",VLOOKUP($E517,PDC!$B$10:$G$95,5,FALSE)))</f>
        <v/>
      </c>
      <c r="N517" s="31"/>
      <c r="O517" s="300">
        <f t="shared" si="28"/>
        <v>0</v>
      </c>
      <c r="P517" s="300">
        <f t="shared" si="31"/>
        <v>0</v>
      </c>
    </row>
    <row r="518" spans="1:16" x14ac:dyDescent="0.2">
      <c r="A518" s="36" t="str">
        <f>IF(LEN(Crossconnect!A520)=0,"",Crossconnect!A520)</f>
        <v/>
      </c>
      <c r="B518" s="174" t="str">
        <f>IF(LEN(Crossconnect!C520)=0,"",Crossconnect!C520)</f>
        <v/>
      </c>
      <c r="C518" s="174" t="str">
        <f t="shared" si="29"/>
        <v/>
      </c>
      <c r="D518" s="299" t="str">
        <f>IF(Crossconnect!B520="","",Crossconnect!B520)</f>
        <v/>
      </c>
      <c r="E518" s="174" t="str">
        <f>IF(LEN(Crossconnect!E520)=0,"",Crossconnect!E520)</f>
        <v/>
      </c>
      <c r="F518" s="174" t="str">
        <f t="shared" si="30"/>
        <v/>
      </c>
      <c r="G518" s="79" t="str">
        <f>IF(Crossconnect!D520="","",Crossconnect!D520)</f>
        <v/>
      </c>
      <c r="H518" s="36" t="str">
        <f>IF(LEN(Crossconnect!F520)=0,"",Crossconnect!F520)</f>
        <v/>
      </c>
      <c r="I518" s="238" t="str">
        <f>IF($C518="","",IF($C518="Ja","",VLOOKUP($B518,PDC!$B$10:$G$95,6,FALSE)))</f>
        <v/>
      </c>
      <c r="J518" s="238" t="str">
        <f>IF($C518="","",IF($C518="Ja","",VLOOKUP($B518,PDC!$B$10:$G$95,5,FALSE)))</f>
        <v/>
      </c>
      <c r="K518" s="31"/>
      <c r="L518" s="31"/>
      <c r="M518" s="238" t="str">
        <f>IF($F518="","",IF($F518="Ja","",VLOOKUP($E518,PDC!$B$10:$G$95,5,FALSE)))</f>
        <v/>
      </c>
      <c r="N518" s="31"/>
      <c r="O518" s="300">
        <f t="shared" si="28"/>
        <v>0</v>
      </c>
      <c r="P518" s="300">
        <f t="shared" si="31"/>
        <v>0</v>
      </c>
    </row>
    <row r="519" spans="1:16" x14ac:dyDescent="0.2">
      <c r="A519" s="36" t="str">
        <f>IF(LEN(Crossconnect!A521)=0,"",Crossconnect!A521)</f>
        <v/>
      </c>
      <c r="B519" s="174" t="str">
        <f>IF(LEN(Crossconnect!C521)=0,"",Crossconnect!C521)</f>
        <v/>
      </c>
      <c r="C519" s="174" t="str">
        <f t="shared" si="29"/>
        <v/>
      </c>
      <c r="D519" s="299" t="str">
        <f>IF(Crossconnect!B521="","",Crossconnect!B521)</f>
        <v/>
      </c>
      <c r="E519" s="174" t="str">
        <f>IF(LEN(Crossconnect!E521)=0,"",Crossconnect!E521)</f>
        <v/>
      </c>
      <c r="F519" s="174" t="str">
        <f t="shared" si="30"/>
        <v/>
      </c>
      <c r="G519" s="79" t="str">
        <f>IF(Crossconnect!D521="","",Crossconnect!D521)</f>
        <v/>
      </c>
      <c r="H519" s="36" t="str">
        <f>IF(LEN(Crossconnect!F521)=0,"",Crossconnect!F521)</f>
        <v/>
      </c>
      <c r="I519" s="238" t="str">
        <f>IF($C519="","",IF($C519="Ja","",VLOOKUP($B519,PDC!$B$10:$G$95,6,FALSE)))</f>
        <v/>
      </c>
      <c r="J519" s="238" t="str">
        <f>IF($C519="","",IF($C519="Ja","",VLOOKUP($B519,PDC!$B$10:$G$95,5,FALSE)))</f>
        <v/>
      </c>
      <c r="K519" s="31"/>
      <c r="L519" s="31"/>
      <c r="M519" s="238" t="str">
        <f>IF($F519="","",IF($F519="Ja","",VLOOKUP($E519,PDC!$B$10:$G$95,5,FALSE)))</f>
        <v/>
      </c>
      <c r="N519" s="31"/>
      <c r="O519" s="300">
        <f t="shared" si="28"/>
        <v>0</v>
      </c>
      <c r="P519" s="300">
        <f t="shared" si="31"/>
        <v>0</v>
      </c>
    </row>
    <row r="520" spans="1:16" x14ac:dyDescent="0.2">
      <c r="A520" s="36" t="str">
        <f>IF(LEN(Crossconnect!A522)=0,"",Crossconnect!A522)</f>
        <v/>
      </c>
      <c r="B520" s="174" t="str">
        <f>IF(LEN(Crossconnect!C522)=0,"",Crossconnect!C522)</f>
        <v/>
      </c>
      <c r="C520" s="174" t="str">
        <f t="shared" si="29"/>
        <v/>
      </c>
      <c r="D520" s="299" t="str">
        <f>IF(Crossconnect!B522="","",Crossconnect!B522)</f>
        <v/>
      </c>
      <c r="E520" s="174" t="str">
        <f>IF(LEN(Crossconnect!E522)=0,"",Crossconnect!E522)</f>
        <v/>
      </c>
      <c r="F520" s="174" t="str">
        <f t="shared" si="30"/>
        <v/>
      </c>
      <c r="G520" s="79" t="str">
        <f>IF(Crossconnect!D522="","",Crossconnect!D522)</f>
        <v/>
      </c>
      <c r="H520" s="36" t="str">
        <f>IF(LEN(Crossconnect!F522)=0,"",Crossconnect!F522)</f>
        <v/>
      </c>
      <c r="I520" s="238" t="str">
        <f>IF($C520="","",IF($C520="Ja","",VLOOKUP($B520,PDC!$B$10:$G$95,6,FALSE)))</f>
        <v/>
      </c>
      <c r="J520" s="238" t="str">
        <f>IF($C520="","",IF($C520="Ja","",VLOOKUP($B520,PDC!$B$10:$G$95,5,FALSE)))</f>
        <v/>
      </c>
      <c r="K520" s="31"/>
      <c r="L520" s="31"/>
      <c r="M520" s="238" t="str">
        <f>IF($F520="","",IF($F520="Ja","",VLOOKUP($E520,PDC!$B$10:$G$95,5,FALSE)))</f>
        <v/>
      </c>
      <c r="N520" s="31"/>
      <c r="O520" s="300">
        <f t="shared" si="28"/>
        <v>0</v>
      </c>
      <c r="P520" s="300">
        <f t="shared" si="31"/>
        <v>0</v>
      </c>
    </row>
    <row r="521" spans="1:16" x14ac:dyDescent="0.2">
      <c r="A521" s="36" t="str">
        <f>IF(LEN(Crossconnect!A523)=0,"",Crossconnect!A523)</f>
        <v/>
      </c>
      <c r="B521" s="174" t="str">
        <f>IF(LEN(Crossconnect!C523)=0,"",Crossconnect!C523)</f>
        <v/>
      </c>
      <c r="C521" s="174" t="str">
        <f t="shared" si="29"/>
        <v/>
      </c>
      <c r="D521" s="299" t="str">
        <f>IF(Crossconnect!B523="","",Crossconnect!B523)</f>
        <v/>
      </c>
      <c r="E521" s="174" t="str">
        <f>IF(LEN(Crossconnect!E523)=0,"",Crossconnect!E523)</f>
        <v/>
      </c>
      <c r="F521" s="174" t="str">
        <f t="shared" si="30"/>
        <v/>
      </c>
      <c r="G521" s="79" t="str">
        <f>IF(Crossconnect!D523="","",Crossconnect!D523)</f>
        <v/>
      </c>
      <c r="H521" s="36" t="str">
        <f>IF(LEN(Crossconnect!F523)=0,"",Crossconnect!F523)</f>
        <v/>
      </c>
      <c r="I521" s="238" t="str">
        <f>IF($C521="","",IF($C521="Ja","",VLOOKUP($B521,PDC!$B$10:$G$95,6,FALSE)))</f>
        <v/>
      </c>
      <c r="J521" s="238" t="str">
        <f>IF($C521="","",IF($C521="Ja","",VLOOKUP($B521,PDC!$B$10:$G$95,5,FALSE)))</f>
        <v/>
      </c>
      <c r="K521" s="31"/>
      <c r="L521" s="31"/>
      <c r="M521" s="238" t="str">
        <f>IF($F521="","",IF($F521="Ja","",VLOOKUP($E521,PDC!$B$10:$G$95,5,FALSE)))</f>
        <v/>
      </c>
      <c r="N521" s="31"/>
      <c r="O521" s="300">
        <f t="shared" si="28"/>
        <v>0</v>
      </c>
      <c r="P521" s="300">
        <f t="shared" si="31"/>
        <v>0</v>
      </c>
    </row>
    <row r="522" spans="1:16" x14ac:dyDescent="0.2">
      <c r="A522" s="36" t="str">
        <f>IF(LEN(Crossconnect!A524)=0,"",Crossconnect!A524)</f>
        <v/>
      </c>
      <c r="B522" s="174" t="str">
        <f>IF(LEN(Crossconnect!C524)=0,"",Crossconnect!C524)</f>
        <v/>
      </c>
      <c r="C522" s="174" t="str">
        <f t="shared" si="29"/>
        <v/>
      </c>
      <c r="D522" s="299" t="str">
        <f>IF(Crossconnect!B524="","",Crossconnect!B524)</f>
        <v/>
      </c>
      <c r="E522" s="174" t="str">
        <f>IF(LEN(Crossconnect!E524)=0,"",Crossconnect!E524)</f>
        <v/>
      </c>
      <c r="F522" s="174" t="str">
        <f t="shared" si="30"/>
        <v/>
      </c>
      <c r="G522" s="79" t="str">
        <f>IF(Crossconnect!D524="","",Crossconnect!D524)</f>
        <v/>
      </c>
      <c r="H522" s="36" t="str">
        <f>IF(LEN(Crossconnect!F524)=0,"",Crossconnect!F524)</f>
        <v/>
      </c>
      <c r="I522" s="238" t="str">
        <f>IF($C522="","",IF($C522="Ja","",VLOOKUP($B522,PDC!$B$10:$G$95,6,FALSE)))</f>
        <v/>
      </c>
      <c r="J522" s="238" t="str">
        <f>IF($C522="","",IF($C522="Ja","",VLOOKUP($B522,PDC!$B$10:$G$95,5,FALSE)))</f>
        <v/>
      </c>
      <c r="K522" s="31"/>
      <c r="L522" s="31"/>
      <c r="M522" s="238" t="str">
        <f>IF($F522="","",IF($F522="Ja","",VLOOKUP($E522,PDC!$B$10:$G$95,5,FALSE)))</f>
        <v/>
      </c>
      <c r="N522" s="31"/>
      <c r="O522" s="300">
        <f t="shared" si="28"/>
        <v>0</v>
      </c>
      <c r="P522" s="300">
        <f t="shared" si="31"/>
        <v>0</v>
      </c>
    </row>
    <row r="523" spans="1:16" x14ac:dyDescent="0.2">
      <c r="A523" s="36" t="str">
        <f>IF(LEN(Crossconnect!A525)=0,"",Crossconnect!A525)</f>
        <v/>
      </c>
      <c r="B523" s="174" t="str">
        <f>IF(LEN(Crossconnect!C525)=0,"",Crossconnect!C525)</f>
        <v/>
      </c>
      <c r="C523" s="174" t="str">
        <f t="shared" si="29"/>
        <v/>
      </c>
      <c r="D523" s="299" t="str">
        <f>IF(Crossconnect!B525="","",Crossconnect!B525)</f>
        <v/>
      </c>
      <c r="E523" s="174" t="str">
        <f>IF(LEN(Crossconnect!E525)=0,"",Crossconnect!E525)</f>
        <v/>
      </c>
      <c r="F523" s="174" t="str">
        <f t="shared" si="30"/>
        <v/>
      </c>
      <c r="G523" s="79" t="str">
        <f>IF(Crossconnect!D525="","",Crossconnect!D525)</f>
        <v/>
      </c>
      <c r="H523" s="36" t="str">
        <f>IF(LEN(Crossconnect!F525)=0,"",Crossconnect!F525)</f>
        <v/>
      </c>
      <c r="I523" s="238" t="str">
        <f>IF($C523="","",IF($C523="Ja","",VLOOKUP($B523,PDC!$B$10:$G$95,6,FALSE)))</f>
        <v/>
      </c>
      <c r="J523" s="238" t="str">
        <f>IF($C523="","",IF($C523="Ja","",VLOOKUP($B523,PDC!$B$10:$G$95,5,FALSE)))</f>
        <v/>
      </c>
      <c r="K523" s="31"/>
      <c r="L523" s="31"/>
      <c r="M523" s="238" t="str">
        <f>IF($F523="","",IF($F523="Ja","",VLOOKUP($E523,PDC!$B$10:$G$95,5,FALSE)))</f>
        <v/>
      </c>
      <c r="N523" s="31"/>
      <c r="O523" s="300">
        <f t="shared" si="28"/>
        <v>0</v>
      </c>
      <c r="P523" s="300">
        <f t="shared" si="31"/>
        <v>0</v>
      </c>
    </row>
    <row r="524" spans="1:16" x14ac:dyDescent="0.2">
      <c r="A524" s="36" t="str">
        <f>IF(LEN(Crossconnect!A526)=0,"",Crossconnect!A526)</f>
        <v/>
      </c>
      <c r="B524" s="174" t="str">
        <f>IF(LEN(Crossconnect!C526)=0,"",Crossconnect!C526)</f>
        <v/>
      </c>
      <c r="C524" s="174" t="str">
        <f t="shared" si="29"/>
        <v/>
      </c>
      <c r="D524" s="299" t="str">
        <f>IF(Crossconnect!B526="","",Crossconnect!B526)</f>
        <v/>
      </c>
      <c r="E524" s="174" t="str">
        <f>IF(LEN(Crossconnect!E526)=0,"",Crossconnect!E526)</f>
        <v/>
      </c>
      <c r="F524" s="174" t="str">
        <f t="shared" si="30"/>
        <v/>
      </c>
      <c r="G524" s="79" t="str">
        <f>IF(Crossconnect!D526="","",Crossconnect!D526)</f>
        <v/>
      </c>
      <c r="H524" s="36" t="str">
        <f>IF(LEN(Crossconnect!F526)=0,"",Crossconnect!F526)</f>
        <v/>
      </c>
      <c r="I524" s="238" t="str">
        <f>IF($C524="","",IF($C524="Ja","",VLOOKUP($B524,PDC!$B$10:$G$95,6,FALSE)))</f>
        <v/>
      </c>
      <c r="J524" s="238" t="str">
        <f>IF($C524="","",IF($C524="Ja","",VLOOKUP($B524,PDC!$B$10:$G$95,5,FALSE)))</f>
        <v/>
      </c>
      <c r="K524" s="31"/>
      <c r="L524" s="31"/>
      <c r="M524" s="238" t="str">
        <f>IF($F524="","",IF($F524="Ja","",VLOOKUP($E524,PDC!$B$10:$G$95,5,FALSE)))</f>
        <v/>
      </c>
      <c r="N524" s="31"/>
      <c r="O524" s="300">
        <f t="shared" ref="O524:O587" si="32">IF(C524="",0,IF(C524="Ja",K524,I524))</f>
        <v>0</v>
      </c>
      <c r="P524" s="300">
        <f t="shared" si="31"/>
        <v>0</v>
      </c>
    </row>
    <row r="525" spans="1:16" x14ac:dyDescent="0.2">
      <c r="A525" s="36" t="str">
        <f>IF(LEN(Crossconnect!A527)=0,"",Crossconnect!A527)</f>
        <v/>
      </c>
      <c r="B525" s="174" t="str">
        <f>IF(LEN(Crossconnect!C527)=0,"",Crossconnect!C527)</f>
        <v/>
      </c>
      <c r="C525" s="174" t="str">
        <f t="shared" ref="C525:C588" si="33">IF(B525="","",IF(LEFT(B525,3)="SD-","Ja","Nee"))</f>
        <v/>
      </c>
      <c r="D525" s="299" t="str">
        <f>IF(Crossconnect!B527="","",Crossconnect!B527)</f>
        <v/>
      </c>
      <c r="E525" s="174" t="str">
        <f>IF(LEN(Crossconnect!E527)=0,"",Crossconnect!E527)</f>
        <v/>
      </c>
      <c r="F525" s="174" t="str">
        <f t="shared" ref="F525:F588" si="34">IF(E525="","",IF(LEFT(E525,3)="SD-","Ja","Nee"))</f>
        <v/>
      </c>
      <c r="G525" s="79" t="str">
        <f>IF(Crossconnect!D527="","",Crossconnect!D527)</f>
        <v/>
      </c>
      <c r="H525" s="36" t="str">
        <f>IF(LEN(Crossconnect!F527)=0,"",Crossconnect!F527)</f>
        <v/>
      </c>
      <c r="I525" s="238" t="str">
        <f>IF($C525="","",IF($C525="Ja","",VLOOKUP($B525,PDC!$B$10:$G$95,6,FALSE)))</f>
        <v/>
      </c>
      <c r="J525" s="238" t="str">
        <f>IF($C525="","",IF($C525="Ja","",VLOOKUP($B525,PDC!$B$10:$G$95,5,FALSE)))</f>
        <v/>
      </c>
      <c r="K525" s="31"/>
      <c r="L525" s="31"/>
      <c r="M525" s="238" t="str">
        <f>IF($F525="","",IF($F525="Ja","",VLOOKUP($E525,PDC!$B$10:$G$95,5,FALSE)))</f>
        <v/>
      </c>
      <c r="N525" s="31"/>
      <c r="O525" s="300">
        <f t="shared" si="32"/>
        <v>0</v>
      </c>
      <c r="P525" s="300">
        <f t="shared" ref="P525:P588" si="35">IF(AND(C525="",F525=""),0,IF(C525="Ja",L525,J525)+IF(F525="Ja",N525,M525))</f>
        <v>0</v>
      </c>
    </row>
    <row r="526" spans="1:16" x14ac:dyDescent="0.2">
      <c r="A526" s="36" t="str">
        <f>IF(LEN(Crossconnect!A528)=0,"",Crossconnect!A528)</f>
        <v/>
      </c>
      <c r="B526" s="174" t="str">
        <f>IF(LEN(Crossconnect!C528)=0,"",Crossconnect!C528)</f>
        <v/>
      </c>
      <c r="C526" s="174" t="str">
        <f t="shared" si="33"/>
        <v/>
      </c>
      <c r="D526" s="299" t="str">
        <f>IF(Crossconnect!B528="","",Crossconnect!B528)</f>
        <v/>
      </c>
      <c r="E526" s="174" t="str">
        <f>IF(LEN(Crossconnect!E528)=0,"",Crossconnect!E528)</f>
        <v/>
      </c>
      <c r="F526" s="174" t="str">
        <f t="shared" si="34"/>
        <v/>
      </c>
      <c r="G526" s="79" t="str">
        <f>IF(Crossconnect!D528="","",Crossconnect!D528)</f>
        <v/>
      </c>
      <c r="H526" s="36" t="str">
        <f>IF(LEN(Crossconnect!F528)=0,"",Crossconnect!F528)</f>
        <v/>
      </c>
      <c r="I526" s="238" t="str">
        <f>IF($C526="","",IF($C526="Ja","",VLOOKUP($B526,PDC!$B$10:$G$95,6,FALSE)))</f>
        <v/>
      </c>
      <c r="J526" s="238" t="str">
        <f>IF($C526="","",IF($C526="Ja","",VLOOKUP($B526,PDC!$B$10:$G$95,5,FALSE)))</f>
        <v/>
      </c>
      <c r="K526" s="31"/>
      <c r="L526" s="31"/>
      <c r="M526" s="238" t="str">
        <f>IF($F526="","",IF($F526="Ja","",VLOOKUP($E526,PDC!$B$10:$G$95,5,FALSE)))</f>
        <v/>
      </c>
      <c r="N526" s="31"/>
      <c r="O526" s="300">
        <f t="shared" si="32"/>
        <v>0</v>
      </c>
      <c r="P526" s="300">
        <f t="shared" si="35"/>
        <v>0</v>
      </c>
    </row>
    <row r="527" spans="1:16" x14ac:dyDescent="0.2">
      <c r="A527" s="36" t="str">
        <f>IF(LEN(Crossconnect!A529)=0,"",Crossconnect!A529)</f>
        <v/>
      </c>
      <c r="B527" s="174" t="str">
        <f>IF(LEN(Crossconnect!C529)=0,"",Crossconnect!C529)</f>
        <v/>
      </c>
      <c r="C527" s="174" t="str">
        <f t="shared" si="33"/>
        <v/>
      </c>
      <c r="D527" s="299" t="str">
        <f>IF(Crossconnect!B529="","",Crossconnect!B529)</f>
        <v/>
      </c>
      <c r="E527" s="174" t="str">
        <f>IF(LEN(Crossconnect!E529)=0,"",Crossconnect!E529)</f>
        <v/>
      </c>
      <c r="F527" s="174" t="str">
        <f t="shared" si="34"/>
        <v/>
      </c>
      <c r="G527" s="79" t="str">
        <f>IF(Crossconnect!D529="","",Crossconnect!D529)</f>
        <v/>
      </c>
      <c r="H527" s="36" t="str">
        <f>IF(LEN(Crossconnect!F529)=0,"",Crossconnect!F529)</f>
        <v/>
      </c>
      <c r="I527" s="238" t="str">
        <f>IF($C527="","",IF($C527="Ja","",VLOOKUP($B527,PDC!$B$10:$G$95,6,FALSE)))</f>
        <v/>
      </c>
      <c r="J527" s="238" t="str">
        <f>IF($C527="","",IF($C527="Ja","",VLOOKUP($B527,PDC!$B$10:$G$95,5,FALSE)))</f>
        <v/>
      </c>
      <c r="K527" s="31"/>
      <c r="L527" s="31"/>
      <c r="M527" s="238" t="str">
        <f>IF($F527="","",IF($F527="Ja","",VLOOKUP($E527,PDC!$B$10:$G$95,5,FALSE)))</f>
        <v/>
      </c>
      <c r="N527" s="31"/>
      <c r="O527" s="300">
        <f t="shared" si="32"/>
        <v>0</v>
      </c>
      <c r="P527" s="300">
        <f t="shared" si="35"/>
        <v>0</v>
      </c>
    </row>
    <row r="528" spans="1:16" x14ac:dyDescent="0.2">
      <c r="A528" s="36" t="str">
        <f>IF(LEN(Crossconnect!A530)=0,"",Crossconnect!A530)</f>
        <v/>
      </c>
      <c r="B528" s="174" t="str">
        <f>IF(LEN(Crossconnect!C530)=0,"",Crossconnect!C530)</f>
        <v/>
      </c>
      <c r="C528" s="174" t="str">
        <f t="shared" si="33"/>
        <v/>
      </c>
      <c r="D528" s="299" t="str">
        <f>IF(Crossconnect!B530="","",Crossconnect!B530)</f>
        <v/>
      </c>
      <c r="E528" s="174" t="str">
        <f>IF(LEN(Crossconnect!E530)=0,"",Crossconnect!E530)</f>
        <v/>
      </c>
      <c r="F528" s="174" t="str">
        <f t="shared" si="34"/>
        <v/>
      </c>
      <c r="G528" s="79" t="str">
        <f>IF(Crossconnect!D530="","",Crossconnect!D530)</f>
        <v/>
      </c>
      <c r="H528" s="36" t="str">
        <f>IF(LEN(Crossconnect!F530)=0,"",Crossconnect!F530)</f>
        <v/>
      </c>
      <c r="I528" s="238" t="str">
        <f>IF($C528="","",IF($C528="Ja","",VLOOKUP($B528,PDC!$B$10:$G$95,6,FALSE)))</f>
        <v/>
      </c>
      <c r="J528" s="238" t="str">
        <f>IF($C528="","",IF($C528="Ja","",VLOOKUP($B528,PDC!$B$10:$G$95,5,FALSE)))</f>
        <v/>
      </c>
      <c r="K528" s="31"/>
      <c r="L528" s="31"/>
      <c r="M528" s="238" t="str">
        <f>IF($F528="","",IF($F528="Ja","",VLOOKUP($E528,PDC!$B$10:$G$95,5,FALSE)))</f>
        <v/>
      </c>
      <c r="N528" s="31"/>
      <c r="O528" s="300">
        <f t="shared" si="32"/>
        <v>0</v>
      </c>
      <c r="P528" s="300">
        <f t="shared" si="35"/>
        <v>0</v>
      </c>
    </row>
    <row r="529" spans="1:16" x14ac:dyDescent="0.2">
      <c r="A529" s="36" t="str">
        <f>IF(LEN(Crossconnect!A531)=0,"",Crossconnect!A531)</f>
        <v/>
      </c>
      <c r="B529" s="174" t="str">
        <f>IF(LEN(Crossconnect!C531)=0,"",Crossconnect!C531)</f>
        <v/>
      </c>
      <c r="C529" s="174" t="str">
        <f t="shared" si="33"/>
        <v/>
      </c>
      <c r="D529" s="299" t="str">
        <f>IF(Crossconnect!B531="","",Crossconnect!B531)</f>
        <v/>
      </c>
      <c r="E529" s="174" t="str">
        <f>IF(LEN(Crossconnect!E531)=0,"",Crossconnect!E531)</f>
        <v/>
      </c>
      <c r="F529" s="174" t="str">
        <f t="shared" si="34"/>
        <v/>
      </c>
      <c r="G529" s="79" t="str">
        <f>IF(Crossconnect!D531="","",Crossconnect!D531)</f>
        <v/>
      </c>
      <c r="H529" s="36" t="str">
        <f>IF(LEN(Crossconnect!F531)=0,"",Crossconnect!F531)</f>
        <v/>
      </c>
      <c r="I529" s="238" t="str">
        <f>IF($C529="","",IF($C529="Ja","",VLOOKUP($B529,PDC!$B$10:$G$95,6,FALSE)))</f>
        <v/>
      </c>
      <c r="J529" s="238" t="str">
        <f>IF($C529="","",IF($C529="Ja","",VLOOKUP($B529,PDC!$B$10:$G$95,5,FALSE)))</f>
        <v/>
      </c>
      <c r="K529" s="31"/>
      <c r="L529" s="31"/>
      <c r="M529" s="238" t="str">
        <f>IF($F529="","",IF($F529="Ja","",VLOOKUP($E529,PDC!$B$10:$G$95,5,FALSE)))</f>
        <v/>
      </c>
      <c r="N529" s="31"/>
      <c r="O529" s="300">
        <f t="shared" si="32"/>
        <v>0</v>
      </c>
      <c r="P529" s="300">
        <f t="shared" si="35"/>
        <v>0</v>
      </c>
    </row>
    <row r="530" spans="1:16" x14ac:dyDescent="0.2">
      <c r="A530" s="36" t="str">
        <f>IF(LEN(Crossconnect!A532)=0,"",Crossconnect!A532)</f>
        <v/>
      </c>
      <c r="B530" s="174" t="str">
        <f>IF(LEN(Crossconnect!C532)=0,"",Crossconnect!C532)</f>
        <v/>
      </c>
      <c r="C530" s="174" t="str">
        <f t="shared" si="33"/>
        <v/>
      </c>
      <c r="D530" s="299" t="str">
        <f>IF(Crossconnect!B532="","",Crossconnect!B532)</f>
        <v/>
      </c>
      <c r="E530" s="174" t="str">
        <f>IF(LEN(Crossconnect!E532)=0,"",Crossconnect!E532)</f>
        <v/>
      </c>
      <c r="F530" s="174" t="str">
        <f t="shared" si="34"/>
        <v/>
      </c>
      <c r="G530" s="79" t="str">
        <f>IF(Crossconnect!D532="","",Crossconnect!D532)</f>
        <v/>
      </c>
      <c r="H530" s="36" t="str">
        <f>IF(LEN(Crossconnect!F532)=0,"",Crossconnect!F532)</f>
        <v/>
      </c>
      <c r="I530" s="238" t="str">
        <f>IF($C530="","",IF($C530="Ja","",VLOOKUP($B530,PDC!$B$10:$G$95,6,FALSE)))</f>
        <v/>
      </c>
      <c r="J530" s="238" t="str">
        <f>IF($C530="","",IF($C530="Ja","",VLOOKUP($B530,PDC!$B$10:$G$95,5,FALSE)))</f>
        <v/>
      </c>
      <c r="K530" s="31"/>
      <c r="L530" s="31"/>
      <c r="M530" s="238" t="str">
        <f>IF($F530="","",IF($F530="Ja","",VLOOKUP($E530,PDC!$B$10:$G$95,5,FALSE)))</f>
        <v/>
      </c>
      <c r="N530" s="31"/>
      <c r="O530" s="300">
        <f t="shared" si="32"/>
        <v>0</v>
      </c>
      <c r="P530" s="300">
        <f t="shared" si="35"/>
        <v>0</v>
      </c>
    </row>
    <row r="531" spans="1:16" x14ac:dyDescent="0.2">
      <c r="A531" s="36" t="str">
        <f>IF(LEN(Crossconnect!A533)=0,"",Crossconnect!A533)</f>
        <v/>
      </c>
      <c r="B531" s="174" t="str">
        <f>IF(LEN(Crossconnect!C533)=0,"",Crossconnect!C533)</f>
        <v/>
      </c>
      <c r="C531" s="174" t="str">
        <f t="shared" si="33"/>
        <v/>
      </c>
      <c r="D531" s="299" t="str">
        <f>IF(Crossconnect!B533="","",Crossconnect!B533)</f>
        <v/>
      </c>
      <c r="E531" s="174" t="str">
        <f>IF(LEN(Crossconnect!E533)=0,"",Crossconnect!E533)</f>
        <v/>
      </c>
      <c r="F531" s="174" t="str">
        <f t="shared" si="34"/>
        <v/>
      </c>
      <c r="G531" s="79" t="str">
        <f>IF(Crossconnect!D533="","",Crossconnect!D533)</f>
        <v/>
      </c>
      <c r="H531" s="36" t="str">
        <f>IF(LEN(Crossconnect!F533)=0,"",Crossconnect!F533)</f>
        <v/>
      </c>
      <c r="I531" s="238" t="str">
        <f>IF($C531="","",IF($C531="Ja","",VLOOKUP($B531,PDC!$B$10:$G$95,6,FALSE)))</f>
        <v/>
      </c>
      <c r="J531" s="238" t="str">
        <f>IF($C531="","",IF($C531="Ja","",VLOOKUP($B531,PDC!$B$10:$G$95,5,FALSE)))</f>
        <v/>
      </c>
      <c r="K531" s="31"/>
      <c r="L531" s="31"/>
      <c r="M531" s="238" t="str">
        <f>IF($F531="","",IF($F531="Ja","",VLOOKUP($E531,PDC!$B$10:$G$95,5,FALSE)))</f>
        <v/>
      </c>
      <c r="N531" s="31"/>
      <c r="O531" s="300">
        <f t="shared" si="32"/>
        <v>0</v>
      </c>
      <c r="P531" s="300">
        <f t="shared" si="35"/>
        <v>0</v>
      </c>
    </row>
    <row r="532" spans="1:16" x14ac:dyDescent="0.2">
      <c r="A532" s="36" t="str">
        <f>IF(LEN(Crossconnect!A534)=0,"",Crossconnect!A534)</f>
        <v/>
      </c>
      <c r="B532" s="174" t="str">
        <f>IF(LEN(Crossconnect!C534)=0,"",Crossconnect!C534)</f>
        <v/>
      </c>
      <c r="C532" s="174" t="str">
        <f t="shared" si="33"/>
        <v/>
      </c>
      <c r="D532" s="299" t="str">
        <f>IF(Crossconnect!B534="","",Crossconnect!B534)</f>
        <v/>
      </c>
      <c r="E532" s="174" t="str">
        <f>IF(LEN(Crossconnect!E534)=0,"",Crossconnect!E534)</f>
        <v/>
      </c>
      <c r="F532" s="174" t="str">
        <f t="shared" si="34"/>
        <v/>
      </c>
      <c r="G532" s="79" t="str">
        <f>IF(Crossconnect!D534="","",Crossconnect!D534)</f>
        <v/>
      </c>
      <c r="H532" s="36" t="str">
        <f>IF(LEN(Crossconnect!F534)=0,"",Crossconnect!F534)</f>
        <v/>
      </c>
      <c r="I532" s="238" t="str">
        <f>IF($C532="","",IF($C532="Ja","",VLOOKUP($B532,PDC!$B$10:$G$95,6,FALSE)))</f>
        <v/>
      </c>
      <c r="J532" s="238" t="str">
        <f>IF($C532="","",IF($C532="Ja","",VLOOKUP($B532,PDC!$B$10:$G$95,5,FALSE)))</f>
        <v/>
      </c>
      <c r="K532" s="31"/>
      <c r="L532" s="31"/>
      <c r="M532" s="238" t="str">
        <f>IF($F532="","",IF($F532="Ja","",VLOOKUP($E532,PDC!$B$10:$G$95,5,FALSE)))</f>
        <v/>
      </c>
      <c r="N532" s="31"/>
      <c r="O532" s="300">
        <f t="shared" si="32"/>
        <v>0</v>
      </c>
      <c r="P532" s="300">
        <f t="shared" si="35"/>
        <v>0</v>
      </c>
    </row>
    <row r="533" spans="1:16" x14ac:dyDescent="0.2">
      <c r="A533" s="36" t="str">
        <f>IF(LEN(Crossconnect!A535)=0,"",Crossconnect!A535)</f>
        <v/>
      </c>
      <c r="B533" s="174" t="str">
        <f>IF(LEN(Crossconnect!C535)=0,"",Crossconnect!C535)</f>
        <v/>
      </c>
      <c r="C533" s="174" t="str">
        <f t="shared" si="33"/>
        <v/>
      </c>
      <c r="D533" s="299" t="str">
        <f>IF(Crossconnect!B535="","",Crossconnect!B535)</f>
        <v/>
      </c>
      <c r="E533" s="174" t="str">
        <f>IF(LEN(Crossconnect!E535)=0,"",Crossconnect!E535)</f>
        <v/>
      </c>
      <c r="F533" s="174" t="str">
        <f t="shared" si="34"/>
        <v/>
      </c>
      <c r="G533" s="79" t="str">
        <f>IF(Crossconnect!D535="","",Crossconnect!D535)</f>
        <v/>
      </c>
      <c r="H533" s="36" t="str">
        <f>IF(LEN(Crossconnect!F535)=0,"",Crossconnect!F535)</f>
        <v/>
      </c>
      <c r="I533" s="238" t="str">
        <f>IF($C533="","",IF($C533="Ja","",VLOOKUP($B533,PDC!$B$10:$G$95,6,FALSE)))</f>
        <v/>
      </c>
      <c r="J533" s="238" t="str">
        <f>IF($C533="","",IF($C533="Ja","",VLOOKUP($B533,PDC!$B$10:$G$95,5,FALSE)))</f>
        <v/>
      </c>
      <c r="K533" s="31"/>
      <c r="L533" s="31"/>
      <c r="M533" s="238" t="str">
        <f>IF($F533="","",IF($F533="Ja","",VLOOKUP($E533,PDC!$B$10:$G$95,5,FALSE)))</f>
        <v/>
      </c>
      <c r="N533" s="31"/>
      <c r="O533" s="300">
        <f t="shared" si="32"/>
        <v>0</v>
      </c>
      <c r="P533" s="300">
        <f t="shared" si="35"/>
        <v>0</v>
      </c>
    </row>
    <row r="534" spans="1:16" x14ac:dyDescent="0.2">
      <c r="A534" s="36" t="str">
        <f>IF(LEN(Crossconnect!A536)=0,"",Crossconnect!A536)</f>
        <v/>
      </c>
      <c r="B534" s="174" t="str">
        <f>IF(LEN(Crossconnect!C536)=0,"",Crossconnect!C536)</f>
        <v/>
      </c>
      <c r="C534" s="174" t="str">
        <f t="shared" si="33"/>
        <v/>
      </c>
      <c r="D534" s="299" t="str">
        <f>IF(Crossconnect!B536="","",Crossconnect!B536)</f>
        <v/>
      </c>
      <c r="E534" s="174" t="str">
        <f>IF(LEN(Crossconnect!E536)=0,"",Crossconnect!E536)</f>
        <v/>
      </c>
      <c r="F534" s="174" t="str">
        <f t="shared" si="34"/>
        <v/>
      </c>
      <c r="G534" s="79" t="str">
        <f>IF(Crossconnect!D536="","",Crossconnect!D536)</f>
        <v/>
      </c>
      <c r="H534" s="36" t="str">
        <f>IF(LEN(Crossconnect!F536)=0,"",Crossconnect!F536)</f>
        <v/>
      </c>
      <c r="I534" s="238" t="str">
        <f>IF($C534="","",IF($C534="Ja","",VLOOKUP($B534,PDC!$B$10:$G$95,6,FALSE)))</f>
        <v/>
      </c>
      <c r="J534" s="238" t="str">
        <f>IF($C534="","",IF($C534="Ja","",VLOOKUP($B534,PDC!$B$10:$G$95,5,FALSE)))</f>
        <v/>
      </c>
      <c r="K534" s="31"/>
      <c r="L534" s="31"/>
      <c r="M534" s="238" t="str">
        <f>IF($F534="","",IF($F534="Ja","",VLOOKUP($E534,PDC!$B$10:$G$95,5,FALSE)))</f>
        <v/>
      </c>
      <c r="N534" s="31"/>
      <c r="O534" s="300">
        <f t="shared" si="32"/>
        <v>0</v>
      </c>
      <c r="P534" s="300">
        <f t="shared" si="35"/>
        <v>0</v>
      </c>
    </row>
    <row r="535" spans="1:16" x14ac:dyDescent="0.2">
      <c r="A535" s="36" t="str">
        <f>IF(LEN(Crossconnect!A537)=0,"",Crossconnect!A537)</f>
        <v/>
      </c>
      <c r="B535" s="174" t="str">
        <f>IF(LEN(Crossconnect!C537)=0,"",Crossconnect!C537)</f>
        <v/>
      </c>
      <c r="C535" s="174" t="str">
        <f t="shared" si="33"/>
        <v/>
      </c>
      <c r="D535" s="299" t="str">
        <f>IF(Crossconnect!B537="","",Crossconnect!B537)</f>
        <v/>
      </c>
      <c r="E535" s="174" t="str">
        <f>IF(LEN(Crossconnect!E537)=0,"",Crossconnect!E537)</f>
        <v/>
      </c>
      <c r="F535" s="174" t="str">
        <f t="shared" si="34"/>
        <v/>
      </c>
      <c r="G535" s="79" t="str">
        <f>IF(Crossconnect!D537="","",Crossconnect!D537)</f>
        <v/>
      </c>
      <c r="H535" s="36" t="str">
        <f>IF(LEN(Crossconnect!F537)=0,"",Crossconnect!F537)</f>
        <v/>
      </c>
      <c r="I535" s="238" t="str">
        <f>IF($C535="","",IF($C535="Ja","",VLOOKUP($B535,PDC!$B$10:$G$95,6,FALSE)))</f>
        <v/>
      </c>
      <c r="J535" s="238" t="str">
        <f>IF($C535="","",IF($C535="Ja","",VLOOKUP($B535,PDC!$B$10:$G$95,5,FALSE)))</f>
        <v/>
      </c>
      <c r="K535" s="31"/>
      <c r="L535" s="31"/>
      <c r="M535" s="238" t="str">
        <f>IF($F535="","",IF($F535="Ja","",VLOOKUP($E535,PDC!$B$10:$G$95,5,FALSE)))</f>
        <v/>
      </c>
      <c r="N535" s="31"/>
      <c r="O535" s="300">
        <f t="shared" si="32"/>
        <v>0</v>
      </c>
      <c r="P535" s="300">
        <f t="shared" si="35"/>
        <v>0</v>
      </c>
    </row>
    <row r="536" spans="1:16" x14ac:dyDescent="0.2">
      <c r="A536" s="36" t="str">
        <f>IF(LEN(Crossconnect!A538)=0,"",Crossconnect!A538)</f>
        <v/>
      </c>
      <c r="B536" s="174" t="str">
        <f>IF(LEN(Crossconnect!C538)=0,"",Crossconnect!C538)</f>
        <v/>
      </c>
      <c r="C536" s="174" t="str">
        <f t="shared" si="33"/>
        <v/>
      </c>
      <c r="D536" s="299" t="str">
        <f>IF(Crossconnect!B538="","",Crossconnect!B538)</f>
        <v/>
      </c>
      <c r="E536" s="174" t="str">
        <f>IF(LEN(Crossconnect!E538)=0,"",Crossconnect!E538)</f>
        <v/>
      </c>
      <c r="F536" s="174" t="str">
        <f t="shared" si="34"/>
        <v/>
      </c>
      <c r="G536" s="79" t="str">
        <f>IF(Crossconnect!D538="","",Crossconnect!D538)</f>
        <v/>
      </c>
      <c r="H536" s="36" t="str">
        <f>IF(LEN(Crossconnect!F538)=0,"",Crossconnect!F538)</f>
        <v/>
      </c>
      <c r="I536" s="238" t="str">
        <f>IF($C536="","",IF($C536="Ja","",VLOOKUP($B536,PDC!$B$10:$G$95,6,FALSE)))</f>
        <v/>
      </c>
      <c r="J536" s="238" t="str">
        <f>IF($C536="","",IF($C536="Ja","",VLOOKUP($B536,PDC!$B$10:$G$95,5,FALSE)))</f>
        <v/>
      </c>
      <c r="K536" s="31"/>
      <c r="L536" s="31"/>
      <c r="M536" s="238" t="str">
        <f>IF($F536="","",IF($F536="Ja","",VLOOKUP($E536,PDC!$B$10:$G$95,5,FALSE)))</f>
        <v/>
      </c>
      <c r="N536" s="31"/>
      <c r="O536" s="300">
        <f t="shared" si="32"/>
        <v>0</v>
      </c>
      <c r="P536" s="300">
        <f t="shared" si="35"/>
        <v>0</v>
      </c>
    </row>
    <row r="537" spans="1:16" x14ac:dyDescent="0.2">
      <c r="A537" s="36" t="str">
        <f>IF(LEN(Crossconnect!A539)=0,"",Crossconnect!A539)</f>
        <v/>
      </c>
      <c r="B537" s="174" t="str">
        <f>IF(LEN(Crossconnect!C539)=0,"",Crossconnect!C539)</f>
        <v/>
      </c>
      <c r="C537" s="174" t="str">
        <f t="shared" si="33"/>
        <v/>
      </c>
      <c r="D537" s="299" t="str">
        <f>IF(Crossconnect!B539="","",Crossconnect!B539)</f>
        <v/>
      </c>
      <c r="E537" s="174" t="str">
        <f>IF(LEN(Crossconnect!E539)=0,"",Crossconnect!E539)</f>
        <v/>
      </c>
      <c r="F537" s="174" t="str">
        <f t="shared" si="34"/>
        <v/>
      </c>
      <c r="G537" s="79" t="str">
        <f>IF(Crossconnect!D539="","",Crossconnect!D539)</f>
        <v/>
      </c>
      <c r="H537" s="36" t="str">
        <f>IF(LEN(Crossconnect!F539)=0,"",Crossconnect!F539)</f>
        <v/>
      </c>
      <c r="I537" s="238" t="str">
        <f>IF($C537="","",IF($C537="Ja","",VLOOKUP($B537,PDC!$B$10:$G$95,6,FALSE)))</f>
        <v/>
      </c>
      <c r="J537" s="238" t="str">
        <f>IF($C537="","",IF($C537="Ja","",VLOOKUP($B537,PDC!$B$10:$G$95,5,FALSE)))</f>
        <v/>
      </c>
      <c r="K537" s="31"/>
      <c r="L537" s="31"/>
      <c r="M537" s="238" t="str">
        <f>IF($F537="","",IF($F537="Ja","",VLOOKUP($E537,PDC!$B$10:$G$95,5,FALSE)))</f>
        <v/>
      </c>
      <c r="N537" s="31"/>
      <c r="O537" s="300">
        <f t="shared" si="32"/>
        <v>0</v>
      </c>
      <c r="P537" s="300">
        <f t="shared" si="35"/>
        <v>0</v>
      </c>
    </row>
    <row r="538" spans="1:16" x14ac:dyDescent="0.2">
      <c r="A538" s="36" t="str">
        <f>IF(LEN(Crossconnect!A540)=0,"",Crossconnect!A540)</f>
        <v/>
      </c>
      <c r="B538" s="174" t="str">
        <f>IF(LEN(Crossconnect!C540)=0,"",Crossconnect!C540)</f>
        <v/>
      </c>
      <c r="C538" s="174" t="str">
        <f t="shared" si="33"/>
        <v/>
      </c>
      <c r="D538" s="299" t="str">
        <f>IF(Crossconnect!B540="","",Crossconnect!B540)</f>
        <v/>
      </c>
      <c r="E538" s="174" t="str">
        <f>IF(LEN(Crossconnect!E540)=0,"",Crossconnect!E540)</f>
        <v/>
      </c>
      <c r="F538" s="174" t="str">
        <f t="shared" si="34"/>
        <v/>
      </c>
      <c r="G538" s="79" t="str">
        <f>IF(Crossconnect!D540="","",Crossconnect!D540)</f>
        <v/>
      </c>
      <c r="H538" s="36" t="str">
        <f>IF(LEN(Crossconnect!F540)=0,"",Crossconnect!F540)</f>
        <v/>
      </c>
      <c r="I538" s="238" t="str">
        <f>IF($C538="","",IF($C538="Ja","",VLOOKUP($B538,PDC!$B$10:$G$95,6,FALSE)))</f>
        <v/>
      </c>
      <c r="J538" s="238" t="str">
        <f>IF($C538="","",IF($C538="Ja","",VLOOKUP($B538,PDC!$B$10:$G$95,5,FALSE)))</f>
        <v/>
      </c>
      <c r="K538" s="31"/>
      <c r="L538" s="31"/>
      <c r="M538" s="238" t="str">
        <f>IF($F538="","",IF($F538="Ja","",VLOOKUP($E538,PDC!$B$10:$G$95,5,FALSE)))</f>
        <v/>
      </c>
      <c r="N538" s="31"/>
      <c r="O538" s="300">
        <f t="shared" si="32"/>
        <v>0</v>
      </c>
      <c r="P538" s="300">
        <f t="shared" si="35"/>
        <v>0</v>
      </c>
    </row>
    <row r="539" spans="1:16" x14ac:dyDescent="0.2">
      <c r="A539" s="36" t="str">
        <f>IF(LEN(Crossconnect!A541)=0,"",Crossconnect!A541)</f>
        <v/>
      </c>
      <c r="B539" s="174" t="str">
        <f>IF(LEN(Crossconnect!C541)=0,"",Crossconnect!C541)</f>
        <v/>
      </c>
      <c r="C539" s="174" t="str">
        <f t="shared" si="33"/>
        <v/>
      </c>
      <c r="D539" s="299" t="str">
        <f>IF(Crossconnect!B541="","",Crossconnect!B541)</f>
        <v/>
      </c>
      <c r="E539" s="174" t="str">
        <f>IF(LEN(Crossconnect!E541)=0,"",Crossconnect!E541)</f>
        <v/>
      </c>
      <c r="F539" s="174" t="str">
        <f t="shared" si="34"/>
        <v/>
      </c>
      <c r="G539" s="79" t="str">
        <f>IF(Crossconnect!D541="","",Crossconnect!D541)</f>
        <v/>
      </c>
      <c r="H539" s="36" t="str">
        <f>IF(LEN(Crossconnect!F541)=0,"",Crossconnect!F541)</f>
        <v/>
      </c>
      <c r="I539" s="238" t="str">
        <f>IF($C539="","",IF($C539="Ja","",VLOOKUP($B539,PDC!$B$10:$G$95,6,FALSE)))</f>
        <v/>
      </c>
      <c r="J539" s="238" t="str">
        <f>IF($C539="","",IF($C539="Ja","",VLOOKUP($B539,PDC!$B$10:$G$95,5,FALSE)))</f>
        <v/>
      </c>
      <c r="K539" s="31"/>
      <c r="L539" s="31"/>
      <c r="M539" s="238" t="str">
        <f>IF($F539="","",IF($F539="Ja","",VLOOKUP($E539,PDC!$B$10:$G$95,5,FALSE)))</f>
        <v/>
      </c>
      <c r="N539" s="31"/>
      <c r="O539" s="300">
        <f t="shared" si="32"/>
        <v>0</v>
      </c>
      <c r="P539" s="300">
        <f t="shared" si="35"/>
        <v>0</v>
      </c>
    </row>
    <row r="540" spans="1:16" x14ac:dyDescent="0.2">
      <c r="A540" s="36" t="str">
        <f>IF(LEN(Crossconnect!A542)=0,"",Crossconnect!A542)</f>
        <v/>
      </c>
      <c r="B540" s="174" t="str">
        <f>IF(LEN(Crossconnect!C542)=0,"",Crossconnect!C542)</f>
        <v/>
      </c>
      <c r="C540" s="174" t="str">
        <f t="shared" si="33"/>
        <v/>
      </c>
      <c r="D540" s="299" t="str">
        <f>IF(Crossconnect!B542="","",Crossconnect!B542)</f>
        <v/>
      </c>
      <c r="E540" s="174" t="str">
        <f>IF(LEN(Crossconnect!E542)=0,"",Crossconnect!E542)</f>
        <v/>
      </c>
      <c r="F540" s="174" t="str">
        <f t="shared" si="34"/>
        <v/>
      </c>
      <c r="G540" s="79" t="str">
        <f>IF(Crossconnect!D542="","",Crossconnect!D542)</f>
        <v/>
      </c>
      <c r="H540" s="36" t="str">
        <f>IF(LEN(Crossconnect!F542)=0,"",Crossconnect!F542)</f>
        <v/>
      </c>
      <c r="I540" s="238" t="str">
        <f>IF($C540="","",IF($C540="Ja","",VLOOKUP($B540,PDC!$B$10:$G$95,6,FALSE)))</f>
        <v/>
      </c>
      <c r="J540" s="238" t="str">
        <f>IF($C540="","",IF($C540="Ja","",VLOOKUP($B540,PDC!$B$10:$G$95,5,FALSE)))</f>
        <v/>
      </c>
      <c r="K540" s="31"/>
      <c r="L540" s="31"/>
      <c r="M540" s="238" t="str">
        <f>IF($F540="","",IF($F540="Ja","",VLOOKUP($E540,PDC!$B$10:$G$95,5,FALSE)))</f>
        <v/>
      </c>
      <c r="N540" s="31"/>
      <c r="O540" s="300">
        <f t="shared" si="32"/>
        <v>0</v>
      </c>
      <c r="P540" s="300">
        <f t="shared" si="35"/>
        <v>0</v>
      </c>
    </row>
    <row r="541" spans="1:16" x14ac:dyDescent="0.2">
      <c r="A541" s="36" t="str">
        <f>IF(LEN(Crossconnect!A543)=0,"",Crossconnect!A543)</f>
        <v/>
      </c>
      <c r="B541" s="174" t="str">
        <f>IF(LEN(Crossconnect!C543)=0,"",Crossconnect!C543)</f>
        <v/>
      </c>
      <c r="C541" s="174" t="str">
        <f t="shared" si="33"/>
        <v/>
      </c>
      <c r="D541" s="299" t="str">
        <f>IF(Crossconnect!B543="","",Crossconnect!B543)</f>
        <v/>
      </c>
      <c r="E541" s="174" t="str">
        <f>IF(LEN(Crossconnect!E543)=0,"",Crossconnect!E543)</f>
        <v/>
      </c>
      <c r="F541" s="174" t="str">
        <f t="shared" si="34"/>
        <v/>
      </c>
      <c r="G541" s="79" t="str">
        <f>IF(Crossconnect!D543="","",Crossconnect!D543)</f>
        <v/>
      </c>
      <c r="H541" s="36" t="str">
        <f>IF(LEN(Crossconnect!F543)=0,"",Crossconnect!F543)</f>
        <v/>
      </c>
      <c r="I541" s="238" t="str">
        <f>IF($C541="","",IF($C541="Ja","",VLOOKUP($B541,PDC!$B$10:$G$95,6,FALSE)))</f>
        <v/>
      </c>
      <c r="J541" s="238" t="str">
        <f>IF($C541="","",IF($C541="Ja","",VLOOKUP($B541,PDC!$B$10:$G$95,5,FALSE)))</f>
        <v/>
      </c>
      <c r="K541" s="31"/>
      <c r="L541" s="31"/>
      <c r="M541" s="238" t="str">
        <f>IF($F541="","",IF($F541="Ja","",VLOOKUP($E541,PDC!$B$10:$G$95,5,FALSE)))</f>
        <v/>
      </c>
      <c r="N541" s="31"/>
      <c r="O541" s="300">
        <f t="shared" si="32"/>
        <v>0</v>
      </c>
      <c r="P541" s="300">
        <f t="shared" si="35"/>
        <v>0</v>
      </c>
    </row>
    <row r="542" spans="1:16" x14ac:dyDescent="0.2">
      <c r="A542" s="36" t="str">
        <f>IF(LEN(Crossconnect!A544)=0,"",Crossconnect!A544)</f>
        <v/>
      </c>
      <c r="B542" s="174" t="str">
        <f>IF(LEN(Crossconnect!C544)=0,"",Crossconnect!C544)</f>
        <v/>
      </c>
      <c r="C542" s="174" t="str">
        <f t="shared" si="33"/>
        <v/>
      </c>
      <c r="D542" s="299" t="str">
        <f>IF(Crossconnect!B544="","",Crossconnect!B544)</f>
        <v/>
      </c>
      <c r="E542" s="174" t="str">
        <f>IF(LEN(Crossconnect!E544)=0,"",Crossconnect!E544)</f>
        <v/>
      </c>
      <c r="F542" s="174" t="str">
        <f t="shared" si="34"/>
        <v/>
      </c>
      <c r="G542" s="79" t="str">
        <f>IF(Crossconnect!D544="","",Crossconnect!D544)</f>
        <v/>
      </c>
      <c r="H542" s="36" t="str">
        <f>IF(LEN(Crossconnect!F544)=0,"",Crossconnect!F544)</f>
        <v/>
      </c>
      <c r="I542" s="238" t="str">
        <f>IF($C542="","",IF($C542="Ja","",VLOOKUP($B542,PDC!$B$10:$G$95,6,FALSE)))</f>
        <v/>
      </c>
      <c r="J542" s="238" t="str">
        <f>IF($C542="","",IF($C542="Ja","",VLOOKUP($B542,PDC!$B$10:$G$95,5,FALSE)))</f>
        <v/>
      </c>
      <c r="K542" s="31"/>
      <c r="L542" s="31"/>
      <c r="M542" s="238" t="str">
        <f>IF($F542="","",IF($F542="Ja","",VLOOKUP($E542,PDC!$B$10:$G$95,5,FALSE)))</f>
        <v/>
      </c>
      <c r="N542" s="31"/>
      <c r="O542" s="300">
        <f t="shared" si="32"/>
        <v>0</v>
      </c>
      <c r="P542" s="300">
        <f t="shared" si="35"/>
        <v>0</v>
      </c>
    </row>
    <row r="543" spans="1:16" x14ac:dyDescent="0.2">
      <c r="A543" s="36" t="str">
        <f>IF(LEN(Crossconnect!A545)=0,"",Crossconnect!A545)</f>
        <v/>
      </c>
      <c r="B543" s="174" t="str">
        <f>IF(LEN(Crossconnect!C545)=0,"",Crossconnect!C545)</f>
        <v/>
      </c>
      <c r="C543" s="174" t="str">
        <f t="shared" si="33"/>
        <v/>
      </c>
      <c r="D543" s="299" t="str">
        <f>IF(Crossconnect!B545="","",Crossconnect!B545)</f>
        <v/>
      </c>
      <c r="E543" s="174" t="str">
        <f>IF(LEN(Crossconnect!E545)=0,"",Crossconnect!E545)</f>
        <v/>
      </c>
      <c r="F543" s="174" t="str">
        <f t="shared" si="34"/>
        <v/>
      </c>
      <c r="G543" s="79" t="str">
        <f>IF(Crossconnect!D545="","",Crossconnect!D545)</f>
        <v/>
      </c>
      <c r="H543" s="36" t="str">
        <f>IF(LEN(Crossconnect!F545)=0,"",Crossconnect!F545)</f>
        <v/>
      </c>
      <c r="I543" s="238" t="str">
        <f>IF($C543="","",IF($C543="Ja","",VLOOKUP($B543,PDC!$B$10:$G$95,6,FALSE)))</f>
        <v/>
      </c>
      <c r="J543" s="238" t="str">
        <f>IF($C543="","",IF($C543="Ja","",VLOOKUP($B543,PDC!$B$10:$G$95,5,FALSE)))</f>
        <v/>
      </c>
      <c r="K543" s="31"/>
      <c r="L543" s="31"/>
      <c r="M543" s="238" t="str">
        <f>IF($F543="","",IF($F543="Ja","",VLOOKUP($E543,PDC!$B$10:$G$95,5,FALSE)))</f>
        <v/>
      </c>
      <c r="N543" s="31"/>
      <c r="O543" s="300">
        <f t="shared" si="32"/>
        <v>0</v>
      </c>
      <c r="P543" s="300">
        <f t="shared" si="35"/>
        <v>0</v>
      </c>
    </row>
    <row r="544" spans="1:16" x14ac:dyDescent="0.2">
      <c r="A544" s="36" t="str">
        <f>IF(LEN(Crossconnect!A546)=0,"",Crossconnect!A546)</f>
        <v/>
      </c>
      <c r="B544" s="174" t="str">
        <f>IF(LEN(Crossconnect!C546)=0,"",Crossconnect!C546)</f>
        <v/>
      </c>
      <c r="C544" s="174" t="str">
        <f t="shared" si="33"/>
        <v/>
      </c>
      <c r="D544" s="299" t="str">
        <f>IF(Crossconnect!B546="","",Crossconnect!B546)</f>
        <v/>
      </c>
      <c r="E544" s="174" t="str">
        <f>IF(LEN(Crossconnect!E546)=0,"",Crossconnect!E546)</f>
        <v/>
      </c>
      <c r="F544" s="174" t="str">
        <f t="shared" si="34"/>
        <v/>
      </c>
      <c r="G544" s="79" t="str">
        <f>IF(Crossconnect!D546="","",Crossconnect!D546)</f>
        <v/>
      </c>
      <c r="H544" s="36" t="str">
        <f>IF(LEN(Crossconnect!F546)=0,"",Crossconnect!F546)</f>
        <v/>
      </c>
      <c r="I544" s="238" t="str">
        <f>IF($C544="","",IF($C544="Ja","",VLOOKUP($B544,PDC!$B$10:$G$95,6,FALSE)))</f>
        <v/>
      </c>
      <c r="J544" s="238" t="str">
        <f>IF($C544="","",IF($C544="Ja","",VLOOKUP($B544,PDC!$B$10:$G$95,5,FALSE)))</f>
        <v/>
      </c>
      <c r="K544" s="31"/>
      <c r="L544" s="31"/>
      <c r="M544" s="238" t="str">
        <f>IF($F544="","",IF($F544="Ja","",VLOOKUP($E544,PDC!$B$10:$G$95,5,FALSE)))</f>
        <v/>
      </c>
      <c r="N544" s="31"/>
      <c r="O544" s="300">
        <f t="shared" si="32"/>
        <v>0</v>
      </c>
      <c r="P544" s="300">
        <f t="shared" si="35"/>
        <v>0</v>
      </c>
    </row>
    <row r="545" spans="1:16" x14ac:dyDescent="0.2">
      <c r="A545" s="36" t="str">
        <f>IF(LEN(Crossconnect!A547)=0,"",Crossconnect!A547)</f>
        <v/>
      </c>
      <c r="B545" s="174" t="str">
        <f>IF(LEN(Crossconnect!C547)=0,"",Crossconnect!C547)</f>
        <v/>
      </c>
      <c r="C545" s="174" t="str">
        <f t="shared" si="33"/>
        <v/>
      </c>
      <c r="D545" s="299" t="str">
        <f>IF(Crossconnect!B547="","",Crossconnect!B547)</f>
        <v/>
      </c>
      <c r="E545" s="174" t="str">
        <f>IF(LEN(Crossconnect!E547)=0,"",Crossconnect!E547)</f>
        <v/>
      </c>
      <c r="F545" s="174" t="str">
        <f t="shared" si="34"/>
        <v/>
      </c>
      <c r="G545" s="79" t="str">
        <f>IF(Crossconnect!D547="","",Crossconnect!D547)</f>
        <v/>
      </c>
      <c r="H545" s="36" t="str">
        <f>IF(LEN(Crossconnect!F547)=0,"",Crossconnect!F547)</f>
        <v/>
      </c>
      <c r="I545" s="238" t="str">
        <f>IF($C545="","",IF($C545="Ja","",VLOOKUP($B545,PDC!$B$10:$G$95,6,FALSE)))</f>
        <v/>
      </c>
      <c r="J545" s="238" t="str">
        <f>IF($C545="","",IF($C545="Ja","",VLOOKUP($B545,PDC!$B$10:$G$95,5,FALSE)))</f>
        <v/>
      </c>
      <c r="K545" s="31"/>
      <c r="L545" s="31"/>
      <c r="M545" s="238" t="str">
        <f>IF($F545="","",IF($F545="Ja","",VLOOKUP($E545,PDC!$B$10:$G$95,5,FALSE)))</f>
        <v/>
      </c>
      <c r="N545" s="31"/>
      <c r="O545" s="300">
        <f t="shared" si="32"/>
        <v>0</v>
      </c>
      <c r="P545" s="300">
        <f t="shared" si="35"/>
        <v>0</v>
      </c>
    </row>
    <row r="546" spans="1:16" x14ac:dyDescent="0.2">
      <c r="A546" s="36" t="str">
        <f>IF(LEN(Crossconnect!A548)=0,"",Crossconnect!A548)</f>
        <v/>
      </c>
      <c r="B546" s="174" t="str">
        <f>IF(LEN(Crossconnect!C548)=0,"",Crossconnect!C548)</f>
        <v/>
      </c>
      <c r="C546" s="174" t="str">
        <f t="shared" si="33"/>
        <v/>
      </c>
      <c r="D546" s="299" t="str">
        <f>IF(Crossconnect!B548="","",Crossconnect!B548)</f>
        <v/>
      </c>
      <c r="E546" s="174" t="str">
        <f>IF(LEN(Crossconnect!E548)=0,"",Crossconnect!E548)</f>
        <v/>
      </c>
      <c r="F546" s="174" t="str">
        <f t="shared" si="34"/>
        <v/>
      </c>
      <c r="G546" s="79" t="str">
        <f>IF(Crossconnect!D548="","",Crossconnect!D548)</f>
        <v/>
      </c>
      <c r="H546" s="36" t="str">
        <f>IF(LEN(Crossconnect!F548)=0,"",Crossconnect!F548)</f>
        <v/>
      </c>
      <c r="I546" s="238" t="str">
        <f>IF($C546="","",IF($C546="Ja","",VLOOKUP($B546,PDC!$B$10:$G$95,6,FALSE)))</f>
        <v/>
      </c>
      <c r="J546" s="238" t="str">
        <f>IF($C546="","",IF($C546="Ja","",VLOOKUP($B546,PDC!$B$10:$G$95,5,FALSE)))</f>
        <v/>
      </c>
      <c r="K546" s="31"/>
      <c r="L546" s="31"/>
      <c r="M546" s="238" t="str">
        <f>IF($F546="","",IF($F546="Ja","",VLOOKUP($E546,PDC!$B$10:$G$95,5,FALSE)))</f>
        <v/>
      </c>
      <c r="N546" s="31"/>
      <c r="O546" s="300">
        <f t="shared" si="32"/>
        <v>0</v>
      </c>
      <c r="P546" s="300">
        <f t="shared" si="35"/>
        <v>0</v>
      </c>
    </row>
    <row r="547" spans="1:16" x14ac:dyDescent="0.2">
      <c r="A547" s="36" t="str">
        <f>IF(LEN(Crossconnect!A549)=0,"",Crossconnect!A549)</f>
        <v/>
      </c>
      <c r="B547" s="174" t="str">
        <f>IF(LEN(Crossconnect!C549)=0,"",Crossconnect!C549)</f>
        <v/>
      </c>
      <c r="C547" s="174" t="str">
        <f t="shared" si="33"/>
        <v/>
      </c>
      <c r="D547" s="299" t="str">
        <f>IF(Crossconnect!B549="","",Crossconnect!B549)</f>
        <v/>
      </c>
      <c r="E547" s="174" t="str">
        <f>IF(LEN(Crossconnect!E549)=0,"",Crossconnect!E549)</f>
        <v/>
      </c>
      <c r="F547" s="174" t="str">
        <f t="shared" si="34"/>
        <v/>
      </c>
      <c r="G547" s="79" t="str">
        <f>IF(Crossconnect!D549="","",Crossconnect!D549)</f>
        <v/>
      </c>
      <c r="H547" s="36" t="str">
        <f>IF(LEN(Crossconnect!F549)=0,"",Crossconnect!F549)</f>
        <v/>
      </c>
      <c r="I547" s="238" t="str">
        <f>IF($C547="","",IF($C547="Ja","",VLOOKUP($B547,PDC!$B$10:$G$95,6,FALSE)))</f>
        <v/>
      </c>
      <c r="J547" s="238" t="str">
        <f>IF($C547="","",IF($C547="Ja","",VLOOKUP($B547,PDC!$B$10:$G$95,5,FALSE)))</f>
        <v/>
      </c>
      <c r="K547" s="31"/>
      <c r="L547" s="31"/>
      <c r="M547" s="238" t="str">
        <f>IF($F547="","",IF($F547="Ja","",VLOOKUP($E547,PDC!$B$10:$G$95,5,FALSE)))</f>
        <v/>
      </c>
      <c r="N547" s="31"/>
      <c r="O547" s="300">
        <f t="shared" si="32"/>
        <v>0</v>
      </c>
      <c r="P547" s="300">
        <f t="shared" si="35"/>
        <v>0</v>
      </c>
    </row>
    <row r="548" spans="1:16" x14ac:dyDescent="0.2">
      <c r="A548" s="36" t="str">
        <f>IF(LEN(Crossconnect!A550)=0,"",Crossconnect!A550)</f>
        <v/>
      </c>
      <c r="B548" s="174" t="str">
        <f>IF(LEN(Crossconnect!C550)=0,"",Crossconnect!C550)</f>
        <v/>
      </c>
      <c r="C548" s="174" t="str">
        <f t="shared" si="33"/>
        <v/>
      </c>
      <c r="D548" s="299" t="str">
        <f>IF(Crossconnect!B550="","",Crossconnect!B550)</f>
        <v/>
      </c>
      <c r="E548" s="174" t="str">
        <f>IF(LEN(Crossconnect!E550)=0,"",Crossconnect!E550)</f>
        <v/>
      </c>
      <c r="F548" s="174" t="str">
        <f t="shared" si="34"/>
        <v/>
      </c>
      <c r="G548" s="79" t="str">
        <f>IF(Crossconnect!D550="","",Crossconnect!D550)</f>
        <v/>
      </c>
      <c r="H548" s="36" t="str">
        <f>IF(LEN(Crossconnect!F550)=0,"",Crossconnect!F550)</f>
        <v/>
      </c>
      <c r="I548" s="238" t="str">
        <f>IF($C548="","",IF($C548="Ja","",VLOOKUP($B548,PDC!$B$10:$G$95,6,FALSE)))</f>
        <v/>
      </c>
      <c r="J548" s="238" t="str">
        <f>IF($C548="","",IF($C548="Ja","",VLOOKUP($B548,PDC!$B$10:$G$95,5,FALSE)))</f>
        <v/>
      </c>
      <c r="K548" s="31"/>
      <c r="L548" s="31"/>
      <c r="M548" s="238" t="str">
        <f>IF($F548="","",IF($F548="Ja","",VLOOKUP($E548,PDC!$B$10:$G$95,5,FALSE)))</f>
        <v/>
      </c>
      <c r="N548" s="31"/>
      <c r="O548" s="300">
        <f t="shared" si="32"/>
        <v>0</v>
      </c>
      <c r="P548" s="300">
        <f t="shared" si="35"/>
        <v>0</v>
      </c>
    </row>
    <row r="549" spans="1:16" x14ac:dyDescent="0.2">
      <c r="A549" s="36" t="str">
        <f>IF(LEN(Crossconnect!A551)=0,"",Crossconnect!A551)</f>
        <v/>
      </c>
      <c r="B549" s="174" t="str">
        <f>IF(LEN(Crossconnect!C551)=0,"",Crossconnect!C551)</f>
        <v/>
      </c>
      <c r="C549" s="174" t="str">
        <f t="shared" si="33"/>
        <v/>
      </c>
      <c r="D549" s="299" t="str">
        <f>IF(Crossconnect!B551="","",Crossconnect!B551)</f>
        <v/>
      </c>
      <c r="E549" s="174" t="str">
        <f>IF(LEN(Crossconnect!E551)=0,"",Crossconnect!E551)</f>
        <v/>
      </c>
      <c r="F549" s="174" t="str">
        <f t="shared" si="34"/>
        <v/>
      </c>
      <c r="G549" s="79" t="str">
        <f>IF(Crossconnect!D551="","",Crossconnect!D551)</f>
        <v/>
      </c>
      <c r="H549" s="36" t="str">
        <f>IF(LEN(Crossconnect!F551)=0,"",Crossconnect!F551)</f>
        <v/>
      </c>
      <c r="I549" s="238" t="str">
        <f>IF($C549="","",IF($C549="Ja","",VLOOKUP($B549,PDC!$B$10:$G$95,6,FALSE)))</f>
        <v/>
      </c>
      <c r="J549" s="238" t="str">
        <f>IF($C549="","",IF($C549="Ja","",VLOOKUP($B549,PDC!$B$10:$G$95,5,FALSE)))</f>
        <v/>
      </c>
      <c r="K549" s="31"/>
      <c r="L549" s="31"/>
      <c r="M549" s="238" t="str">
        <f>IF($F549="","",IF($F549="Ja","",VLOOKUP($E549,PDC!$B$10:$G$95,5,FALSE)))</f>
        <v/>
      </c>
      <c r="N549" s="31"/>
      <c r="O549" s="300">
        <f t="shared" si="32"/>
        <v>0</v>
      </c>
      <c r="P549" s="300">
        <f t="shared" si="35"/>
        <v>0</v>
      </c>
    </row>
    <row r="550" spans="1:16" x14ac:dyDescent="0.2">
      <c r="A550" s="36" t="str">
        <f>IF(LEN(Crossconnect!A552)=0,"",Crossconnect!A552)</f>
        <v/>
      </c>
      <c r="B550" s="174" t="str">
        <f>IF(LEN(Crossconnect!C552)=0,"",Crossconnect!C552)</f>
        <v/>
      </c>
      <c r="C550" s="174" t="str">
        <f t="shared" si="33"/>
        <v/>
      </c>
      <c r="D550" s="299" t="str">
        <f>IF(Crossconnect!B552="","",Crossconnect!B552)</f>
        <v/>
      </c>
      <c r="E550" s="174" t="str">
        <f>IF(LEN(Crossconnect!E552)=0,"",Crossconnect!E552)</f>
        <v/>
      </c>
      <c r="F550" s="174" t="str">
        <f t="shared" si="34"/>
        <v/>
      </c>
      <c r="G550" s="79" t="str">
        <f>IF(Crossconnect!D552="","",Crossconnect!D552)</f>
        <v/>
      </c>
      <c r="H550" s="36" t="str">
        <f>IF(LEN(Crossconnect!F552)=0,"",Crossconnect!F552)</f>
        <v/>
      </c>
      <c r="I550" s="238" t="str">
        <f>IF($C550="","",IF($C550="Ja","",VLOOKUP($B550,PDC!$B$10:$G$95,6,FALSE)))</f>
        <v/>
      </c>
      <c r="J550" s="238" t="str">
        <f>IF($C550="","",IF($C550="Ja","",VLOOKUP($B550,PDC!$B$10:$G$95,5,FALSE)))</f>
        <v/>
      </c>
      <c r="K550" s="31"/>
      <c r="L550" s="31"/>
      <c r="M550" s="238" t="str">
        <f>IF($F550="","",IF($F550="Ja","",VLOOKUP($E550,PDC!$B$10:$G$95,5,FALSE)))</f>
        <v/>
      </c>
      <c r="N550" s="31"/>
      <c r="O550" s="300">
        <f t="shared" si="32"/>
        <v>0</v>
      </c>
      <c r="P550" s="300">
        <f t="shared" si="35"/>
        <v>0</v>
      </c>
    </row>
    <row r="551" spans="1:16" x14ac:dyDescent="0.2">
      <c r="A551" s="36" t="str">
        <f>IF(LEN(Crossconnect!A553)=0,"",Crossconnect!A553)</f>
        <v/>
      </c>
      <c r="B551" s="174" t="str">
        <f>IF(LEN(Crossconnect!C553)=0,"",Crossconnect!C553)</f>
        <v/>
      </c>
      <c r="C551" s="174" t="str">
        <f t="shared" si="33"/>
        <v/>
      </c>
      <c r="D551" s="299" t="str">
        <f>IF(Crossconnect!B553="","",Crossconnect!B553)</f>
        <v/>
      </c>
      <c r="E551" s="174" t="str">
        <f>IF(LEN(Crossconnect!E553)=0,"",Crossconnect!E553)</f>
        <v/>
      </c>
      <c r="F551" s="174" t="str">
        <f t="shared" si="34"/>
        <v/>
      </c>
      <c r="G551" s="79" t="str">
        <f>IF(Crossconnect!D553="","",Crossconnect!D553)</f>
        <v/>
      </c>
      <c r="H551" s="36" t="str">
        <f>IF(LEN(Crossconnect!F553)=0,"",Crossconnect!F553)</f>
        <v/>
      </c>
      <c r="I551" s="238" t="str">
        <f>IF($C551="","",IF($C551="Ja","",VLOOKUP($B551,PDC!$B$10:$G$95,6,FALSE)))</f>
        <v/>
      </c>
      <c r="J551" s="238" t="str">
        <f>IF($C551="","",IF($C551="Ja","",VLOOKUP($B551,PDC!$B$10:$G$95,5,FALSE)))</f>
        <v/>
      </c>
      <c r="K551" s="31"/>
      <c r="L551" s="31"/>
      <c r="M551" s="238" t="str">
        <f>IF($F551="","",IF($F551="Ja","",VLOOKUP($E551,PDC!$B$10:$G$95,5,FALSE)))</f>
        <v/>
      </c>
      <c r="N551" s="31"/>
      <c r="O551" s="300">
        <f t="shared" si="32"/>
        <v>0</v>
      </c>
      <c r="P551" s="300">
        <f t="shared" si="35"/>
        <v>0</v>
      </c>
    </row>
    <row r="552" spans="1:16" x14ac:dyDescent="0.2">
      <c r="A552" s="36" t="str">
        <f>IF(LEN(Crossconnect!A554)=0,"",Crossconnect!A554)</f>
        <v/>
      </c>
      <c r="B552" s="174" t="str">
        <f>IF(LEN(Crossconnect!C554)=0,"",Crossconnect!C554)</f>
        <v/>
      </c>
      <c r="C552" s="174" t="str">
        <f t="shared" si="33"/>
        <v/>
      </c>
      <c r="D552" s="299" t="str">
        <f>IF(Crossconnect!B554="","",Crossconnect!B554)</f>
        <v/>
      </c>
      <c r="E552" s="174" t="str">
        <f>IF(LEN(Crossconnect!E554)=0,"",Crossconnect!E554)</f>
        <v/>
      </c>
      <c r="F552" s="174" t="str">
        <f t="shared" si="34"/>
        <v/>
      </c>
      <c r="G552" s="79" t="str">
        <f>IF(Crossconnect!D554="","",Crossconnect!D554)</f>
        <v/>
      </c>
      <c r="H552" s="36" t="str">
        <f>IF(LEN(Crossconnect!F554)=0,"",Crossconnect!F554)</f>
        <v/>
      </c>
      <c r="I552" s="238" t="str">
        <f>IF($C552="","",IF($C552="Ja","",VLOOKUP($B552,PDC!$B$10:$G$95,6,FALSE)))</f>
        <v/>
      </c>
      <c r="J552" s="238" t="str">
        <f>IF($C552="","",IF($C552="Ja","",VLOOKUP($B552,PDC!$B$10:$G$95,5,FALSE)))</f>
        <v/>
      </c>
      <c r="K552" s="31"/>
      <c r="L552" s="31"/>
      <c r="M552" s="238" t="str">
        <f>IF($F552="","",IF($F552="Ja","",VLOOKUP($E552,PDC!$B$10:$G$95,5,FALSE)))</f>
        <v/>
      </c>
      <c r="N552" s="31"/>
      <c r="O552" s="300">
        <f t="shared" si="32"/>
        <v>0</v>
      </c>
      <c r="P552" s="300">
        <f t="shared" si="35"/>
        <v>0</v>
      </c>
    </row>
    <row r="553" spans="1:16" x14ac:dyDescent="0.2">
      <c r="A553" s="36" t="str">
        <f>IF(LEN(Crossconnect!A555)=0,"",Crossconnect!A555)</f>
        <v/>
      </c>
      <c r="B553" s="174" t="str">
        <f>IF(LEN(Crossconnect!C555)=0,"",Crossconnect!C555)</f>
        <v/>
      </c>
      <c r="C553" s="174" t="str">
        <f t="shared" si="33"/>
        <v/>
      </c>
      <c r="D553" s="299" t="str">
        <f>IF(Crossconnect!B555="","",Crossconnect!B555)</f>
        <v/>
      </c>
      <c r="E553" s="174" t="str">
        <f>IF(LEN(Crossconnect!E555)=0,"",Crossconnect!E555)</f>
        <v/>
      </c>
      <c r="F553" s="174" t="str">
        <f t="shared" si="34"/>
        <v/>
      </c>
      <c r="G553" s="79" t="str">
        <f>IF(Crossconnect!D555="","",Crossconnect!D555)</f>
        <v/>
      </c>
      <c r="H553" s="36" t="str">
        <f>IF(LEN(Crossconnect!F555)=0,"",Crossconnect!F555)</f>
        <v/>
      </c>
      <c r="I553" s="238" t="str">
        <f>IF($C553="","",IF($C553="Ja","",VLOOKUP($B553,PDC!$B$10:$G$95,6,FALSE)))</f>
        <v/>
      </c>
      <c r="J553" s="238" t="str">
        <f>IF($C553="","",IF($C553="Ja","",VLOOKUP($B553,PDC!$B$10:$G$95,5,FALSE)))</f>
        <v/>
      </c>
      <c r="K553" s="31"/>
      <c r="L553" s="31"/>
      <c r="M553" s="238" t="str">
        <f>IF($F553="","",IF($F553="Ja","",VLOOKUP($E553,PDC!$B$10:$G$95,5,FALSE)))</f>
        <v/>
      </c>
      <c r="N553" s="31"/>
      <c r="O553" s="300">
        <f t="shared" si="32"/>
        <v>0</v>
      </c>
      <c r="P553" s="300">
        <f t="shared" si="35"/>
        <v>0</v>
      </c>
    </row>
    <row r="554" spans="1:16" x14ac:dyDescent="0.2">
      <c r="A554" s="36" t="str">
        <f>IF(LEN(Crossconnect!A556)=0,"",Crossconnect!A556)</f>
        <v/>
      </c>
      <c r="B554" s="174" t="str">
        <f>IF(LEN(Crossconnect!C556)=0,"",Crossconnect!C556)</f>
        <v/>
      </c>
      <c r="C554" s="174" t="str">
        <f t="shared" si="33"/>
        <v/>
      </c>
      <c r="D554" s="299" t="str">
        <f>IF(Crossconnect!B556="","",Crossconnect!B556)</f>
        <v/>
      </c>
      <c r="E554" s="174" t="str">
        <f>IF(LEN(Crossconnect!E556)=0,"",Crossconnect!E556)</f>
        <v/>
      </c>
      <c r="F554" s="174" t="str">
        <f t="shared" si="34"/>
        <v/>
      </c>
      <c r="G554" s="79" t="str">
        <f>IF(Crossconnect!D556="","",Crossconnect!D556)</f>
        <v/>
      </c>
      <c r="H554" s="36" t="str">
        <f>IF(LEN(Crossconnect!F556)=0,"",Crossconnect!F556)</f>
        <v/>
      </c>
      <c r="I554" s="238" t="str">
        <f>IF($C554="","",IF($C554="Ja","",VLOOKUP($B554,PDC!$B$10:$G$95,6,FALSE)))</f>
        <v/>
      </c>
      <c r="J554" s="238" t="str">
        <f>IF($C554="","",IF($C554="Ja","",VLOOKUP($B554,PDC!$B$10:$G$95,5,FALSE)))</f>
        <v/>
      </c>
      <c r="K554" s="31"/>
      <c r="L554" s="31"/>
      <c r="M554" s="238" t="str">
        <f>IF($F554="","",IF($F554="Ja","",VLOOKUP($E554,PDC!$B$10:$G$95,5,FALSE)))</f>
        <v/>
      </c>
      <c r="N554" s="31"/>
      <c r="O554" s="300">
        <f t="shared" si="32"/>
        <v>0</v>
      </c>
      <c r="P554" s="300">
        <f t="shared" si="35"/>
        <v>0</v>
      </c>
    </row>
    <row r="555" spans="1:16" x14ac:dyDescent="0.2">
      <c r="A555" s="36" t="str">
        <f>IF(LEN(Crossconnect!A557)=0,"",Crossconnect!A557)</f>
        <v/>
      </c>
      <c r="B555" s="174" t="str">
        <f>IF(LEN(Crossconnect!C557)=0,"",Crossconnect!C557)</f>
        <v/>
      </c>
      <c r="C555" s="174" t="str">
        <f t="shared" si="33"/>
        <v/>
      </c>
      <c r="D555" s="299" t="str">
        <f>IF(Crossconnect!B557="","",Crossconnect!B557)</f>
        <v/>
      </c>
      <c r="E555" s="174" t="str">
        <f>IF(LEN(Crossconnect!E557)=0,"",Crossconnect!E557)</f>
        <v/>
      </c>
      <c r="F555" s="174" t="str">
        <f t="shared" si="34"/>
        <v/>
      </c>
      <c r="G555" s="79" t="str">
        <f>IF(Crossconnect!D557="","",Crossconnect!D557)</f>
        <v/>
      </c>
      <c r="H555" s="36" t="str">
        <f>IF(LEN(Crossconnect!F557)=0,"",Crossconnect!F557)</f>
        <v/>
      </c>
      <c r="I555" s="238" t="str">
        <f>IF($C555="","",IF($C555="Ja","",VLOOKUP($B555,PDC!$B$10:$G$95,6,FALSE)))</f>
        <v/>
      </c>
      <c r="J555" s="238" t="str">
        <f>IF($C555="","",IF($C555="Ja","",VLOOKUP($B555,PDC!$B$10:$G$95,5,FALSE)))</f>
        <v/>
      </c>
      <c r="K555" s="31"/>
      <c r="L555" s="31"/>
      <c r="M555" s="238" t="str">
        <f>IF($F555="","",IF($F555="Ja","",VLOOKUP($E555,PDC!$B$10:$G$95,5,FALSE)))</f>
        <v/>
      </c>
      <c r="N555" s="31"/>
      <c r="O555" s="300">
        <f t="shared" si="32"/>
        <v>0</v>
      </c>
      <c r="P555" s="300">
        <f t="shared" si="35"/>
        <v>0</v>
      </c>
    </row>
    <row r="556" spans="1:16" x14ac:dyDescent="0.2">
      <c r="A556" s="36" t="str">
        <f>IF(LEN(Crossconnect!A558)=0,"",Crossconnect!A558)</f>
        <v/>
      </c>
      <c r="B556" s="174" t="str">
        <f>IF(LEN(Crossconnect!C558)=0,"",Crossconnect!C558)</f>
        <v/>
      </c>
      <c r="C556" s="174" t="str">
        <f t="shared" si="33"/>
        <v/>
      </c>
      <c r="D556" s="299" t="str">
        <f>IF(Crossconnect!B558="","",Crossconnect!B558)</f>
        <v/>
      </c>
      <c r="E556" s="174" t="str">
        <f>IF(LEN(Crossconnect!E558)=0,"",Crossconnect!E558)</f>
        <v/>
      </c>
      <c r="F556" s="174" t="str">
        <f t="shared" si="34"/>
        <v/>
      </c>
      <c r="G556" s="79" t="str">
        <f>IF(Crossconnect!D558="","",Crossconnect!D558)</f>
        <v/>
      </c>
      <c r="H556" s="36" t="str">
        <f>IF(LEN(Crossconnect!F558)=0,"",Crossconnect!F558)</f>
        <v/>
      </c>
      <c r="I556" s="238" t="str">
        <f>IF($C556="","",IF($C556="Ja","",VLOOKUP($B556,PDC!$B$10:$G$95,6,FALSE)))</f>
        <v/>
      </c>
      <c r="J556" s="238" t="str">
        <f>IF($C556="","",IF($C556="Ja","",VLOOKUP($B556,PDC!$B$10:$G$95,5,FALSE)))</f>
        <v/>
      </c>
      <c r="K556" s="31"/>
      <c r="L556" s="31"/>
      <c r="M556" s="238" t="str">
        <f>IF($F556="","",IF($F556="Ja","",VLOOKUP($E556,PDC!$B$10:$G$95,5,FALSE)))</f>
        <v/>
      </c>
      <c r="N556" s="31"/>
      <c r="O556" s="300">
        <f t="shared" si="32"/>
        <v>0</v>
      </c>
      <c r="P556" s="300">
        <f t="shared" si="35"/>
        <v>0</v>
      </c>
    </row>
    <row r="557" spans="1:16" x14ac:dyDescent="0.2">
      <c r="A557" s="36" t="str">
        <f>IF(LEN(Crossconnect!A559)=0,"",Crossconnect!A559)</f>
        <v/>
      </c>
      <c r="B557" s="174" t="str">
        <f>IF(LEN(Crossconnect!C559)=0,"",Crossconnect!C559)</f>
        <v/>
      </c>
      <c r="C557" s="174" t="str">
        <f t="shared" si="33"/>
        <v/>
      </c>
      <c r="D557" s="299" t="str">
        <f>IF(Crossconnect!B559="","",Crossconnect!B559)</f>
        <v/>
      </c>
      <c r="E557" s="174" t="str">
        <f>IF(LEN(Crossconnect!E559)=0,"",Crossconnect!E559)</f>
        <v/>
      </c>
      <c r="F557" s="174" t="str">
        <f t="shared" si="34"/>
        <v/>
      </c>
      <c r="G557" s="79" t="str">
        <f>IF(Crossconnect!D559="","",Crossconnect!D559)</f>
        <v/>
      </c>
      <c r="H557" s="36" t="str">
        <f>IF(LEN(Crossconnect!F559)=0,"",Crossconnect!F559)</f>
        <v/>
      </c>
      <c r="I557" s="238" t="str">
        <f>IF($C557="","",IF($C557="Ja","",VLOOKUP($B557,PDC!$B$10:$G$95,6,FALSE)))</f>
        <v/>
      </c>
      <c r="J557" s="238" t="str">
        <f>IF($C557="","",IF($C557="Ja","",VLOOKUP($B557,PDC!$B$10:$G$95,5,FALSE)))</f>
        <v/>
      </c>
      <c r="K557" s="31"/>
      <c r="L557" s="31"/>
      <c r="M557" s="238" t="str">
        <f>IF($F557="","",IF($F557="Ja","",VLOOKUP($E557,PDC!$B$10:$G$95,5,FALSE)))</f>
        <v/>
      </c>
      <c r="N557" s="31"/>
      <c r="O557" s="300">
        <f t="shared" si="32"/>
        <v>0</v>
      </c>
      <c r="P557" s="300">
        <f t="shared" si="35"/>
        <v>0</v>
      </c>
    </row>
    <row r="558" spans="1:16" x14ac:dyDescent="0.2">
      <c r="A558" s="36" t="str">
        <f>IF(LEN(Crossconnect!A560)=0,"",Crossconnect!A560)</f>
        <v/>
      </c>
      <c r="B558" s="174" t="str">
        <f>IF(LEN(Crossconnect!C560)=0,"",Crossconnect!C560)</f>
        <v/>
      </c>
      <c r="C558" s="174" t="str">
        <f t="shared" si="33"/>
        <v/>
      </c>
      <c r="D558" s="299" t="str">
        <f>IF(Crossconnect!B560="","",Crossconnect!B560)</f>
        <v/>
      </c>
      <c r="E558" s="174" t="str">
        <f>IF(LEN(Crossconnect!E560)=0,"",Crossconnect!E560)</f>
        <v/>
      </c>
      <c r="F558" s="174" t="str">
        <f t="shared" si="34"/>
        <v/>
      </c>
      <c r="G558" s="79" t="str">
        <f>IF(Crossconnect!D560="","",Crossconnect!D560)</f>
        <v/>
      </c>
      <c r="H558" s="36" t="str">
        <f>IF(LEN(Crossconnect!F560)=0,"",Crossconnect!F560)</f>
        <v/>
      </c>
      <c r="I558" s="238" t="str">
        <f>IF($C558="","",IF($C558="Ja","",VLOOKUP($B558,PDC!$B$10:$G$95,6,FALSE)))</f>
        <v/>
      </c>
      <c r="J558" s="238" t="str">
        <f>IF($C558="","",IF($C558="Ja","",VLOOKUP($B558,PDC!$B$10:$G$95,5,FALSE)))</f>
        <v/>
      </c>
      <c r="K558" s="31"/>
      <c r="L558" s="31"/>
      <c r="M558" s="238" t="str">
        <f>IF($F558="","",IF($F558="Ja","",VLOOKUP($E558,PDC!$B$10:$G$95,5,FALSE)))</f>
        <v/>
      </c>
      <c r="N558" s="31"/>
      <c r="O558" s="300">
        <f t="shared" si="32"/>
        <v>0</v>
      </c>
      <c r="P558" s="300">
        <f t="shared" si="35"/>
        <v>0</v>
      </c>
    </row>
    <row r="559" spans="1:16" x14ac:dyDescent="0.2">
      <c r="A559" s="36" t="str">
        <f>IF(LEN(Crossconnect!A561)=0,"",Crossconnect!A561)</f>
        <v/>
      </c>
      <c r="B559" s="174" t="str">
        <f>IF(LEN(Crossconnect!C561)=0,"",Crossconnect!C561)</f>
        <v/>
      </c>
      <c r="C559" s="174" t="str">
        <f t="shared" si="33"/>
        <v/>
      </c>
      <c r="D559" s="299" t="str">
        <f>IF(Crossconnect!B561="","",Crossconnect!B561)</f>
        <v/>
      </c>
      <c r="E559" s="174" t="str">
        <f>IF(LEN(Crossconnect!E561)=0,"",Crossconnect!E561)</f>
        <v/>
      </c>
      <c r="F559" s="174" t="str">
        <f t="shared" si="34"/>
        <v/>
      </c>
      <c r="G559" s="79" t="str">
        <f>IF(Crossconnect!D561="","",Crossconnect!D561)</f>
        <v/>
      </c>
      <c r="H559" s="36" t="str">
        <f>IF(LEN(Crossconnect!F561)=0,"",Crossconnect!F561)</f>
        <v/>
      </c>
      <c r="I559" s="238" t="str">
        <f>IF($C559="","",IF($C559="Ja","",VLOOKUP($B559,PDC!$B$10:$G$95,6,FALSE)))</f>
        <v/>
      </c>
      <c r="J559" s="238" t="str">
        <f>IF($C559="","",IF($C559="Ja","",VLOOKUP($B559,PDC!$B$10:$G$95,5,FALSE)))</f>
        <v/>
      </c>
      <c r="K559" s="31"/>
      <c r="L559" s="31"/>
      <c r="M559" s="238" t="str">
        <f>IF($F559="","",IF($F559="Ja","",VLOOKUP($E559,PDC!$B$10:$G$95,5,FALSE)))</f>
        <v/>
      </c>
      <c r="N559" s="31"/>
      <c r="O559" s="300">
        <f t="shared" si="32"/>
        <v>0</v>
      </c>
      <c r="P559" s="300">
        <f t="shared" si="35"/>
        <v>0</v>
      </c>
    </row>
    <row r="560" spans="1:16" x14ac:dyDescent="0.2">
      <c r="A560" s="36" t="str">
        <f>IF(LEN(Crossconnect!A562)=0,"",Crossconnect!A562)</f>
        <v/>
      </c>
      <c r="B560" s="174" t="str">
        <f>IF(LEN(Crossconnect!C562)=0,"",Crossconnect!C562)</f>
        <v/>
      </c>
      <c r="C560" s="174" t="str">
        <f t="shared" si="33"/>
        <v/>
      </c>
      <c r="D560" s="299" t="str">
        <f>IF(Crossconnect!B562="","",Crossconnect!B562)</f>
        <v/>
      </c>
      <c r="E560" s="174" t="str">
        <f>IF(LEN(Crossconnect!E562)=0,"",Crossconnect!E562)</f>
        <v/>
      </c>
      <c r="F560" s="174" t="str">
        <f t="shared" si="34"/>
        <v/>
      </c>
      <c r="G560" s="79" t="str">
        <f>IF(Crossconnect!D562="","",Crossconnect!D562)</f>
        <v/>
      </c>
      <c r="H560" s="36" t="str">
        <f>IF(LEN(Crossconnect!F562)=0,"",Crossconnect!F562)</f>
        <v/>
      </c>
      <c r="I560" s="238" t="str">
        <f>IF($C560="","",IF($C560="Ja","",VLOOKUP($B560,PDC!$B$10:$G$95,6,FALSE)))</f>
        <v/>
      </c>
      <c r="J560" s="238" t="str">
        <f>IF($C560="","",IF($C560="Ja","",VLOOKUP($B560,PDC!$B$10:$G$95,5,FALSE)))</f>
        <v/>
      </c>
      <c r="K560" s="31"/>
      <c r="L560" s="31"/>
      <c r="M560" s="238" t="str">
        <f>IF($F560="","",IF($F560="Ja","",VLOOKUP($E560,PDC!$B$10:$G$95,5,FALSE)))</f>
        <v/>
      </c>
      <c r="N560" s="31"/>
      <c r="O560" s="300">
        <f t="shared" si="32"/>
        <v>0</v>
      </c>
      <c r="P560" s="300">
        <f t="shared" si="35"/>
        <v>0</v>
      </c>
    </row>
    <row r="561" spans="1:16" x14ac:dyDescent="0.2">
      <c r="A561" s="36" t="str">
        <f>IF(LEN(Crossconnect!A563)=0,"",Crossconnect!A563)</f>
        <v/>
      </c>
      <c r="B561" s="174" t="str">
        <f>IF(LEN(Crossconnect!C563)=0,"",Crossconnect!C563)</f>
        <v/>
      </c>
      <c r="C561" s="174" t="str">
        <f t="shared" si="33"/>
        <v/>
      </c>
      <c r="D561" s="299" t="str">
        <f>IF(Crossconnect!B563="","",Crossconnect!B563)</f>
        <v/>
      </c>
      <c r="E561" s="174" t="str">
        <f>IF(LEN(Crossconnect!E563)=0,"",Crossconnect!E563)</f>
        <v/>
      </c>
      <c r="F561" s="174" t="str">
        <f t="shared" si="34"/>
        <v/>
      </c>
      <c r="G561" s="79" t="str">
        <f>IF(Crossconnect!D563="","",Crossconnect!D563)</f>
        <v/>
      </c>
      <c r="H561" s="36" t="str">
        <f>IF(LEN(Crossconnect!F563)=0,"",Crossconnect!F563)</f>
        <v/>
      </c>
      <c r="I561" s="238" t="str">
        <f>IF($C561="","",IF($C561="Ja","",VLOOKUP($B561,PDC!$B$10:$G$95,6,FALSE)))</f>
        <v/>
      </c>
      <c r="J561" s="238" t="str">
        <f>IF($C561="","",IF($C561="Ja","",VLOOKUP($B561,PDC!$B$10:$G$95,5,FALSE)))</f>
        <v/>
      </c>
      <c r="K561" s="31"/>
      <c r="L561" s="31"/>
      <c r="M561" s="238" t="str">
        <f>IF($F561="","",IF($F561="Ja","",VLOOKUP($E561,PDC!$B$10:$G$95,5,FALSE)))</f>
        <v/>
      </c>
      <c r="N561" s="31"/>
      <c r="O561" s="300">
        <f t="shared" si="32"/>
        <v>0</v>
      </c>
      <c r="P561" s="300">
        <f t="shared" si="35"/>
        <v>0</v>
      </c>
    </row>
    <row r="562" spans="1:16" x14ac:dyDescent="0.2">
      <c r="A562" s="36" t="str">
        <f>IF(LEN(Crossconnect!A564)=0,"",Crossconnect!A564)</f>
        <v/>
      </c>
      <c r="B562" s="174" t="str">
        <f>IF(LEN(Crossconnect!C564)=0,"",Crossconnect!C564)</f>
        <v/>
      </c>
      <c r="C562" s="174" t="str">
        <f t="shared" si="33"/>
        <v/>
      </c>
      <c r="D562" s="299" t="str">
        <f>IF(Crossconnect!B564="","",Crossconnect!B564)</f>
        <v/>
      </c>
      <c r="E562" s="174" t="str">
        <f>IF(LEN(Crossconnect!E564)=0,"",Crossconnect!E564)</f>
        <v/>
      </c>
      <c r="F562" s="174" t="str">
        <f t="shared" si="34"/>
        <v/>
      </c>
      <c r="G562" s="79" t="str">
        <f>IF(Crossconnect!D564="","",Crossconnect!D564)</f>
        <v/>
      </c>
      <c r="H562" s="36" t="str">
        <f>IF(LEN(Crossconnect!F564)=0,"",Crossconnect!F564)</f>
        <v/>
      </c>
      <c r="I562" s="238" t="str">
        <f>IF($C562="","",IF($C562="Ja","",VLOOKUP($B562,PDC!$B$10:$G$95,6,FALSE)))</f>
        <v/>
      </c>
      <c r="J562" s="238" t="str">
        <f>IF($C562="","",IF($C562="Ja","",VLOOKUP($B562,PDC!$B$10:$G$95,5,FALSE)))</f>
        <v/>
      </c>
      <c r="K562" s="31"/>
      <c r="L562" s="31"/>
      <c r="M562" s="238" t="str">
        <f>IF($F562="","",IF($F562="Ja","",VLOOKUP($E562,PDC!$B$10:$G$95,5,FALSE)))</f>
        <v/>
      </c>
      <c r="N562" s="31"/>
      <c r="O562" s="300">
        <f t="shared" si="32"/>
        <v>0</v>
      </c>
      <c r="P562" s="300">
        <f t="shared" si="35"/>
        <v>0</v>
      </c>
    </row>
    <row r="563" spans="1:16" x14ac:dyDescent="0.2">
      <c r="A563" s="36" t="str">
        <f>IF(LEN(Crossconnect!A565)=0,"",Crossconnect!A565)</f>
        <v/>
      </c>
      <c r="B563" s="174" t="str">
        <f>IF(LEN(Crossconnect!C565)=0,"",Crossconnect!C565)</f>
        <v/>
      </c>
      <c r="C563" s="174" t="str">
        <f t="shared" si="33"/>
        <v/>
      </c>
      <c r="D563" s="299" t="str">
        <f>IF(Crossconnect!B565="","",Crossconnect!B565)</f>
        <v/>
      </c>
      <c r="E563" s="174" t="str">
        <f>IF(LEN(Crossconnect!E565)=0,"",Crossconnect!E565)</f>
        <v/>
      </c>
      <c r="F563" s="174" t="str">
        <f t="shared" si="34"/>
        <v/>
      </c>
      <c r="G563" s="79" t="str">
        <f>IF(Crossconnect!D565="","",Crossconnect!D565)</f>
        <v/>
      </c>
      <c r="H563" s="36" t="str">
        <f>IF(LEN(Crossconnect!F565)=0,"",Crossconnect!F565)</f>
        <v/>
      </c>
      <c r="I563" s="238" t="str">
        <f>IF($C563="","",IF($C563="Ja","",VLOOKUP($B563,PDC!$B$10:$G$95,6,FALSE)))</f>
        <v/>
      </c>
      <c r="J563" s="238" t="str">
        <f>IF($C563="","",IF($C563="Ja","",VLOOKUP($B563,PDC!$B$10:$G$95,5,FALSE)))</f>
        <v/>
      </c>
      <c r="K563" s="31"/>
      <c r="L563" s="31"/>
      <c r="M563" s="238" t="str">
        <f>IF($F563="","",IF($F563="Ja","",VLOOKUP($E563,PDC!$B$10:$G$95,5,FALSE)))</f>
        <v/>
      </c>
      <c r="N563" s="31"/>
      <c r="O563" s="300">
        <f t="shared" si="32"/>
        <v>0</v>
      </c>
      <c r="P563" s="300">
        <f t="shared" si="35"/>
        <v>0</v>
      </c>
    </row>
    <row r="564" spans="1:16" x14ac:dyDescent="0.2">
      <c r="A564" s="36" t="str">
        <f>IF(LEN(Crossconnect!A566)=0,"",Crossconnect!A566)</f>
        <v/>
      </c>
      <c r="B564" s="174" t="str">
        <f>IF(LEN(Crossconnect!C566)=0,"",Crossconnect!C566)</f>
        <v/>
      </c>
      <c r="C564" s="174" t="str">
        <f t="shared" si="33"/>
        <v/>
      </c>
      <c r="D564" s="299" t="str">
        <f>IF(Crossconnect!B566="","",Crossconnect!B566)</f>
        <v/>
      </c>
      <c r="E564" s="174" t="str">
        <f>IF(LEN(Crossconnect!E566)=0,"",Crossconnect!E566)</f>
        <v/>
      </c>
      <c r="F564" s="174" t="str">
        <f t="shared" si="34"/>
        <v/>
      </c>
      <c r="G564" s="79" t="str">
        <f>IF(Crossconnect!D566="","",Crossconnect!D566)</f>
        <v/>
      </c>
      <c r="H564" s="36" t="str">
        <f>IF(LEN(Crossconnect!F566)=0,"",Crossconnect!F566)</f>
        <v/>
      </c>
      <c r="I564" s="238" t="str">
        <f>IF($C564="","",IF($C564="Ja","",VLOOKUP($B564,PDC!$B$10:$G$95,6,FALSE)))</f>
        <v/>
      </c>
      <c r="J564" s="238" t="str">
        <f>IF($C564="","",IF($C564="Ja","",VLOOKUP($B564,PDC!$B$10:$G$95,5,FALSE)))</f>
        <v/>
      </c>
      <c r="K564" s="31"/>
      <c r="L564" s="31"/>
      <c r="M564" s="238" t="str">
        <f>IF($F564="","",IF($F564="Ja","",VLOOKUP($E564,PDC!$B$10:$G$95,5,FALSE)))</f>
        <v/>
      </c>
      <c r="N564" s="31"/>
      <c r="O564" s="300">
        <f t="shared" si="32"/>
        <v>0</v>
      </c>
      <c r="P564" s="300">
        <f t="shared" si="35"/>
        <v>0</v>
      </c>
    </row>
    <row r="565" spans="1:16" x14ac:dyDescent="0.2">
      <c r="A565" s="36" t="str">
        <f>IF(LEN(Crossconnect!A567)=0,"",Crossconnect!A567)</f>
        <v/>
      </c>
      <c r="B565" s="174" t="str">
        <f>IF(LEN(Crossconnect!C567)=0,"",Crossconnect!C567)</f>
        <v/>
      </c>
      <c r="C565" s="174" t="str">
        <f t="shared" si="33"/>
        <v/>
      </c>
      <c r="D565" s="299" t="str">
        <f>IF(Crossconnect!B567="","",Crossconnect!B567)</f>
        <v/>
      </c>
      <c r="E565" s="174" t="str">
        <f>IF(LEN(Crossconnect!E567)=0,"",Crossconnect!E567)</f>
        <v/>
      </c>
      <c r="F565" s="174" t="str">
        <f t="shared" si="34"/>
        <v/>
      </c>
      <c r="G565" s="79" t="str">
        <f>IF(Crossconnect!D567="","",Crossconnect!D567)</f>
        <v/>
      </c>
      <c r="H565" s="36" t="str">
        <f>IF(LEN(Crossconnect!F567)=0,"",Crossconnect!F567)</f>
        <v/>
      </c>
      <c r="I565" s="238" t="str">
        <f>IF($C565="","",IF($C565="Ja","",VLOOKUP($B565,PDC!$B$10:$G$95,6,FALSE)))</f>
        <v/>
      </c>
      <c r="J565" s="238" t="str">
        <f>IF($C565="","",IF($C565="Ja","",VLOOKUP($B565,PDC!$B$10:$G$95,5,FALSE)))</f>
        <v/>
      </c>
      <c r="K565" s="31"/>
      <c r="L565" s="31"/>
      <c r="M565" s="238" t="str">
        <f>IF($F565="","",IF($F565="Ja","",VLOOKUP($E565,PDC!$B$10:$G$95,5,FALSE)))</f>
        <v/>
      </c>
      <c r="N565" s="31"/>
      <c r="O565" s="300">
        <f t="shared" si="32"/>
        <v>0</v>
      </c>
      <c r="P565" s="300">
        <f t="shared" si="35"/>
        <v>0</v>
      </c>
    </row>
    <row r="566" spans="1:16" x14ac:dyDescent="0.2">
      <c r="A566" s="36" t="str">
        <f>IF(LEN(Crossconnect!A568)=0,"",Crossconnect!A568)</f>
        <v/>
      </c>
      <c r="B566" s="174" t="str">
        <f>IF(LEN(Crossconnect!C568)=0,"",Crossconnect!C568)</f>
        <v/>
      </c>
      <c r="C566" s="174" t="str">
        <f t="shared" si="33"/>
        <v/>
      </c>
      <c r="D566" s="299" t="str">
        <f>IF(Crossconnect!B568="","",Crossconnect!B568)</f>
        <v/>
      </c>
      <c r="E566" s="174" t="str">
        <f>IF(LEN(Crossconnect!E568)=0,"",Crossconnect!E568)</f>
        <v/>
      </c>
      <c r="F566" s="174" t="str">
        <f t="shared" si="34"/>
        <v/>
      </c>
      <c r="G566" s="79" t="str">
        <f>IF(Crossconnect!D568="","",Crossconnect!D568)</f>
        <v/>
      </c>
      <c r="H566" s="36" t="str">
        <f>IF(LEN(Crossconnect!F568)=0,"",Crossconnect!F568)</f>
        <v/>
      </c>
      <c r="I566" s="238" t="str">
        <f>IF($C566="","",IF($C566="Ja","",VLOOKUP($B566,PDC!$B$10:$G$95,6,FALSE)))</f>
        <v/>
      </c>
      <c r="J566" s="238" t="str">
        <f>IF($C566="","",IF($C566="Ja","",VLOOKUP($B566,PDC!$B$10:$G$95,5,FALSE)))</f>
        <v/>
      </c>
      <c r="K566" s="31"/>
      <c r="L566" s="31"/>
      <c r="M566" s="238" t="str">
        <f>IF($F566="","",IF($F566="Ja","",VLOOKUP($E566,PDC!$B$10:$G$95,5,FALSE)))</f>
        <v/>
      </c>
      <c r="N566" s="31"/>
      <c r="O566" s="300">
        <f t="shared" si="32"/>
        <v>0</v>
      </c>
      <c r="P566" s="300">
        <f t="shared" si="35"/>
        <v>0</v>
      </c>
    </row>
    <row r="567" spans="1:16" x14ac:dyDescent="0.2">
      <c r="A567" s="36" t="str">
        <f>IF(LEN(Crossconnect!A569)=0,"",Crossconnect!A569)</f>
        <v/>
      </c>
      <c r="B567" s="174" t="str">
        <f>IF(LEN(Crossconnect!C569)=0,"",Crossconnect!C569)</f>
        <v/>
      </c>
      <c r="C567" s="174" t="str">
        <f t="shared" si="33"/>
        <v/>
      </c>
      <c r="D567" s="299" t="str">
        <f>IF(Crossconnect!B569="","",Crossconnect!B569)</f>
        <v/>
      </c>
      <c r="E567" s="174" t="str">
        <f>IF(LEN(Crossconnect!E569)=0,"",Crossconnect!E569)</f>
        <v/>
      </c>
      <c r="F567" s="174" t="str">
        <f t="shared" si="34"/>
        <v/>
      </c>
      <c r="G567" s="79" t="str">
        <f>IF(Crossconnect!D569="","",Crossconnect!D569)</f>
        <v/>
      </c>
      <c r="H567" s="36" t="str">
        <f>IF(LEN(Crossconnect!F569)=0,"",Crossconnect!F569)</f>
        <v/>
      </c>
      <c r="I567" s="238" t="str">
        <f>IF($C567="","",IF($C567="Ja","",VLOOKUP($B567,PDC!$B$10:$G$95,6,FALSE)))</f>
        <v/>
      </c>
      <c r="J567" s="238" t="str">
        <f>IF($C567="","",IF($C567="Ja","",VLOOKUP($B567,PDC!$B$10:$G$95,5,FALSE)))</f>
        <v/>
      </c>
      <c r="K567" s="31"/>
      <c r="L567" s="31"/>
      <c r="M567" s="238" t="str">
        <f>IF($F567="","",IF($F567="Ja","",VLOOKUP($E567,PDC!$B$10:$G$95,5,FALSE)))</f>
        <v/>
      </c>
      <c r="N567" s="31"/>
      <c r="O567" s="300">
        <f t="shared" si="32"/>
        <v>0</v>
      </c>
      <c r="P567" s="300">
        <f t="shared" si="35"/>
        <v>0</v>
      </c>
    </row>
    <row r="568" spans="1:16" x14ac:dyDescent="0.2">
      <c r="A568" s="36" t="str">
        <f>IF(LEN(Crossconnect!A570)=0,"",Crossconnect!A570)</f>
        <v/>
      </c>
      <c r="B568" s="174" t="str">
        <f>IF(LEN(Crossconnect!C570)=0,"",Crossconnect!C570)</f>
        <v/>
      </c>
      <c r="C568" s="174" t="str">
        <f t="shared" si="33"/>
        <v/>
      </c>
      <c r="D568" s="299" t="str">
        <f>IF(Crossconnect!B570="","",Crossconnect!B570)</f>
        <v/>
      </c>
      <c r="E568" s="174" t="str">
        <f>IF(LEN(Crossconnect!E570)=0,"",Crossconnect!E570)</f>
        <v/>
      </c>
      <c r="F568" s="174" t="str">
        <f t="shared" si="34"/>
        <v/>
      </c>
      <c r="G568" s="79" t="str">
        <f>IF(Crossconnect!D570="","",Crossconnect!D570)</f>
        <v/>
      </c>
      <c r="H568" s="36" t="str">
        <f>IF(LEN(Crossconnect!F570)=0,"",Crossconnect!F570)</f>
        <v/>
      </c>
      <c r="I568" s="238" t="str">
        <f>IF($C568="","",IF($C568="Ja","",VLOOKUP($B568,PDC!$B$10:$G$95,6,FALSE)))</f>
        <v/>
      </c>
      <c r="J568" s="238" t="str">
        <f>IF($C568="","",IF($C568="Ja","",VLOOKUP($B568,PDC!$B$10:$G$95,5,FALSE)))</f>
        <v/>
      </c>
      <c r="K568" s="31"/>
      <c r="L568" s="31"/>
      <c r="M568" s="238" t="str">
        <f>IF($F568="","",IF($F568="Ja","",VLOOKUP($E568,PDC!$B$10:$G$95,5,FALSE)))</f>
        <v/>
      </c>
      <c r="N568" s="31"/>
      <c r="O568" s="300">
        <f t="shared" si="32"/>
        <v>0</v>
      </c>
      <c r="P568" s="300">
        <f t="shared" si="35"/>
        <v>0</v>
      </c>
    </row>
    <row r="569" spans="1:16" x14ac:dyDescent="0.2">
      <c r="A569" s="36" t="str">
        <f>IF(LEN(Crossconnect!A571)=0,"",Crossconnect!A571)</f>
        <v/>
      </c>
      <c r="B569" s="174" t="str">
        <f>IF(LEN(Crossconnect!C571)=0,"",Crossconnect!C571)</f>
        <v/>
      </c>
      <c r="C569" s="174" t="str">
        <f t="shared" si="33"/>
        <v/>
      </c>
      <c r="D569" s="299" t="str">
        <f>IF(Crossconnect!B571="","",Crossconnect!B571)</f>
        <v/>
      </c>
      <c r="E569" s="174" t="str">
        <f>IF(LEN(Crossconnect!E571)=0,"",Crossconnect!E571)</f>
        <v/>
      </c>
      <c r="F569" s="174" t="str">
        <f t="shared" si="34"/>
        <v/>
      </c>
      <c r="G569" s="79" t="str">
        <f>IF(Crossconnect!D571="","",Crossconnect!D571)</f>
        <v/>
      </c>
      <c r="H569" s="36" t="str">
        <f>IF(LEN(Crossconnect!F571)=0,"",Crossconnect!F571)</f>
        <v/>
      </c>
      <c r="I569" s="238" t="str">
        <f>IF($C569="","",IF($C569="Ja","",VLOOKUP($B569,PDC!$B$10:$G$95,6,FALSE)))</f>
        <v/>
      </c>
      <c r="J569" s="238" t="str">
        <f>IF($C569="","",IF($C569="Ja","",VLOOKUP($B569,PDC!$B$10:$G$95,5,FALSE)))</f>
        <v/>
      </c>
      <c r="K569" s="31"/>
      <c r="L569" s="31"/>
      <c r="M569" s="238" t="str">
        <f>IF($F569="","",IF($F569="Ja","",VLOOKUP($E569,PDC!$B$10:$G$95,5,FALSE)))</f>
        <v/>
      </c>
      <c r="N569" s="31"/>
      <c r="O569" s="300">
        <f t="shared" si="32"/>
        <v>0</v>
      </c>
      <c r="P569" s="300">
        <f t="shared" si="35"/>
        <v>0</v>
      </c>
    </row>
    <row r="570" spans="1:16" x14ac:dyDescent="0.2">
      <c r="A570" s="36" t="str">
        <f>IF(LEN(Crossconnect!A572)=0,"",Crossconnect!A572)</f>
        <v/>
      </c>
      <c r="B570" s="174" t="str">
        <f>IF(LEN(Crossconnect!C572)=0,"",Crossconnect!C572)</f>
        <v/>
      </c>
      <c r="C570" s="174" t="str">
        <f t="shared" si="33"/>
        <v/>
      </c>
      <c r="D570" s="299" t="str">
        <f>IF(Crossconnect!B572="","",Crossconnect!B572)</f>
        <v/>
      </c>
      <c r="E570" s="174" t="str">
        <f>IF(LEN(Crossconnect!E572)=0,"",Crossconnect!E572)</f>
        <v/>
      </c>
      <c r="F570" s="174" t="str">
        <f t="shared" si="34"/>
        <v/>
      </c>
      <c r="G570" s="79" t="str">
        <f>IF(Crossconnect!D572="","",Crossconnect!D572)</f>
        <v/>
      </c>
      <c r="H570" s="36" t="str">
        <f>IF(LEN(Crossconnect!F572)=0,"",Crossconnect!F572)</f>
        <v/>
      </c>
      <c r="I570" s="238" t="str">
        <f>IF($C570="","",IF($C570="Ja","",VLOOKUP($B570,PDC!$B$10:$G$95,6,FALSE)))</f>
        <v/>
      </c>
      <c r="J570" s="238" t="str">
        <f>IF($C570="","",IF($C570="Ja","",VLOOKUP($B570,PDC!$B$10:$G$95,5,FALSE)))</f>
        <v/>
      </c>
      <c r="K570" s="31"/>
      <c r="L570" s="31"/>
      <c r="M570" s="238" t="str">
        <f>IF($F570="","",IF($F570="Ja","",VLOOKUP($E570,PDC!$B$10:$G$95,5,FALSE)))</f>
        <v/>
      </c>
      <c r="N570" s="31"/>
      <c r="O570" s="300">
        <f t="shared" si="32"/>
        <v>0</v>
      </c>
      <c r="P570" s="300">
        <f t="shared" si="35"/>
        <v>0</v>
      </c>
    </row>
    <row r="571" spans="1:16" x14ac:dyDescent="0.2">
      <c r="A571" s="36" t="str">
        <f>IF(LEN(Crossconnect!A573)=0,"",Crossconnect!A573)</f>
        <v/>
      </c>
      <c r="B571" s="174" t="str">
        <f>IF(LEN(Crossconnect!C573)=0,"",Crossconnect!C573)</f>
        <v/>
      </c>
      <c r="C571" s="174" t="str">
        <f t="shared" si="33"/>
        <v/>
      </c>
      <c r="D571" s="299" t="str">
        <f>IF(Crossconnect!B573="","",Crossconnect!B573)</f>
        <v/>
      </c>
      <c r="E571" s="174" t="str">
        <f>IF(LEN(Crossconnect!E573)=0,"",Crossconnect!E573)</f>
        <v/>
      </c>
      <c r="F571" s="174" t="str">
        <f t="shared" si="34"/>
        <v/>
      </c>
      <c r="G571" s="79" t="str">
        <f>IF(Crossconnect!D573="","",Crossconnect!D573)</f>
        <v/>
      </c>
      <c r="H571" s="36" t="str">
        <f>IF(LEN(Crossconnect!F573)=0,"",Crossconnect!F573)</f>
        <v/>
      </c>
      <c r="I571" s="238" t="str">
        <f>IF($C571="","",IF($C571="Ja","",VLOOKUP($B571,PDC!$B$10:$G$95,6,FALSE)))</f>
        <v/>
      </c>
      <c r="J571" s="238" t="str">
        <f>IF($C571="","",IF($C571="Ja","",VLOOKUP($B571,PDC!$B$10:$G$95,5,FALSE)))</f>
        <v/>
      </c>
      <c r="K571" s="31"/>
      <c r="L571" s="31"/>
      <c r="M571" s="238" t="str">
        <f>IF($F571="","",IF($F571="Ja","",VLOOKUP($E571,PDC!$B$10:$G$95,5,FALSE)))</f>
        <v/>
      </c>
      <c r="N571" s="31"/>
      <c r="O571" s="300">
        <f t="shared" si="32"/>
        <v>0</v>
      </c>
      <c r="P571" s="300">
        <f t="shared" si="35"/>
        <v>0</v>
      </c>
    </row>
    <row r="572" spans="1:16" x14ac:dyDescent="0.2">
      <c r="A572" s="36" t="str">
        <f>IF(LEN(Crossconnect!A574)=0,"",Crossconnect!A574)</f>
        <v/>
      </c>
      <c r="B572" s="174" t="str">
        <f>IF(LEN(Crossconnect!C574)=0,"",Crossconnect!C574)</f>
        <v/>
      </c>
      <c r="C572" s="174" t="str">
        <f t="shared" si="33"/>
        <v/>
      </c>
      <c r="D572" s="299" t="str">
        <f>IF(Crossconnect!B574="","",Crossconnect!B574)</f>
        <v/>
      </c>
      <c r="E572" s="174" t="str">
        <f>IF(LEN(Crossconnect!E574)=0,"",Crossconnect!E574)</f>
        <v/>
      </c>
      <c r="F572" s="174" t="str">
        <f t="shared" si="34"/>
        <v/>
      </c>
      <c r="G572" s="79" t="str">
        <f>IF(Crossconnect!D574="","",Crossconnect!D574)</f>
        <v/>
      </c>
      <c r="H572" s="36" t="str">
        <f>IF(LEN(Crossconnect!F574)=0,"",Crossconnect!F574)</f>
        <v/>
      </c>
      <c r="I572" s="238" t="str">
        <f>IF($C572="","",IF($C572="Ja","",VLOOKUP($B572,PDC!$B$10:$G$95,6,FALSE)))</f>
        <v/>
      </c>
      <c r="J572" s="238" t="str">
        <f>IF($C572="","",IF($C572="Ja","",VLOOKUP($B572,PDC!$B$10:$G$95,5,FALSE)))</f>
        <v/>
      </c>
      <c r="K572" s="31"/>
      <c r="L572" s="31"/>
      <c r="M572" s="238" t="str">
        <f>IF($F572="","",IF($F572="Ja","",VLOOKUP($E572,PDC!$B$10:$G$95,5,FALSE)))</f>
        <v/>
      </c>
      <c r="N572" s="31"/>
      <c r="O572" s="300">
        <f t="shared" si="32"/>
        <v>0</v>
      </c>
      <c r="P572" s="300">
        <f t="shared" si="35"/>
        <v>0</v>
      </c>
    </row>
    <row r="573" spans="1:16" x14ac:dyDescent="0.2">
      <c r="A573" s="36" t="str">
        <f>IF(LEN(Crossconnect!A575)=0,"",Crossconnect!A575)</f>
        <v/>
      </c>
      <c r="B573" s="174" t="str">
        <f>IF(LEN(Crossconnect!C575)=0,"",Crossconnect!C575)</f>
        <v/>
      </c>
      <c r="C573" s="174" t="str">
        <f t="shared" si="33"/>
        <v/>
      </c>
      <c r="D573" s="299" t="str">
        <f>IF(Crossconnect!B575="","",Crossconnect!B575)</f>
        <v/>
      </c>
      <c r="E573" s="174" t="str">
        <f>IF(LEN(Crossconnect!E575)=0,"",Crossconnect!E575)</f>
        <v/>
      </c>
      <c r="F573" s="174" t="str">
        <f t="shared" si="34"/>
        <v/>
      </c>
      <c r="G573" s="79" t="str">
        <f>IF(Crossconnect!D575="","",Crossconnect!D575)</f>
        <v/>
      </c>
      <c r="H573" s="36" t="str">
        <f>IF(LEN(Crossconnect!F575)=0,"",Crossconnect!F575)</f>
        <v/>
      </c>
      <c r="I573" s="238" t="str">
        <f>IF($C573="","",IF($C573="Ja","",VLOOKUP($B573,PDC!$B$10:$G$95,6,FALSE)))</f>
        <v/>
      </c>
      <c r="J573" s="238" t="str">
        <f>IF($C573="","",IF($C573="Ja","",VLOOKUP($B573,PDC!$B$10:$G$95,5,FALSE)))</f>
        <v/>
      </c>
      <c r="K573" s="31"/>
      <c r="L573" s="31"/>
      <c r="M573" s="238" t="str">
        <f>IF($F573="","",IF($F573="Ja","",VLOOKUP($E573,PDC!$B$10:$G$95,5,FALSE)))</f>
        <v/>
      </c>
      <c r="N573" s="31"/>
      <c r="O573" s="300">
        <f t="shared" si="32"/>
        <v>0</v>
      </c>
      <c r="P573" s="300">
        <f t="shared" si="35"/>
        <v>0</v>
      </c>
    </row>
    <row r="574" spans="1:16" x14ac:dyDescent="0.2">
      <c r="A574" s="36" t="str">
        <f>IF(LEN(Crossconnect!A576)=0,"",Crossconnect!A576)</f>
        <v/>
      </c>
      <c r="B574" s="174" t="str">
        <f>IF(LEN(Crossconnect!C576)=0,"",Crossconnect!C576)</f>
        <v/>
      </c>
      <c r="C574" s="174" t="str">
        <f t="shared" si="33"/>
        <v/>
      </c>
      <c r="D574" s="299" t="str">
        <f>IF(Crossconnect!B576="","",Crossconnect!B576)</f>
        <v/>
      </c>
      <c r="E574" s="174" t="str">
        <f>IF(LEN(Crossconnect!E576)=0,"",Crossconnect!E576)</f>
        <v/>
      </c>
      <c r="F574" s="174" t="str">
        <f t="shared" si="34"/>
        <v/>
      </c>
      <c r="G574" s="79" t="str">
        <f>IF(Crossconnect!D576="","",Crossconnect!D576)</f>
        <v/>
      </c>
      <c r="H574" s="36" t="str">
        <f>IF(LEN(Crossconnect!F576)=0,"",Crossconnect!F576)</f>
        <v/>
      </c>
      <c r="I574" s="238" t="str">
        <f>IF($C574="","",IF($C574="Ja","",VLOOKUP($B574,PDC!$B$10:$G$95,6,FALSE)))</f>
        <v/>
      </c>
      <c r="J574" s="238" t="str">
        <f>IF($C574="","",IF($C574="Ja","",VLOOKUP($B574,PDC!$B$10:$G$95,5,FALSE)))</f>
        <v/>
      </c>
      <c r="K574" s="31"/>
      <c r="L574" s="31"/>
      <c r="M574" s="238" t="str">
        <f>IF($F574="","",IF($F574="Ja","",VLOOKUP($E574,PDC!$B$10:$G$95,5,FALSE)))</f>
        <v/>
      </c>
      <c r="N574" s="31"/>
      <c r="O574" s="300">
        <f t="shared" si="32"/>
        <v>0</v>
      </c>
      <c r="P574" s="300">
        <f t="shared" si="35"/>
        <v>0</v>
      </c>
    </row>
    <row r="575" spans="1:16" x14ac:dyDescent="0.2">
      <c r="A575" s="36" t="str">
        <f>IF(LEN(Crossconnect!A577)=0,"",Crossconnect!A577)</f>
        <v/>
      </c>
      <c r="B575" s="174" t="str">
        <f>IF(LEN(Crossconnect!C577)=0,"",Crossconnect!C577)</f>
        <v/>
      </c>
      <c r="C575" s="174" t="str">
        <f t="shared" si="33"/>
        <v/>
      </c>
      <c r="D575" s="299" t="str">
        <f>IF(Crossconnect!B577="","",Crossconnect!B577)</f>
        <v/>
      </c>
      <c r="E575" s="174" t="str">
        <f>IF(LEN(Crossconnect!E577)=0,"",Crossconnect!E577)</f>
        <v/>
      </c>
      <c r="F575" s="174" t="str">
        <f t="shared" si="34"/>
        <v/>
      </c>
      <c r="G575" s="79" t="str">
        <f>IF(Crossconnect!D577="","",Crossconnect!D577)</f>
        <v/>
      </c>
      <c r="H575" s="36" t="str">
        <f>IF(LEN(Crossconnect!F577)=0,"",Crossconnect!F577)</f>
        <v/>
      </c>
      <c r="I575" s="238" t="str">
        <f>IF($C575="","",IF($C575="Ja","",VLOOKUP($B575,PDC!$B$10:$G$95,6,FALSE)))</f>
        <v/>
      </c>
      <c r="J575" s="238" t="str">
        <f>IF($C575="","",IF($C575="Ja","",VLOOKUP($B575,PDC!$B$10:$G$95,5,FALSE)))</f>
        <v/>
      </c>
      <c r="K575" s="31"/>
      <c r="L575" s="31"/>
      <c r="M575" s="238" t="str">
        <f>IF($F575="","",IF($F575="Ja","",VLOOKUP($E575,PDC!$B$10:$G$95,5,FALSE)))</f>
        <v/>
      </c>
      <c r="N575" s="31"/>
      <c r="O575" s="300">
        <f t="shared" si="32"/>
        <v>0</v>
      </c>
      <c r="P575" s="300">
        <f t="shared" si="35"/>
        <v>0</v>
      </c>
    </row>
    <row r="576" spans="1:16" x14ac:dyDescent="0.2">
      <c r="A576" s="36" t="str">
        <f>IF(LEN(Crossconnect!A578)=0,"",Crossconnect!A578)</f>
        <v/>
      </c>
      <c r="B576" s="174" t="str">
        <f>IF(LEN(Crossconnect!C578)=0,"",Crossconnect!C578)</f>
        <v/>
      </c>
      <c r="C576" s="174" t="str">
        <f t="shared" si="33"/>
        <v/>
      </c>
      <c r="D576" s="299" t="str">
        <f>IF(Crossconnect!B578="","",Crossconnect!B578)</f>
        <v/>
      </c>
      <c r="E576" s="174" t="str">
        <f>IF(LEN(Crossconnect!E578)=0,"",Crossconnect!E578)</f>
        <v/>
      </c>
      <c r="F576" s="174" t="str">
        <f t="shared" si="34"/>
        <v/>
      </c>
      <c r="G576" s="79" t="str">
        <f>IF(Crossconnect!D578="","",Crossconnect!D578)</f>
        <v/>
      </c>
      <c r="H576" s="36" t="str">
        <f>IF(LEN(Crossconnect!F578)=0,"",Crossconnect!F578)</f>
        <v/>
      </c>
      <c r="I576" s="238" t="str">
        <f>IF($C576="","",IF($C576="Ja","",VLOOKUP($B576,PDC!$B$10:$G$95,6,FALSE)))</f>
        <v/>
      </c>
      <c r="J576" s="238" t="str">
        <f>IF($C576="","",IF($C576="Ja","",VLOOKUP($B576,PDC!$B$10:$G$95,5,FALSE)))</f>
        <v/>
      </c>
      <c r="K576" s="31"/>
      <c r="L576" s="31"/>
      <c r="M576" s="238" t="str">
        <f>IF($F576="","",IF($F576="Ja","",VLOOKUP($E576,PDC!$B$10:$G$95,5,FALSE)))</f>
        <v/>
      </c>
      <c r="N576" s="31"/>
      <c r="O576" s="300">
        <f t="shared" si="32"/>
        <v>0</v>
      </c>
      <c r="P576" s="300">
        <f t="shared" si="35"/>
        <v>0</v>
      </c>
    </row>
    <row r="577" spans="1:16" x14ac:dyDescent="0.2">
      <c r="A577" s="36" t="str">
        <f>IF(LEN(Crossconnect!A579)=0,"",Crossconnect!A579)</f>
        <v/>
      </c>
      <c r="B577" s="174" t="str">
        <f>IF(LEN(Crossconnect!C579)=0,"",Crossconnect!C579)</f>
        <v/>
      </c>
      <c r="C577" s="174" t="str">
        <f t="shared" si="33"/>
        <v/>
      </c>
      <c r="D577" s="299" t="str">
        <f>IF(Crossconnect!B579="","",Crossconnect!B579)</f>
        <v/>
      </c>
      <c r="E577" s="174" t="str">
        <f>IF(LEN(Crossconnect!E579)=0,"",Crossconnect!E579)</f>
        <v/>
      </c>
      <c r="F577" s="174" t="str">
        <f t="shared" si="34"/>
        <v/>
      </c>
      <c r="G577" s="79" t="str">
        <f>IF(Crossconnect!D579="","",Crossconnect!D579)</f>
        <v/>
      </c>
      <c r="H577" s="36" t="str">
        <f>IF(LEN(Crossconnect!F579)=0,"",Crossconnect!F579)</f>
        <v/>
      </c>
      <c r="I577" s="238" t="str">
        <f>IF($C577="","",IF($C577="Ja","",VLOOKUP($B577,PDC!$B$10:$G$95,6,FALSE)))</f>
        <v/>
      </c>
      <c r="J577" s="238" t="str">
        <f>IF($C577="","",IF($C577="Ja","",VLOOKUP($B577,PDC!$B$10:$G$95,5,FALSE)))</f>
        <v/>
      </c>
      <c r="K577" s="31"/>
      <c r="L577" s="31"/>
      <c r="M577" s="238" t="str">
        <f>IF($F577="","",IF($F577="Ja","",VLOOKUP($E577,PDC!$B$10:$G$95,5,FALSE)))</f>
        <v/>
      </c>
      <c r="N577" s="31"/>
      <c r="O577" s="300">
        <f t="shared" si="32"/>
        <v>0</v>
      </c>
      <c r="P577" s="300">
        <f t="shared" si="35"/>
        <v>0</v>
      </c>
    </row>
    <row r="578" spans="1:16" x14ac:dyDescent="0.2">
      <c r="A578" s="36" t="str">
        <f>IF(LEN(Crossconnect!A580)=0,"",Crossconnect!A580)</f>
        <v/>
      </c>
      <c r="B578" s="174" t="str">
        <f>IF(LEN(Crossconnect!C580)=0,"",Crossconnect!C580)</f>
        <v/>
      </c>
      <c r="C578" s="174" t="str">
        <f t="shared" si="33"/>
        <v/>
      </c>
      <c r="D578" s="299" t="str">
        <f>IF(Crossconnect!B580="","",Crossconnect!B580)</f>
        <v/>
      </c>
      <c r="E578" s="174" t="str">
        <f>IF(LEN(Crossconnect!E580)=0,"",Crossconnect!E580)</f>
        <v/>
      </c>
      <c r="F578" s="174" t="str">
        <f t="shared" si="34"/>
        <v/>
      </c>
      <c r="G578" s="79" t="str">
        <f>IF(Crossconnect!D580="","",Crossconnect!D580)</f>
        <v/>
      </c>
      <c r="H578" s="36" t="str">
        <f>IF(LEN(Crossconnect!F580)=0,"",Crossconnect!F580)</f>
        <v/>
      </c>
      <c r="I578" s="238" t="str">
        <f>IF($C578="","",IF($C578="Ja","",VLOOKUP($B578,PDC!$B$10:$G$95,6,FALSE)))</f>
        <v/>
      </c>
      <c r="J578" s="238" t="str">
        <f>IF($C578="","",IF($C578="Ja","",VLOOKUP($B578,PDC!$B$10:$G$95,5,FALSE)))</f>
        <v/>
      </c>
      <c r="K578" s="31"/>
      <c r="L578" s="31"/>
      <c r="M578" s="238" t="str">
        <f>IF($F578="","",IF($F578="Ja","",VLOOKUP($E578,PDC!$B$10:$G$95,5,FALSE)))</f>
        <v/>
      </c>
      <c r="N578" s="31"/>
      <c r="O578" s="300">
        <f t="shared" si="32"/>
        <v>0</v>
      </c>
      <c r="P578" s="300">
        <f t="shared" si="35"/>
        <v>0</v>
      </c>
    </row>
    <row r="579" spans="1:16" x14ac:dyDescent="0.2">
      <c r="A579" s="36" t="str">
        <f>IF(LEN(Crossconnect!A581)=0,"",Crossconnect!A581)</f>
        <v/>
      </c>
      <c r="B579" s="174" t="str">
        <f>IF(LEN(Crossconnect!C581)=0,"",Crossconnect!C581)</f>
        <v/>
      </c>
      <c r="C579" s="174" t="str">
        <f t="shared" si="33"/>
        <v/>
      </c>
      <c r="D579" s="299" t="str">
        <f>IF(Crossconnect!B581="","",Crossconnect!B581)</f>
        <v/>
      </c>
      <c r="E579" s="174" t="str">
        <f>IF(LEN(Crossconnect!E581)=0,"",Crossconnect!E581)</f>
        <v/>
      </c>
      <c r="F579" s="174" t="str">
        <f t="shared" si="34"/>
        <v/>
      </c>
      <c r="G579" s="79" t="str">
        <f>IF(Crossconnect!D581="","",Crossconnect!D581)</f>
        <v/>
      </c>
      <c r="H579" s="36" t="str">
        <f>IF(LEN(Crossconnect!F581)=0,"",Crossconnect!F581)</f>
        <v/>
      </c>
      <c r="I579" s="238" t="str">
        <f>IF($C579="","",IF($C579="Ja","",VLOOKUP($B579,PDC!$B$10:$G$95,6,FALSE)))</f>
        <v/>
      </c>
      <c r="J579" s="238" t="str">
        <f>IF($C579="","",IF($C579="Ja","",VLOOKUP($B579,PDC!$B$10:$G$95,5,FALSE)))</f>
        <v/>
      </c>
      <c r="K579" s="31"/>
      <c r="L579" s="31"/>
      <c r="M579" s="238" t="str">
        <f>IF($F579="","",IF($F579="Ja","",VLOOKUP($E579,PDC!$B$10:$G$95,5,FALSE)))</f>
        <v/>
      </c>
      <c r="N579" s="31"/>
      <c r="O579" s="300">
        <f t="shared" si="32"/>
        <v>0</v>
      </c>
      <c r="P579" s="300">
        <f t="shared" si="35"/>
        <v>0</v>
      </c>
    </row>
    <row r="580" spans="1:16" x14ac:dyDescent="0.2">
      <c r="A580" s="36" t="str">
        <f>IF(LEN(Crossconnect!A582)=0,"",Crossconnect!A582)</f>
        <v/>
      </c>
      <c r="B580" s="174" t="str">
        <f>IF(LEN(Crossconnect!C582)=0,"",Crossconnect!C582)</f>
        <v/>
      </c>
      <c r="C580" s="174" t="str">
        <f t="shared" si="33"/>
        <v/>
      </c>
      <c r="D580" s="299" t="str">
        <f>IF(Crossconnect!B582="","",Crossconnect!B582)</f>
        <v/>
      </c>
      <c r="E580" s="174" t="str">
        <f>IF(LEN(Crossconnect!E582)=0,"",Crossconnect!E582)</f>
        <v/>
      </c>
      <c r="F580" s="174" t="str">
        <f t="shared" si="34"/>
        <v/>
      </c>
      <c r="G580" s="79" t="str">
        <f>IF(Crossconnect!D582="","",Crossconnect!D582)</f>
        <v/>
      </c>
      <c r="H580" s="36" t="str">
        <f>IF(LEN(Crossconnect!F582)=0,"",Crossconnect!F582)</f>
        <v/>
      </c>
      <c r="I580" s="238" t="str">
        <f>IF($C580="","",IF($C580="Ja","",VLOOKUP($B580,PDC!$B$10:$G$95,6,FALSE)))</f>
        <v/>
      </c>
      <c r="J580" s="238" t="str">
        <f>IF($C580="","",IF($C580="Ja","",VLOOKUP($B580,PDC!$B$10:$G$95,5,FALSE)))</f>
        <v/>
      </c>
      <c r="K580" s="31"/>
      <c r="L580" s="31"/>
      <c r="M580" s="238" t="str">
        <f>IF($F580="","",IF($F580="Ja","",VLOOKUP($E580,PDC!$B$10:$G$95,5,FALSE)))</f>
        <v/>
      </c>
      <c r="N580" s="31"/>
      <c r="O580" s="300">
        <f t="shared" si="32"/>
        <v>0</v>
      </c>
      <c r="P580" s="300">
        <f t="shared" si="35"/>
        <v>0</v>
      </c>
    </row>
    <row r="581" spans="1:16" x14ac:dyDescent="0.2">
      <c r="A581" s="36" t="str">
        <f>IF(LEN(Crossconnect!A583)=0,"",Crossconnect!A583)</f>
        <v/>
      </c>
      <c r="B581" s="174" t="str">
        <f>IF(LEN(Crossconnect!C583)=0,"",Crossconnect!C583)</f>
        <v/>
      </c>
      <c r="C581" s="174" t="str">
        <f t="shared" si="33"/>
        <v/>
      </c>
      <c r="D581" s="299" t="str">
        <f>IF(Crossconnect!B583="","",Crossconnect!B583)</f>
        <v/>
      </c>
      <c r="E581" s="174" t="str">
        <f>IF(LEN(Crossconnect!E583)=0,"",Crossconnect!E583)</f>
        <v/>
      </c>
      <c r="F581" s="174" t="str">
        <f t="shared" si="34"/>
        <v/>
      </c>
      <c r="G581" s="79" t="str">
        <f>IF(Crossconnect!D583="","",Crossconnect!D583)</f>
        <v/>
      </c>
      <c r="H581" s="36" t="str">
        <f>IF(LEN(Crossconnect!F583)=0,"",Crossconnect!F583)</f>
        <v/>
      </c>
      <c r="I581" s="238" t="str">
        <f>IF($C581="","",IF($C581="Ja","",VLOOKUP($B581,PDC!$B$10:$G$95,6,FALSE)))</f>
        <v/>
      </c>
      <c r="J581" s="238" t="str">
        <f>IF($C581="","",IF($C581="Ja","",VLOOKUP($B581,PDC!$B$10:$G$95,5,FALSE)))</f>
        <v/>
      </c>
      <c r="K581" s="31"/>
      <c r="L581" s="31"/>
      <c r="M581" s="238" t="str">
        <f>IF($F581="","",IF($F581="Ja","",VLOOKUP($E581,PDC!$B$10:$G$95,5,FALSE)))</f>
        <v/>
      </c>
      <c r="N581" s="31"/>
      <c r="O581" s="300">
        <f t="shared" si="32"/>
        <v>0</v>
      </c>
      <c r="P581" s="300">
        <f t="shared" si="35"/>
        <v>0</v>
      </c>
    </row>
    <row r="582" spans="1:16" x14ac:dyDescent="0.2">
      <c r="A582" s="36" t="str">
        <f>IF(LEN(Crossconnect!A584)=0,"",Crossconnect!A584)</f>
        <v/>
      </c>
      <c r="B582" s="174" t="str">
        <f>IF(LEN(Crossconnect!C584)=0,"",Crossconnect!C584)</f>
        <v/>
      </c>
      <c r="C582" s="174" t="str">
        <f t="shared" si="33"/>
        <v/>
      </c>
      <c r="D582" s="299" t="str">
        <f>IF(Crossconnect!B584="","",Crossconnect!B584)</f>
        <v/>
      </c>
      <c r="E582" s="174" t="str">
        <f>IF(LEN(Crossconnect!E584)=0,"",Crossconnect!E584)</f>
        <v/>
      </c>
      <c r="F582" s="174" t="str">
        <f t="shared" si="34"/>
        <v/>
      </c>
      <c r="G582" s="79" t="str">
        <f>IF(Crossconnect!D584="","",Crossconnect!D584)</f>
        <v/>
      </c>
      <c r="H582" s="36" t="str">
        <f>IF(LEN(Crossconnect!F584)=0,"",Crossconnect!F584)</f>
        <v/>
      </c>
      <c r="I582" s="238" t="str">
        <f>IF($C582="","",IF($C582="Ja","",VLOOKUP($B582,PDC!$B$10:$G$95,6,FALSE)))</f>
        <v/>
      </c>
      <c r="J582" s="238" t="str">
        <f>IF($C582="","",IF($C582="Ja","",VLOOKUP($B582,PDC!$B$10:$G$95,5,FALSE)))</f>
        <v/>
      </c>
      <c r="K582" s="31"/>
      <c r="L582" s="31"/>
      <c r="M582" s="238" t="str">
        <f>IF($F582="","",IF($F582="Ja","",VLOOKUP($E582,PDC!$B$10:$G$95,5,FALSE)))</f>
        <v/>
      </c>
      <c r="N582" s="31"/>
      <c r="O582" s="300">
        <f t="shared" si="32"/>
        <v>0</v>
      </c>
      <c r="P582" s="300">
        <f t="shared" si="35"/>
        <v>0</v>
      </c>
    </row>
    <row r="583" spans="1:16" x14ac:dyDescent="0.2">
      <c r="A583" s="36" t="str">
        <f>IF(LEN(Crossconnect!A585)=0,"",Crossconnect!A585)</f>
        <v/>
      </c>
      <c r="B583" s="174" t="str">
        <f>IF(LEN(Crossconnect!C585)=0,"",Crossconnect!C585)</f>
        <v/>
      </c>
      <c r="C583" s="174" t="str">
        <f t="shared" si="33"/>
        <v/>
      </c>
      <c r="D583" s="299" t="str">
        <f>IF(Crossconnect!B585="","",Crossconnect!B585)</f>
        <v/>
      </c>
      <c r="E583" s="174" t="str">
        <f>IF(LEN(Crossconnect!E585)=0,"",Crossconnect!E585)</f>
        <v/>
      </c>
      <c r="F583" s="174" t="str">
        <f t="shared" si="34"/>
        <v/>
      </c>
      <c r="G583" s="79" t="str">
        <f>IF(Crossconnect!D585="","",Crossconnect!D585)</f>
        <v/>
      </c>
      <c r="H583" s="36" t="str">
        <f>IF(LEN(Crossconnect!F585)=0,"",Crossconnect!F585)</f>
        <v/>
      </c>
      <c r="I583" s="238" t="str">
        <f>IF($C583="","",IF($C583="Ja","",VLOOKUP($B583,PDC!$B$10:$G$95,6,FALSE)))</f>
        <v/>
      </c>
      <c r="J583" s="238" t="str">
        <f>IF($C583="","",IF($C583="Ja","",VLOOKUP($B583,PDC!$B$10:$G$95,5,FALSE)))</f>
        <v/>
      </c>
      <c r="K583" s="31"/>
      <c r="L583" s="31"/>
      <c r="M583" s="238" t="str">
        <f>IF($F583="","",IF($F583="Ja","",VLOOKUP($E583,PDC!$B$10:$G$95,5,FALSE)))</f>
        <v/>
      </c>
      <c r="N583" s="31"/>
      <c r="O583" s="300">
        <f t="shared" si="32"/>
        <v>0</v>
      </c>
      <c r="P583" s="300">
        <f t="shared" si="35"/>
        <v>0</v>
      </c>
    </row>
    <row r="584" spans="1:16" x14ac:dyDescent="0.2">
      <c r="A584" s="36" t="str">
        <f>IF(LEN(Crossconnect!A586)=0,"",Crossconnect!A586)</f>
        <v/>
      </c>
      <c r="B584" s="174" t="str">
        <f>IF(LEN(Crossconnect!C586)=0,"",Crossconnect!C586)</f>
        <v/>
      </c>
      <c r="C584" s="174" t="str">
        <f t="shared" si="33"/>
        <v/>
      </c>
      <c r="D584" s="299" t="str">
        <f>IF(Crossconnect!B586="","",Crossconnect!B586)</f>
        <v/>
      </c>
      <c r="E584" s="174" t="str">
        <f>IF(LEN(Crossconnect!E586)=0,"",Crossconnect!E586)</f>
        <v/>
      </c>
      <c r="F584" s="174" t="str">
        <f t="shared" si="34"/>
        <v/>
      </c>
      <c r="G584" s="79" t="str">
        <f>IF(Crossconnect!D586="","",Crossconnect!D586)</f>
        <v/>
      </c>
      <c r="H584" s="36" t="str">
        <f>IF(LEN(Crossconnect!F586)=0,"",Crossconnect!F586)</f>
        <v/>
      </c>
      <c r="I584" s="238" t="str">
        <f>IF($C584="","",IF($C584="Ja","",VLOOKUP($B584,PDC!$B$10:$G$95,6,FALSE)))</f>
        <v/>
      </c>
      <c r="J584" s="238" t="str">
        <f>IF($C584="","",IF($C584="Ja","",VLOOKUP($B584,PDC!$B$10:$G$95,5,FALSE)))</f>
        <v/>
      </c>
      <c r="K584" s="31"/>
      <c r="L584" s="31"/>
      <c r="M584" s="238" t="str">
        <f>IF($F584="","",IF($F584="Ja","",VLOOKUP($E584,PDC!$B$10:$G$95,5,FALSE)))</f>
        <v/>
      </c>
      <c r="N584" s="31"/>
      <c r="O584" s="300">
        <f t="shared" si="32"/>
        <v>0</v>
      </c>
      <c r="P584" s="300">
        <f t="shared" si="35"/>
        <v>0</v>
      </c>
    </row>
    <row r="585" spans="1:16" x14ac:dyDescent="0.2">
      <c r="A585" s="36" t="str">
        <f>IF(LEN(Crossconnect!A587)=0,"",Crossconnect!A587)</f>
        <v/>
      </c>
      <c r="B585" s="174" t="str">
        <f>IF(LEN(Crossconnect!C587)=0,"",Crossconnect!C587)</f>
        <v/>
      </c>
      <c r="C585" s="174" t="str">
        <f t="shared" si="33"/>
        <v/>
      </c>
      <c r="D585" s="299" t="str">
        <f>IF(Crossconnect!B587="","",Crossconnect!B587)</f>
        <v/>
      </c>
      <c r="E585" s="174" t="str">
        <f>IF(LEN(Crossconnect!E587)=0,"",Crossconnect!E587)</f>
        <v/>
      </c>
      <c r="F585" s="174" t="str">
        <f t="shared" si="34"/>
        <v/>
      </c>
      <c r="G585" s="79" t="str">
        <f>IF(Crossconnect!D587="","",Crossconnect!D587)</f>
        <v/>
      </c>
      <c r="H585" s="36" t="str">
        <f>IF(LEN(Crossconnect!F587)=0,"",Crossconnect!F587)</f>
        <v/>
      </c>
      <c r="I585" s="238" t="str">
        <f>IF($C585="","",IF($C585="Ja","",VLOOKUP($B585,PDC!$B$10:$G$95,6,FALSE)))</f>
        <v/>
      </c>
      <c r="J585" s="238" t="str">
        <f>IF($C585="","",IF($C585="Ja","",VLOOKUP($B585,PDC!$B$10:$G$95,5,FALSE)))</f>
        <v/>
      </c>
      <c r="K585" s="31"/>
      <c r="L585" s="31"/>
      <c r="M585" s="238" t="str">
        <f>IF($F585="","",IF($F585="Ja","",VLOOKUP($E585,PDC!$B$10:$G$95,5,FALSE)))</f>
        <v/>
      </c>
      <c r="N585" s="31"/>
      <c r="O585" s="300">
        <f t="shared" si="32"/>
        <v>0</v>
      </c>
      <c r="P585" s="300">
        <f t="shared" si="35"/>
        <v>0</v>
      </c>
    </row>
    <row r="586" spans="1:16" x14ac:dyDescent="0.2">
      <c r="A586" s="36" t="str">
        <f>IF(LEN(Crossconnect!A588)=0,"",Crossconnect!A588)</f>
        <v/>
      </c>
      <c r="B586" s="174" t="str">
        <f>IF(LEN(Crossconnect!C588)=0,"",Crossconnect!C588)</f>
        <v/>
      </c>
      <c r="C586" s="174" t="str">
        <f t="shared" si="33"/>
        <v/>
      </c>
      <c r="D586" s="299" t="str">
        <f>IF(Crossconnect!B588="","",Crossconnect!B588)</f>
        <v/>
      </c>
      <c r="E586" s="174" t="str">
        <f>IF(LEN(Crossconnect!E588)=0,"",Crossconnect!E588)</f>
        <v/>
      </c>
      <c r="F586" s="174" t="str">
        <f t="shared" si="34"/>
        <v/>
      </c>
      <c r="G586" s="79" t="str">
        <f>IF(Crossconnect!D588="","",Crossconnect!D588)</f>
        <v/>
      </c>
      <c r="H586" s="36" t="str">
        <f>IF(LEN(Crossconnect!F588)=0,"",Crossconnect!F588)</f>
        <v/>
      </c>
      <c r="I586" s="238" t="str">
        <f>IF($C586="","",IF($C586="Ja","",VLOOKUP($B586,PDC!$B$10:$G$95,6,FALSE)))</f>
        <v/>
      </c>
      <c r="J586" s="238" t="str">
        <f>IF($C586="","",IF($C586="Ja","",VLOOKUP($B586,PDC!$B$10:$G$95,5,FALSE)))</f>
        <v/>
      </c>
      <c r="K586" s="31"/>
      <c r="L586" s="31"/>
      <c r="M586" s="238" t="str">
        <f>IF($F586="","",IF($F586="Ja","",VLOOKUP($E586,PDC!$B$10:$G$95,5,FALSE)))</f>
        <v/>
      </c>
      <c r="N586" s="31"/>
      <c r="O586" s="300">
        <f t="shared" si="32"/>
        <v>0</v>
      </c>
      <c r="P586" s="300">
        <f t="shared" si="35"/>
        <v>0</v>
      </c>
    </row>
    <row r="587" spans="1:16" x14ac:dyDescent="0.2">
      <c r="A587" s="36" t="str">
        <f>IF(LEN(Crossconnect!A589)=0,"",Crossconnect!A589)</f>
        <v/>
      </c>
      <c r="B587" s="174" t="str">
        <f>IF(LEN(Crossconnect!C589)=0,"",Crossconnect!C589)</f>
        <v/>
      </c>
      <c r="C587" s="174" t="str">
        <f t="shared" si="33"/>
        <v/>
      </c>
      <c r="D587" s="299" t="str">
        <f>IF(Crossconnect!B589="","",Crossconnect!B589)</f>
        <v/>
      </c>
      <c r="E587" s="174" t="str">
        <f>IF(LEN(Crossconnect!E589)=0,"",Crossconnect!E589)</f>
        <v/>
      </c>
      <c r="F587" s="174" t="str">
        <f t="shared" si="34"/>
        <v/>
      </c>
      <c r="G587" s="79" t="str">
        <f>IF(Crossconnect!D589="","",Crossconnect!D589)</f>
        <v/>
      </c>
      <c r="H587" s="36" t="str">
        <f>IF(LEN(Crossconnect!F589)=0,"",Crossconnect!F589)</f>
        <v/>
      </c>
      <c r="I587" s="238" t="str">
        <f>IF($C587="","",IF($C587="Ja","",VLOOKUP($B587,PDC!$B$10:$G$95,6,FALSE)))</f>
        <v/>
      </c>
      <c r="J587" s="238" t="str">
        <f>IF($C587="","",IF($C587="Ja","",VLOOKUP($B587,PDC!$B$10:$G$95,5,FALSE)))</f>
        <v/>
      </c>
      <c r="K587" s="31"/>
      <c r="L587" s="31"/>
      <c r="M587" s="238" t="str">
        <f>IF($F587="","",IF($F587="Ja","",VLOOKUP($E587,PDC!$B$10:$G$95,5,FALSE)))</f>
        <v/>
      </c>
      <c r="N587" s="31"/>
      <c r="O587" s="300">
        <f t="shared" si="32"/>
        <v>0</v>
      </c>
      <c r="P587" s="300">
        <f t="shared" si="35"/>
        <v>0</v>
      </c>
    </row>
    <row r="588" spans="1:16" x14ac:dyDescent="0.2">
      <c r="A588" s="36" t="str">
        <f>IF(LEN(Crossconnect!A590)=0,"",Crossconnect!A590)</f>
        <v/>
      </c>
      <c r="B588" s="174" t="str">
        <f>IF(LEN(Crossconnect!C590)=0,"",Crossconnect!C590)</f>
        <v/>
      </c>
      <c r="C588" s="174" t="str">
        <f t="shared" si="33"/>
        <v/>
      </c>
      <c r="D588" s="299" t="str">
        <f>IF(Crossconnect!B590="","",Crossconnect!B590)</f>
        <v/>
      </c>
      <c r="E588" s="174" t="str">
        <f>IF(LEN(Crossconnect!E590)=0,"",Crossconnect!E590)</f>
        <v/>
      </c>
      <c r="F588" s="174" t="str">
        <f t="shared" si="34"/>
        <v/>
      </c>
      <c r="G588" s="79" t="str">
        <f>IF(Crossconnect!D590="","",Crossconnect!D590)</f>
        <v/>
      </c>
      <c r="H588" s="36" t="str">
        <f>IF(LEN(Crossconnect!F590)=0,"",Crossconnect!F590)</f>
        <v/>
      </c>
      <c r="I588" s="238" t="str">
        <f>IF($C588="","",IF($C588="Ja","",VLOOKUP($B588,PDC!$B$10:$G$95,6,FALSE)))</f>
        <v/>
      </c>
      <c r="J588" s="238" t="str">
        <f>IF($C588="","",IF($C588="Ja","",VLOOKUP($B588,PDC!$B$10:$G$95,5,FALSE)))</f>
        <v/>
      </c>
      <c r="K588" s="31"/>
      <c r="L588" s="31"/>
      <c r="M588" s="238" t="str">
        <f>IF($F588="","",IF($F588="Ja","",VLOOKUP($E588,PDC!$B$10:$G$95,5,FALSE)))</f>
        <v/>
      </c>
      <c r="N588" s="31"/>
      <c r="O588" s="300">
        <f t="shared" ref="O588:O651" si="36">IF(C588="",0,IF(C588="Ja",K588,I588))</f>
        <v>0</v>
      </c>
      <c r="P588" s="300">
        <f t="shared" si="35"/>
        <v>0</v>
      </c>
    </row>
    <row r="589" spans="1:16" x14ac:dyDescent="0.2">
      <c r="A589" s="36" t="str">
        <f>IF(LEN(Crossconnect!A591)=0,"",Crossconnect!A591)</f>
        <v/>
      </c>
      <c r="B589" s="174" t="str">
        <f>IF(LEN(Crossconnect!C591)=0,"",Crossconnect!C591)</f>
        <v/>
      </c>
      <c r="C589" s="174" t="str">
        <f t="shared" ref="C589:C652" si="37">IF(B589="","",IF(LEFT(B589,3)="SD-","Ja","Nee"))</f>
        <v/>
      </c>
      <c r="D589" s="299" t="str">
        <f>IF(Crossconnect!B591="","",Crossconnect!B591)</f>
        <v/>
      </c>
      <c r="E589" s="174" t="str">
        <f>IF(LEN(Crossconnect!E591)=0,"",Crossconnect!E591)</f>
        <v/>
      </c>
      <c r="F589" s="174" t="str">
        <f t="shared" ref="F589:F652" si="38">IF(E589="","",IF(LEFT(E589,3)="SD-","Ja","Nee"))</f>
        <v/>
      </c>
      <c r="G589" s="79" t="str">
        <f>IF(Crossconnect!D591="","",Crossconnect!D591)</f>
        <v/>
      </c>
      <c r="H589" s="36" t="str">
        <f>IF(LEN(Crossconnect!F591)=0,"",Crossconnect!F591)</f>
        <v/>
      </c>
      <c r="I589" s="238" t="str">
        <f>IF($C589="","",IF($C589="Ja","",VLOOKUP($B589,PDC!$B$10:$G$95,6,FALSE)))</f>
        <v/>
      </c>
      <c r="J589" s="238" t="str">
        <f>IF($C589="","",IF($C589="Ja","",VLOOKUP($B589,PDC!$B$10:$G$95,5,FALSE)))</f>
        <v/>
      </c>
      <c r="K589" s="31"/>
      <c r="L589" s="31"/>
      <c r="M589" s="238" t="str">
        <f>IF($F589="","",IF($F589="Ja","",VLOOKUP($E589,PDC!$B$10:$G$95,5,FALSE)))</f>
        <v/>
      </c>
      <c r="N589" s="31"/>
      <c r="O589" s="300">
        <f t="shared" si="36"/>
        <v>0</v>
      </c>
      <c r="P589" s="300">
        <f t="shared" ref="P589:P652" si="39">IF(AND(C589="",F589=""),0,IF(C589="Ja",L589,J589)+IF(F589="Ja",N589,M589))</f>
        <v>0</v>
      </c>
    </row>
    <row r="590" spans="1:16" x14ac:dyDescent="0.2">
      <c r="A590" s="36" t="str">
        <f>IF(LEN(Crossconnect!A592)=0,"",Crossconnect!A592)</f>
        <v/>
      </c>
      <c r="B590" s="174" t="str">
        <f>IF(LEN(Crossconnect!C592)=0,"",Crossconnect!C592)</f>
        <v/>
      </c>
      <c r="C590" s="174" t="str">
        <f t="shared" si="37"/>
        <v/>
      </c>
      <c r="D590" s="299" t="str">
        <f>IF(Crossconnect!B592="","",Crossconnect!B592)</f>
        <v/>
      </c>
      <c r="E590" s="174" t="str">
        <f>IF(LEN(Crossconnect!E592)=0,"",Crossconnect!E592)</f>
        <v/>
      </c>
      <c r="F590" s="174" t="str">
        <f t="shared" si="38"/>
        <v/>
      </c>
      <c r="G590" s="79" t="str">
        <f>IF(Crossconnect!D592="","",Crossconnect!D592)</f>
        <v/>
      </c>
      <c r="H590" s="36" t="str">
        <f>IF(LEN(Crossconnect!F592)=0,"",Crossconnect!F592)</f>
        <v/>
      </c>
      <c r="I590" s="238" t="str">
        <f>IF($C590="","",IF($C590="Ja","",VLOOKUP($B590,PDC!$B$10:$G$95,6,FALSE)))</f>
        <v/>
      </c>
      <c r="J590" s="238" t="str">
        <f>IF($C590="","",IF($C590="Ja","",VLOOKUP($B590,PDC!$B$10:$G$95,5,FALSE)))</f>
        <v/>
      </c>
      <c r="K590" s="31"/>
      <c r="L590" s="31"/>
      <c r="M590" s="238" t="str">
        <f>IF($F590="","",IF($F590="Ja","",VLOOKUP($E590,PDC!$B$10:$G$95,5,FALSE)))</f>
        <v/>
      </c>
      <c r="N590" s="31"/>
      <c r="O590" s="300">
        <f t="shared" si="36"/>
        <v>0</v>
      </c>
      <c r="P590" s="300">
        <f t="shared" si="39"/>
        <v>0</v>
      </c>
    </row>
    <row r="591" spans="1:16" x14ac:dyDescent="0.2">
      <c r="A591" s="36" t="str">
        <f>IF(LEN(Crossconnect!A593)=0,"",Crossconnect!A593)</f>
        <v/>
      </c>
      <c r="B591" s="174" t="str">
        <f>IF(LEN(Crossconnect!C593)=0,"",Crossconnect!C593)</f>
        <v/>
      </c>
      <c r="C591" s="174" t="str">
        <f t="shared" si="37"/>
        <v/>
      </c>
      <c r="D591" s="299" t="str">
        <f>IF(Crossconnect!B593="","",Crossconnect!B593)</f>
        <v/>
      </c>
      <c r="E591" s="174" t="str">
        <f>IF(LEN(Crossconnect!E593)=0,"",Crossconnect!E593)</f>
        <v/>
      </c>
      <c r="F591" s="174" t="str">
        <f t="shared" si="38"/>
        <v/>
      </c>
      <c r="G591" s="79" t="str">
        <f>IF(Crossconnect!D593="","",Crossconnect!D593)</f>
        <v/>
      </c>
      <c r="H591" s="36" t="str">
        <f>IF(LEN(Crossconnect!F593)=0,"",Crossconnect!F593)</f>
        <v/>
      </c>
      <c r="I591" s="238" t="str">
        <f>IF($C591="","",IF($C591="Ja","",VLOOKUP($B591,PDC!$B$10:$G$95,6,FALSE)))</f>
        <v/>
      </c>
      <c r="J591" s="238" t="str">
        <f>IF($C591="","",IF($C591="Ja","",VLOOKUP($B591,PDC!$B$10:$G$95,5,FALSE)))</f>
        <v/>
      </c>
      <c r="K591" s="31"/>
      <c r="L591" s="31"/>
      <c r="M591" s="238" t="str">
        <f>IF($F591="","",IF($F591="Ja","",VLOOKUP($E591,PDC!$B$10:$G$95,5,FALSE)))</f>
        <v/>
      </c>
      <c r="N591" s="31"/>
      <c r="O591" s="300">
        <f t="shared" si="36"/>
        <v>0</v>
      </c>
      <c r="P591" s="300">
        <f t="shared" si="39"/>
        <v>0</v>
      </c>
    </row>
    <row r="592" spans="1:16" x14ac:dyDescent="0.2">
      <c r="A592" s="36" t="str">
        <f>IF(LEN(Crossconnect!A594)=0,"",Crossconnect!A594)</f>
        <v/>
      </c>
      <c r="B592" s="174" t="str">
        <f>IF(LEN(Crossconnect!C594)=0,"",Crossconnect!C594)</f>
        <v/>
      </c>
      <c r="C592" s="174" t="str">
        <f t="shared" si="37"/>
        <v/>
      </c>
      <c r="D592" s="299" t="str">
        <f>IF(Crossconnect!B594="","",Crossconnect!B594)</f>
        <v/>
      </c>
      <c r="E592" s="174" t="str">
        <f>IF(LEN(Crossconnect!E594)=0,"",Crossconnect!E594)</f>
        <v/>
      </c>
      <c r="F592" s="174" t="str">
        <f t="shared" si="38"/>
        <v/>
      </c>
      <c r="G592" s="79" t="str">
        <f>IF(Crossconnect!D594="","",Crossconnect!D594)</f>
        <v/>
      </c>
      <c r="H592" s="36" t="str">
        <f>IF(LEN(Crossconnect!F594)=0,"",Crossconnect!F594)</f>
        <v/>
      </c>
      <c r="I592" s="238" t="str">
        <f>IF($C592="","",IF($C592="Ja","",VLOOKUP($B592,PDC!$B$10:$G$95,6,FALSE)))</f>
        <v/>
      </c>
      <c r="J592" s="238" t="str">
        <f>IF($C592="","",IF($C592="Ja","",VLOOKUP($B592,PDC!$B$10:$G$95,5,FALSE)))</f>
        <v/>
      </c>
      <c r="K592" s="31"/>
      <c r="L592" s="31"/>
      <c r="M592" s="238" t="str">
        <f>IF($F592="","",IF($F592="Ja","",VLOOKUP($E592,PDC!$B$10:$G$95,5,FALSE)))</f>
        <v/>
      </c>
      <c r="N592" s="31"/>
      <c r="O592" s="300">
        <f t="shared" si="36"/>
        <v>0</v>
      </c>
      <c r="P592" s="300">
        <f t="shared" si="39"/>
        <v>0</v>
      </c>
    </row>
    <row r="593" spans="1:16" x14ac:dyDescent="0.2">
      <c r="A593" s="36" t="str">
        <f>IF(LEN(Crossconnect!A595)=0,"",Crossconnect!A595)</f>
        <v/>
      </c>
      <c r="B593" s="174" t="str">
        <f>IF(LEN(Crossconnect!C595)=0,"",Crossconnect!C595)</f>
        <v/>
      </c>
      <c r="C593" s="174" t="str">
        <f t="shared" si="37"/>
        <v/>
      </c>
      <c r="D593" s="299" t="str">
        <f>IF(Crossconnect!B595="","",Crossconnect!B595)</f>
        <v/>
      </c>
      <c r="E593" s="174" t="str">
        <f>IF(LEN(Crossconnect!E595)=0,"",Crossconnect!E595)</f>
        <v/>
      </c>
      <c r="F593" s="174" t="str">
        <f t="shared" si="38"/>
        <v/>
      </c>
      <c r="G593" s="79" t="str">
        <f>IF(Crossconnect!D595="","",Crossconnect!D595)</f>
        <v/>
      </c>
      <c r="H593" s="36" t="str">
        <f>IF(LEN(Crossconnect!F595)=0,"",Crossconnect!F595)</f>
        <v/>
      </c>
      <c r="I593" s="238" t="str">
        <f>IF($C593="","",IF($C593="Ja","",VLOOKUP($B593,PDC!$B$10:$G$95,6,FALSE)))</f>
        <v/>
      </c>
      <c r="J593" s="238" t="str">
        <f>IF($C593="","",IF($C593="Ja","",VLOOKUP($B593,PDC!$B$10:$G$95,5,FALSE)))</f>
        <v/>
      </c>
      <c r="K593" s="31"/>
      <c r="L593" s="31"/>
      <c r="M593" s="238" t="str">
        <f>IF($F593="","",IF($F593="Ja","",VLOOKUP($E593,PDC!$B$10:$G$95,5,FALSE)))</f>
        <v/>
      </c>
      <c r="N593" s="31"/>
      <c r="O593" s="300">
        <f t="shared" si="36"/>
        <v>0</v>
      </c>
      <c r="P593" s="300">
        <f t="shared" si="39"/>
        <v>0</v>
      </c>
    </row>
    <row r="594" spans="1:16" x14ac:dyDescent="0.2">
      <c r="A594" s="36" t="str">
        <f>IF(LEN(Crossconnect!A596)=0,"",Crossconnect!A596)</f>
        <v/>
      </c>
      <c r="B594" s="174" t="str">
        <f>IF(LEN(Crossconnect!C596)=0,"",Crossconnect!C596)</f>
        <v/>
      </c>
      <c r="C594" s="174" t="str">
        <f t="shared" si="37"/>
        <v/>
      </c>
      <c r="D594" s="299" t="str">
        <f>IF(Crossconnect!B596="","",Crossconnect!B596)</f>
        <v/>
      </c>
      <c r="E594" s="174" t="str">
        <f>IF(LEN(Crossconnect!E596)=0,"",Crossconnect!E596)</f>
        <v/>
      </c>
      <c r="F594" s="174" t="str">
        <f t="shared" si="38"/>
        <v/>
      </c>
      <c r="G594" s="79" t="str">
        <f>IF(Crossconnect!D596="","",Crossconnect!D596)</f>
        <v/>
      </c>
      <c r="H594" s="36" t="str">
        <f>IF(LEN(Crossconnect!F596)=0,"",Crossconnect!F596)</f>
        <v/>
      </c>
      <c r="I594" s="238" t="str">
        <f>IF($C594="","",IF($C594="Ja","",VLOOKUP($B594,PDC!$B$10:$G$95,6,FALSE)))</f>
        <v/>
      </c>
      <c r="J594" s="238" t="str">
        <f>IF($C594="","",IF($C594="Ja","",VLOOKUP($B594,PDC!$B$10:$G$95,5,FALSE)))</f>
        <v/>
      </c>
      <c r="K594" s="31"/>
      <c r="L594" s="31"/>
      <c r="M594" s="238" t="str">
        <f>IF($F594="","",IF($F594="Ja","",VLOOKUP($E594,PDC!$B$10:$G$95,5,FALSE)))</f>
        <v/>
      </c>
      <c r="N594" s="31"/>
      <c r="O594" s="300">
        <f t="shared" si="36"/>
        <v>0</v>
      </c>
      <c r="P594" s="300">
        <f t="shared" si="39"/>
        <v>0</v>
      </c>
    </row>
    <row r="595" spans="1:16" x14ac:dyDescent="0.2">
      <c r="A595" s="36" t="str">
        <f>IF(LEN(Crossconnect!A597)=0,"",Crossconnect!A597)</f>
        <v/>
      </c>
      <c r="B595" s="174" t="str">
        <f>IF(LEN(Crossconnect!C597)=0,"",Crossconnect!C597)</f>
        <v/>
      </c>
      <c r="C595" s="174" t="str">
        <f t="shared" si="37"/>
        <v/>
      </c>
      <c r="D595" s="299" t="str">
        <f>IF(Crossconnect!B597="","",Crossconnect!B597)</f>
        <v/>
      </c>
      <c r="E595" s="174" t="str">
        <f>IF(LEN(Crossconnect!E597)=0,"",Crossconnect!E597)</f>
        <v/>
      </c>
      <c r="F595" s="174" t="str">
        <f t="shared" si="38"/>
        <v/>
      </c>
      <c r="G595" s="79" t="str">
        <f>IF(Crossconnect!D597="","",Crossconnect!D597)</f>
        <v/>
      </c>
      <c r="H595" s="36" t="str">
        <f>IF(LEN(Crossconnect!F597)=0,"",Crossconnect!F597)</f>
        <v/>
      </c>
      <c r="I595" s="238" t="str">
        <f>IF($C595="","",IF($C595="Ja","",VLOOKUP($B595,PDC!$B$10:$G$95,6,FALSE)))</f>
        <v/>
      </c>
      <c r="J595" s="238" t="str">
        <f>IF($C595="","",IF($C595="Ja","",VLOOKUP($B595,PDC!$B$10:$G$95,5,FALSE)))</f>
        <v/>
      </c>
      <c r="K595" s="31"/>
      <c r="L595" s="31"/>
      <c r="M595" s="238" t="str">
        <f>IF($F595="","",IF($F595="Ja","",VLOOKUP($E595,PDC!$B$10:$G$95,5,FALSE)))</f>
        <v/>
      </c>
      <c r="N595" s="31"/>
      <c r="O595" s="300">
        <f t="shared" si="36"/>
        <v>0</v>
      </c>
      <c r="P595" s="300">
        <f t="shared" si="39"/>
        <v>0</v>
      </c>
    </row>
    <row r="596" spans="1:16" x14ac:dyDescent="0.2">
      <c r="A596" s="36" t="str">
        <f>IF(LEN(Crossconnect!A598)=0,"",Crossconnect!A598)</f>
        <v/>
      </c>
      <c r="B596" s="174" t="str">
        <f>IF(LEN(Crossconnect!C598)=0,"",Crossconnect!C598)</f>
        <v/>
      </c>
      <c r="C596" s="174" t="str">
        <f t="shared" si="37"/>
        <v/>
      </c>
      <c r="D596" s="299" t="str">
        <f>IF(Crossconnect!B598="","",Crossconnect!B598)</f>
        <v/>
      </c>
      <c r="E596" s="174" t="str">
        <f>IF(LEN(Crossconnect!E598)=0,"",Crossconnect!E598)</f>
        <v/>
      </c>
      <c r="F596" s="174" t="str">
        <f t="shared" si="38"/>
        <v/>
      </c>
      <c r="G596" s="79" t="str">
        <f>IF(Crossconnect!D598="","",Crossconnect!D598)</f>
        <v/>
      </c>
      <c r="H596" s="36" t="str">
        <f>IF(LEN(Crossconnect!F598)=0,"",Crossconnect!F598)</f>
        <v/>
      </c>
      <c r="I596" s="238" t="str">
        <f>IF($C596="","",IF($C596="Ja","",VLOOKUP($B596,PDC!$B$10:$G$95,6,FALSE)))</f>
        <v/>
      </c>
      <c r="J596" s="238" t="str">
        <f>IF($C596="","",IF($C596="Ja","",VLOOKUP($B596,PDC!$B$10:$G$95,5,FALSE)))</f>
        <v/>
      </c>
      <c r="K596" s="31"/>
      <c r="L596" s="31"/>
      <c r="M596" s="238" t="str">
        <f>IF($F596="","",IF($F596="Ja","",VLOOKUP($E596,PDC!$B$10:$G$95,5,FALSE)))</f>
        <v/>
      </c>
      <c r="N596" s="31"/>
      <c r="O596" s="300">
        <f t="shared" si="36"/>
        <v>0</v>
      </c>
      <c r="P596" s="300">
        <f t="shared" si="39"/>
        <v>0</v>
      </c>
    </row>
    <row r="597" spans="1:16" x14ac:dyDescent="0.2">
      <c r="A597" s="36" t="str">
        <f>IF(LEN(Crossconnect!A599)=0,"",Crossconnect!A599)</f>
        <v/>
      </c>
      <c r="B597" s="174" t="str">
        <f>IF(LEN(Crossconnect!C599)=0,"",Crossconnect!C599)</f>
        <v/>
      </c>
      <c r="C597" s="174" t="str">
        <f t="shared" si="37"/>
        <v/>
      </c>
      <c r="D597" s="299" t="str">
        <f>IF(Crossconnect!B599="","",Crossconnect!B599)</f>
        <v/>
      </c>
      <c r="E597" s="174" t="str">
        <f>IF(LEN(Crossconnect!E599)=0,"",Crossconnect!E599)</f>
        <v/>
      </c>
      <c r="F597" s="174" t="str">
        <f t="shared" si="38"/>
        <v/>
      </c>
      <c r="G597" s="79" t="str">
        <f>IF(Crossconnect!D599="","",Crossconnect!D599)</f>
        <v/>
      </c>
      <c r="H597" s="36" t="str">
        <f>IF(LEN(Crossconnect!F599)=0,"",Crossconnect!F599)</f>
        <v/>
      </c>
      <c r="I597" s="238" t="str">
        <f>IF($C597="","",IF($C597="Ja","",VLOOKUP($B597,PDC!$B$10:$G$95,6,FALSE)))</f>
        <v/>
      </c>
      <c r="J597" s="238" t="str">
        <f>IF($C597="","",IF($C597="Ja","",VLOOKUP($B597,PDC!$B$10:$G$95,5,FALSE)))</f>
        <v/>
      </c>
      <c r="K597" s="31"/>
      <c r="L597" s="31"/>
      <c r="M597" s="238" t="str">
        <f>IF($F597="","",IF($F597="Ja","",VLOOKUP($E597,PDC!$B$10:$G$95,5,FALSE)))</f>
        <v/>
      </c>
      <c r="N597" s="31"/>
      <c r="O597" s="300">
        <f t="shared" si="36"/>
        <v>0</v>
      </c>
      <c r="P597" s="300">
        <f t="shared" si="39"/>
        <v>0</v>
      </c>
    </row>
    <row r="598" spans="1:16" x14ac:dyDescent="0.2">
      <c r="A598" s="36" t="str">
        <f>IF(LEN(Crossconnect!A600)=0,"",Crossconnect!A600)</f>
        <v/>
      </c>
      <c r="B598" s="174" t="str">
        <f>IF(LEN(Crossconnect!C600)=0,"",Crossconnect!C600)</f>
        <v/>
      </c>
      <c r="C598" s="174" t="str">
        <f t="shared" si="37"/>
        <v/>
      </c>
      <c r="D598" s="299" t="str">
        <f>IF(Crossconnect!B600="","",Crossconnect!B600)</f>
        <v/>
      </c>
      <c r="E598" s="174" t="str">
        <f>IF(LEN(Crossconnect!E600)=0,"",Crossconnect!E600)</f>
        <v/>
      </c>
      <c r="F598" s="174" t="str">
        <f t="shared" si="38"/>
        <v/>
      </c>
      <c r="G598" s="79" t="str">
        <f>IF(Crossconnect!D600="","",Crossconnect!D600)</f>
        <v/>
      </c>
      <c r="H598" s="36" t="str">
        <f>IF(LEN(Crossconnect!F600)=0,"",Crossconnect!F600)</f>
        <v/>
      </c>
      <c r="I598" s="238" t="str">
        <f>IF($C598="","",IF($C598="Ja","",VLOOKUP($B598,PDC!$B$10:$G$95,6,FALSE)))</f>
        <v/>
      </c>
      <c r="J598" s="238" t="str">
        <f>IF($C598="","",IF($C598="Ja","",VLOOKUP($B598,PDC!$B$10:$G$95,5,FALSE)))</f>
        <v/>
      </c>
      <c r="K598" s="31"/>
      <c r="L598" s="31"/>
      <c r="M598" s="238" t="str">
        <f>IF($F598="","",IF($F598="Ja","",VLOOKUP($E598,PDC!$B$10:$G$95,5,FALSE)))</f>
        <v/>
      </c>
      <c r="N598" s="31"/>
      <c r="O598" s="300">
        <f t="shared" si="36"/>
        <v>0</v>
      </c>
      <c r="P598" s="300">
        <f t="shared" si="39"/>
        <v>0</v>
      </c>
    </row>
    <row r="599" spans="1:16" x14ac:dyDescent="0.2">
      <c r="A599" s="36" t="str">
        <f>IF(LEN(Crossconnect!A601)=0,"",Crossconnect!A601)</f>
        <v/>
      </c>
      <c r="B599" s="174" t="str">
        <f>IF(LEN(Crossconnect!C601)=0,"",Crossconnect!C601)</f>
        <v/>
      </c>
      <c r="C599" s="174" t="str">
        <f t="shared" si="37"/>
        <v/>
      </c>
      <c r="D599" s="299" t="str">
        <f>IF(Crossconnect!B601="","",Crossconnect!B601)</f>
        <v/>
      </c>
      <c r="E599" s="174" t="str">
        <f>IF(LEN(Crossconnect!E601)=0,"",Crossconnect!E601)</f>
        <v/>
      </c>
      <c r="F599" s="174" t="str">
        <f t="shared" si="38"/>
        <v/>
      </c>
      <c r="G599" s="79" t="str">
        <f>IF(Crossconnect!D601="","",Crossconnect!D601)</f>
        <v/>
      </c>
      <c r="H599" s="36" t="str">
        <f>IF(LEN(Crossconnect!F601)=0,"",Crossconnect!F601)</f>
        <v/>
      </c>
      <c r="I599" s="238" t="str">
        <f>IF($C599="","",IF($C599="Ja","",VLOOKUP($B599,PDC!$B$10:$G$95,6,FALSE)))</f>
        <v/>
      </c>
      <c r="J599" s="238" t="str">
        <f>IF($C599="","",IF($C599="Ja","",VLOOKUP($B599,PDC!$B$10:$G$95,5,FALSE)))</f>
        <v/>
      </c>
      <c r="K599" s="31"/>
      <c r="L599" s="31"/>
      <c r="M599" s="238" t="str">
        <f>IF($F599="","",IF($F599="Ja","",VLOOKUP($E599,PDC!$B$10:$G$95,5,FALSE)))</f>
        <v/>
      </c>
      <c r="N599" s="31"/>
      <c r="O599" s="300">
        <f t="shared" si="36"/>
        <v>0</v>
      </c>
      <c r="P599" s="300">
        <f t="shared" si="39"/>
        <v>0</v>
      </c>
    </row>
    <row r="600" spans="1:16" x14ac:dyDescent="0.2">
      <c r="A600" s="36" t="str">
        <f>IF(LEN(Crossconnect!A602)=0,"",Crossconnect!A602)</f>
        <v/>
      </c>
      <c r="B600" s="174" t="str">
        <f>IF(LEN(Crossconnect!C602)=0,"",Crossconnect!C602)</f>
        <v/>
      </c>
      <c r="C600" s="174" t="str">
        <f t="shared" si="37"/>
        <v/>
      </c>
      <c r="D600" s="299" t="str">
        <f>IF(Crossconnect!B602="","",Crossconnect!B602)</f>
        <v/>
      </c>
      <c r="E600" s="174" t="str">
        <f>IF(LEN(Crossconnect!E602)=0,"",Crossconnect!E602)</f>
        <v/>
      </c>
      <c r="F600" s="174" t="str">
        <f t="shared" si="38"/>
        <v/>
      </c>
      <c r="G600" s="79" t="str">
        <f>IF(Crossconnect!D602="","",Crossconnect!D602)</f>
        <v/>
      </c>
      <c r="H600" s="36" t="str">
        <f>IF(LEN(Crossconnect!F602)=0,"",Crossconnect!F602)</f>
        <v/>
      </c>
      <c r="I600" s="238" t="str">
        <f>IF($C600="","",IF($C600="Ja","",VLOOKUP($B600,PDC!$B$10:$G$95,6,FALSE)))</f>
        <v/>
      </c>
      <c r="J600" s="238" t="str">
        <f>IF($C600="","",IF($C600="Ja","",VLOOKUP($B600,PDC!$B$10:$G$95,5,FALSE)))</f>
        <v/>
      </c>
      <c r="K600" s="31"/>
      <c r="L600" s="31"/>
      <c r="M600" s="238" t="str">
        <f>IF($F600="","",IF($F600="Ja","",VLOOKUP($E600,PDC!$B$10:$G$95,5,FALSE)))</f>
        <v/>
      </c>
      <c r="N600" s="31"/>
      <c r="O600" s="300">
        <f t="shared" si="36"/>
        <v>0</v>
      </c>
      <c r="P600" s="300">
        <f t="shared" si="39"/>
        <v>0</v>
      </c>
    </row>
    <row r="601" spans="1:16" x14ac:dyDescent="0.2">
      <c r="A601" s="36" t="str">
        <f>IF(LEN(Crossconnect!A603)=0,"",Crossconnect!A603)</f>
        <v/>
      </c>
      <c r="B601" s="174" t="str">
        <f>IF(LEN(Crossconnect!C603)=0,"",Crossconnect!C603)</f>
        <v/>
      </c>
      <c r="C601" s="174" t="str">
        <f t="shared" si="37"/>
        <v/>
      </c>
      <c r="D601" s="299" t="str">
        <f>IF(Crossconnect!B603="","",Crossconnect!B603)</f>
        <v/>
      </c>
      <c r="E601" s="174" t="str">
        <f>IF(LEN(Crossconnect!E603)=0,"",Crossconnect!E603)</f>
        <v/>
      </c>
      <c r="F601" s="174" t="str">
        <f t="shared" si="38"/>
        <v/>
      </c>
      <c r="G601" s="79" t="str">
        <f>IF(Crossconnect!D603="","",Crossconnect!D603)</f>
        <v/>
      </c>
      <c r="H601" s="36" t="str">
        <f>IF(LEN(Crossconnect!F603)=0,"",Crossconnect!F603)</f>
        <v/>
      </c>
      <c r="I601" s="238" t="str">
        <f>IF($C601="","",IF($C601="Ja","",VLOOKUP($B601,PDC!$B$10:$G$95,6,FALSE)))</f>
        <v/>
      </c>
      <c r="J601" s="238" t="str">
        <f>IF($C601="","",IF($C601="Ja","",VLOOKUP($B601,PDC!$B$10:$G$95,5,FALSE)))</f>
        <v/>
      </c>
      <c r="K601" s="31"/>
      <c r="L601" s="31"/>
      <c r="M601" s="238" t="str">
        <f>IF($F601="","",IF($F601="Ja","",VLOOKUP($E601,PDC!$B$10:$G$95,5,FALSE)))</f>
        <v/>
      </c>
      <c r="N601" s="31"/>
      <c r="O601" s="300">
        <f t="shared" si="36"/>
        <v>0</v>
      </c>
      <c r="P601" s="300">
        <f t="shared" si="39"/>
        <v>0</v>
      </c>
    </row>
    <row r="602" spans="1:16" x14ac:dyDescent="0.2">
      <c r="A602" s="36" t="str">
        <f>IF(LEN(Crossconnect!A604)=0,"",Crossconnect!A604)</f>
        <v/>
      </c>
      <c r="B602" s="174" t="str">
        <f>IF(LEN(Crossconnect!C604)=0,"",Crossconnect!C604)</f>
        <v/>
      </c>
      <c r="C602" s="174" t="str">
        <f t="shared" si="37"/>
        <v/>
      </c>
      <c r="D602" s="299" t="str">
        <f>IF(Crossconnect!B604="","",Crossconnect!B604)</f>
        <v/>
      </c>
      <c r="E602" s="174" t="str">
        <f>IF(LEN(Crossconnect!E604)=0,"",Crossconnect!E604)</f>
        <v/>
      </c>
      <c r="F602" s="174" t="str">
        <f t="shared" si="38"/>
        <v/>
      </c>
      <c r="G602" s="79" t="str">
        <f>IF(Crossconnect!D604="","",Crossconnect!D604)</f>
        <v/>
      </c>
      <c r="H602" s="36" t="str">
        <f>IF(LEN(Crossconnect!F604)=0,"",Crossconnect!F604)</f>
        <v/>
      </c>
      <c r="I602" s="238" t="str">
        <f>IF($C602="","",IF($C602="Ja","",VLOOKUP($B602,PDC!$B$10:$G$95,6,FALSE)))</f>
        <v/>
      </c>
      <c r="J602" s="238" t="str">
        <f>IF($C602="","",IF($C602="Ja","",VLOOKUP($B602,PDC!$B$10:$G$95,5,FALSE)))</f>
        <v/>
      </c>
      <c r="K602" s="31"/>
      <c r="L602" s="31"/>
      <c r="M602" s="238" t="str">
        <f>IF($F602="","",IF($F602="Ja","",VLOOKUP($E602,PDC!$B$10:$G$95,5,FALSE)))</f>
        <v/>
      </c>
      <c r="N602" s="31"/>
      <c r="O602" s="300">
        <f t="shared" si="36"/>
        <v>0</v>
      </c>
      <c r="P602" s="300">
        <f t="shared" si="39"/>
        <v>0</v>
      </c>
    </row>
    <row r="603" spans="1:16" x14ac:dyDescent="0.2">
      <c r="A603" s="36" t="str">
        <f>IF(LEN(Crossconnect!A605)=0,"",Crossconnect!A605)</f>
        <v/>
      </c>
      <c r="B603" s="174" t="str">
        <f>IF(LEN(Crossconnect!C605)=0,"",Crossconnect!C605)</f>
        <v/>
      </c>
      <c r="C603" s="174" t="str">
        <f t="shared" si="37"/>
        <v/>
      </c>
      <c r="D603" s="299" t="str">
        <f>IF(Crossconnect!B605="","",Crossconnect!B605)</f>
        <v/>
      </c>
      <c r="E603" s="174" t="str">
        <f>IF(LEN(Crossconnect!E605)=0,"",Crossconnect!E605)</f>
        <v/>
      </c>
      <c r="F603" s="174" t="str">
        <f t="shared" si="38"/>
        <v/>
      </c>
      <c r="G603" s="79" t="str">
        <f>IF(Crossconnect!D605="","",Crossconnect!D605)</f>
        <v/>
      </c>
      <c r="H603" s="36" t="str">
        <f>IF(LEN(Crossconnect!F605)=0,"",Crossconnect!F605)</f>
        <v/>
      </c>
      <c r="I603" s="238" t="str">
        <f>IF($C603="","",IF($C603="Ja","",VLOOKUP($B603,PDC!$B$10:$G$95,6,FALSE)))</f>
        <v/>
      </c>
      <c r="J603" s="238" t="str">
        <f>IF($C603="","",IF($C603="Ja","",VLOOKUP($B603,PDC!$B$10:$G$95,5,FALSE)))</f>
        <v/>
      </c>
      <c r="K603" s="31"/>
      <c r="L603" s="31"/>
      <c r="M603" s="238" t="str">
        <f>IF($F603="","",IF($F603="Ja","",VLOOKUP($E603,PDC!$B$10:$G$95,5,FALSE)))</f>
        <v/>
      </c>
      <c r="N603" s="31"/>
      <c r="O603" s="300">
        <f t="shared" si="36"/>
        <v>0</v>
      </c>
      <c r="P603" s="300">
        <f t="shared" si="39"/>
        <v>0</v>
      </c>
    </row>
    <row r="604" spans="1:16" x14ac:dyDescent="0.2">
      <c r="A604" s="36" t="str">
        <f>IF(LEN(Crossconnect!A606)=0,"",Crossconnect!A606)</f>
        <v/>
      </c>
      <c r="B604" s="174" t="str">
        <f>IF(LEN(Crossconnect!C606)=0,"",Crossconnect!C606)</f>
        <v/>
      </c>
      <c r="C604" s="174" t="str">
        <f t="shared" si="37"/>
        <v/>
      </c>
      <c r="D604" s="299" t="str">
        <f>IF(Crossconnect!B606="","",Crossconnect!B606)</f>
        <v/>
      </c>
      <c r="E604" s="174" t="str">
        <f>IF(LEN(Crossconnect!E606)=0,"",Crossconnect!E606)</f>
        <v/>
      </c>
      <c r="F604" s="174" t="str">
        <f t="shared" si="38"/>
        <v/>
      </c>
      <c r="G604" s="79" t="str">
        <f>IF(Crossconnect!D606="","",Crossconnect!D606)</f>
        <v/>
      </c>
      <c r="H604" s="36" t="str">
        <f>IF(LEN(Crossconnect!F606)=0,"",Crossconnect!F606)</f>
        <v/>
      </c>
      <c r="I604" s="238" t="str">
        <f>IF($C604="","",IF($C604="Ja","",VLOOKUP($B604,PDC!$B$10:$G$95,6,FALSE)))</f>
        <v/>
      </c>
      <c r="J604" s="238" t="str">
        <f>IF($C604="","",IF($C604="Ja","",VLOOKUP($B604,PDC!$B$10:$G$95,5,FALSE)))</f>
        <v/>
      </c>
      <c r="K604" s="31"/>
      <c r="L604" s="31"/>
      <c r="M604" s="238" t="str">
        <f>IF($F604="","",IF($F604="Ja","",VLOOKUP($E604,PDC!$B$10:$G$95,5,FALSE)))</f>
        <v/>
      </c>
      <c r="N604" s="31"/>
      <c r="O604" s="300">
        <f t="shared" si="36"/>
        <v>0</v>
      </c>
      <c r="P604" s="300">
        <f t="shared" si="39"/>
        <v>0</v>
      </c>
    </row>
    <row r="605" spans="1:16" x14ac:dyDescent="0.2">
      <c r="A605" s="36" t="str">
        <f>IF(LEN(Crossconnect!A607)=0,"",Crossconnect!A607)</f>
        <v/>
      </c>
      <c r="B605" s="174" t="str">
        <f>IF(LEN(Crossconnect!C607)=0,"",Crossconnect!C607)</f>
        <v/>
      </c>
      <c r="C605" s="174" t="str">
        <f t="shared" si="37"/>
        <v/>
      </c>
      <c r="D605" s="299" t="str">
        <f>IF(Crossconnect!B607="","",Crossconnect!B607)</f>
        <v/>
      </c>
      <c r="E605" s="174" t="str">
        <f>IF(LEN(Crossconnect!E607)=0,"",Crossconnect!E607)</f>
        <v/>
      </c>
      <c r="F605" s="174" t="str">
        <f t="shared" si="38"/>
        <v/>
      </c>
      <c r="G605" s="79" t="str">
        <f>IF(Crossconnect!D607="","",Crossconnect!D607)</f>
        <v/>
      </c>
      <c r="H605" s="36" t="str">
        <f>IF(LEN(Crossconnect!F607)=0,"",Crossconnect!F607)</f>
        <v/>
      </c>
      <c r="I605" s="238" t="str">
        <f>IF($C605="","",IF($C605="Ja","",VLOOKUP($B605,PDC!$B$10:$G$95,6,FALSE)))</f>
        <v/>
      </c>
      <c r="J605" s="238" t="str">
        <f>IF($C605="","",IF($C605="Ja","",VLOOKUP($B605,PDC!$B$10:$G$95,5,FALSE)))</f>
        <v/>
      </c>
      <c r="K605" s="31"/>
      <c r="L605" s="31"/>
      <c r="M605" s="238" t="str">
        <f>IF($F605="","",IF($F605="Ja","",VLOOKUP($E605,PDC!$B$10:$G$95,5,FALSE)))</f>
        <v/>
      </c>
      <c r="N605" s="31"/>
      <c r="O605" s="300">
        <f t="shared" si="36"/>
        <v>0</v>
      </c>
      <c r="P605" s="300">
        <f t="shared" si="39"/>
        <v>0</v>
      </c>
    </row>
    <row r="606" spans="1:16" x14ac:dyDescent="0.2">
      <c r="A606" s="36" t="str">
        <f>IF(LEN(Crossconnect!A608)=0,"",Crossconnect!A608)</f>
        <v/>
      </c>
      <c r="B606" s="174" t="str">
        <f>IF(LEN(Crossconnect!C608)=0,"",Crossconnect!C608)</f>
        <v/>
      </c>
      <c r="C606" s="174" t="str">
        <f t="shared" si="37"/>
        <v/>
      </c>
      <c r="D606" s="299" t="str">
        <f>IF(Crossconnect!B608="","",Crossconnect!B608)</f>
        <v/>
      </c>
      <c r="E606" s="174" t="str">
        <f>IF(LEN(Crossconnect!E608)=0,"",Crossconnect!E608)</f>
        <v/>
      </c>
      <c r="F606" s="174" t="str">
        <f t="shared" si="38"/>
        <v/>
      </c>
      <c r="G606" s="79" t="str">
        <f>IF(Crossconnect!D608="","",Crossconnect!D608)</f>
        <v/>
      </c>
      <c r="H606" s="36" t="str">
        <f>IF(LEN(Crossconnect!F608)=0,"",Crossconnect!F608)</f>
        <v/>
      </c>
      <c r="I606" s="238" t="str">
        <f>IF($C606="","",IF($C606="Ja","",VLOOKUP($B606,PDC!$B$10:$G$95,6,FALSE)))</f>
        <v/>
      </c>
      <c r="J606" s="238" t="str">
        <f>IF($C606="","",IF($C606="Ja","",VLOOKUP($B606,PDC!$B$10:$G$95,5,FALSE)))</f>
        <v/>
      </c>
      <c r="K606" s="31"/>
      <c r="L606" s="31"/>
      <c r="M606" s="238" t="str">
        <f>IF($F606="","",IF($F606="Ja","",VLOOKUP($E606,PDC!$B$10:$G$95,5,FALSE)))</f>
        <v/>
      </c>
      <c r="N606" s="31"/>
      <c r="O606" s="300">
        <f t="shared" si="36"/>
        <v>0</v>
      </c>
      <c r="P606" s="300">
        <f t="shared" si="39"/>
        <v>0</v>
      </c>
    </row>
    <row r="607" spans="1:16" x14ac:dyDescent="0.2">
      <c r="A607" s="36" t="str">
        <f>IF(LEN(Crossconnect!A609)=0,"",Crossconnect!A609)</f>
        <v/>
      </c>
      <c r="B607" s="174" t="str">
        <f>IF(LEN(Crossconnect!C609)=0,"",Crossconnect!C609)</f>
        <v/>
      </c>
      <c r="C607" s="174" t="str">
        <f t="shared" si="37"/>
        <v/>
      </c>
      <c r="D607" s="299" t="str">
        <f>IF(Crossconnect!B609="","",Crossconnect!B609)</f>
        <v/>
      </c>
      <c r="E607" s="174" t="str">
        <f>IF(LEN(Crossconnect!E609)=0,"",Crossconnect!E609)</f>
        <v/>
      </c>
      <c r="F607" s="174" t="str">
        <f t="shared" si="38"/>
        <v/>
      </c>
      <c r="G607" s="79" t="str">
        <f>IF(Crossconnect!D609="","",Crossconnect!D609)</f>
        <v/>
      </c>
      <c r="H607" s="36" t="str">
        <f>IF(LEN(Crossconnect!F609)=0,"",Crossconnect!F609)</f>
        <v/>
      </c>
      <c r="I607" s="238" t="str">
        <f>IF($C607="","",IF($C607="Ja","",VLOOKUP($B607,PDC!$B$10:$G$95,6,FALSE)))</f>
        <v/>
      </c>
      <c r="J607" s="238" t="str">
        <f>IF($C607="","",IF($C607="Ja","",VLOOKUP($B607,PDC!$B$10:$G$95,5,FALSE)))</f>
        <v/>
      </c>
      <c r="K607" s="31"/>
      <c r="L607" s="31"/>
      <c r="M607" s="238" t="str">
        <f>IF($F607="","",IF($F607="Ja","",VLOOKUP($E607,PDC!$B$10:$G$95,5,FALSE)))</f>
        <v/>
      </c>
      <c r="N607" s="31"/>
      <c r="O607" s="300">
        <f t="shared" si="36"/>
        <v>0</v>
      </c>
      <c r="P607" s="300">
        <f t="shared" si="39"/>
        <v>0</v>
      </c>
    </row>
    <row r="608" spans="1:16" x14ac:dyDescent="0.2">
      <c r="A608" s="36" t="str">
        <f>IF(LEN(Crossconnect!A610)=0,"",Crossconnect!A610)</f>
        <v/>
      </c>
      <c r="B608" s="174" t="str">
        <f>IF(LEN(Crossconnect!C610)=0,"",Crossconnect!C610)</f>
        <v/>
      </c>
      <c r="C608" s="174" t="str">
        <f t="shared" si="37"/>
        <v/>
      </c>
      <c r="D608" s="299" t="str">
        <f>IF(Crossconnect!B610="","",Crossconnect!B610)</f>
        <v/>
      </c>
      <c r="E608" s="174" t="str">
        <f>IF(LEN(Crossconnect!E610)=0,"",Crossconnect!E610)</f>
        <v/>
      </c>
      <c r="F608" s="174" t="str">
        <f t="shared" si="38"/>
        <v/>
      </c>
      <c r="G608" s="79" t="str">
        <f>IF(Crossconnect!D610="","",Crossconnect!D610)</f>
        <v/>
      </c>
      <c r="H608" s="36" t="str">
        <f>IF(LEN(Crossconnect!F610)=0,"",Crossconnect!F610)</f>
        <v/>
      </c>
      <c r="I608" s="238" t="str">
        <f>IF($C608="","",IF($C608="Ja","",VLOOKUP($B608,PDC!$B$10:$G$95,6,FALSE)))</f>
        <v/>
      </c>
      <c r="J608" s="238" t="str">
        <f>IF($C608="","",IF($C608="Ja","",VLOOKUP($B608,PDC!$B$10:$G$95,5,FALSE)))</f>
        <v/>
      </c>
      <c r="K608" s="31"/>
      <c r="L608" s="31"/>
      <c r="M608" s="238" t="str">
        <f>IF($F608="","",IF($F608="Ja","",VLOOKUP($E608,PDC!$B$10:$G$95,5,FALSE)))</f>
        <v/>
      </c>
      <c r="N608" s="31"/>
      <c r="O608" s="300">
        <f t="shared" si="36"/>
        <v>0</v>
      </c>
      <c r="P608" s="300">
        <f t="shared" si="39"/>
        <v>0</v>
      </c>
    </row>
    <row r="609" spans="1:16" x14ac:dyDescent="0.2">
      <c r="A609" s="36" t="str">
        <f>IF(LEN(Crossconnect!A611)=0,"",Crossconnect!A611)</f>
        <v/>
      </c>
      <c r="B609" s="174" t="str">
        <f>IF(LEN(Crossconnect!C611)=0,"",Crossconnect!C611)</f>
        <v/>
      </c>
      <c r="C609" s="174" t="str">
        <f t="shared" si="37"/>
        <v/>
      </c>
      <c r="D609" s="299" t="str">
        <f>IF(Crossconnect!B611="","",Crossconnect!B611)</f>
        <v/>
      </c>
      <c r="E609" s="174" t="str">
        <f>IF(LEN(Crossconnect!E611)=0,"",Crossconnect!E611)</f>
        <v/>
      </c>
      <c r="F609" s="174" t="str">
        <f t="shared" si="38"/>
        <v/>
      </c>
      <c r="G609" s="79" t="str">
        <f>IF(Crossconnect!D611="","",Crossconnect!D611)</f>
        <v/>
      </c>
      <c r="H609" s="36" t="str">
        <f>IF(LEN(Crossconnect!F611)=0,"",Crossconnect!F611)</f>
        <v/>
      </c>
      <c r="I609" s="238" t="str">
        <f>IF($C609="","",IF($C609="Ja","",VLOOKUP($B609,PDC!$B$10:$G$95,6,FALSE)))</f>
        <v/>
      </c>
      <c r="J609" s="238" t="str">
        <f>IF($C609="","",IF($C609="Ja","",VLOOKUP($B609,PDC!$B$10:$G$95,5,FALSE)))</f>
        <v/>
      </c>
      <c r="K609" s="31"/>
      <c r="L609" s="31"/>
      <c r="M609" s="238" t="str">
        <f>IF($F609="","",IF($F609="Ja","",VLOOKUP($E609,PDC!$B$10:$G$95,5,FALSE)))</f>
        <v/>
      </c>
      <c r="N609" s="31"/>
      <c r="O609" s="300">
        <f t="shared" si="36"/>
        <v>0</v>
      </c>
      <c r="P609" s="300">
        <f t="shared" si="39"/>
        <v>0</v>
      </c>
    </row>
    <row r="610" spans="1:16" x14ac:dyDescent="0.2">
      <c r="A610" s="36" t="str">
        <f>IF(LEN(Crossconnect!A612)=0,"",Crossconnect!A612)</f>
        <v/>
      </c>
      <c r="B610" s="174" t="str">
        <f>IF(LEN(Crossconnect!C612)=0,"",Crossconnect!C612)</f>
        <v/>
      </c>
      <c r="C610" s="174" t="str">
        <f t="shared" si="37"/>
        <v/>
      </c>
      <c r="D610" s="299" t="str">
        <f>IF(Crossconnect!B612="","",Crossconnect!B612)</f>
        <v/>
      </c>
      <c r="E610" s="174" t="str">
        <f>IF(LEN(Crossconnect!E612)=0,"",Crossconnect!E612)</f>
        <v/>
      </c>
      <c r="F610" s="174" t="str">
        <f t="shared" si="38"/>
        <v/>
      </c>
      <c r="G610" s="79" t="str">
        <f>IF(Crossconnect!D612="","",Crossconnect!D612)</f>
        <v/>
      </c>
      <c r="H610" s="36" t="str">
        <f>IF(LEN(Crossconnect!F612)=0,"",Crossconnect!F612)</f>
        <v/>
      </c>
      <c r="I610" s="238" t="str">
        <f>IF($C610="","",IF($C610="Ja","",VLOOKUP($B610,PDC!$B$10:$G$95,6,FALSE)))</f>
        <v/>
      </c>
      <c r="J610" s="238" t="str">
        <f>IF($C610="","",IF($C610="Ja","",VLOOKUP($B610,PDC!$B$10:$G$95,5,FALSE)))</f>
        <v/>
      </c>
      <c r="K610" s="31"/>
      <c r="L610" s="31"/>
      <c r="M610" s="238" t="str">
        <f>IF($F610="","",IF($F610="Ja","",VLOOKUP($E610,PDC!$B$10:$G$95,5,FALSE)))</f>
        <v/>
      </c>
      <c r="N610" s="31"/>
      <c r="O610" s="300">
        <f t="shared" si="36"/>
        <v>0</v>
      </c>
      <c r="P610" s="300">
        <f t="shared" si="39"/>
        <v>0</v>
      </c>
    </row>
    <row r="611" spans="1:16" x14ac:dyDescent="0.2">
      <c r="A611" s="36" t="str">
        <f>IF(LEN(Crossconnect!A613)=0,"",Crossconnect!A613)</f>
        <v/>
      </c>
      <c r="B611" s="174" t="str">
        <f>IF(LEN(Crossconnect!C613)=0,"",Crossconnect!C613)</f>
        <v/>
      </c>
      <c r="C611" s="174" t="str">
        <f t="shared" si="37"/>
        <v/>
      </c>
      <c r="D611" s="299" t="str">
        <f>IF(Crossconnect!B613="","",Crossconnect!B613)</f>
        <v/>
      </c>
      <c r="E611" s="174" t="str">
        <f>IF(LEN(Crossconnect!E613)=0,"",Crossconnect!E613)</f>
        <v/>
      </c>
      <c r="F611" s="174" t="str">
        <f t="shared" si="38"/>
        <v/>
      </c>
      <c r="G611" s="79" t="str">
        <f>IF(Crossconnect!D613="","",Crossconnect!D613)</f>
        <v/>
      </c>
      <c r="H611" s="36" t="str">
        <f>IF(LEN(Crossconnect!F613)=0,"",Crossconnect!F613)</f>
        <v/>
      </c>
      <c r="I611" s="238" t="str">
        <f>IF($C611="","",IF($C611="Ja","",VLOOKUP($B611,PDC!$B$10:$G$95,6,FALSE)))</f>
        <v/>
      </c>
      <c r="J611" s="238" t="str">
        <f>IF($C611="","",IF($C611="Ja","",VLOOKUP($B611,PDC!$B$10:$G$95,5,FALSE)))</f>
        <v/>
      </c>
      <c r="K611" s="31"/>
      <c r="L611" s="31"/>
      <c r="M611" s="238" t="str">
        <f>IF($F611="","",IF($F611="Ja","",VLOOKUP($E611,PDC!$B$10:$G$95,5,FALSE)))</f>
        <v/>
      </c>
      <c r="N611" s="31"/>
      <c r="O611" s="300">
        <f t="shared" si="36"/>
        <v>0</v>
      </c>
      <c r="P611" s="300">
        <f t="shared" si="39"/>
        <v>0</v>
      </c>
    </row>
    <row r="612" spans="1:16" x14ac:dyDescent="0.2">
      <c r="A612" s="36" t="str">
        <f>IF(LEN(Crossconnect!A614)=0,"",Crossconnect!A614)</f>
        <v/>
      </c>
      <c r="B612" s="174" t="str">
        <f>IF(LEN(Crossconnect!C614)=0,"",Crossconnect!C614)</f>
        <v/>
      </c>
      <c r="C612" s="174" t="str">
        <f t="shared" si="37"/>
        <v/>
      </c>
      <c r="D612" s="299" t="str">
        <f>IF(Crossconnect!B614="","",Crossconnect!B614)</f>
        <v/>
      </c>
      <c r="E612" s="174" t="str">
        <f>IF(LEN(Crossconnect!E614)=0,"",Crossconnect!E614)</f>
        <v/>
      </c>
      <c r="F612" s="174" t="str">
        <f t="shared" si="38"/>
        <v/>
      </c>
      <c r="G612" s="79" t="str">
        <f>IF(Crossconnect!D614="","",Crossconnect!D614)</f>
        <v/>
      </c>
      <c r="H612" s="36" t="str">
        <f>IF(LEN(Crossconnect!F614)=0,"",Crossconnect!F614)</f>
        <v/>
      </c>
      <c r="I612" s="238" t="str">
        <f>IF($C612="","",IF($C612="Ja","",VLOOKUP($B612,PDC!$B$10:$G$95,6,FALSE)))</f>
        <v/>
      </c>
      <c r="J612" s="238" t="str">
        <f>IF($C612="","",IF($C612="Ja","",VLOOKUP($B612,PDC!$B$10:$G$95,5,FALSE)))</f>
        <v/>
      </c>
      <c r="K612" s="31"/>
      <c r="L612" s="31"/>
      <c r="M612" s="238" t="str">
        <f>IF($F612="","",IF($F612="Ja","",VLOOKUP($E612,PDC!$B$10:$G$95,5,FALSE)))</f>
        <v/>
      </c>
      <c r="N612" s="31"/>
      <c r="O612" s="300">
        <f t="shared" si="36"/>
        <v>0</v>
      </c>
      <c r="P612" s="300">
        <f t="shared" si="39"/>
        <v>0</v>
      </c>
    </row>
    <row r="613" spans="1:16" x14ac:dyDescent="0.2">
      <c r="A613" s="36" t="str">
        <f>IF(LEN(Crossconnect!A615)=0,"",Crossconnect!A615)</f>
        <v/>
      </c>
      <c r="B613" s="174" t="str">
        <f>IF(LEN(Crossconnect!C615)=0,"",Crossconnect!C615)</f>
        <v/>
      </c>
      <c r="C613" s="174" t="str">
        <f t="shared" si="37"/>
        <v/>
      </c>
      <c r="D613" s="299" t="str">
        <f>IF(Crossconnect!B615="","",Crossconnect!B615)</f>
        <v/>
      </c>
      <c r="E613" s="174" t="str">
        <f>IF(LEN(Crossconnect!E615)=0,"",Crossconnect!E615)</f>
        <v/>
      </c>
      <c r="F613" s="174" t="str">
        <f t="shared" si="38"/>
        <v/>
      </c>
      <c r="G613" s="79" t="str">
        <f>IF(Crossconnect!D615="","",Crossconnect!D615)</f>
        <v/>
      </c>
      <c r="H613" s="36" t="str">
        <f>IF(LEN(Crossconnect!F615)=0,"",Crossconnect!F615)</f>
        <v/>
      </c>
      <c r="I613" s="238" t="str">
        <f>IF($C613="","",IF($C613="Ja","",VLOOKUP($B613,PDC!$B$10:$G$95,6,FALSE)))</f>
        <v/>
      </c>
      <c r="J613" s="238" t="str">
        <f>IF($C613="","",IF($C613="Ja","",VLOOKUP($B613,PDC!$B$10:$G$95,5,FALSE)))</f>
        <v/>
      </c>
      <c r="K613" s="31"/>
      <c r="L613" s="31"/>
      <c r="M613" s="238" t="str">
        <f>IF($F613="","",IF($F613="Ja","",VLOOKUP($E613,PDC!$B$10:$G$95,5,FALSE)))</f>
        <v/>
      </c>
      <c r="N613" s="31"/>
      <c r="O613" s="300">
        <f t="shared" si="36"/>
        <v>0</v>
      </c>
      <c r="P613" s="300">
        <f t="shared" si="39"/>
        <v>0</v>
      </c>
    </row>
    <row r="614" spans="1:16" x14ac:dyDescent="0.2">
      <c r="A614" s="36" t="str">
        <f>IF(LEN(Crossconnect!A616)=0,"",Crossconnect!A616)</f>
        <v/>
      </c>
      <c r="B614" s="174" t="str">
        <f>IF(LEN(Crossconnect!C616)=0,"",Crossconnect!C616)</f>
        <v/>
      </c>
      <c r="C614" s="174" t="str">
        <f t="shared" si="37"/>
        <v/>
      </c>
      <c r="D614" s="299" t="str">
        <f>IF(Crossconnect!B616="","",Crossconnect!B616)</f>
        <v/>
      </c>
      <c r="E614" s="174" t="str">
        <f>IF(LEN(Crossconnect!E616)=0,"",Crossconnect!E616)</f>
        <v/>
      </c>
      <c r="F614" s="174" t="str">
        <f t="shared" si="38"/>
        <v/>
      </c>
      <c r="G614" s="79" t="str">
        <f>IF(Crossconnect!D616="","",Crossconnect!D616)</f>
        <v/>
      </c>
      <c r="H614" s="36" t="str">
        <f>IF(LEN(Crossconnect!F616)=0,"",Crossconnect!F616)</f>
        <v/>
      </c>
      <c r="I614" s="238" t="str">
        <f>IF($C614="","",IF($C614="Ja","",VLOOKUP($B614,PDC!$B$10:$G$95,6,FALSE)))</f>
        <v/>
      </c>
      <c r="J614" s="238" t="str">
        <f>IF($C614="","",IF($C614="Ja","",VLOOKUP($B614,PDC!$B$10:$G$95,5,FALSE)))</f>
        <v/>
      </c>
      <c r="K614" s="31"/>
      <c r="L614" s="31"/>
      <c r="M614" s="238" t="str">
        <f>IF($F614="","",IF($F614="Ja","",VLOOKUP($E614,PDC!$B$10:$G$95,5,FALSE)))</f>
        <v/>
      </c>
      <c r="N614" s="31"/>
      <c r="O614" s="300">
        <f t="shared" si="36"/>
        <v>0</v>
      </c>
      <c r="P614" s="300">
        <f t="shared" si="39"/>
        <v>0</v>
      </c>
    </row>
    <row r="615" spans="1:16" x14ac:dyDescent="0.2">
      <c r="A615" s="36" t="str">
        <f>IF(LEN(Crossconnect!A617)=0,"",Crossconnect!A617)</f>
        <v/>
      </c>
      <c r="B615" s="174" t="str">
        <f>IF(LEN(Crossconnect!C617)=0,"",Crossconnect!C617)</f>
        <v/>
      </c>
      <c r="C615" s="174" t="str">
        <f t="shared" si="37"/>
        <v/>
      </c>
      <c r="D615" s="299" t="str">
        <f>IF(Crossconnect!B617="","",Crossconnect!B617)</f>
        <v/>
      </c>
      <c r="E615" s="174" t="str">
        <f>IF(LEN(Crossconnect!E617)=0,"",Crossconnect!E617)</f>
        <v/>
      </c>
      <c r="F615" s="174" t="str">
        <f t="shared" si="38"/>
        <v/>
      </c>
      <c r="G615" s="79" t="str">
        <f>IF(Crossconnect!D617="","",Crossconnect!D617)</f>
        <v/>
      </c>
      <c r="H615" s="36" t="str">
        <f>IF(LEN(Crossconnect!F617)=0,"",Crossconnect!F617)</f>
        <v/>
      </c>
      <c r="I615" s="238" t="str">
        <f>IF($C615="","",IF($C615="Ja","",VLOOKUP($B615,PDC!$B$10:$G$95,6,FALSE)))</f>
        <v/>
      </c>
      <c r="J615" s="238" t="str">
        <f>IF($C615="","",IF($C615="Ja","",VLOOKUP($B615,PDC!$B$10:$G$95,5,FALSE)))</f>
        <v/>
      </c>
      <c r="K615" s="31"/>
      <c r="L615" s="31"/>
      <c r="M615" s="238" t="str">
        <f>IF($F615="","",IF($F615="Ja","",VLOOKUP($E615,PDC!$B$10:$G$95,5,FALSE)))</f>
        <v/>
      </c>
      <c r="N615" s="31"/>
      <c r="O615" s="300">
        <f t="shared" si="36"/>
        <v>0</v>
      </c>
      <c r="P615" s="300">
        <f t="shared" si="39"/>
        <v>0</v>
      </c>
    </row>
    <row r="616" spans="1:16" x14ac:dyDescent="0.2">
      <c r="A616" s="36" t="str">
        <f>IF(LEN(Crossconnect!A618)=0,"",Crossconnect!A618)</f>
        <v/>
      </c>
      <c r="B616" s="174" t="str">
        <f>IF(LEN(Crossconnect!C618)=0,"",Crossconnect!C618)</f>
        <v/>
      </c>
      <c r="C616" s="174" t="str">
        <f t="shared" si="37"/>
        <v/>
      </c>
      <c r="D616" s="299" t="str">
        <f>IF(Crossconnect!B618="","",Crossconnect!B618)</f>
        <v/>
      </c>
      <c r="E616" s="174" t="str">
        <f>IF(LEN(Crossconnect!E618)=0,"",Crossconnect!E618)</f>
        <v/>
      </c>
      <c r="F616" s="174" t="str">
        <f t="shared" si="38"/>
        <v/>
      </c>
      <c r="G616" s="79" t="str">
        <f>IF(Crossconnect!D618="","",Crossconnect!D618)</f>
        <v/>
      </c>
      <c r="H616" s="36" t="str">
        <f>IF(LEN(Crossconnect!F618)=0,"",Crossconnect!F618)</f>
        <v/>
      </c>
      <c r="I616" s="238" t="str">
        <f>IF($C616="","",IF($C616="Ja","",VLOOKUP($B616,PDC!$B$10:$G$95,6,FALSE)))</f>
        <v/>
      </c>
      <c r="J616" s="238" t="str">
        <f>IF($C616="","",IF($C616="Ja","",VLOOKUP($B616,PDC!$B$10:$G$95,5,FALSE)))</f>
        <v/>
      </c>
      <c r="K616" s="31"/>
      <c r="L616" s="31"/>
      <c r="M616" s="238" t="str">
        <f>IF($F616="","",IF($F616="Ja","",VLOOKUP($E616,PDC!$B$10:$G$95,5,FALSE)))</f>
        <v/>
      </c>
      <c r="N616" s="31"/>
      <c r="O616" s="300">
        <f t="shared" si="36"/>
        <v>0</v>
      </c>
      <c r="P616" s="300">
        <f t="shared" si="39"/>
        <v>0</v>
      </c>
    </row>
    <row r="617" spans="1:16" x14ac:dyDescent="0.2">
      <c r="A617" s="36" t="str">
        <f>IF(LEN(Crossconnect!A619)=0,"",Crossconnect!A619)</f>
        <v/>
      </c>
      <c r="B617" s="174" t="str">
        <f>IF(LEN(Crossconnect!C619)=0,"",Crossconnect!C619)</f>
        <v/>
      </c>
      <c r="C617" s="174" t="str">
        <f t="shared" si="37"/>
        <v/>
      </c>
      <c r="D617" s="299" t="str">
        <f>IF(Crossconnect!B619="","",Crossconnect!B619)</f>
        <v/>
      </c>
      <c r="E617" s="174" t="str">
        <f>IF(LEN(Crossconnect!E619)=0,"",Crossconnect!E619)</f>
        <v/>
      </c>
      <c r="F617" s="174" t="str">
        <f t="shared" si="38"/>
        <v/>
      </c>
      <c r="G617" s="79" t="str">
        <f>IF(Crossconnect!D619="","",Crossconnect!D619)</f>
        <v/>
      </c>
      <c r="H617" s="36" t="str">
        <f>IF(LEN(Crossconnect!F619)=0,"",Crossconnect!F619)</f>
        <v/>
      </c>
      <c r="I617" s="238" t="str">
        <f>IF($C617="","",IF($C617="Ja","",VLOOKUP($B617,PDC!$B$10:$G$95,6,FALSE)))</f>
        <v/>
      </c>
      <c r="J617" s="238" t="str">
        <f>IF($C617="","",IF($C617="Ja","",VLOOKUP($B617,PDC!$B$10:$G$95,5,FALSE)))</f>
        <v/>
      </c>
      <c r="K617" s="31"/>
      <c r="L617" s="31"/>
      <c r="M617" s="238" t="str">
        <f>IF($F617="","",IF($F617="Ja","",VLOOKUP($E617,PDC!$B$10:$G$95,5,FALSE)))</f>
        <v/>
      </c>
      <c r="N617" s="31"/>
      <c r="O617" s="300">
        <f t="shared" si="36"/>
        <v>0</v>
      </c>
      <c r="P617" s="300">
        <f t="shared" si="39"/>
        <v>0</v>
      </c>
    </row>
    <row r="618" spans="1:16" x14ac:dyDescent="0.2">
      <c r="A618" s="36" t="str">
        <f>IF(LEN(Crossconnect!A620)=0,"",Crossconnect!A620)</f>
        <v/>
      </c>
      <c r="B618" s="174" t="str">
        <f>IF(LEN(Crossconnect!C620)=0,"",Crossconnect!C620)</f>
        <v/>
      </c>
      <c r="C618" s="174" t="str">
        <f t="shared" si="37"/>
        <v/>
      </c>
      <c r="D618" s="299" t="str">
        <f>IF(Crossconnect!B620="","",Crossconnect!B620)</f>
        <v/>
      </c>
      <c r="E618" s="174" t="str">
        <f>IF(LEN(Crossconnect!E620)=0,"",Crossconnect!E620)</f>
        <v/>
      </c>
      <c r="F618" s="174" t="str">
        <f t="shared" si="38"/>
        <v/>
      </c>
      <c r="G618" s="79" t="str">
        <f>IF(Crossconnect!D620="","",Crossconnect!D620)</f>
        <v/>
      </c>
      <c r="H618" s="36" t="str">
        <f>IF(LEN(Crossconnect!F620)=0,"",Crossconnect!F620)</f>
        <v/>
      </c>
      <c r="I618" s="238" t="str">
        <f>IF($C618="","",IF($C618="Ja","",VLOOKUP($B618,PDC!$B$10:$G$95,6,FALSE)))</f>
        <v/>
      </c>
      <c r="J618" s="238" t="str">
        <f>IF($C618="","",IF($C618="Ja","",VLOOKUP($B618,PDC!$B$10:$G$95,5,FALSE)))</f>
        <v/>
      </c>
      <c r="K618" s="31"/>
      <c r="L618" s="31"/>
      <c r="M618" s="238" t="str">
        <f>IF($F618="","",IF($F618="Ja","",VLOOKUP($E618,PDC!$B$10:$G$95,5,FALSE)))</f>
        <v/>
      </c>
      <c r="N618" s="31"/>
      <c r="O618" s="300">
        <f t="shared" si="36"/>
        <v>0</v>
      </c>
      <c r="P618" s="300">
        <f t="shared" si="39"/>
        <v>0</v>
      </c>
    </row>
    <row r="619" spans="1:16" x14ac:dyDescent="0.2">
      <c r="A619" s="36" t="str">
        <f>IF(LEN(Crossconnect!A621)=0,"",Crossconnect!A621)</f>
        <v/>
      </c>
      <c r="B619" s="174" t="str">
        <f>IF(LEN(Crossconnect!C621)=0,"",Crossconnect!C621)</f>
        <v/>
      </c>
      <c r="C619" s="174" t="str">
        <f t="shared" si="37"/>
        <v/>
      </c>
      <c r="D619" s="299" t="str">
        <f>IF(Crossconnect!B621="","",Crossconnect!B621)</f>
        <v/>
      </c>
      <c r="E619" s="174" t="str">
        <f>IF(LEN(Crossconnect!E621)=0,"",Crossconnect!E621)</f>
        <v/>
      </c>
      <c r="F619" s="174" t="str">
        <f t="shared" si="38"/>
        <v/>
      </c>
      <c r="G619" s="79" t="str">
        <f>IF(Crossconnect!D621="","",Crossconnect!D621)</f>
        <v/>
      </c>
      <c r="H619" s="36" t="str">
        <f>IF(LEN(Crossconnect!F621)=0,"",Crossconnect!F621)</f>
        <v/>
      </c>
      <c r="I619" s="238" t="str">
        <f>IF($C619="","",IF($C619="Ja","",VLOOKUP($B619,PDC!$B$10:$G$95,6,FALSE)))</f>
        <v/>
      </c>
      <c r="J619" s="238" t="str">
        <f>IF($C619="","",IF($C619="Ja","",VLOOKUP($B619,PDC!$B$10:$G$95,5,FALSE)))</f>
        <v/>
      </c>
      <c r="K619" s="31"/>
      <c r="L619" s="31"/>
      <c r="M619" s="238" t="str">
        <f>IF($F619="","",IF($F619="Ja","",VLOOKUP($E619,PDC!$B$10:$G$95,5,FALSE)))</f>
        <v/>
      </c>
      <c r="N619" s="31"/>
      <c r="O619" s="300">
        <f t="shared" si="36"/>
        <v>0</v>
      </c>
      <c r="P619" s="300">
        <f t="shared" si="39"/>
        <v>0</v>
      </c>
    </row>
    <row r="620" spans="1:16" x14ac:dyDescent="0.2">
      <c r="A620" s="36" t="str">
        <f>IF(LEN(Crossconnect!A622)=0,"",Crossconnect!A622)</f>
        <v/>
      </c>
      <c r="B620" s="174" t="str">
        <f>IF(LEN(Crossconnect!C622)=0,"",Crossconnect!C622)</f>
        <v/>
      </c>
      <c r="C620" s="174" t="str">
        <f t="shared" si="37"/>
        <v/>
      </c>
      <c r="D620" s="299" t="str">
        <f>IF(Crossconnect!B622="","",Crossconnect!B622)</f>
        <v/>
      </c>
      <c r="E620" s="174" t="str">
        <f>IF(LEN(Crossconnect!E622)=0,"",Crossconnect!E622)</f>
        <v/>
      </c>
      <c r="F620" s="174" t="str">
        <f t="shared" si="38"/>
        <v/>
      </c>
      <c r="G620" s="79" t="str">
        <f>IF(Crossconnect!D622="","",Crossconnect!D622)</f>
        <v/>
      </c>
      <c r="H620" s="36" t="str">
        <f>IF(LEN(Crossconnect!F622)=0,"",Crossconnect!F622)</f>
        <v/>
      </c>
      <c r="I620" s="238" t="str">
        <f>IF($C620="","",IF($C620="Ja","",VLOOKUP($B620,PDC!$B$10:$G$95,6,FALSE)))</f>
        <v/>
      </c>
      <c r="J620" s="238" t="str">
        <f>IF($C620="","",IF($C620="Ja","",VLOOKUP($B620,PDC!$B$10:$G$95,5,FALSE)))</f>
        <v/>
      </c>
      <c r="K620" s="31"/>
      <c r="L620" s="31"/>
      <c r="M620" s="238" t="str">
        <f>IF($F620="","",IF($F620="Ja","",VLOOKUP($E620,PDC!$B$10:$G$95,5,FALSE)))</f>
        <v/>
      </c>
      <c r="N620" s="31"/>
      <c r="O620" s="300">
        <f t="shared" si="36"/>
        <v>0</v>
      </c>
      <c r="P620" s="300">
        <f t="shared" si="39"/>
        <v>0</v>
      </c>
    </row>
    <row r="621" spans="1:16" x14ac:dyDescent="0.2">
      <c r="A621" s="36" t="str">
        <f>IF(LEN(Crossconnect!A623)=0,"",Crossconnect!A623)</f>
        <v/>
      </c>
      <c r="B621" s="174" t="str">
        <f>IF(LEN(Crossconnect!C623)=0,"",Crossconnect!C623)</f>
        <v/>
      </c>
      <c r="C621" s="174" t="str">
        <f t="shared" si="37"/>
        <v/>
      </c>
      <c r="D621" s="299" t="str">
        <f>IF(Crossconnect!B623="","",Crossconnect!B623)</f>
        <v/>
      </c>
      <c r="E621" s="174" t="str">
        <f>IF(LEN(Crossconnect!E623)=0,"",Crossconnect!E623)</f>
        <v/>
      </c>
      <c r="F621" s="174" t="str">
        <f t="shared" si="38"/>
        <v/>
      </c>
      <c r="G621" s="79" t="str">
        <f>IF(Crossconnect!D623="","",Crossconnect!D623)</f>
        <v/>
      </c>
      <c r="H621" s="36" t="str">
        <f>IF(LEN(Crossconnect!F623)=0,"",Crossconnect!F623)</f>
        <v/>
      </c>
      <c r="I621" s="238" t="str">
        <f>IF($C621="","",IF($C621="Ja","",VLOOKUP($B621,PDC!$B$10:$G$95,6,FALSE)))</f>
        <v/>
      </c>
      <c r="J621" s="238" t="str">
        <f>IF($C621="","",IF($C621="Ja","",VLOOKUP($B621,PDC!$B$10:$G$95,5,FALSE)))</f>
        <v/>
      </c>
      <c r="K621" s="31"/>
      <c r="L621" s="31"/>
      <c r="M621" s="238" t="str">
        <f>IF($F621="","",IF($F621="Ja","",VLOOKUP($E621,PDC!$B$10:$G$95,5,FALSE)))</f>
        <v/>
      </c>
      <c r="N621" s="31"/>
      <c r="O621" s="300">
        <f t="shared" si="36"/>
        <v>0</v>
      </c>
      <c r="P621" s="300">
        <f t="shared" si="39"/>
        <v>0</v>
      </c>
    </row>
    <row r="622" spans="1:16" x14ac:dyDescent="0.2">
      <c r="A622" s="36" t="str">
        <f>IF(LEN(Crossconnect!A624)=0,"",Crossconnect!A624)</f>
        <v/>
      </c>
      <c r="B622" s="174" t="str">
        <f>IF(LEN(Crossconnect!C624)=0,"",Crossconnect!C624)</f>
        <v/>
      </c>
      <c r="C622" s="174" t="str">
        <f t="shared" si="37"/>
        <v/>
      </c>
      <c r="D622" s="299" t="str">
        <f>IF(Crossconnect!B624="","",Crossconnect!B624)</f>
        <v/>
      </c>
      <c r="E622" s="174" t="str">
        <f>IF(LEN(Crossconnect!E624)=0,"",Crossconnect!E624)</f>
        <v/>
      </c>
      <c r="F622" s="174" t="str">
        <f t="shared" si="38"/>
        <v/>
      </c>
      <c r="G622" s="79" t="str">
        <f>IF(Crossconnect!D624="","",Crossconnect!D624)</f>
        <v/>
      </c>
      <c r="H622" s="36" t="str">
        <f>IF(LEN(Crossconnect!F624)=0,"",Crossconnect!F624)</f>
        <v/>
      </c>
      <c r="I622" s="238" t="str">
        <f>IF($C622="","",IF($C622="Ja","",VLOOKUP($B622,PDC!$B$10:$G$95,6,FALSE)))</f>
        <v/>
      </c>
      <c r="J622" s="238" t="str">
        <f>IF($C622="","",IF($C622="Ja","",VLOOKUP($B622,PDC!$B$10:$G$95,5,FALSE)))</f>
        <v/>
      </c>
      <c r="K622" s="31"/>
      <c r="L622" s="31"/>
      <c r="M622" s="238" t="str">
        <f>IF($F622="","",IF($F622="Ja","",VLOOKUP($E622,PDC!$B$10:$G$95,5,FALSE)))</f>
        <v/>
      </c>
      <c r="N622" s="31"/>
      <c r="O622" s="300">
        <f t="shared" si="36"/>
        <v>0</v>
      </c>
      <c r="P622" s="300">
        <f t="shared" si="39"/>
        <v>0</v>
      </c>
    </row>
    <row r="623" spans="1:16" x14ac:dyDescent="0.2">
      <c r="A623" s="36" t="str">
        <f>IF(LEN(Crossconnect!A625)=0,"",Crossconnect!A625)</f>
        <v/>
      </c>
      <c r="B623" s="174" t="str">
        <f>IF(LEN(Crossconnect!C625)=0,"",Crossconnect!C625)</f>
        <v/>
      </c>
      <c r="C623" s="174" t="str">
        <f t="shared" si="37"/>
        <v/>
      </c>
      <c r="D623" s="299" t="str">
        <f>IF(Crossconnect!B625="","",Crossconnect!B625)</f>
        <v/>
      </c>
      <c r="E623" s="174" t="str">
        <f>IF(LEN(Crossconnect!E625)=0,"",Crossconnect!E625)</f>
        <v/>
      </c>
      <c r="F623" s="174" t="str">
        <f t="shared" si="38"/>
        <v/>
      </c>
      <c r="G623" s="79" t="str">
        <f>IF(Crossconnect!D625="","",Crossconnect!D625)</f>
        <v/>
      </c>
      <c r="H623" s="36" t="str">
        <f>IF(LEN(Crossconnect!F625)=0,"",Crossconnect!F625)</f>
        <v/>
      </c>
      <c r="I623" s="238" t="str">
        <f>IF($C623="","",IF($C623="Ja","",VLOOKUP($B623,PDC!$B$10:$G$95,6,FALSE)))</f>
        <v/>
      </c>
      <c r="J623" s="238" t="str">
        <f>IF($C623="","",IF($C623="Ja","",VLOOKUP($B623,PDC!$B$10:$G$95,5,FALSE)))</f>
        <v/>
      </c>
      <c r="K623" s="31"/>
      <c r="L623" s="31"/>
      <c r="M623" s="238" t="str">
        <f>IF($F623="","",IF($F623="Ja","",VLOOKUP($E623,PDC!$B$10:$G$95,5,FALSE)))</f>
        <v/>
      </c>
      <c r="N623" s="31"/>
      <c r="O623" s="300">
        <f t="shared" si="36"/>
        <v>0</v>
      </c>
      <c r="P623" s="300">
        <f t="shared" si="39"/>
        <v>0</v>
      </c>
    </row>
    <row r="624" spans="1:16" x14ac:dyDescent="0.2">
      <c r="A624" s="36" t="str">
        <f>IF(LEN(Crossconnect!A626)=0,"",Crossconnect!A626)</f>
        <v/>
      </c>
      <c r="B624" s="174" t="str">
        <f>IF(LEN(Crossconnect!C626)=0,"",Crossconnect!C626)</f>
        <v/>
      </c>
      <c r="C624" s="174" t="str">
        <f t="shared" si="37"/>
        <v/>
      </c>
      <c r="D624" s="299" t="str">
        <f>IF(Crossconnect!B626="","",Crossconnect!B626)</f>
        <v/>
      </c>
      <c r="E624" s="174" t="str">
        <f>IF(LEN(Crossconnect!E626)=0,"",Crossconnect!E626)</f>
        <v/>
      </c>
      <c r="F624" s="174" t="str">
        <f t="shared" si="38"/>
        <v/>
      </c>
      <c r="G624" s="79" t="str">
        <f>IF(Crossconnect!D626="","",Crossconnect!D626)</f>
        <v/>
      </c>
      <c r="H624" s="36" t="str">
        <f>IF(LEN(Crossconnect!F626)=0,"",Crossconnect!F626)</f>
        <v/>
      </c>
      <c r="I624" s="238" t="str">
        <f>IF($C624="","",IF($C624="Ja","",VLOOKUP($B624,PDC!$B$10:$G$95,6,FALSE)))</f>
        <v/>
      </c>
      <c r="J624" s="238" t="str">
        <f>IF($C624="","",IF($C624="Ja","",VLOOKUP($B624,PDC!$B$10:$G$95,5,FALSE)))</f>
        <v/>
      </c>
      <c r="K624" s="31"/>
      <c r="L624" s="31"/>
      <c r="M624" s="238" t="str">
        <f>IF($F624="","",IF($F624="Ja","",VLOOKUP($E624,PDC!$B$10:$G$95,5,FALSE)))</f>
        <v/>
      </c>
      <c r="N624" s="31"/>
      <c r="O624" s="300">
        <f t="shared" si="36"/>
        <v>0</v>
      </c>
      <c r="P624" s="300">
        <f t="shared" si="39"/>
        <v>0</v>
      </c>
    </row>
    <row r="625" spans="1:16" x14ac:dyDescent="0.2">
      <c r="A625" s="36" t="str">
        <f>IF(LEN(Crossconnect!A627)=0,"",Crossconnect!A627)</f>
        <v/>
      </c>
      <c r="B625" s="174" t="str">
        <f>IF(LEN(Crossconnect!C627)=0,"",Crossconnect!C627)</f>
        <v/>
      </c>
      <c r="C625" s="174" t="str">
        <f t="shared" si="37"/>
        <v/>
      </c>
      <c r="D625" s="299" t="str">
        <f>IF(Crossconnect!B627="","",Crossconnect!B627)</f>
        <v/>
      </c>
      <c r="E625" s="174" t="str">
        <f>IF(LEN(Crossconnect!E627)=0,"",Crossconnect!E627)</f>
        <v/>
      </c>
      <c r="F625" s="174" t="str">
        <f t="shared" si="38"/>
        <v/>
      </c>
      <c r="G625" s="79" t="str">
        <f>IF(Crossconnect!D627="","",Crossconnect!D627)</f>
        <v/>
      </c>
      <c r="H625" s="36" t="str">
        <f>IF(LEN(Crossconnect!F627)=0,"",Crossconnect!F627)</f>
        <v/>
      </c>
      <c r="I625" s="238" t="str">
        <f>IF($C625="","",IF($C625="Ja","",VLOOKUP($B625,PDC!$B$10:$G$95,6,FALSE)))</f>
        <v/>
      </c>
      <c r="J625" s="238" t="str">
        <f>IF($C625="","",IF($C625="Ja","",VLOOKUP($B625,PDC!$B$10:$G$95,5,FALSE)))</f>
        <v/>
      </c>
      <c r="K625" s="31"/>
      <c r="L625" s="31"/>
      <c r="M625" s="238" t="str">
        <f>IF($F625="","",IF($F625="Ja","",VLOOKUP($E625,PDC!$B$10:$G$95,5,FALSE)))</f>
        <v/>
      </c>
      <c r="N625" s="31"/>
      <c r="O625" s="300">
        <f t="shared" si="36"/>
        <v>0</v>
      </c>
      <c r="P625" s="300">
        <f t="shared" si="39"/>
        <v>0</v>
      </c>
    </row>
    <row r="626" spans="1:16" x14ac:dyDescent="0.2">
      <c r="A626" s="36" t="str">
        <f>IF(LEN(Crossconnect!A628)=0,"",Crossconnect!A628)</f>
        <v/>
      </c>
      <c r="B626" s="174" t="str">
        <f>IF(LEN(Crossconnect!C628)=0,"",Crossconnect!C628)</f>
        <v/>
      </c>
      <c r="C626" s="174" t="str">
        <f t="shared" si="37"/>
        <v/>
      </c>
      <c r="D626" s="299" t="str">
        <f>IF(Crossconnect!B628="","",Crossconnect!B628)</f>
        <v/>
      </c>
      <c r="E626" s="174" t="str">
        <f>IF(LEN(Crossconnect!E628)=0,"",Crossconnect!E628)</f>
        <v/>
      </c>
      <c r="F626" s="174" t="str">
        <f t="shared" si="38"/>
        <v/>
      </c>
      <c r="G626" s="79" t="str">
        <f>IF(Crossconnect!D628="","",Crossconnect!D628)</f>
        <v/>
      </c>
      <c r="H626" s="36" t="str">
        <f>IF(LEN(Crossconnect!F628)=0,"",Crossconnect!F628)</f>
        <v/>
      </c>
      <c r="I626" s="238" t="str">
        <f>IF($C626="","",IF($C626="Ja","",VLOOKUP($B626,PDC!$B$10:$G$95,6,FALSE)))</f>
        <v/>
      </c>
      <c r="J626" s="238" t="str">
        <f>IF($C626="","",IF($C626="Ja","",VLOOKUP($B626,PDC!$B$10:$G$95,5,FALSE)))</f>
        <v/>
      </c>
      <c r="K626" s="31"/>
      <c r="L626" s="31"/>
      <c r="M626" s="238" t="str">
        <f>IF($F626="","",IF($F626="Ja","",VLOOKUP($E626,PDC!$B$10:$G$95,5,FALSE)))</f>
        <v/>
      </c>
      <c r="N626" s="31"/>
      <c r="O626" s="300">
        <f t="shared" si="36"/>
        <v>0</v>
      </c>
      <c r="P626" s="300">
        <f t="shared" si="39"/>
        <v>0</v>
      </c>
    </row>
    <row r="627" spans="1:16" x14ac:dyDescent="0.2">
      <c r="A627" s="36" t="str">
        <f>IF(LEN(Crossconnect!A629)=0,"",Crossconnect!A629)</f>
        <v/>
      </c>
      <c r="B627" s="174" t="str">
        <f>IF(LEN(Crossconnect!C629)=0,"",Crossconnect!C629)</f>
        <v/>
      </c>
      <c r="C627" s="174" t="str">
        <f t="shared" si="37"/>
        <v/>
      </c>
      <c r="D627" s="299" t="str">
        <f>IF(Crossconnect!B629="","",Crossconnect!B629)</f>
        <v/>
      </c>
      <c r="E627" s="174" t="str">
        <f>IF(LEN(Crossconnect!E629)=0,"",Crossconnect!E629)</f>
        <v/>
      </c>
      <c r="F627" s="174" t="str">
        <f t="shared" si="38"/>
        <v/>
      </c>
      <c r="G627" s="79" t="str">
        <f>IF(Crossconnect!D629="","",Crossconnect!D629)</f>
        <v/>
      </c>
      <c r="H627" s="36" t="str">
        <f>IF(LEN(Crossconnect!F629)=0,"",Crossconnect!F629)</f>
        <v/>
      </c>
      <c r="I627" s="238" t="str">
        <f>IF($C627="","",IF($C627="Ja","",VLOOKUP($B627,PDC!$B$10:$G$95,6,FALSE)))</f>
        <v/>
      </c>
      <c r="J627" s="238" t="str">
        <f>IF($C627="","",IF($C627="Ja","",VLOOKUP($B627,PDC!$B$10:$G$95,5,FALSE)))</f>
        <v/>
      </c>
      <c r="K627" s="31"/>
      <c r="L627" s="31"/>
      <c r="M627" s="238" t="str">
        <f>IF($F627="","",IF($F627="Ja","",VLOOKUP($E627,PDC!$B$10:$G$95,5,FALSE)))</f>
        <v/>
      </c>
      <c r="N627" s="31"/>
      <c r="O627" s="300">
        <f t="shared" si="36"/>
        <v>0</v>
      </c>
      <c r="P627" s="300">
        <f t="shared" si="39"/>
        <v>0</v>
      </c>
    </row>
    <row r="628" spans="1:16" x14ac:dyDescent="0.2">
      <c r="A628" s="36" t="str">
        <f>IF(LEN(Crossconnect!A630)=0,"",Crossconnect!A630)</f>
        <v/>
      </c>
      <c r="B628" s="174" t="str">
        <f>IF(LEN(Crossconnect!C630)=0,"",Crossconnect!C630)</f>
        <v/>
      </c>
      <c r="C628" s="174" t="str">
        <f t="shared" si="37"/>
        <v/>
      </c>
      <c r="D628" s="299" t="str">
        <f>IF(Crossconnect!B630="","",Crossconnect!B630)</f>
        <v/>
      </c>
      <c r="E628" s="174" t="str">
        <f>IF(LEN(Crossconnect!E630)=0,"",Crossconnect!E630)</f>
        <v/>
      </c>
      <c r="F628" s="174" t="str">
        <f t="shared" si="38"/>
        <v/>
      </c>
      <c r="G628" s="79" t="str">
        <f>IF(Crossconnect!D630="","",Crossconnect!D630)</f>
        <v/>
      </c>
      <c r="H628" s="36" t="str">
        <f>IF(LEN(Crossconnect!F630)=0,"",Crossconnect!F630)</f>
        <v/>
      </c>
      <c r="I628" s="238" t="str">
        <f>IF($C628="","",IF($C628="Ja","",VLOOKUP($B628,PDC!$B$10:$G$95,6,FALSE)))</f>
        <v/>
      </c>
      <c r="J628" s="238" t="str">
        <f>IF($C628="","",IF($C628="Ja","",VLOOKUP($B628,PDC!$B$10:$G$95,5,FALSE)))</f>
        <v/>
      </c>
      <c r="K628" s="31"/>
      <c r="L628" s="31"/>
      <c r="M628" s="238" t="str">
        <f>IF($F628="","",IF($F628="Ja","",VLOOKUP($E628,PDC!$B$10:$G$95,5,FALSE)))</f>
        <v/>
      </c>
      <c r="N628" s="31"/>
      <c r="O628" s="300">
        <f t="shared" si="36"/>
        <v>0</v>
      </c>
      <c r="P628" s="300">
        <f t="shared" si="39"/>
        <v>0</v>
      </c>
    </row>
    <row r="629" spans="1:16" x14ac:dyDescent="0.2">
      <c r="A629" s="36" t="str">
        <f>IF(LEN(Crossconnect!A631)=0,"",Crossconnect!A631)</f>
        <v/>
      </c>
      <c r="B629" s="174" t="str">
        <f>IF(LEN(Crossconnect!C631)=0,"",Crossconnect!C631)</f>
        <v/>
      </c>
      <c r="C629" s="174" t="str">
        <f t="shared" si="37"/>
        <v/>
      </c>
      <c r="D629" s="299" t="str">
        <f>IF(Crossconnect!B631="","",Crossconnect!B631)</f>
        <v/>
      </c>
      <c r="E629" s="174" t="str">
        <f>IF(LEN(Crossconnect!E631)=0,"",Crossconnect!E631)</f>
        <v/>
      </c>
      <c r="F629" s="174" t="str">
        <f t="shared" si="38"/>
        <v/>
      </c>
      <c r="G629" s="79" t="str">
        <f>IF(Crossconnect!D631="","",Crossconnect!D631)</f>
        <v/>
      </c>
      <c r="H629" s="36" t="str">
        <f>IF(LEN(Crossconnect!F631)=0,"",Crossconnect!F631)</f>
        <v/>
      </c>
      <c r="I629" s="238" t="str">
        <f>IF($C629="","",IF($C629="Ja","",VLOOKUP($B629,PDC!$B$10:$G$95,6,FALSE)))</f>
        <v/>
      </c>
      <c r="J629" s="238" t="str">
        <f>IF($C629="","",IF($C629="Ja","",VLOOKUP($B629,PDC!$B$10:$G$95,5,FALSE)))</f>
        <v/>
      </c>
      <c r="K629" s="31"/>
      <c r="L629" s="31"/>
      <c r="M629" s="238" t="str">
        <f>IF($F629="","",IF($F629="Ja","",VLOOKUP($E629,PDC!$B$10:$G$95,5,FALSE)))</f>
        <v/>
      </c>
      <c r="N629" s="31"/>
      <c r="O629" s="300">
        <f t="shared" si="36"/>
        <v>0</v>
      </c>
      <c r="P629" s="300">
        <f t="shared" si="39"/>
        <v>0</v>
      </c>
    </row>
    <row r="630" spans="1:16" x14ac:dyDescent="0.2">
      <c r="A630" s="36" t="str">
        <f>IF(LEN(Crossconnect!A632)=0,"",Crossconnect!A632)</f>
        <v/>
      </c>
      <c r="B630" s="174" t="str">
        <f>IF(LEN(Crossconnect!C632)=0,"",Crossconnect!C632)</f>
        <v/>
      </c>
      <c r="C630" s="174" t="str">
        <f t="shared" si="37"/>
        <v/>
      </c>
      <c r="D630" s="299" t="str">
        <f>IF(Crossconnect!B632="","",Crossconnect!B632)</f>
        <v/>
      </c>
      <c r="E630" s="174" t="str">
        <f>IF(LEN(Crossconnect!E632)=0,"",Crossconnect!E632)</f>
        <v/>
      </c>
      <c r="F630" s="174" t="str">
        <f t="shared" si="38"/>
        <v/>
      </c>
      <c r="G630" s="79" t="str">
        <f>IF(Crossconnect!D632="","",Crossconnect!D632)</f>
        <v/>
      </c>
      <c r="H630" s="36" t="str">
        <f>IF(LEN(Crossconnect!F632)=0,"",Crossconnect!F632)</f>
        <v/>
      </c>
      <c r="I630" s="238" t="str">
        <f>IF($C630="","",IF($C630="Ja","",VLOOKUP($B630,PDC!$B$10:$G$95,6,FALSE)))</f>
        <v/>
      </c>
      <c r="J630" s="238" t="str">
        <f>IF($C630="","",IF($C630="Ja","",VLOOKUP($B630,PDC!$B$10:$G$95,5,FALSE)))</f>
        <v/>
      </c>
      <c r="K630" s="31"/>
      <c r="L630" s="31"/>
      <c r="M630" s="238" t="str">
        <f>IF($F630="","",IF($F630="Ja","",VLOOKUP($E630,PDC!$B$10:$G$95,5,FALSE)))</f>
        <v/>
      </c>
      <c r="N630" s="31"/>
      <c r="O630" s="300">
        <f t="shared" si="36"/>
        <v>0</v>
      </c>
      <c r="P630" s="300">
        <f t="shared" si="39"/>
        <v>0</v>
      </c>
    </row>
    <row r="631" spans="1:16" x14ac:dyDescent="0.2">
      <c r="A631" s="36" t="str">
        <f>IF(LEN(Crossconnect!A633)=0,"",Crossconnect!A633)</f>
        <v/>
      </c>
      <c r="B631" s="174" t="str">
        <f>IF(LEN(Crossconnect!C633)=0,"",Crossconnect!C633)</f>
        <v/>
      </c>
      <c r="C631" s="174" t="str">
        <f t="shared" si="37"/>
        <v/>
      </c>
      <c r="D631" s="299" t="str">
        <f>IF(Crossconnect!B633="","",Crossconnect!B633)</f>
        <v/>
      </c>
      <c r="E631" s="174" t="str">
        <f>IF(LEN(Crossconnect!E633)=0,"",Crossconnect!E633)</f>
        <v/>
      </c>
      <c r="F631" s="174" t="str">
        <f t="shared" si="38"/>
        <v/>
      </c>
      <c r="G631" s="79" t="str">
        <f>IF(Crossconnect!D633="","",Crossconnect!D633)</f>
        <v/>
      </c>
      <c r="H631" s="36" t="str">
        <f>IF(LEN(Crossconnect!F633)=0,"",Crossconnect!F633)</f>
        <v/>
      </c>
      <c r="I631" s="238" t="str">
        <f>IF($C631="","",IF($C631="Ja","",VLOOKUP($B631,PDC!$B$10:$G$95,6,FALSE)))</f>
        <v/>
      </c>
      <c r="J631" s="238" t="str">
        <f>IF($C631="","",IF($C631="Ja","",VLOOKUP($B631,PDC!$B$10:$G$95,5,FALSE)))</f>
        <v/>
      </c>
      <c r="K631" s="31"/>
      <c r="L631" s="31"/>
      <c r="M631" s="238" t="str">
        <f>IF($F631="","",IF($F631="Ja","",VLOOKUP($E631,PDC!$B$10:$G$95,5,FALSE)))</f>
        <v/>
      </c>
      <c r="N631" s="31"/>
      <c r="O631" s="300">
        <f t="shared" si="36"/>
        <v>0</v>
      </c>
      <c r="P631" s="300">
        <f t="shared" si="39"/>
        <v>0</v>
      </c>
    </row>
    <row r="632" spans="1:16" x14ac:dyDescent="0.2">
      <c r="A632" s="36" t="str">
        <f>IF(LEN(Crossconnect!A634)=0,"",Crossconnect!A634)</f>
        <v/>
      </c>
      <c r="B632" s="174" t="str">
        <f>IF(LEN(Crossconnect!C634)=0,"",Crossconnect!C634)</f>
        <v/>
      </c>
      <c r="C632" s="174" t="str">
        <f t="shared" si="37"/>
        <v/>
      </c>
      <c r="D632" s="299" t="str">
        <f>IF(Crossconnect!B634="","",Crossconnect!B634)</f>
        <v/>
      </c>
      <c r="E632" s="174" t="str">
        <f>IF(LEN(Crossconnect!E634)=0,"",Crossconnect!E634)</f>
        <v/>
      </c>
      <c r="F632" s="174" t="str">
        <f t="shared" si="38"/>
        <v/>
      </c>
      <c r="G632" s="79" t="str">
        <f>IF(Crossconnect!D634="","",Crossconnect!D634)</f>
        <v/>
      </c>
      <c r="H632" s="36" t="str">
        <f>IF(LEN(Crossconnect!F634)=0,"",Crossconnect!F634)</f>
        <v/>
      </c>
      <c r="I632" s="238" t="str">
        <f>IF($C632="","",IF($C632="Ja","",VLOOKUP($B632,PDC!$B$10:$G$95,6,FALSE)))</f>
        <v/>
      </c>
      <c r="J632" s="238" t="str">
        <f>IF($C632="","",IF($C632="Ja","",VLOOKUP($B632,PDC!$B$10:$G$95,5,FALSE)))</f>
        <v/>
      </c>
      <c r="K632" s="31"/>
      <c r="L632" s="31"/>
      <c r="M632" s="238" t="str">
        <f>IF($F632="","",IF($F632="Ja","",VLOOKUP($E632,PDC!$B$10:$G$95,5,FALSE)))</f>
        <v/>
      </c>
      <c r="N632" s="31"/>
      <c r="O632" s="300">
        <f t="shared" si="36"/>
        <v>0</v>
      </c>
      <c r="P632" s="300">
        <f t="shared" si="39"/>
        <v>0</v>
      </c>
    </row>
    <row r="633" spans="1:16" x14ac:dyDescent="0.2">
      <c r="A633" s="36" t="str">
        <f>IF(LEN(Crossconnect!A635)=0,"",Crossconnect!A635)</f>
        <v/>
      </c>
      <c r="B633" s="174" t="str">
        <f>IF(LEN(Crossconnect!C635)=0,"",Crossconnect!C635)</f>
        <v/>
      </c>
      <c r="C633" s="174" t="str">
        <f t="shared" si="37"/>
        <v/>
      </c>
      <c r="D633" s="299" t="str">
        <f>IF(Crossconnect!B635="","",Crossconnect!B635)</f>
        <v/>
      </c>
      <c r="E633" s="174" t="str">
        <f>IF(LEN(Crossconnect!E635)=0,"",Crossconnect!E635)</f>
        <v/>
      </c>
      <c r="F633" s="174" t="str">
        <f t="shared" si="38"/>
        <v/>
      </c>
      <c r="G633" s="79" t="str">
        <f>IF(Crossconnect!D635="","",Crossconnect!D635)</f>
        <v/>
      </c>
      <c r="H633" s="36" t="str">
        <f>IF(LEN(Crossconnect!F635)=0,"",Crossconnect!F635)</f>
        <v/>
      </c>
      <c r="I633" s="238" t="str">
        <f>IF($C633="","",IF($C633="Ja","",VLOOKUP($B633,PDC!$B$10:$G$95,6,FALSE)))</f>
        <v/>
      </c>
      <c r="J633" s="238" t="str">
        <f>IF($C633="","",IF($C633="Ja","",VLOOKUP($B633,PDC!$B$10:$G$95,5,FALSE)))</f>
        <v/>
      </c>
      <c r="K633" s="31"/>
      <c r="L633" s="31"/>
      <c r="M633" s="238" t="str">
        <f>IF($F633="","",IF($F633="Ja","",VLOOKUP($E633,PDC!$B$10:$G$95,5,FALSE)))</f>
        <v/>
      </c>
      <c r="N633" s="31"/>
      <c r="O633" s="300">
        <f t="shared" si="36"/>
        <v>0</v>
      </c>
      <c r="P633" s="300">
        <f t="shared" si="39"/>
        <v>0</v>
      </c>
    </row>
    <row r="634" spans="1:16" x14ac:dyDescent="0.2">
      <c r="A634" s="36" t="str">
        <f>IF(LEN(Crossconnect!A636)=0,"",Crossconnect!A636)</f>
        <v/>
      </c>
      <c r="B634" s="174" t="str">
        <f>IF(LEN(Crossconnect!C636)=0,"",Crossconnect!C636)</f>
        <v/>
      </c>
      <c r="C634" s="174" t="str">
        <f t="shared" si="37"/>
        <v/>
      </c>
      <c r="D634" s="299" t="str">
        <f>IF(Crossconnect!B636="","",Crossconnect!B636)</f>
        <v/>
      </c>
      <c r="E634" s="174" t="str">
        <f>IF(LEN(Crossconnect!E636)=0,"",Crossconnect!E636)</f>
        <v/>
      </c>
      <c r="F634" s="174" t="str">
        <f t="shared" si="38"/>
        <v/>
      </c>
      <c r="G634" s="79" t="str">
        <f>IF(Crossconnect!D636="","",Crossconnect!D636)</f>
        <v/>
      </c>
      <c r="H634" s="36" t="str">
        <f>IF(LEN(Crossconnect!F636)=0,"",Crossconnect!F636)</f>
        <v/>
      </c>
      <c r="I634" s="238" t="str">
        <f>IF($C634="","",IF($C634="Ja","",VLOOKUP($B634,PDC!$B$10:$G$95,6,FALSE)))</f>
        <v/>
      </c>
      <c r="J634" s="238" t="str">
        <f>IF($C634="","",IF($C634="Ja","",VLOOKUP($B634,PDC!$B$10:$G$95,5,FALSE)))</f>
        <v/>
      </c>
      <c r="K634" s="31"/>
      <c r="L634" s="31"/>
      <c r="M634" s="238" t="str">
        <f>IF($F634="","",IF($F634="Ja","",VLOOKUP($E634,PDC!$B$10:$G$95,5,FALSE)))</f>
        <v/>
      </c>
      <c r="N634" s="31"/>
      <c r="O634" s="300">
        <f t="shared" si="36"/>
        <v>0</v>
      </c>
      <c r="P634" s="300">
        <f t="shared" si="39"/>
        <v>0</v>
      </c>
    </row>
    <row r="635" spans="1:16" x14ac:dyDescent="0.2">
      <c r="A635" s="36" t="str">
        <f>IF(LEN(Crossconnect!A637)=0,"",Crossconnect!A637)</f>
        <v/>
      </c>
      <c r="B635" s="174" t="str">
        <f>IF(LEN(Crossconnect!C637)=0,"",Crossconnect!C637)</f>
        <v/>
      </c>
      <c r="C635" s="174" t="str">
        <f t="shared" si="37"/>
        <v/>
      </c>
      <c r="D635" s="299" t="str">
        <f>IF(Crossconnect!B637="","",Crossconnect!B637)</f>
        <v/>
      </c>
      <c r="E635" s="174" t="str">
        <f>IF(LEN(Crossconnect!E637)=0,"",Crossconnect!E637)</f>
        <v/>
      </c>
      <c r="F635" s="174" t="str">
        <f t="shared" si="38"/>
        <v/>
      </c>
      <c r="G635" s="79" t="str">
        <f>IF(Crossconnect!D637="","",Crossconnect!D637)</f>
        <v/>
      </c>
      <c r="H635" s="36" t="str">
        <f>IF(LEN(Crossconnect!F637)=0,"",Crossconnect!F637)</f>
        <v/>
      </c>
      <c r="I635" s="238" t="str">
        <f>IF($C635="","",IF($C635="Ja","",VLOOKUP($B635,PDC!$B$10:$G$95,6,FALSE)))</f>
        <v/>
      </c>
      <c r="J635" s="238" t="str">
        <f>IF($C635="","",IF($C635="Ja","",VLOOKUP($B635,PDC!$B$10:$G$95,5,FALSE)))</f>
        <v/>
      </c>
      <c r="K635" s="31"/>
      <c r="L635" s="31"/>
      <c r="M635" s="238" t="str">
        <f>IF($F635="","",IF($F635="Ja","",VLOOKUP($E635,PDC!$B$10:$G$95,5,FALSE)))</f>
        <v/>
      </c>
      <c r="N635" s="31"/>
      <c r="O635" s="300">
        <f t="shared" si="36"/>
        <v>0</v>
      </c>
      <c r="P635" s="300">
        <f t="shared" si="39"/>
        <v>0</v>
      </c>
    </row>
    <row r="636" spans="1:16" x14ac:dyDescent="0.2">
      <c r="A636" s="36" t="str">
        <f>IF(LEN(Crossconnect!A638)=0,"",Crossconnect!A638)</f>
        <v/>
      </c>
      <c r="B636" s="174" t="str">
        <f>IF(LEN(Crossconnect!C638)=0,"",Crossconnect!C638)</f>
        <v/>
      </c>
      <c r="C636" s="174" t="str">
        <f t="shared" si="37"/>
        <v/>
      </c>
      <c r="D636" s="299" t="str">
        <f>IF(Crossconnect!B638="","",Crossconnect!B638)</f>
        <v/>
      </c>
      <c r="E636" s="174" t="str">
        <f>IF(LEN(Crossconnect!E638)=0,"",Crossconnect!E638)</f>
        <v/>
      </c>
      <c r="F636" s="174" t="str">
        <f t="shared" si="38"/>
        <v/>
      </c>
      <c r="G636" s="79" t="str">
        <f>IF(Crossconnect!D638="","",Crossconnect!D638)</f>
        <v/>
      </c>
      <c r="H636" s="36" t="str">
        <f>IF(LEN(Crossconnect!F638)=0,"",Crossconnect!F638)</f>
        <v/>
      </c>
      <c r="I636" s="238" t="str">
        <f>IF($C636="","",IF($C636="Ja","",VLOOKUP($B636,PDC!$B$10:$G$95,6,FALSE)))</f>
        <v/>
      </c>
      <c r="J636" s="238" t="str">
        <f>IF($C636="","",IF($C636="Ja","",VLOOKUP($B636,PDC!$B$10:$G$95,5,FALSE)))</f>
        <v/>
      </c>
      <c r="K636" s="31"/>
      <c r="L636" s="31"/>
      <c r="M636" s="238" t="str">
        <f>IF($F636="","",IF($F636="Ja","",VLOOKUP($E636,PDC!$B$10:$G$95,5,FALSE)))</f>
        <v/>
      </c>
      <c r="N636" s="31"/>
      <c r="O636" s="300">
        <f t="shared" si="36"/>
        <v>0</v>
      </c>
      <c r="P636" s="300">
        <f t="shared" si="39"/>
        <v>0</v>
      </c>
    </row>
    <row r="637" spans="1:16" x14ac:dyDescent="0.2">
      <c r="A637" s="36" t="str">
        <f>IF(LEN(Crossconnect!A639)=0,"",Crossconnect!A639)</f>
        <v/>
      </c>
      <c r="B637" s="174" t="str">
        <f>IF(LEN(Crossconnect!C639)=0,"",Crossconnect!C639)</f>
        <v/>
      </c>
      <c r="C637" s="174" t="str">
        <f t="shared" si="37"/>
        <v/>
      </c>
      <c r="D637" s="299" t="str">
        <f>IF(Crossconnect!B639="","",Crossconnect!B639)</f>
        <v/>
      </c>
      <c r="E637" s="174" t="str">
        <f>IF(LEN(Crossconnect!E639)=0,"",Crossconnect!E639)</f>
        <v/>
      </c>
      <c r="F637" s="174" t="str">
        <f t="shared" si="38"/>
        <v/>
      </c>
      <c r="G637" s="79" t="str">
        <f>IF(Crossconnect!D639="","",Crossconnect!D639)</f>
        <v/>
      </c>
      <c r="H637" s="36" t="str">
        <f>IF(LEN(Crossconnect!F639)=0,"",Crossconnect!F639)</f>
        <v/>
      </c>
      <c r="I637" s="238" t="str">
        <f>IF($C637="","",IF($C637="Ja","",VLOOKUP($B637,PDC!$B$10:$G$95,6,FALSE)))</f>
        <v/>
      </c>
      <c r="J637" s="238" t="str">
        <f>IF($C637="","",IF($C637="Ja","",VLOOKUP($B637,PDC!$B$10:$G$95,5,FALSE)))</f>
        <v/>
      </c>
      <c r="K637" s="31"/>
      <c r="L637" s="31"/>
      <c r="M637" s="238" t="str">
        <f>IF($F637="","",IF($F637="Ja","",VLOOKUP($E637,PDC!$B$10:$G$95,5,FALSE)))</f>
        <v/>
      </c>
      <c r="N637" s="31"/>
      <c r="O637" s="300">
        <f t="shared" si="36"/>
        <v>0</v>
      </c>
      <c r="P637" s="300">
        <f t="shared" si="39"/>
        <v>0</v>
      </c>
    </row>
    <row r="638" spans="1:16" x14ac:dyDescent="0.2">
      <c r="A638" s="36" t="str">
        <f>IF(LEN(Crossconnect!A640)=0,"",Crossconnect!A640)</f>
        <v/>
      </c>
      <c r="B638" s="174" t="str">
        <f>IF(LEN(Crossconnect!C640)=0,"",Crossconnect!C640)</f>
        <v/>
      </c>
      <c r="C638" s="174" t="str">
        <f t="shared" si="37"/>
        <v/>
      </c>
      <c r="D638" s="299" t="str">
        <f>IF(Crossconnect!B640="","",Crossconnect!B640)</f>
        <v/>
      </c>
      <c r="E638" s="174" t="str">
        <f>IF(LEN(Crossconnect!E640)=0,"",Crossconnect!E640)</f>
        <v/>
      </c>
      <c r="F638" s="174" t="str">
        <f t="shared" si="38"/>
        <v/>
      </c>
      <c r="G638" s="79" t="str">
        <f>IF(Crossconnect!D640="","",Crossconnect!D640)</f>
        <v/>
      </c>
      <c r="H638" s="36" t="str">
        <f>IF(LEN(Crossconnect!F640)=0,"",Crossconnect!F640)</f>
        <v/>
      </c>
      <c r="I638" s="238" t="str">
        <f>IF($C638="","",IF($C638="Ja","",VLOOKUP($B638,PDC!$B$10:$G$95,6,FALSE)))</f>
        <v/>
      </c>
      <c r="J638" s="238" t="str">
        <f>IF($C638="","",IF($C638="Ja","",VLOOKUP($B638,PDC!$B$10:$G$95,5,FALSE)))</f>
        <v/>
      </c>
      <c r="K638" s="31"/>
      <c r="L638" s="31"/>
      <c r="M638" s="238" t="str">
        <f>IF($F638="","",IF($F638="Ja","",VLOOKUP($E638,PDC!$B$10:$G$95,5,FALSE)))</f>
        <v/>
      </c>
      <c r="N638" s="31"/>
      <c r="O638" s="300">
        <f t="shared" si="36"/>
        <v>0</v>
      </c>
      <c r="P638" s="300">
        <f t="shared" si="39"/>
        <v>0</v>
      </c>
    </row>
    <row r="639" spans="1:16" x14ac:dyDescent="0.2">
      <c r="A639" s="36" t="str">
        <f>IF(LEN(Crossconnect!A641)=0,"",Crossconnect!A641)</f>
        <v/>
      </c>
      <c r="B639" s="174" t="str">
        <f>IF(LEN(Crossconnect!C641)=0,"",Crossconnect!C641)</f>
        <v/>
      </c>
      <c r="C639" s="174" t="str">
        <f t="shared" si="37"/>
        <v/>
      </c>
      <c r="D639" s="299" t="str">
        <f>IF(Crossconnect!B641="","",Crossconnect!B641)</f>
        <v/>
      </c>
      <c r="E639" s="174" t="str">
        <f>IF(LEN(Crossconnect!E641)=0,"",Crossconnect!E641)</f>
        <v/>
      </c>
      <c r="F639" s="174" t="str">
        <f t="shared" si="38"/>
        <v/>
      </c>
      <c r="G639" s="79" t="str">
        <f>IF(Crossconnect!D641="","",Crossconnect!D641)</f>
        <v/>
      </c>
      <c r="H639" s="36" t="str">
        <f>IF(LEN(Crossconnect!F641)=0,"",Crossconnect!F641)</f>
        <v/>
      </c>
      <c r="I639" s="238" t="str">
        <f>IF($C639="","",IF($C639="Ja","",VLOOKUP($B639,PDC!$B$10:$G$95,6,FALSE)))</f>
        <v/>
      </c>
      <c r="J639" s="238" t="str">
        <f>IF($C639="","",IF($C639="Ja","",VLOOKUP($B639,PDC!$B$10:$G$95,5,FALSE)))</f>
        <v/>
      </c>
      <c r="K639" s="31"/>
      <c r="L639" s="31"/>
      <c r="M639" s="238" t="str">
        <f>IF($F639="","",IF($F639="Ja","",VLOOKUP($E639,PDC!$B$10:$G$95,5,FALSE)))</f>
        <v/>
      </c>
      <c r="N639" s="31"/>
      <c r="O639" s="300">
        <f t="shared" si="36"/>
        <v>0</v>
      </c>
      <c r="P639" s="300">
        <f t="shared" si="39"/>
        <v>0</v>
      </c>
    </row>
    <row r="640" spans="1:16" x14ac:dyDescent="0.2">
      <c r="A640" s="36" t="str">
        <f>IF(LEN(Crossconnect!A642)=0,"",Crossconnect!A642)</f>
        <v/>
      </c>
      <c r="B640" s="174" t="str">
        <f>IF(LEN(Crossconnect!C642)=0,"",Crossconnect!C642)</f>
        <v/>
      </c>
      <c r="C640" s="174" t="str">
        <f t="shared" si="37"/>
        <v/>
      </c>
      <c r="D640" s="299" t="str">
        <f>IF(Crossconnect!B642="","",Crossconnect!B642)</f>
        <v/>
      </c>
      <c r="E640" s="174" t="str">
        <f>IF(LEN(Crossconnect!E642)=0,"",Crossconnect!E642)</f>
        <v/>
      </c>
      <c r="F640" s="174" t="str">
        <f t="shared" si="38"/>
        <v/>
      </c>
      <c r="G640" s="79" t="str">
        <f>IF(Crossconnect!D642="","",Crossconnect!D642)</f>
        <v/>
      </c>
      <c r="H640" s="36" t="str">
        <f>IF(LEN(Crossconnect!F642)=0,"",Crossconnect!F642)</f>
        <v/>
      </c>
      <c r="I640" s="238" t="str">
        <f>IF($C640="","",IF($C640="Ja","",VLOOKUP($B640,PDC!$B$10:$G$95,6,FALSE)))</f>
        <v/>
      </c>
      <c r="J640" s="238" t="str">
        <f>IF($C640="","",IF($C640="Ja","",VLOOKUP($B640,PDC!$B$10:$G$95,5,FALSE)))</f>
        <v/>
      </c>
      <c r="K640" s="31"/>
      <c r="L640" s="31"/>
      <c r="M640" s="238" t="str">
        <f>IF($F640="","",IF($F640="Ja","",VLOOKUP($E640,PDC!$B$10:$G$95,5,FALSE)))</f>
        <v/>
      </c>
      <c r="N640" s="31"/>
      <c r="O640" s="300">
        <f t="shared" si="36"/>
        <v>0</v>
      </c>
      <c r="P640" s="300">
        <f t="shared" si="39"/>
        <v>0</v>
      </c>
    </row>
    <row r="641" spans="1:16" x14ac:dyDescent="0.2">
      <c r="A641" s="36" t="str">
        <f>IF(LEN(Crossconnect!A643)=0,"",Crossconnect!A643)</f>
        <v/>
      </c>
      <c r="B641" s="174" t="str">
        <f>IF(LEN(Crossconnect!C643)=0,"",Crossconnect!C643)</f>
        <v/>
      </c>
      <c r="C641" s="174" t="str">
        <f t="shared" si="37"/>
        <v/>
      </c>
      <c r="D641" s="299" t="str">
        <f>IF(Crossconnect!B643="","",Crossconnect!B643)</f>
        <v/>
      </c>
      <c r="E641" s="174" t="str">
        <f>IF(LEN(Crossconnect!E643)=0,"",Crossconnect!E643)</f>
        <v/>
      </c>
      <c r="F641" s="174" t="str">
        <f t="shared" si="38"/>
        <v/>
      </c>
      <c r="G641" s="79" t="str">
        <f>IF(Crossconnect!D643="","",Crossconnect!D643)</f>
        <v/>
      </c>
      <c r="H641" s="36" t="str">
        <f>IF(LEN(Crossconnect!F643)=0,"",Crossconnect!F643)</f>
        <v/>
      </c>
      <c r="I641" s="238" t="str">
        <f>IF($C641="","",IF($C641="Ja","",VLOOKUP($B641,PDC!$B$10:$G$95,6,FALSE)))</f>
        <v/>
      </c>
      <c r="J641" s="238" t="str">
        <f>IF($C641="","",IF($C641="Ja","",VLOOKUP($B641,PDC!$B$10:$G$95,5,FALSE)))</f>
        <v/>
      </c>
      <c r="K641" s="31"/>
      <c r="L641" s="31"/>
      <c r="M641" s="238" t="str">
        <f>IF($F641="","",IF($F641="Ja","",VLOOKUP($E641,PDC!$B$10:$G$95,5,FALSE)))</f>
        <v/>
      </c>
      <c r="N641" s="31"/>
      <c r="O641" s="300">
        <f t="shared" si="36"/>
        <v>0</v>
      </c>
      <c r="P641" s="300">
        <f t="shared" si="39"/>
        <v>0</v>
      </c>
    </row>
    <row r="642" spans="1:16" x14ac:dyDescent="0.2">
      <c r="A642" s="36" t="str">
        <f>IF(LEN(Crossconnect!A644)=0,"",Crossconnect!A644)</f>
        <v/>
      </c>
      <c r="B642" s="174" t="str">
        <f>IF(LEN(Crossconnect!C644)=0,"",Crossconnect!C644)</f>
        <v/>
      </c>
      <c r="C642" s="174" t="str">
        <f t="shared" si="37"/>
        <v/>
      </c>
      <c r="D642" s="299" t="str">
        <f>IF(Crossconnect!B644="","",Crossconnect!B644)</f>
        <v/>
      </c>
      <c r="E642" s="174" t="str">
        <f>IF(LEN(Crossconnect!E644)=0,"",Crossconnect!E644)</f>
        <v/>
      </c>
      <c r="F642" s="174" t="str">
        <f t="shared" si="38"/>
        <v/>
      </c>
      <c r="G642" s="79" t="str">
        <f>IF(Crossconnect!D644="","",Crossconnect!D644)</f>
        <v/>
      </c>
      <c r="H642" s="36" t="str">
        <f>IF(LEN(Crossconnect!F644)=0,"",Crossconnect!F644)</f>
        <v/>
      </c>
      <c r="I642" s="238" t="str">
        <f>IF($C642="","",IF($C642="Ja","",VLOOKUP($B642,PDC!$B$10:$G$95,6,FALSE)))</f>
        <v/>
      </c>
      <c r="J642" s="238" t="str">
        <f>IF($C642="","",IF($C642="Ja","",VLOOKUP($B642,PDC!$B$10:$G$95,5,FALSE)))</f>
        <v/>
      </c>
      <c r="K642" s="31"/>
      <c r="L642" s="31"/>
      <c r="M642" s="238" t="str">
        <f>IF($F642="","",IF($F642="Ja","",VLOOKUP($E642,PDC!$B$10:$G$95,5,FALSE)))</f>
        <v/>
      </c>
      <c r="N642" s="31"/>
      <c r="O642" s="300">
        <f t="shared" si="36"/>
        <v>0</v>
      </c>
      <c r="P642" s="300">
        <f t="shared" si="39"/>
        <v>0</v>
      </c>
    </row>
    <row r="643" spans="1:16" x14ac:dyDescent="0.2">
      <c r="A643" s="36" t="str">
        <f>IF(LEN(Crossconnect!A645)=0,"",Crossconnect!A645)</f>
        <v/>
      </c>
      <c r="B643" s="174" t="str">
        <f>IF(LEN(Crossconnect!C645)=0,"",Crossconnect!C645)</f>
        <v/>
      </c>
      <c r="C643" s="174" t="str">
        <f t="shared" si="37"/>
        <v/>
      </c>
      <c r="D643" s="299" t="str">
        <f>IF(Crossconnect!B645="","",Crossconnect!B645)</f>
        <v/>
      </c>
      <c r="E643" s="174" t="str">
        <f>IF(LEN(Crossconnect!E645)=0,"",Crossconnect!E645)</f>
        <v/>
      </c>
      <c r="F643" s="174" t="str">
        <f t="shared" si="38"/>
        <v/>
      </c>
      <c r="G643" s="79" t="str">
        <f>IF(Crossconnect!D645="","",Crossconnect!D645)</f>
        <v/>
      </c>
      <c r="H643" s="36" t="str">
        <f>IF(LEN(Crossconnect!F645)=0,"",Crossconnect!F645)</f>
        <v/>
      </c>
      <c r="I643" s="238" t="str">
        <f>IF($C643="","",IF($C643="Ja","",VLOOKUP($B643,PDC!$B$10:$G$95,6,FALSE)))</f>
        <v/>
      </c>
      <c r="J643" s="238" t="str">
        <f>IF($C643="","",IF($C643="Ja","",VLOOKUP($B643,PDC!$B$10:$G$95,5,FALSE)))</f>
        <v/>
      </c>
      <c r="K643" s="31"/>
      <c r="L643" s="31"/>
      <c r="M643" s="238" t="str">
        <f>IF($F643="","",IF($F643="Ja","",VLOOKUP($E643,PDC!$B$10:$G$95,5,FALSE)))</f>
        <v/>
      </c>
      <c r="N643" s="31"/>
      <c r="O643" s="300">
        <f t="shared" si="36"/>
        <v>0</v>
      </c>
      <c r="P643" s="300">
        <f t="shared" si="39"/>
        <v>0</v>
      </c>
    </row>
    <row r="644" spans="1:16" x14ac:dyDescent="0.2">
      <c r="A644" s="36" t="str">
        <f>IF(LEN(Crossconnect!A646)=0,"",Crossconnect!A646)</f>
        <v/>
      </c>
      <c r="B644" s="174" t="str">
        <f>IF(LEN(Crossconnect!C646)=0,"",Crossconnect!C646)</f>
        <v/>
      </c>
      <c r="C644" s="174" t="str">
        <f t="shared" si="37"/>
        <v/>
      </c>
      <c r="D644" s="299" t="str">
        <f>IF(Crossconnect!B646="","",Crossconnect!B646)</f>
        <v/>
      </c>
      <c r="E644" s="174" t="str">
        <f>IF(LEN(Crossconnect!E646)=0,"",Crossconnect!E646)</f>
        <v/>
      </c>
      <c r="F644" s="174" t="str">
        <f t="shared" si="38"/>
        <v/>
      </c>
      <c r="G644" s="79" t="str">
        <f>IF(Crossconnect!D646="","",Crossconnect!D646)</f>
        <v/>
      </c>
      <c r="H644" s="36" t="str">
        <f>IF(LEN(Crossconnect!F646)=0,"",Crossconnect!F646)</f>
        <v/>
      </c>
      <c r="I644" s="238" t="str">
        <f>IF($C644="","",IF($C644="Ja","",VLOOKUP($B644,PDC!$B$10:$G$95,6,FALSE)))</f>
        <v/>
      </c>
      <c r="J644" s="238" t="str">
        <f>IF($C644="","",IF($C644="Ja","",VLOOKUP($B644,PDC!$B$10:$G$95,5,FALSE)))</f>
        <v/>
      </c>
      <c r="K644" s="31"/>
      <c r="L644" s="31"/>
      <c r="M644" s="238" t="str">
        <f>IF($F644="","",IF($F644="Ja","",VLOOKUP($E644,PDC!$B$10:$G$95,5,FALSE)))</f>
        <v/>
      </c>
      <c r="N644" s="31"/>
      <c r="O644" s="300">
        <f t="shared" si="36"/>
        <v>0</v>
      </c>
      <c r="P644" s="300">
        <f t="shared" si="39"/>
        <v>0</v>
      </c>
    </row>
    <row r="645" spans="1:16" x14ac:dyDescent="0.2">
      <c r="A645" s="36" t="str">
        <f>IF(LEN(Crossconnect!A647)=0,"",Crossconnect!A647)</f>
        <v/>
      </c>
      <c r="B645" s="174" t="str">
        <f>IF(LEN(Crossconnect!C647)=0,"",Crossconnect!C647)</f>
        <v/>
      </c>
      <c r="C645" s="174" t="str">
        <f t="shared" si="37"/>
        <v/>
      </c>
      <c r="D645" s="299" t="str">
        <f>IF(Crossconnect!B647="","",Crossconnect!B647)</f>
        <v/>
      </c>
      <c r="E645" s="174" t="str">
        <f>IF(LEN(Crossconnect!E647)=0,"",Crossconnect!E647)</f>
        <v/>
      </c>
      <c r="F645" s="174" t="str">
        <f t="shared" si="38"/>
        <v/>
      </c>
      <c r="G645" s="79" t="str">
        <f>IF(Crossconnect!D647="","",Crossconnect!D647)</f>
        <v/>
      </c>
      <c r="H645" s="36" t="str">
        <f>IF(LEN(Crossconnect!F647)=0,"",Crossconnect!F647)</f>
        <v/>
      </c>
      <c r="I645" s="238" t="str">
        <f>IF($C645="","",IF($C645="Ja","",VLOOKUP($B645,PDC!$B$10:$G$95,6,FALSE)))</f>
        <v/>
      </c>
      <c r="J645" s="238" t="str">
        <f>IF($C645="","",IF($C645="Ja","",VLOOKUP($B645,PDC!$B$10:$G$95,5,FALSE)))</f>
        <v/>
      </c>
      <c r="K645" s="31"/>
      <c r="L645" s="31"/>
      <c r="M645" s="238" t="str">
        <f>IF($F645="","",IF($F645="Ja","",VLOOKUP($E645,PDC!$B$10:$G$95,5,FALSE)))</f>
        <v/>
      </c>
      <c r="N645" s="31"/>
      <c r="O645" s="300">
        <f t="shared" si="36"/>
        <v>0</v>
      </c>
      <c r="P645" s="300">
        <f t="shared" si="39"/>
        <v>0</v>
      </c>
    </row>
    <row r="646" spans="1:16" x14ac:dyDescent="0.2">
      <c r="A646" s="36" t="str">
        <f>IF(LEN(Crossconnect!A648)=0,"",Crossconnect!A648)</f>
        <v/>
      </c>
      <c r="B646" s="174" t="str">
        <f>IF(LEN(Crossconnect!C648)=0,"",Crossconnect!C648)</f>
        <v/>
      </c>
      <c r="C646" s="174" t="str">
        <f t="shared" si="37"/>
        <v/>
      </c>
      <c r="D646" s="299" t="str">
        <f>IF(Crossconnect!B648="","",Crossconnect!B648)</f>
        <v/>
      </c>
      <c r="E646" s="174" t="str">
        <f>IF(LEN(Crossconnect!E648)=0,"",Crossconnect!E648)</f>
        <v/>
      </c>
      <c r="F646" s="174" t="str">
        <f t="shared" si="38"/>
        <v/>
      </c>
      <c r="G646" s="79" t="str">
        <f>IF(Crossconnect!D648="","",Crossconnect!D648)</f>
        <v/>
      </c>
      <c r="H646" s="36" t="str">
        <f>IF(LEN(Crossconnect!F648)=0,"",Crossconnect!F648)</f>
        <v/>
      </c>
      <c r="I646" s="238" t="str">
        <f>IF($C646="","",IF($C646="Ja","",VLOOKUP($B646,PDC!$B$10:$G$95,6,FALSE)))</f>
        <v/>
      </c>
      <c r="J646" s="238" t="str">
        <f>IF($C646="","",IF($C646="Ja","",VLOOKUP($B646,PDC!$B$10:$G$95,5,FALSE)))</f>
        <v/>
      </c>
      <c r="K646" s="31"/>
      <c r="L646" s="31"/>
      <c r="M646" s="238" t="str">
        <f>IF($F646="","",IF($F646="Ja","",VLOOKUP($E646,PDC!$B$10:$G$95,5,FALSE)))</f>
        <v/>
      </c>
      <c r="N646" s="31"/>
      <c r="O646" s="300">
        <f t="shared" si="36"/>
        <v>0</v>
      </c>
      <c r="P646" s="300">
        <f t="shared" si="39"/>
        <v>0</v>
      </c>
    </row>
    <row r="647" spans="1:16" x14ac:dyDescent="0.2">
      <c r="A647" s="36" t="str">
        <f>IF(LEN(Crossconnect!A649)=0,"",Crossconnect!A649)</f>
        <v/>
      </c>
      <c r="B647" s="174" t="str">
        <f>IF(LEN(Crossconnect!C649)=0,"",Crossconnect!C649)</f>
        <v/>
      </c>
      <c r="C647" s="174" t="str">
        <f t="shared" si="37"/>
        <v/>
      </c>
      <c r="D647" s="299" t="str">
        <f>IF(Crossconnect!B649="","",Crossconnect!B649)</f>
        <v/>
      </c>
      <c r="E647" s="174" t="str">
        <f>IF(LEN(Crossconnect!E649)=0,"",Crossconnect!E649)</f>
        <v/>
      </c>
      <c r="F647" s="174" t="str">
        <f t="shared" si="38"/>
        <v/>
      </c>
      <c r="G647" s="79" t="str">
        <f>IF(Crossconnect!D649="","",Crossconnect!D649)</f>
        <v/>
      </c>
      <c r="H647" s="36" t="str">
        <f>IF(LEN(Crossconnect!F649)=0,"",Crossconnect!F649)</f>
        <v/>
      </c>
      <c r="I647" s="238" t="str">
        <f>IF($C647="","",IF($C647="Ja","",VLOOKUP($B647,PDC!$B$10:$G$95,6,FALSE)))</f>
        <v/>
      </c>
      <c r="J647" s="238" t="str">
        <f>IF($C647="","",IF($C647="Ja","",VLOOKUP($B647,PDC!$B$10:$G$95,5,FALSE)))</f>
        <v/>
      </c>
      <c r="K647" s="31"/>
      <c r="L647" s="31"/>
      <c r="M647" s="238" t="str">
        <f>IF($F647="","",IF($F647="Ja","",VLOOKUP($E647,PDC!$B$10:$G$95,5,FALSE)))</f>
        <v/>
      </c>
      <c r="N647" s="31"/>
      <c r="O647" s="300">
        <f t="shared" si="36"/>
        <v>0</v>
      </c>
      <c r="P647" s="300">
        <f t="shared" si="39"/>
        <v>0</v>
      </c>
    </row>
    <row r="648" spans="1:16" x14ac:dyDescent="0.2">
      <c r="A648" s="36" t="str">
        <f>IF(LEN(Crossconnect!A650)=0,"",Crossconnect!A650)</f>
        <v/>
      </c>
      <c r="B648" s="174" t="str">
        <f>IF(LEN(Crossconnect!C650)=0,"",Crossconnect!C650)</f>
        <v/>
      </c>
      <c r="C648" s="174" t="str">
        <f t="shared" si="37"/>
        <v/>
      </c>
      <c r="D648" s="299" t="str">
        <f>IF(Crossconnect!B650="","",Crossconnect!B650)</f>
        <v/>
      </c>
      <c r="E648" s="174" t="str">
        <f>IF(LEN(Crossconnect!E650)=0,"",Crossconnect!E650)</f>
        <v/>
      </c>
      <c r="F648" s="174" t="str">
        <f t="shared" si="38"/>
        <v/>
      </c>
      <c r="G648" s="79" t="str">
        <f>IF(Crossconnect!D650="","",Crossconnect!D650)</f>
        <v/>
      </c>
      <c r="H648" s="36" t="str">
        <f>IF(LEN(Crossconnect!F650)=0,"",Crossconnect!F650)</f>
        <v/>
      </c>
      <c r="I648" s="238" t="str">
        <f>IF($C648="","",IF($C648="Ja","",VLOOKUP($B648,PDC!$B$10:$G$95,6,FALSE)))</f>
        <v/>
      </c>
      <c r="J648" s="238" t="str">
        <f>IF($C648="","",IF($C648="Ja","",VLOOKUP($B648,PDC!$B$10:$G$95,5,FALSE)))</f>
        <v/>
      </c>
      <c r="K648" s="31"/>
      <c r="L648" s="31"/>
      <c r="M648" s="238" t="str">
        <f>IF($F648="","",IF($F648="Ja","",VLOOKUP($E648,PDC!$B$10:$G$95,5,FALSE)))</f>
        <v/>
      </c>
      <c r="N648" s="31"/>
      <c r="O648" s="300">
        <f t="shared" si="36"/>
        <v>0</v>
      </c>
      <c r="P648" s="300">
        <f t="shared" si="39"/>
        <v>0</v>
      </c>
    </row>
    <row r="649" spans="1:16" x14ac:dyDescent="0.2">
      <c r="A649" s="36" t="str">
        <f>IF(LEN(Crossconnect!A651)=0,"",Crossconnect!A651)</f>
        <v/>
      </c>
      <c r="B649" s="174" t="str">
        <f>IF(LEN(Crossconnect!C651)=0,"",Crossconnect!C651)</f>
        <v/>
      </c>
      <c r="C649" s="174" t="str">
        <f t="shared" si="37"/>
        <v/>
      </c>
      <c r="D649" s="299" t="str">
        <f>IF(Crossconnect!B651="","",Crossconnect!B651)</f>
        <v/>
      </c>
      <c r="E649" s="174" t="str">
        <f>IF(LEN(Crossconnect!E651)=0,"",Crossconnect!E651)</f>
        <v/>
      </c>
      <c r="F649" s="174" t="str">
        <f t="shared" si="38"/>
        <v/>
      </c>
      <c r="G649" s="79" t="str">
        <f>IF(Crossconnect!D651="","",Crossconnect!D651)</f>
        <v/>
      </c>
      <c r="H649" s="36" t="str">
        <f>IF(LEN(Crossconnect!F651)=0,"",Crossconnect!F651)</f>
        <v/>
      </c>
      <c r="I649" s="238" t="str">
        <f>IF($C649="","",IF($C649="Ja","",VLOOKUP($B649,PDC!$B$10:$G$95,6,FALSE)))</f>
        <v/>
      </c>
      <c r="J649" s="238" t="str">
        <f>IF($C649="","",IF($C649="Ja","",VLOOKUP($B649,PDC!$B$10:$G$95,5,FALSE)))</f>
        <v/>
      </c>
      <c r="K649" s="31"/>
      <c r="L649" s="31"/>
      <c r="M649" s="238" t="str">
        <f>IF($F649="","",IF($F649="Ja","",VLOOKUP($E649,PDC!$B$10:$G$95,5,FALSE)))</f>
        <v/>
      </c>
      <c r="N649" s="31"/>
      <c r="O649" s="300">
        <f t="shared" si="36"/>
        <v>0</v>
      </c>
      <c r="P649" s="300">
        <f t="shared" si="39"/>
        <v>0</v>
      </c>
    </row>
    <row r="650" spans="1:16" x14ac:dyDescent="0.2">
      <c r="A650" s="36" t="str">
        <f>IF(LEN(Crossconnect!A652)=0,"",Crossconnect!A652)</f>
        <v/>
      </c>
      <c r="B650" s="174" t="str">
        <f>IF(LEN(Crossconnect!C652)=0,"",Crossconnect!C652)</f>
        <v/>
      </c>
      <c r="C650" s="174" t="str">
        <f t="shared" si="37"/>
        <v/>
      </c>
      <c r="D650" s="299" t="str">
        <f>IF(Crossconnect!B652="","",Crossconnect!B652)</f>
        <v/>
      </c>
      <c r="E650" s="174" t="str">
        <f>IF(LEN(Crossconnect!E652)=0,"",Crossconnect!E652)</f>
        <v/>
      </c>
      <c r="F650" s="174" t="str">
        <f t="shared" si="38"/>
        <v/>
      </c>
      <c r="G650" s="79" t="str">
        <f>IF(Crossconnect!D652="","",Crossconnect!D652)</f>
        <v/>
      </c>
      <c r="H650" s="36" t="str">
        <f>IF(LEN(Crossconnect!F652)=0,"",Crossconnect!F652)</f>
        <v/>
      </c>
      <c r="I650" s="238" t="str">
        <f>IF($C650="","",IF($C650="Ja","",VLOOKUP($B650,PDC!$B$10:$G$95,6,FALSE)))</f>
        <v/>
      </c>
      <c r="J650" s="238" t="str">
        <f>IF($C650="","",IF($C650="Ja","",VLOOKUP($B650,PDC!$B$10:$G$95,5,FALSE)))</f>
        <v/>
      </c>
      <c r="K650" s="31"/>
      <c r="L650" s="31"/>
      <c r="M650" s="238" t="str">
        <f>IF($F650="","",IF($F650="Ja","",VLOOKUP($E650,PDC!$B$10:$G$95,5,FALSE)))</f>
        <v/>
      </c>
      <c r="N650" s="31"/>
      <c r="O650" s="300">
        <f t="shared" si="36"/>
        <v>0</v>
      </c>
      <c r="P650" s="300">
        <f t="shared" si="39"/>
        <v>0</v>
      </c>
    </row>
    <row r="651" spans="1:16" x14ac:dyDescent="0.2">
      <c r="A651" s="36" t="str">
        <f>IF(LEN(Crossconnect!A653)=0,"",Crossconnect!A653)</f>
        <v/>
      </c>
      <c r="B651" s="174" t="str">
        <f>IF(LEN(Crossconnect!C653)=0,"",Crossconnect!C653)</f>
        <v/>
      </c>
      <c r="C651" s="174" t="str">
        <f t="shared" si="37"/>
        <v/>
      </c>
      <c r="D651" s="299" t="str">
        <f>IF(Crossconnect!B653="","",Crossconnect!B653)</f>
        <v/>
      </c>
      <c r="E651" s="174" t="str">
        <f>IF(LEN(Crossconnect!E653)=0,"",Crossconnect!E653)</f>
        <v/>
      </c>
      <c r="F651" s="174" t="str">
        <f t="shared" si="38"/>
        <v/>
      </c>
      <c r="G651" s="79" t="str">
        <f>IF(Crossconnect!D653="","",Crossconnect!D653)</f>
        <v/>
      </c>
      <c r="H651" s="36" t="str">
        <f>IF(LEN(Crossconnect!F653)=0,"",Crossconnect!F653)</f>
        <v/>
      </c>
      <c r="I651" s="238" t="str">
        <f>IF($C651="","",IF($C651="Ja","",VLOOKUP($B651,PDC!$B$10:$G$95,6,FALSE)))</f>
        <v/>
      </c>
      <c r="J651" s="238" t="str">
        <f>IF($C651="","",IF($C651="Ja","",VLOOKUP($B651,PDC!$B$10:$G$95,5,FALSE)))</f>
        <v/>
      </c>
      <c r="K651" s="31"/>
      <c r="L651" s="31"/>
      <c r="M651" s="238" t="str">
        <f>IF($F651="","",IF($F651="Ja","",VLOOKUP($E651,PDC!$B$10:$G$95,5,FALSE)))</f>
        <v/>
      </c>
      <c r="N651" s="31"/>
      <c r="O651" s="300">
        <f t="shared" si="36"/>
        <v>0</v>
      </c>
      <c r="P651" s="300">
        <f t="shared" si="39"/>
        <v>0</v>
      </c>
    </row>
    <row r="652" spans="1:16" x14ac:dyDescent="0.2">
      <c r="A652" s="36" t="str">
        <f>IF(LEN(Crossconnect!A654)=0,"",Crossconnect!A654)</f>
        <v/>
      </c>
      <c r="B652" s="174" t="str">
        <f>IF(LEN(Crossconnect!C654)=0,"",Crossconnect!C654)</f>
        <v/>
      </c>
      <c r="C652" s="174" t="str">
        <f t="shared" si="37"/>
        <v/>
      </c>
      <c r="D652" s="299" t="str">
        <f>IF(Crossconnect!B654="","",Crossconnect!B654)</f>
        <v/>
      </c>
      <c r="E652" s="174" t="str">
        <f>IF(LEN(Crossconnect!E654)=0,"",Crossconnect!E654)</f>
        <v/>
      </c>
      <c r="F652" s="174" t="str">
        <f t="shared" si="38"/>
        <v/>
      </c>
      <c r="G652" s="79" t="str">
        <f>IF(Crossconnect!D654="","",Crossconnect!D654)</f>
        <v/>
      </c>
      <c r="H652" s="36" t="str">
        <f>IF(LEN(Crossconnect!F654)=0,"",Crossconnect!F654)</f>
        <v/>
      </c>
      <c r="I652" s="238" t="str">
        <f>IF($C652="","",IF($C652="Ja","",VLOOKUP($B652,PDC!$B$10:$G$95,6,FALSE)))</f>
        <v/>
      </c>
      <c r="J652" s="238" t="str">
        <f>IF($C652="","",IF($C652="Ja","",VLOOKUP($B652,PDC!$B$10:$G$95,5,FALSE)))</f>
        <v/>
      </c>
      <c r="K652" s="31"/>
      <c r="L652" s="31"/>
      <c r="M652" s="238" t="str">
        <f>IF($F652="","",IF($F652="Ja","",VLOOKUP($E652,PDC!$B$10:$G$95,5,FALSE)))</f>
        <v/>
      </c>
      <c r="N652" s="31"/>
      <c r="O652" s="300">
        <f t="shared" ref="O652:O715" si="40">IF(C652="",0,IF(C652="Ja",K652,I652))</f>
        <v>0</v>
      </c>
      <c r="P652" s="300">
        <f t="shared" si="39"/>
        <v>0</v>
      </c>
    </row>
    <row r="653" spans="1:16" x14ac:dyDescent="0.2">
      <c r="A653" s="36" t="str">
        <f>IF(LEN(Crossconnect!A655)=0,"",Crossconnect!A655)</f>
        <v/>
      </c>
      <c r="B653" s="174" t="str">
        <f>IF(LEN(Crossconnect!C655)=0,"",Crossconnect!C655)</f>
        <v/>
      </c>
      <c r="C653" s="174" t="str">
        <f t="shared" ref="C653:C716" si="41">IF(B653="","",IF(LEFT(B653,3)="SD-","Ja","Nee"))</f>
        <v/>
      </c>
      <c r="D653" s="299" t="str">
        <f>IF(Crossconnect!B655="","",Crossconnect!B655)</f>
        <v/>
      </c>
      <c r="E653" s="174" t="str">
        <f>IF(LEN(Crossconnect!E655)=0,"",Crossconnect!E655)</f>
        <v/>
      </c>
      <c r="F653" s="174" t="str">
        <f t="shared" ref="F653:F716" si="42">IF(E653="","",IF(LEFT(E653,3)="SD-","Ja","Nee"))</f>
        <v/>
      </c>
      <c r="G653" s="79" t="str">
        <f>IF(Crossconnect!D655="","",Crossconnect!D655)</f>
        <v/>
      </c>
      <c r="H653" s="36" t="str">
        <f>IF(LEN(Crossconnect!F655)=0,"",Crossconnect!F655)</f>
        <v/>
      </c>
      <c r="I653" s="238" t="str">
        <f>IF($C653="","",IF($C653="Ja","",VLOOKUP($B653,PDC!$B$10:$G$95,6,FALSE)))</f>
        <v/>
      </c>
      <c r="J653" s="238" t="str">
        <f>IF($C653="","",IF($C653="Ja","",VLOOKUP($B653,PDC!$B$10:$G$95,5,FALSE)))</f>
        <v/>
      </c>
      <c r="K653" s="31"/>
      <c r="L653" s="31"/>
      <c r="M653" s="238" t="str">
        <f>IF($F653="","",IF($F653="Ja","",VLOOKUP($E653,PDC!$B$10:$G$95,5,FALSE)))</f>
        <v/>
      </c>
      <c r="N653" s="31"/>
      <c r="O653" s="300">
        <f t="shared" si="40"/>
        <v>0</v>
      </c>
      <c r="P653" s="300">
        <f t="shared" ref="P653:P716" si="43">IF(AND(C653="",F653=""),0,IF(C653="Ja",L653,J653)+IF(F653="Ja",N653,M653))</f>
        <v>0</v>
      </c>
    </row>
    <row r="654" spans="1:16" x14ac:dyDescent="0.2">
      <c r="A654" s="36" t="str">
        <f>IF(LEN(Crossconnect!A656)=0,"",Crossconnect!A656)</f>
        <v/>
      </c>
      <c r="B654" s="174" t="str">
        <f>IF(LEN(Crossconnect!C656)=0,"",Crossconnect!C656)</f>
        <v/>
      </c>
      <c r="C654" s="174" t="str">
        <f t="shared" si="41"/>
        <v/>
      </c>
      <c r="D654" s="299" t="str">
        <f>IF(Crossconnect!B656="","",Crossconnect!B656)</f>
        <v/>
      </c>
      <c r="E654" s="174" t="str">
        <f>IF(LEN(Crossconnect!E656)=0,"",Crossconnect!E656)</f>
        <v/>
      </c>
      <c r="F654" s="174" t="str">
        <f t="shared" si="42"/>
        <v/>
      </c>
      <c r="G654" s="79" t="str">
        <f>IF(Crossconnect!D656="","",Crossconnect!D656)</f>
        <v/>
      </c>
      <c r="H654" s="36" t="str">
        <f>IF(LEN(Crossconnect!F656)=0,"",Crossconnect!F656)</f>
        <v/>
      </c>
      <c r="I654" s="238" t="str">
        <f>IF($C654="","",IF($C654="Ja","",VLOOKUP($B654,PDC!$B$10:$G$95,6,FALSE)))</f>
        <v/>
      </c>
      <c r="J654" s="238" t="str">
        <f>IF($C654="","",IF($C654="Ja","",VLOOKUP($B654,PDC!$B$10:$G$95,5,FALSE)))</f>
        <v/>
      </c>
      <c r="K654" s="31"/>
      <c r="L654" s="31"/>
      <c r="M654" s="238" t="str">
        <f>IF($F654="","",IF($F654="Ja","",VLOOKUP($E654,PDC!$B$10:$G$95,5,FALSE)))</f>
        <v/>
      </c>
      <c r="N654" s="31"/>
      <c r="O654" s="300">
        <f t="shared" si="40"/>
        <v>0</v>
      </c>
      <c r="P654" s="300">
        <f t="shared" si="43"/>
        <v>0</v>
      </c>
    </row>
    <row r="655" spans="1:16" x14ac:dyDescent="0.2">
      <c r="A655" s="36" t="str">
        <f>IF(LEN(Crossconnect!A657)=0,"",Crossconnect!A657)</f>
        <v/>
      </c>
      <c r="B655" s="174" t="str">
        <f>IF(LEN(Crossconnect!C657)=0,"",Crossconnect!C657)</f>
        <v/>
      </c>
      <c r="C655" s="174" t="str">
        <f t="shared" si="41"/>
        <v/>
      </c>
      <c r="D655" s="299" t="str">
        <f>IF(Crossconnect!B657="","",Crossconnect!B657)</f>
        <v/>
      </c>
      <c r="E655" s="174" t="str">
        <f>IF(LEN(Crossconnect!E657)=0,"",Crossconnect!E657)</f>
        <v/>
      </c>
      <c r="F655" s="174" t="str">
        <f t="shared" si="42"/>
        <v/>
      </c>
      <c r="G655" s="79" t="str">
        <f>IF(Crossconnect!D657="","",Crossconnect!D657)</f>
        <v/>
      </c>
      <c r="H655" s="36" t="str">
        <f>IF(LEN(Crossconnect!F657)=0,"",Crossconnect!F657)</f>
        <v/>
      </c>
      <c r="I655" s="238" t="str">
        <f>IF($C655="","",IF($C655="Ja","",VLOOKUP($B655,PDC!$B$10:$G$95,6,FALSE)))</f>
        <v/>
      </c>
      <c r="J655" s="238" t="str">
        <f>IF($C655="","",IF($C655="Ja","",VLOOKUP($B655,PDC!$B$10:$G$95,5,FALSE)))</f>
        <v/>
      </c>
      <c r="K655" s="31"/>
      <c r="L655" s="31"/>
      <c r="M655" s="238" t="str">
        <f>IF($F655="","",IF($F655="Ja","",VLOOKUP($E655,PDC!$B$10:$G$95,5,FALSE)))</f>
        <v/>
      </c>
      <c r="N655" s="31"/>
      <c r="O655" s="300">
        <f t="shared" si="40"/>
        <v>0</v>
      </c>
      <c r="P655" s="300">
        <f t="shared" si="43"/>
        <v>0</v>
      </c>
    </row>
    <row r="656" spans="1:16" x14ac:dyDescent="0.2">
      <c r="A656" s="36" t="str">
        <f>IF(LEN(Crossconnect!A658)=0,"",Crossconnect!A658)</f>
        <v/>
      </c>
      <c r="B656" s="174" t="str">
        <f>IF(LEN(Crossconnect!C658)=0,"",Crossconnect!C658)</f>
        <v/>
      </c>
      <c r="C656" s="174" t="str">
        <f t="shared" si="41"/>
        <v/>
      </c>
      <c r="D656" s="299" t="str">
        <f>IF(Crossconnect!B658="","",Crossconnect!B658)</f>
        <v/>
      </c>
      <c r="E656" s="174" t="str">
        <f>IF(LEN(Crossconnect!E658)=0,"",Crossconnect!E658)</f>
        <v/>
      </c>
      <c r="F656" s="174" t="str">
        <f t="shared" si="42"/>
        <v/>
      </c>
      <c r="G656" s="79" t="str">
        <f>IF(Crossconnect!D658="","",Crossconnect!D658)</f>
        <v/>
      </c>
      <c r="H656" s="36" t="str">
        <f>IF(LEN(Crossconnect!F658)=0,"",Crossconnect!F658)</f>
        <v/>
      </c>
      <c r="I656" s="238" t="str">
        <f>IF($C656="","",IF($C656="Ja","",VLOOKUP($B656,PDC!$B$10:$G$95,6,FALSE)))</f>
        <v/>
      </c>
      <c r="J656" s="238" t="str">
        <f>IF($C656="","",IF($C656="Ja","",VLOOKUP($B656,PDC!$B$10:$G$95,5,FALSE)))</f>
        <v/>
      </c>
      <c r="K656" s="31"/>
      <c r="L656" s="31"/>
      <c r="M656" s="238" t="str">
        <f>IF($F656="","",IF($F656="Ja","",VLOOKUP($E656,PDC!$B$10:$G$95,5,FALSE)))</f>
        <v/>
      </c>
      <c r="N656" s="31"/>
      <c r="O656" s="300">
        <f t="shared" si="40"/>
        <v>0</v>
      </c>
      <c r="P656" s="300">
        <f t="shared" si="43"/>
        <v>0</v>
      </c>
    </row>
    <row r="657" spans="1:16" x14ac:dyDescent="0.2">
      <c r="A657" s="36" t="str">
        <f>IF(LEN(Crossconnect!A659)=0,"",Crossconnect!A659)</f>
        <v/>
      </c>
      <c r="B657" s="174" t="str">
        <f>IF(LEN(Crossconnect!C659)=0,"",Crossconnect!C659)</f>
        <v/>
      </c>
      <c r="C657" s="174" t="str">
        <f t="shared" si="41"/>
        <v/>
      </c>
      <c r="D657" s="299" t="str">
        <f>IF(Crossconnect!B659="","",Crossconnect!B659)</f>
        <v/>
      </c>
      <c r="E657" s="174" t="str">
        <f>IF(LEN(Crossconnect!E659)=0,"",Crossconnect!E659)</f>
        <v/>
      </c>
      <c r="F657" s="174" t="str">
        <f t="shared" si="42"/>
        <v/>
      </c>
      <c r="G657" s="79" t="str">
        <f>IF(Crossconnect!D659="","",Crossconnect!D659)</f>
        <v/>
      </c>
      <c r="H657" s="36" t="str">
        <f>IF(LEN(Crossconnect!F659)=0,"",Crossconnect!F659)</f>
        <v/>
      </c>
      <c r="I657" s="238" t="str">
        <f>IF($C657="","",IF($C657="Ja","",VLOOKUP($B657,PDC!$B$10:$G$95,6,FALSE)))</f>
        <v/>
      </c>
      <c r="J657" s="238" t="str">
        <f>IF($C657="","",IF($C657="Ja","",VLOOKUP($B657,PDC!$B$10:$G$95,5,FALSE)))</f>
        <v/>
      </c>
      <c r="K657" s="31"/>
      <c r="L657" s="31"/>
      <c r="M657" s="238" t="str">
        <f>IF($F657="","",IF($F657="Ja","",VLOOKUP($E657,PDC!$B$10:$G$95,5,FALSE)))</f>
        <v/>
      </c>
      <c r="N657" s="31"/>
      <c r="O657" s="300">
        <f t="shared" si="40"/>
        <v>0</v>
      </c>
      <c r="P657" s="300">
        <f t="shared" si="43"/>
        <v>0</v>
      </c>
    </row>
    <row r="658" spans="1:16" x14ac:dyDescent="0.2">
      <c r="A658" s="36" t="str">
        <f>IF(LEN(Crossconnect!A660)=0,"",Crossconnect!A660)</f>
        <v/>
      </c>
      <c r="B658" s="174" t="str">
        <f>IF(LEN(Crossconnect!C660)=0,"",Crossconnect!C660)</f>
        <v/>
      </c>
      <c r="C658" s="174" t="str">
        <f t="shared" si="41"/>
        <v/>
      </c>
      <c r="D658" s="299" t="str">
        <f>IF(Crossconnect!B660="","",Crossconnect!B660)</f>
        <v/>
      </c>
      <c r="E658" s="174" t="str">
        <f>IF(LEN(Crossconnect!E660)=0,"",Crossconnect!E660)</f>
        <v/>
      </c>
      <c r="F658" s="174" t="str">
        <f t="shared" si="42"/>
        <v/>
      </c>
      <c r="G658" s="79" t="str">
        <f>IF(Crossconnect!D660="","",Crossconnect!D660)</f>
        <v/>
      </c>
      <c r="H658" s="36" t="str">
        <f>IF(LEN(Crossconnect!F660)=0,"",Crossconnect!F660)</f>
        <v/>
      </c>
      <c r="I658" s="238" t="str">
        <f>IF($C658="","",IF($C658="Ja","",VLOOKUP($B658,PDC!$B$10:$G$95,6,FALSE)))</f>
        <v/>
      </c>
      <c r="J658" s="238" t="str">
        <f>IF($C658="","",IF($C658="Ja","",VLOOKUP($B658,PDC!$B$10:$G$95,5,FALSE)))</f>
        <v/>
      </c>
      <c r="K658" s="31"/>
      <c r="L658" s="31"/>
      <c r="M658" s="238" t="str">
        <f>IF($F658="","",IF($F658="Ja","",VLOOKUP($E658,PDC!$B$10:$G$95,5,FALSE)))</f>
        <v/>
      </c>
      <c r="N658" s="31"/>
      <c r="O658" s="300">
        <f t="shared" si="40"/>
        <v>0</v>
      </c>
      <c r="P658" s="300">
        <f t="shared" si="43"/>
        <v>0</v>
      </c>
    </row>
    <row r="659" spans="1:16" x14ac:dyDescent="0.2">
      <c r="A659" s="36" t="str">
        <f>IF(LEN(Crossconnect!A661)=0,"",Crossconnect!A661)</f>
        <v/>
      </c>
      <c r="B659" s="174" t="str">
        <f>IF(LEN(Crossconnect!C661)=0,"",Crossconnect!C661)</f>
        <v/>
      </c>
      <c r="C659" s="174" t="str">
        <f t="shared" si="41"/>
        <v/>
      </c>
      <c r="D659" s="299" t="str">
        <f>IF(Crossconnect!B661="","",Crossconnect!B661)</f>
        <v/>
      </c>
      <c r="E659" s="174" t="str">
        <f>IF(LEN(Crossconnect!E661)=0,"",Crossconnect!E661)</f>
        <v/>
      </c>
      <c r="F659" s="174" t="str">
        <f t="shared" si="42"/>
        <v/>
      </c>
      <c r="G659" s="79" t="str">
        <f>IF(Crossconnect!D661="","",Crossconnect!D661)</f>
        <v/>
      </c>
      <c r="H659" s="36" t="str">
        <f>IF(LEN(Crossconnect!F661)=0,"",Crossconnect!F661)</f>
        <v/>
      </c>
      <c r="I659" s="238" t="str">
        <f>IF($C659="","",IF($C659="Ja","",VLOOKUP($B659,PDC!$B$10:$G$95,6,FALSE)))</f>
        <v/>
      </c>
      <c r="J659" s="238" t="str">
        <f>IF($C659="","",IF($C659="Ja","",VLOOKUP($B659,PDC!$B$10:$G$95,5,FALSE)))</f>
        <v/>
      </c>
      <c r="K659" s="31"/>
      <c r="L659" s="31"/>
      <c r="M659" s="238" t="str">
        <f>IF($F659="","",IF($F659="Ja","",VLOOKUP($E659,PDC!$B$10:$G$95,5,FALSE)))</f>
        <v/>
      </c>
      <c r="N659" s="31"/>
      <c r="O659" s="300">
        <f t="shared" si="40"/>
        <v>0</v>
      </c>
      <c r="P659" s="300">
        <f t="shared" si="43"/>
        <v>0</v>
      </c>
    </row>
    <row r="660" spans="1:16" x14ac:dyDescent="0.2">
      <c r="A660" s="36" t="str">
        <f>IF(LEN(Crossconnect!A662)=0,"",Crossconnect!A662)</f>
        <v/>
      </c>
      <c r="B660" s="174" t="str">
        <f>IF(LEN(Crossconnect!C662)=0,"",Crossconnect!C662)</f>
        <v/>
      </c>
      <c r="C660" s="174" t="str">
        <f t="shared" si="41"/>
        <v/>
      </c>
      <c r="D660" s="299" t="str">
        <f>IF(Crossconnect!B662="","",Crossconnect!B662)</f>
        <v/>
      </c>
      <c r="E660" s="174" t="str">
        <f>IF(LEN(Crossconnect!E662)=0,"",Crossconnect!E662)</f>
        <v/>
      </c>
      <c r="F660" s="174" t="str">
        <f t="shared" si="42"/>
        <v/>
      </c>
      <c r="G660" s="79" t="str">
        <f>IF(Crossconnect!D662="","",Crossconnect!D662)</f>
        <v/>
      </c>
      <c r="H660" s="36" t="str">
        <f>IF(LEN(Crossconnect!F662)=0,"",Crossconnect!F662)</f>
        <v/>
      </c>
      <c r="I660" s="238" t="str">
        <f>IF($C660="","",IF($C660="Ja","",VLOOKUP($B660,PDC!$B$10:$G$95,6,FALSE)))</f>
        <v/>
      </c>
      <c r="J660" s="238" t="str">
        <f>IF($C660="","",IF($C660="Ja","",VLOOKUP($B660,PDC!$B$10:$G$95,5,FALSE)))</f>
        <v/>
      </c>
      <c r="K660" s="31"/>
      <c r="L660" s="31"/>
      <c r="M660" s="238" t="str">
        <f>IF($F660="","",IF($F660="Ja","",VLOOKUP($E660,PDC!$B$10:$G$95,5,FALSE)))</f>
        <v/>
      </c>
      <c r="N660" s="31"/>
      <c r="O660" s="300">
        <f t="shared" si="40"/>
        <v>0</v>
      </c>
      <c r="P660" s="300">
        <f t="shared" si="43"/>
        <v>0</v>
      </c>
    </row>
    <row r="661" spans="1:16" x14ac:dyDescent="0.2">
      <c r="A661" s="36" t="str">
        <f>IF(LEN(Crossconnect!A663)=0,"",Crossconnect!A663)</f>
        <v/>
      </c>
      <c r="B661" s="174" t="str">
        <f>IF(LEN(Crossconnect!C663)=0,"",Crossconnect!C663)</f>
        <v/>
      </c>
      <c r="C661" s="174" t="str">
        <f t="shared" si="41"/>
        <v/>
      </c>
      <c r="D661" s="299" t="str">
        <f>IF(Crossconnect!B663="","",Crossconnect!B663)</f>
        <v/>
      </c>
      <c r="E661" s="174" t="str">
        <f>IF(LEN(Crossconnect!E663)=0,"",Crossconnect!E663)</f>
        <v/>
      </c>
      <c r="F661" s="174" t="str">
        <f t="shared" si="42"/>
        <v/>
      </c>
      <c r="G661" s="79" t="str">
        <f>IF(Crossconnect!D663="","",Crossconnect!D663)</f>
        <v/>
      </c>
      <c r="H661" s="36" t="str">
        <f>IF(LEN(Crossconnect!F663)=0,"",Crossconnect!F663)</f>
        <v/>
      </c>
      <c r="I661" s="238" t="str">
        <f>IF($C661="","",IF($C661="Ja","",VLOOKUP($B661,PDC!$B$10:$G$95,6,FALSE)))</f>
        <v/>
      </c>
      <c r="J661" s="238" t="str">
        <f>IF($C661="","",IF($C661="Ja","",VLOOKUP($B661,PDC!$B$10:$G$95,5,FALSE)))</f>
        <v/>
      </c>
      <c r="K661" s="31"/>
      <c r="L661" s="31"/>
      <c r="M661" s="238" t="str">
        <f>IF($F661="","",IF($F661="Ja","",VLOOKUP($E661,PDC!$B$10:$G$95,5,FALSE)))</f>
        <v/>
      </c>
      <c r="N661" s="31"/>
      <c r="O661" s="300">
        <f t="shared" si="40"/>
        <v>0</v>
      </c>
      <c r="P661" s="300">
        <f t="shared" si="43"/>
        <v>0</v>
      </c>
    </row>
    <row r="662" spans="1:16" x14ac:dyDescent="0.2">
      <c r="A662" s="36" t="str">
        <f>IF(LEN(Crossconnect!A664)=0,"",Crossconnect!A664)</f>
        <v/>
      </c>
      <c r="B662" s="174" t="str">
        <f>IF(LEN(Crossconnect!C664)=0,"",Crossconnect!C664)</f>
        <v/>
      </c>
      <c r="C662" s="174" t="str">
        <f t="shared" si="41"/>
        <v/>
      </c>
      <c r="D662" s="299" t="str">
        <f>IF(Crossconnect!B664="","",Crossconnect!B664)</f>
        <v/>
      </c>
      <c r="E662" s="174" t="str">
        <f>IF(LEN(Crossconnect!E664)=0,"",Crossconnect!E664)</f>
        <v/>
      </c>
      <c r="F662" s="174" t="str">
        <f t="shared" si="42"/>
        <v/>
      </c>
      <c r="G662" s="79" t="str">
        <f>IF(Crossconnect!D664="","",Crossconnect!D664)</f>
        <v/>
      </c>
      <c r="H662" s="36" t="str">
        <f>IF(LEN(Crossconnect!F664)=0,"",Crossconnect!F664)</f>
        <v/>
      </c>
      <c r="I662" s="238" t="str">
        <f>IF($C662="","",IF($C662="Ja","",VLOOKUP($B662,PDC!$B$10:$G$95,6,FALSE)))</f>
        <v/>
      </c>
      <c r="J662" s="238" t="str">
        <f>IF($C662="","",IF($C662="Ja","",VLOOKUP($B662,PDC!$B$10:$G$95,5,FALSE)))</f>
        <v/>
      </c>
      <c r="K662" s="31"/>
      <c r="L662" s="31"/>
      <c r="M662" s="238" t="str">
        <f>IF($F662="","",IF($F662="Ja","",VLOOKUP($E662,PDC!$B$10:$G$95,5,FALSE)))</f>
        <v/>
      </c>
      <c r="N662" s="31"/>
      <c r="O662" s="300">
        <f t="shared" si="40"/>
        <v>0</v>
      </c>
      <c r="P662" s="300">
        <f t="shared" si="43"/>
        <v>0</v>
      </c>
    </row>
    <row r="663" spans="1:16" x14ac:dyDescent="0.2">
      <c r="A663" s="36" t="str">
        <f>IF(LEN(Crossconnect!A665)=0,"",Crossconnect!A665)</f>
        <v/>
      </c>
      <c r="B663" s="174" t="str">
        <f>IF(LEN(Crossconnect!C665)=0,"",Crossconnect!C665)</f>
        <v/>
      </c>
      <c r="C663" s="174" t="str">
        <f t="shared" si="41"/>
        <v/>
      </c>
      <c r="D663" s="299" t="str">
        <f>IF(Crossconnect!B665="","",Crossconnect!B665)</f>
        <v/>
      </c>
      <c r="E663" s="174" t="str">
        <f>IF(LEN(Crossconnect!E665)=0,"",Crossconnect!E665)</f>
        <v/>
      </c>
      <c r="F663" s="174" t="str">
        <f t="shared" si="42"/>
        <v/>
      </c>
      <c r="G663" s="79" t="str">
        <f>IF(Crossconnect!D665="","",Crossconnect!D665)</f>
        <v/>
      </c>
      <c r="H663" s="36" t="str">
        <f>IF(LEN(Crossconnect!F665)=0,"",Crossconnect!F665)</f>
        <v/>
      </c>
      <c r="I663" s="238" t="str">
        <f>IF($C663="","",IF($C663="Ja","",VLOOKUP($B663,PDC!$B$10:$G$95,6,FALSE)))</f>
        <v/>
      </c>
      <c r="J663" s="238" t="str">
        <f>IF($C663="","",IF($C663="Ja","",VLOOKUP($B663,PDC!$B$10:$G$95,5,FALSE)))</f>
        <v/>
      </c>
      <c r="K663" s="31"/>
      <c r="L663" s="31"/>
      <c r="M663" s="238" t="str">
        <f>IF($F663="","",IF($F663="Ja","",VLOOKUP($E663,PDC!$B$10:$G$95,5,FALSE)))</f>
        <v/>
      </c>
      <c r="N663" s="31"/>
      <c r="O663" s="300">
        <f t="shared" si="40"/>
        <v>0</v>
      </c>
      <c r="P663" s="300">
        <f t="shared" si="43"/>
        <v>0</v>
      </c>
    </row>
    <row r="664" spans="1:16" x14ac:dyDescent="0.2">
      <c r="A664" s="36" t="str">
        <f>IF(LEN(Crossconnect!A666)=0,"",Crossconnect!A666)</f>
        <v/>
      </c>
      <c r="B664" s="174" t="str">
        <f>IF(LEN(Crossconnect!C666)=0,"",Crossconnect!C666)</f>
        <v/>
      </c>
      <c r="C664" s="174" t="str">
        <f t="shared" si="41"/>
        <v/>
      </c>
      <c r="D664" s="299" t="str">
        <f>IF(Crossconnect!B666="","",Crossconnect!B666)</f>
        <v/>
      </c>
      <c r="E664" s="174" t="str">
        <f>IF(LEN(Crossconnect!E666)=0,"",Crossconnect!E666)</f>
        <v/>
      </c>
      <c r="F664" s="174" t="str">
        <f t="shared" si="42"/>
        <v/>
      </c>
      <c r="G664" s="79" t="str">
        <f>IF(Crossconnect!D666="","",Crossconnect!D666)</f>
        <v/>
      </c>
      <c r="H664" s="36" t="str">
        <f>IF(LEN(Crossconnect!F666)=0,"",Crossconnect!F666)</f>
        <v/>
      </c>
      <c r="I664" s="238" t="str">
        <f>IF($C664="","",IF($C664="Ja","",VLOOKUP($B664,PDC!$B$10:$G$95,6,FALSE)))</f>
        <v/>
      </c>
      <c r="J664" s="238" t="str">
        <f>IF($C664="","",IF($C664="Ja","",VLOOKUP($B664,PDC!$B$10:$G$95,5,FALSE)))</f>
        <v/>
      </c>
      <c r="K664" s="31"/>
      <c r="L664" s="31"/>
      <c r="M664" s="238" t="str">
        <f>IF($F664="","",IF($F664="Ja","",VLOOKUP($E664,PDC!$B$10:$G$95,5,FALSE)))</f>
        <v/>
      </c>
      <c r="N664" s="31"/>
      <c r="O664" s="300">
        <f t="shared" si="40"/>
        <v>0</v>
      </c>
      <c r="P664" s="300">
        <f t="shared" si="43"/>
        <v>0</v>
      </c>
    </row>
    <row r="665" spans="1:16" x14ac:dyDescent="0.2">
      <c r="A665" s="36" t="str">
        <f>IF(LEN(Crossconnect!A667)=0,"",Crossconnect!A667)</f>
        <v/>
      </c>
      <c r="B665" s="174" t="str">
        <f>IF(LEN(Crossconnect!C667)=0,"",Crossconnect!C667)</f>
        <v/>
      </c>
      <c r="C665" s="174" t="str">
        <f t="shared" si="41"/>
        <v/>
      </c>
      <c r="D665" s="299" t="str">
        <f>IF(Crossconnect!B667="","",Crossconnect!B667)</f>
        <v/>
      </c>
      <c r="E665" s="174" t="str">
        <f>IF(LEN(Crossconnect!E667)=0,"",Crossconnect!E667)</f>
        <v/>
      </c>
      <c r="F665" s="174" t="str">
        <f t="shared" si="42"/>
        <v/>
      </c>
      <c r="G665" s="79" t="str">
        <f>IF(Crossconnect!D667="","",Crossconnect!D667)</f>
        <v/>
      </c>
      <c r="H665" s="36" t="str">
        <f>IF(LEN(Crossconnect!F667)=0,"",Crossconnect!F667)</f>
        <v/>
      </c>
      <c r="I665" s="238" t="str">
        <f>IF($C665="","",IF($C665="Ja","",VLOOKUP($B665,PDC!$B$10:$G$95,6,FALSE)))</f>
        <v/>
      </c>
      <c r="J665" s="238" t="str">
        <f>IF($C665="","",IF($C665="Ja","",VLOOKUP($B665,PDC!$B$10:$G$95,5,FALSE)))</f>
        <v/>
      </c>
      <c r="K665" s="31"/>
      <c r="L665" s="31"/>
      <c r="M665" s="238" t="str">
        <f>IF($F665="","",IF($F665="Ja","",VLOOKUP($E665,PDC!$B$10:$G$95,5,FALSE)))</f>
        <v/>
      </c>
      <c r="N665" s="31"/>
      <c r="O665" s="300">
        <f t="shared" si="40"/>
        <v>0</v>
      </c>
      <c r="P665" s="300">
        <f t="shared" si="43"/>
        <v>0</v>
      </c>
    </row>
    <row r="666" spans="1:16" x14ac:dyDescent="0.2">
      <c r="A666" s="36" t="str">
        <f>IF(LEN(Crossconnect!A668)=0,"",Crossconnect!A668)</f>
        <v/>
      </c>
      <c r="B666" s="174" t="str">
        <f>IF(LEN(Crossconnect!C668)=0,"",Crossconnect!C668)</f>
        <v/>
      </c>
      <c r="C666" s="174" t="str">
        <f t="shared" si="41"/>
        <v/>
      </c>
      <c r="D666" s="299" t="str">
        <f>IF(Crossconnect!B668="","",Crossconnect!B668)</f>
        <v/>
      </c>
      <c r="E666" s="174" t="str">
        <f>IF(LEN(Crossconnect!E668)=0,"",Crossconnect!E668)</f>
        <v/>
      </c>
      <c r="F666" s="174" t="str">
        <f t="shared" si="42"/>
        <v/>
      </c>
      <c r="G666" s="79" t="str">
        <f>IF(Crossconnect!D668="","",Crossconnect!D668)</f>
        <v/>
      </c>
      <c r="H666" s="36" t="str">
        <f>IF(LEN(Crossconnect!F668)=0,"",Crossconnect!F668)</f>
        <v/>
      </c>
      <c r="I666" s="238" t="str">
        <f>IF($C666="","",IF($C666="Ja","",VLOOKUP($B666,PDC!$B$10:$G$95,6,FALSE)))</f>
        <v/>
      </c>
      <c r="J666" s="238" t="str">
        <f>IF($C666="","",IF($C666="Ja","",VLOOKUP($B666,PDC!$B$10:$G$95,5,FALSE)))</f>
        <v/>
      </c>
      <c r="K666" s="31"/>
      <c r="L666" s="31"/>
      <c r="M666" s="238" t="str">
        <f>IF($F666="","",IF($F666="Ja","",VLOOKUP($E666,PDC!$B$10:$G$95,5,FALSE)))</f>
        <v/>
      </c>
      <c r="N666" s="31"/>
      <c r="O666" s="300">
        <f t="shared" si="40"/>
        <v>0</v>
      </c>
      <c r="P666" s="300">
        <f t="shared" si="43"/>
        <v>0</v>
      </c>
    </row>
    <row r="667" spans="1:16" x14ac:dyDescent="0.2">
      <c r="A667" s="36" t="str">
        <f>IF(LEN(Crossconnect!A669)=0,"",Crossconnect!A669)</f>
        <v/>
      </c>
      <c r="B667" s="174" t="str">
        <f>IF(LEN(Crossconnect!C669)=0,"",Crossconnect!C669)</f>
        <v/>
      </c>
      <c r="C667" s="174" t="str">
        <f t="shared" si="41"/>
        <v/>
      </c>
      <c r="D667" s="299" t="str">
        <f>IF(Crossconnect!B669="","",Crossconnect!B669)</f>
        <v/>
      </c>
      <c r="E667" s="174" t="str">
        <f>IF(LEN(Crossconnect!E669)=0,"",Crossconnect!E669)</f>
        <v/>
      </c>
      <c r="F667" s="174" t="str">
        <f t="shared" si="42"/>
        <v/>
      </c>
      <c r="G667" s="79" t="str">
        <f>IF(Crossconnect!D669="","",Crossconnect!D669)</f>
        <v/>
      </c>
      <c r="H667" s="36" t="str">
        <f>IF(LEN(Crossconnect!F669)=0,"",Crossconnect!F669)</f>
        <v/>
      </c>
      <c r="I667" s="238" t="str">
        <f>IF($C667="","",IF($C667="Ja","",VLOOKUP($B667,PDC!$B$10:$G$95,6,FALSE)))</f>
        <v/>
      </c>
      <c r="J667" s="238" t="str">
        <f>IF($C667="","",IF($C667="Ja","",VLOOKUP($B667,PDC!$B$10:$G$95,5,FALSE)))</f>
        <v/>
      </c>
      <c r="K667" s="31"/>
      <c r="L667" s="31"/>
      <c r="M667" s="238" t="str">
        <f>IF($F667="","",IF($F667="Ja","",VLOOKUP($E667,PDC!$B$10:$G$95,5,FALSE)))</f>
        <v/>
      </c>
      <c r="N667" s="31"/>
      <c r="O667" s="300">
        <f t="shared" si="40"/>
        <v>0</v>
      </c>
      <c r="P667" s="300">
        <f t="shared" si="43"/>
        <v>0</v>
      </c>
    </row>
    <row r="668" spans="1:16" x14ac:dyDescent="0.2">
      <c r="A668" s="36" t="str">
        <f>IF(LEN(Crossconnect!A670)=0,"",Crossconnect!A670)</f>
        <v/>
      </c>
      <c r="B668" s="174" t="str">
        <f>IF(LEN(Crossconnect!C670)=0,"",Crossconnect!C670)</f>
        <v/>
      </c>
      <c r="C668" s="174" t="str">
        <f t="shared" si="41"/>
        <v/>
      </c>
      <c r="D668" s="299" t="str">
        <f>IF(Crossconnect!B670="","",Crossconnect!B670)</f>
        <v/>
      </c>
      <c r="E668" s="174" t="str">
        <f>IF(LEN(Crossconnect!E670)=0,"",Crossconnect!E670)</f>
        <v/>
      </c>
      <c r="F668" s="174" t="str">
        <f t="shared" si="42"/>
        <v/>
      </c>
      <c r="G668" s="79" t="str">
        <f>IF(Crossconnect!D670="","",Crossconnect!D670)</f>
        <v/>
      </c>
      <c r="H668" s="36" t="str">
        <f>IF(LEN(Crossconnect!F670)=0,"",Crossconnect!F670)</f>
        <v/>
      </c>
      <c r="I668" s="238" t="str">
        <f>IF($C668="","",IF($C668="Ja","",VLOOKUP($B668,PDC!$B$10:$G$95,6,FALSE)))</f>
        <v/>
      </c>
      <c r="J668" s="238" t="str">
        <f>IF($C668="","",IF($C668="Ja","",VLOOKUP($B668,PDC!$B$10:$G$95,5,FALSE)))</f>
        <v/>
      </c>
      <c r="K668" s="31"/>
      <c r="L668" s="31"/>
      <c r="M668" s="238" t="str">
        <f>IF($F668="","",IF($F668="Ja","",VLOOKUP($E668,PDC!$B$10:$G$95,5,FALSE)))</f>
        <v/>
      </c>
      <c r="N668" s="31"/>
      <c r="O668" s="300">
        <f t="shared" si="40"/>
        <v>0</v>
      </c>
      <c r="P668" s="300">
        <f t="shared" si="43"/>
        <v>0</v>
      </c>
    </row>
    <row r="669" spans="1:16" x14ac:dyDescent="0.2">
      <c r="A669" s="36" t="str">
        <f>IF(LEN(Crossconnect!A671)=0,"",Crossconnect!A671)</f>
        <v/>
      </c>
      <c r="B669" s="174" t="str">
        <f>IF(LEN(Crossconnect!C671)=0,"",Crossconnect!C671)</f>
        <v/>
      </c>
      <c r="C669" s="174" t="str">
        <f t="shared" si="41"/>
        <v/>
      </c>
      <c r="D669" s="299" t="str">
        <f>IF(Crossconnect!B671="","",Crossconnect!B671)</f>
        <v/>
      </c>
      <c r="E669" s="174" t="str">
        <f>IF(LEN(Crossconnect!E671)=0,"",Crossconnect!E671)</f>
        <v/>
      </c>
      <c r="F669" s="174" t="str">
        <f t="shared" si="42"/>
        <v/>
      </c>
      <c r="G669" s="79" t="str">
        <f>IF(Crossconnect!D671="","",Crossconnect!D671)</f>
        <v/>
      </c>
      <c r="H669" s="36" t="str">
        <f>IF(LEN(Crossconnect!F671)=0,"",Crossconnect!F671)</f>
        <v/>
      </c>
      <c r="I669" s="238" t="str">
        <f>IF($C669="","",IF($C669="Ja","",VLOOKUP($B669,PDC!$B$10:$G$95,6,FALSE)))</f>
        <v/>
      </c>
      <c r="J669" s="238" t="str">
        <f>IF($C669="","",IF($C669="Ja","",VLOOKUP($B669,PDC!$B$10:$G$95,5,FALSE)))</f>
        <v/>
      </c>
      <c r="K669" s="31"/>
      <c r="L669" s="31"/>
      <c r="M669" s="238" t="str">
        <f>IF($F669="","",IF($F669="Ja","",VLOOKUP($E669,PDC!$B$10:$G$95,5,FALSE)))</f>
        <v/>
      </c>
      <c r="N669" s="31"/>
      <c r="O669" s="300">
        <f t="shared" si="40"/>
        <v>0</v>
      </c>
      <c r="P669" s="300">
        <f t="shared" si="43"/>
        <v>0</v>
      </c>
    </row>
    <row r="670" spans="1:16" x14ac:dyDescent="0.2">
      <c r="A670" s="36" t="str">
        <f>IF(LEN(Crossconnect!A672)=0,"",Crossconnect!A672)</f>
        <v/>
      </c>
      <c r="B670" s="174" t="str">
        <f>IF(LEN(Crossconnect!C672)=0,"",Crossconnect!C672)</f>
        <v/>
      </c>
      <c r="C670" s="174" t="str">
        <f t="shared" si="41"/>
        <v/>
      </c>
      <c r="D670" s="299" t="str">
        <f>IF(Crossconnect!B672="","",Crossconnect!B672)</f>
        <v/>
      </c>
      <c r="E670" s="174" t="str">
        <f>IF(LEN(Crossconnect!E672)=0,"",Crossconnect!E672)</f>
        <v/>
      </c>
      <c r="F670" s="174" t="str">
        <f t="shared" si="42"/>
        <v/>
      </c>
      <c r="G670" s="79" t="str">
        <f>IF(Crossconnect!D672="","",Crossconnect!D672)</f>
        <v/>
      </c>
      <c r="H670" s="36" t="str">
        <f>IF(LEN(Crossconnect!F672)=0,"",Crossconnect!F672)</f>
        <v/>
      </c>
      <c r="I670" s="238" t="str">
        <f>IF($C670="","",IF($C670="Ja","",VLOOKUP($B670,PDC!$B$10:$G$95,6,FALSE)))</f>
        <v/>
      </c>
      <c r="J670" s="238" t="str">
        <f>IF($C670="","",IF($C670="Ja","",VLOOKUP($B670,PDC!$B$10:$G$95,5,FALSE)))</f>
        <v/>
      </c>
      <c r="K670" s="31"/>
      <c r="L670" s="31"/>
      <c r="M670" s="238" t="str">
        <f>IF($F670="","",IF($F670="Ja","",VLOOKUP($E670,PDC!$B$10:$G$95,5,FALSE)))</f>
        <v/>
      </c>
      <c r="N670" s="31"/>
      <c r="O670" s="300">
        <f t="shared" si="40"/>
        <v>0</v>
      </c>
      <c r="P670" s="300">
        <f t="shared" si="43"/>
        <v>0</v>
      </c>
    </row>
    <row r="671" spans="1:16" x14ac:dyDescent="0.2">
      <c r="A671" s="36" t="str">
        <f>IF(LEN(Crossconnect!A673)=0,"",Crossconnect!A673)</f>
        <v/>
      </c>
      <c r="B671" s="174" t="str">
        <f>IF(LEN(Crossconnect!C673)=0,"",Crossconnect!C673)</f>
        <v/>
      </c>
      <c r="C671" s="174" t="str">
        <f t="shared" si="41"/>
        <v/>
      </c>
      <c r="D671" s="299" t="str">
        <f>IF(Crossconnect!B673="","",Crossconnect!B673)</f>
        <v/>
      </c>
      <c r="E671" s="174" t="str">
        <f>IF(LEN(Crossconnect!E673)=0,"",Crossconnect!E673)</f>
        <v/>
      </c>
      <c r="F671" s="174" t="str">
        <f t="shared" si="42"/>
        <v/>
      </c>
      <c r="G671" s="79" t="str">
        <f>IF(Crossconnect!D673="","",Crossconnect!D673)</f>
        <v/>
      </c>
      <c r="H671" s="36" t="str">
        <f>IF(LEN(Crossconnect!F673)=0,"",Crossconnect!F673)</f>
        <v/>
      </c>
      <c r="I671" s="238" t="str">
        <f>IF($C671="","",IF($C671="Ja","",VLOOKUP($B671,PDC!$B$10:$G$95,6,FALSE)))</f>
        <v/>
      </c>
      <c r="J671" s="238" t="str">
        <f>IF($C671="","",IF($C671="Ja","",VLOOKUP($B671,PDC!$B$10:$G$95,5,FALSE)))</f>
        <v/>
      </c>
      <c r="K671" s="31"/>
      <c r="L671" s="31"/>
      <c r="M671" s="238" t="str">
        <f>IF($F671="","",IF($F671="Ja","",VLOOKUP($E671,PDC!$B$10:$G$95,5,FALSE)))</f>
        <v/>
      </c>
      <c r="N671" s="31"/>
      <c r="O671" s="300">
        <f t="shared" si="40"/>
        <v>0</v>
      </c>
      <c r="P671" s="300">
        <f t="shared" si="43"/>
        <v>0</v>
      </c>
    </row>
    <row r="672" spans="1:16" x14ac:dyDescent="0.2">
      <c r="A672" s="36" t="str">
        <f>IF(LEN(Crossconnect!A674)=0,"",Crossconnect!A674)</f>
        <v/>
      </c>
      <c r="B672" s="174" t="str">
        <f>IF(LEN(Crossconnect!C674)=0,"",Crossconnect!C674)</f>
        <v/>
      </c>
      <c r="C672" s="174" t="str">
        <f t="shared" si="41"/>
        <v/>
      </c>
      <c r="D672" s="299" t="str">
        <f>IF(Crossconnect!B674="","",Crossconnect!B674)</f>
        <v/>
      </c>
      <c r="E672" s="174" t="str">
        <f>IF(LEN(Crossconnect!E674)=0,"",Crossconnect!E674)</f>
        <v/>
      </c>
      <c r="F672" s="174" t="str">
        <f t="shared" si="42"/>
        <v/>
      </c>
      <c r="G672" s="79" t="str">
        <f>IF(Crossconnect!D674="","",Crossconnect!D674)</f>
        <v/>
      </c>
      <c r="H672" s="36" t="str">
        <f>IF(LEN(Crossconnect!F674)=0,"",Crossconnect!F674)</f>
        <v/>
      </c>
      <c r="I672" s="238" t="str">
        <f>IF($C672="","",IF($C672="Ja","",VLOOKUP($B672,PDC!$B$10:$G$95,6,FALSE)))</f>
        <v/>
      </c>
      <c r="J672" s="238" t="str">
        <f>IF($C672="","",IF($C672="Ja","",VLOOKUP($B672,PDC!$B$10:$G$95,5,FALSE)))</f>
        <v/>
      </c>
      <c r="K672" s="31"/>
      <c r="L672" s="31"/>
      <c r="M672" s="238" t="str">
        <f>IF($F672="","",IF($F672="Ja","",VLOOKUP($E672,PDC!$B$10:$G$95,5,FALSE)))</f>
        <v/>
      </c>
      <c r="N672" s="31"/>
      <c r="O672" s="300">
        <f t="shared" si="40"/>
        <v>0</v>
      </c>
      <c r="P672" s="300">
        <f t="shared" si="43"/>
        <v>0</v>
      </c>
    </row>
    <row r="673" spans="1:16" x14ac:dyDescent="0.2">
      <c r="A673" s="36" t="str">
        <f>IF(LEN(Crossconnect!A675)=0,"",Crossconnect!A675)</f>
        <v/>
      </c>
      <c r="B673" s="174" t="str">
        <f>IF(LEN(Crossconnect!C675)=0,"",Crossconnect!C675)</f>
        <v/>
      </c>
      <c r="C673" s="174" t="str">
        <f t="shared" si="41"/>
        <v/>
      </c>
      <c r="D673" s="299" t="str">
        <f>IF(Crossconnect!B675="","",Crossconnect!B675)</f>
        <v/>
      </c>
      <c r="E673" s="174" t="str">
        <f>IF(LEN(Crossconnect!E675)=0,"",Crossconnect!E675)</f>
        <v/>
      </c>
      <c r="F673" s="174" t="str">
        <f t="shared" si="42"/>
        <v/>
      </c>
      <c r="G673" s="79" t="str">
        <f>IF(Crossconnect!D675="","",Crossconnect!D675)</f>
        <v/>
      </c>
      <c r="H673" s="36" t="str">
        <f>IF(LEN(Crossconnect!F675)=0,"",Crossconnect!F675)</f>
        <v/>
      </c>
      <c r="I673" s="238" t="str">
        <f>IF($C673="","",IF($C673="Ja","",VLOOKUP($B673,PDC!$B$10:$G$95,6,FALSE)))</f>
        <v/>
      </c>
      <c r="J673" s="238" t="str">
        <f>IF($C673="","",IF($C673="Ja","",VLOOKUP($B673,PDC!$B$10:$G$95,5,FALSE)))</f>
        <v/>
      </c>
      <c r="K673" s="31"/>
      <c r="L673" s="31"/>
      <c r="M673" s="238" t="str">
        <f>IF($F673="","",IF($F673="Ja","",VLOOKUP($E673,PDC!$B$10:$G$95,5,FALSE)))</f>
        <v/>
      </c>
      <c r="N673" s="31"/>
      <c r="O673" s="300">
        <f t="shared" si="40"/>
        <v>0</v>
      </c>
      <c r="P673" s="300">
        <f t="shared" si="43"/>
        <v>0</v>
      </c>
    </row>
    <row r="674" spans="1:16" x14ac:dyDescent="0.2">
      <c r="A674" s="36" t="str">
        <f>IF(LEN(Crossconnect!A676)=0,"",Crossconnect!A676)</f>
        <v/>
      </c>
      <c r="B674" s="174" t="str">
        <f>IF(LEN(Crossconnect!C676)=0,"",Crossconnect!C676)</f>
        <v/>
      </c>
      <c r="C674" s="174" t="str">
        <f t="shared" si="41"/>
        <v/>
      </c>
      <c r="D674" s="299" t="str">
        <f>IF(Crossconnect!B676="","",Crossconnect!B676)</f>
        <v/>
      </c>
      <c r="E674" s="174" t="str">
        <f>IF(LEN(Crossconnect!E676)=0,"",Crossconnect!E676)</f>
        <v/>
      </c>
      <c r="F674" s="174" t="str">
        <f t="shared" si="42"/>
        <v/>
      </c>
      <c r="G674" s="79" t="str">
        <f>IF(Crossconnect!D676="","",Crossconnect!D676)</f>
        <v/>
      </c>
      <c r="H674" s="36" t="str">
        <f>IF(LEN(Crossconnect!F676)=0,"",Crossconnect!F676)</f>
        <v/>
      </c>
      <c r="I674" s="238" t="str">
        <f>IF($C674="","",IF($C674="Ja","",VLOOKUP($B674,PDC!$B$10:$G$95,6,FALSE)))</f>
        <v/>
      </c>
      <c r="J674" s="238" t="str">
        <f>IF($C674="","",IF($C674="Ja","",VLOOKUP($B674,PDC!$B$10:$G$95,5,FALSE)))</f>
        <v/>
      </c>
      <c r="K674" s="31"/>
      <c r="L674" s="31"/>
      <c r="M674" s="238" t="str">
        <f>IF($F674="","",IF($F674="Ja","",VLOOKUP($E674,PDC!$B$10:$G$95,5,FALSE)))</f>
        <v/>
      </c>
      <c r="N674" s="31"/>
      <c r="O674" s="300">
        <f t="shared" si="40"/>
        <v>0</v>
      </c>
      <c r="P674" s="300">
        <f t="shared" si="43"/>
        <v>0</v>
      </c>
    </row>
    <row r="675" spans="1:16" x14ac:dyDescent="0.2">
      <c r="A675" s="36" t="str">
        <f>IF(LEN(Crossconnect!A677)=0,"",Crossconnect!A677)</f>
        <v/>
      </c>
      <c r="B675" s="174" t="str">
        <f>IF(LEN(Crossconnect!C677)=0,"",Crossconnect!C677)</f>
        <v/>
      </c>
      <c r="C675" s="174" t="str">
        <f t="shared" si="41"/>
        <v/>
      </c>
      <c r="D675" s="299" t="str">
        <f>IF(Crossconnect!B677="","",Crossconnect!B677)</f>
        <v/>
      </c>
      <c r="E675" s="174" t="str">
        <f>IF(LEN(Crossconnect!E677)=0,"",Crossconnect!E677)</f>
        <v/>
      </c>
      <c r="F675" s="174" t="str">
        <f t="shared" si="42"/>
        <v/>
      </c>
      <c r="G675" s="79" t="str">
        <f>IF(Crossconnect!D677="","",Crossconnect!D677)</f>
        <v/>
      </c>
      <c r="H675" s="36" t="str">
        <f>IF(LEN(Crossconnect!F677)=0,"",Crossconnect!F677)</f>
        <v/>
      </c>
      <c r="I675" s="238" t="str">
        <f>IF($C675="","",IF($C675="Ja","",VLOOKUP($B675,PDC!$B$10:$G$95,6,FALSE)))</f>
        <v/>
      </c>
      <c r="J675" s="238" t="str">
        <f>IF($C675="","",IF($C675="Ja","",VLOOKUP($B675,PDC!$B$10:$G$95,5,FALSE)))</f>
        <v/>
      </c>
      <c r="K675" s="31"/>
      <c r="L675" s="31"/>
      <c r="M675" s="238" t="str">
        <f>IF($F675="","",IF($F675="Ja","",VLOOKUP($E675,PDC!$B$10:$G$95,5,FALSE)))</f>
        <v/>
      </c>
      <c r="N675" s="31"/>
      <c r="O675" s="300">
        <f t="shared" si="40"/>
        <v>0</v>
      </c>
      <c r="P675" s="300">
        <f t="shared" si="43"/>
        <v>0</v>
      </c>
    </row>
    <row r="676" spans="1:16" x14ac:dyDescent="0.2">
      <c r="A676" s="36" t="str">
        <f>IF(LEN(Crossconnect!A678)=0,"",Crossconnect!A678)</f>
        <v/>
      </c>
      <c r="B676" s="174" t="str">
        <f>IF(LEN(Crossconnect!C678)=0,"",Crossconnect!C678)</f>
        <v/>
      </c>
      <c r="C676" s="174" t="str">
        <f t="shared" si="41"/>
        <v/>
      </c>
      <c r="D676" s="299" t="str">
        <f>IF(Crossconnect!B678="","",Crossconnect!B678)</f>
        <v/>
      </c>
      <c r="E676" s="174" t="str">
        <f>IF(LEN(Crossconnect!E678)=0,"",Crossconnect!E678)</f>
        <v/>
      </c>
      <c r="F676" s="174" t="str">
        <f t="shared" si="42"/>
        <v/>
      </c>
      <c r="G676" s="79" t="str">
        <f>IF(Crossconnect!D678="","",Crossconnect!D678)</f>
        <v/>
      </c>
      <c r="H676" s="36" t="str">
        <f>IF(LEN(Crossconnect!F678)=0,"",Crossconnect!F678)</f>
        <v/>
      </c>
      <c r="I676" s="238" t="str">
        <f>IF($C676="","",IF($C676="Ja","",VLOOKUP($B676,PDC!$B$10:$G$95,6,FALSE)))</f>
        <v/>
      </c>
      <c r="J676" s="238" t="str">
        <f>IF($C676="","",IF($C676="Ja","",VLOOKUP($B676,PDC!$B$10:$G$95,5,FALSE)))</f>
        <v/>
      </c>
      <c r="K676" s="31"/>
      <c r="L676" s="31"/>
      <c r="M676" s="238" t="str">
        <f>IF($F676="","",IF($F676="Ja","",VLOOKUP($E676,PDC!$B$10:$G$95,5,FALSE)))</f>
        <v/>
      </c>
      <c r="N676" s="31"/>
      <c r="O676" s="300">
        <f t="shared" si="40"/>
        <v>0</v>
      </c>
      <c r="P676" s="300">
        <f t="shared" si="43"/>
        <v>0</v>
      </c>
    </row>
    <row r="677" spans="1:16" x14ac:dyDescent="0.2">
      <c r="A677" s="36" t="str">
        <f>IF(LEN(Crossconnect!A679)=0,"",Crossconnect!A679)</f>
        <v/>
      </c>
      <c r="B677" s="174" t="str">
        <f>IF(LEN(Crossconnect!C679)=0,"",Crossconnect!C679)</f>
        <v/>
      </c>
      <c r="C677" s="174" t="str">
        <f t="shared" si="41"/>
        <v/>
      </c>
      <c r="D677" s="299" t="str">
        <f>IF(Crossconnect!B679="","",Crossconnect!B679)</f>
        <v/>
      </c>
      <c r="E677" s="174" t="str">
        <f>IF(LEN(Crossconnect!E679)=0,"",Crossconnect!E679)</f>
        <v/>
      </c>
      <c r="F677" s="174" t="str">
        <f t="shared" si="42"/>
        <v/>
      </c>
      <c r="G677" s="79" t="str">
        <f>IF(Crossconnect!D679="","",Crossconnect!D679)</f>
        <v/>
      </c>
      <c r="H677" s="36" t="str">
        <f>IF(LEN(Crossconnect!F679)=0,"",Crossconnect!F679)</f>
        <v/>
      </c>
      <c r="I677" s="238" t="str">
        <f>IF($C677="","",IF($C677="Ja","",VLOOKUP($B677,PDC!$B$10:$G$95,6,FALSE)))</f>
        <v/>
      </c>
      <c r="J677" s="238" t="str">
        <f>IF($C677="","",IF($C677="Ja","",VLOOKUP($B677,PDC!$B$10:$G$95,5,FALSE)))</f>
        <v/>
      </c>
      <c r="K677" s="31"/>
      <c r="L677" s="31"/>
      <c r="M677" s="238" t="str">
        <f>IF($F677="","",IF($F677="Ja","",VLOOKUP($E677,PDC!$B$10:$G$95,5,FALSE)))</f>
        <v/>
      </c>
      <c r="N677" s="31"/>
      <c r="O677" s="300">
        <f t="shared" si="40"/>
        <v>0</v>
      </c>
      <c r="P677" s="300">
        <f t="shared" si="43"/>
        <v>0</v>
      </c>
    </row>
    <row r="678" spans="1:16" x14ac:dyDescent="0.2">
      <c r="A678" s="36" t="str">
        <f>IF(LEN(Crossconnect!A680)=0,"",Crossconnect!A680)</f>
        <v/>
      </c>
      <c r="B678" s="174" t="str">
        <f>IF(LEN(Crossconnect!C680)=0,"",Crossconnect!C680)</f>
        <v/>
      </c>
      <c r="C678" s="174" t="str">
        <f t="shared" si="41"/>
        <v/>
      </c>
      <c r="D678" s="299" t="str">
        <f>IF(Crossconnect!B680="","",Crossconnect!B680)</f>
        <v/>
      </c>
      <c r="E678" s="174" t="str">
        <f>IF(LEN(Crossconnect!E680)=0,"",Crossconnect!E680)</f>
        <v/>
      </c>
      <c r="F678" s="174" t="str">
        <f t="shared" si="42"/>
        <v/>
      </c>
      <c r="G678" s="79" t="str">
        <f>IF(Crossconnect!D680="","",Crossconnect!D680)</f>
        <v/>
      </c>
      <c r="H678" s="36" t="str">
        <f>IF(LEN(Crossconnect!F680)=0,"",Crossconnect!F680)</f>
        <v/>
      </c>
      <c r="I678" s="238" t="str">
        <f>IF($C678="","",IF($C678="Ja","",VLOOKUP($B678,PDC!$B$10:$G$95,6,FALSE)))</f>
        <v/>
      </c>
      <c r="J678" s="238" t="str">
        <f>IF($C678="","",IF($C678="Ja","",VLOOKUP($B678,PDC!$B$10:$G$95,5,FALSE)))</f>
        <v/>
      </c>
      <c r="K678" s="31"/>
      <c r="L678" s="31"/>
      <c r="M678" s="238" t="str">
        <f>IF($F678="","",IF($F678="Ja","",VLOOKUP($E678,PDC!$B$10:$G$95,5,FALSE)))</f>
        <v/>
      </c>
      <c r="N678" s="31"/>
      <c r="O678" s="300">
        <f t="shared" si="40"/>
        <v>0</v>
      </c>
      <c r="P678" s="300">
        <f t="shared" si="43"/>
        <v>0</v>
      </c>
    </row>
    <row r="679" spans="1:16" x14ac:dyDescent="0.2">
      <c r="A679" s="36" t="str">
        <f>IF(LEN(Crossconnect!A681)=0,"",Crossconnect!A681)</f>
        <v/>
      </c>
      <c r="B679" s="174" t="str">
        <f>IF(LEN(Crossconnect!C681)=0,"",Crossconnect!C681)</f>
        <v/>
      </c>
      <c r="C679" s="174" t="str">
        <f t="shared" si="41"/>
        <v/>
      </c>
      <c r="D679" s="299" t="str">
        <f>IF(Crossconnect!B681="","",Crossconnect!B681)</f>
        <v/>
      </c>
      <c r="E679" s="174" t="str">
        <f>IF(LEN(Crossconnect!E681)=0,"",Crossconnect!E681)</f>
        <v/>
      </c>
      <c r="F679" s="174" t="str">
        <f t="shared" si="42"/>
        <v/>
      </c>
      <c r="G679" s="79" t="str">
        <f>IF(Crossconnect!D681="","",Crossconnect!D681)</f>
        <v/>
      </c>
      <c r="H679" s="36" t="str">
        <f>IF(LEN(Crossconnect!F681)=0,"",Crossconnect!F681)</f>
        <v/>
      </c>
      <c r="I679" s="238" t="str">
        <f>IF($C679="","",IF($C679="Ja","",VLOOKUP($B679,PDC!$B$10:$G$95,6,FALSE)))</f>
        <v/>
      </c>
      <c r="J679" s="238" t="str">
        <f>IF($C679="","",IF($C679="Ja","",VLOOKUP($B679,PDC!$B$10:$G$95,5,FALSE)))</f>
        <v/>
      </c>
      <c r="K679" s="31"/>
      <c r="L679" s="31"/>
      <c r="M679" s="238" t="str">
        <f>IF($F679="","",IF($F679="Ja","",VLOOKUP($E679,PDC!$B$10:$G$95,5,FALSE)))</f>
        <v/>
      </c>
      <c r="N679" s="31"/>
      <c r="O679" s="300">
        <f t="shared" si="40"/>
        <v>0</v>
      </c>
      <c r="P679" s="300">
        <f t="shared" si="43"/>
        <v>0</v>
      </c>
    </row>
    <row r="680" spans="1:16" x14ac:dyDescent="0.2">
      <c r="A680" s="36" t="str">
        <f>IF(LEN(Crossconnect!A682)=0,"",Crossconnect!A682)</f>
        <v/>
      </c>
      <c r="B680" s="174" t="str">
        <f>IF(LEN(Crossconnect!C682)=0,"",Crossconnect!C682)</f>
        <v/>
      </c>
      <c r="C680" s="174" t="str">
        <f t="shared" si="41"/>
        <v/>
      </c>
      <c r="D680" s="299" t="str">
        <f>IF(Crossconnect!B682="","",Crossconnect!B682)</f>
        <v/>
      </c>
      <c r="E680" s="174" t="str">
        <f>IF(LEN(Crossconnect!E682)=0,"",Crossconnect!E682)</f>
        <v/>
      </c>
      <c r="F680" s="174" t="str">
        <f t="shared" si="42"/>
        <v/>
      </c>
      <c r="G680" s="79" t="str">
        <f>IF(Crossconnect!D682="","",Crossconnect!D682)</f>
        <v/>
      </c>
      <c r="H680" s="36" t="str">
        <f>IF(LEN(Crossconnect!F682)=0,"",Crossconnect!F682)</f>
        <v/>
      </c>
      <c r="I680" s="238" t="str">
        <f>IF($C680="","",IF($C680="Ja","",VLOOKUP($B680,PDC!$B$10:$G$95,6,FALSE)))</f>
        <v/>
      </c>
      <c r="J680" s="238" t="str">
        <f>IF($C680="","",IF($C680="Ja","",VLOOKUP($B680,PDC!$B$10:$G$95,5,FALSE)))</f>
        <v/>
      </c>
      <c r="K680" s="31"/>
      <c r="L680" s="31"/>
      <c r="M680" s="238" t="str">
        <f>IF($F680="","",IF($F680="Ja","",VLOOKUP($E680,PDC!$B$10:$G$95,5,FALSE)))</f>
        <v/>
      </c>
      <c r="N680" s="31"/>
      <c r="O680" s="300">
        <f t="shared" si="40"/>
        <v>0</v>
      </c>
      <c r="P680" s="300">
        <f t="shared" si="43"/>
        <v>0</v>
      </c>
    </row>
    <row r="681" spans="1:16" x14ac:dyDescent="0.2">
      <c r="A681" s="36" t="str">
        <f>IF(LEN(Crossconnect!A683)=0,"",Crossconnect!A683)</f>
        <v/>
      </c>
      <c r="B681" s="174" t="str">
        <f>IF(LEN(Crossconnect!C683)=0,"",Crossconnect!C683)</f>
        <v/>
      </c>
      <c r="C681" s="174" t="str">
        <f t="shared" si="41"/>
        <v/>
      </c>
      <c r="D681" s="299" t="str">
        <f>IF(Crossconnect!B683="","",Crossconnect!B683)</f>
        <v/>
      </c>
      <c r="E681" s="174" t="str">
        <f>IF(LEN(Crossconnect!E683)=0,"",Crossconnect!E683)</f>
        <v/>
      </c>
      <c r="F681" s="174" t="str">
        <f t="shared" si="42"/>
        <v/>
      </c>
      <c r="G681" s="79" t="str">
        <f>IF(Crossconnect!D683="","",Crossconnect!D683)</f>
        <v/>
      </c>
      <c r="H681" s="36" t="str">
        <f>IF(LEN(Crossconnect!F683)=0,"",Crossconnect!F683)</f>
        <v/>
      </c>
      <c r="I681" s="238" t="str">
        <f>IF($C681="","",IF($C681="Ja","",VLOOKUP($B681,PDC!$B$10:$G$95,6,FALSE)))</f>
        <v/>
      </c>
      <c r="J681" s="238" t="str">
        <f>IF($C681="","",IF($C681="Ja","",VLOOKUP($B681,PDC!$B$10:$G$95,5,FALSE)))</f>
        <v/>
      </c>
      <c r="K681" s="31"/>
      <c r="L681" s="31"/>
      <c r="M681" s="238" t="str">
        <f>IF($F681="","",IF($F681="Ja","",VLOOKUP($E681,PDC!$B$10:$G$95,5,FALSE)))</f>
        <v/>
      </c>
      <c r="N681" s="31"/>
      <c r="O681" s="300">
        <f t="shared" si="40"/>
        <v>0</v>
      </c>
      <c r="P681" s="300">
        <f t="shared" si="43"/>
        <v>0</v>
      </c>
    </row>
    <row r="682" spans="1:16" x14ac:dyDescent="0.2">
      <c r="A682" s="36" t="str">
        <f>IF(LEN(Crossconnect!A684)=0,"",Crossconnect!A684)</f>
        <v/>
      </c>
      <c r="B682" s="174" t="str">
        <f>IF(LEN(Crossconnect!C684)=0,"",Crossconnect!C684)</f>
        <v/>
      </c>
      <c r="C682" s="174" t="str">
        <f t="shared" si="41"/>
        <v/>
      </c>
      <c r="D682" s="299" t="str">
        <f>IF(Crossconnect!B684="","",Crossconnect!B684)</f>
        <v/>
      </c>
      <c r="E682" s="174" t="str">
        <f>IF(LEN(Crossconnect!E684)=0,"",Crossconnect!E684)</f>
        <v/>
      </c>
      <c r="F682" s="174" t="str">
        <f t="shared" si="42"/>
        <v/>
      </c>
      <c r="G682" s="79" t="str">
        <f>IF(Crossconnect!D684="","",Crossconnect!D684)</f>
        <v/>
      </c>
      <c r="H682" s="36" t="str">
        <f>IF(LEN(Crossconnect!F684)=0,"",Crossconnect!F684)</f>
        <v/>
      </c>
      <c r="I682" s="238" t="str">
        <f>IF($C682="","",IF($C682="Ja","",VLOOKUP($B682,PDC!$B$10:$G$95,6,FALSE)))</f>
        <v/>
      </c>
      <c r="J682" s="238" t="str">
        <f>IF($C682="","",IF($C682="Ja","",VLOOKUP($B682,PDC!$B$10:$G$95,5,FALSE)))</f>
        <v/>
      </c>
      <c r="K682" s="31"/>
      <c r="L682" s="31"/>
      <c r="M682" s="238" t="str">
        <f>IF($F682="","",IF($F682="Ja","",VLOOKUP($E682,PDC!$B$10:$G$95,5,FALSE)))</f>
        <v/>
      </c>
      <c r="N682" s="31"/>
      <c r="O682" s="300">
        <f t="shared" si="40"/>
        <v>0</v>
      </c>
      <c r="P682" s="300">
        <f t="shared" si="43"/>
        <v>0</v>
      </c>
    </row>
    <row r="683" spans="1:16" x14ac:dyDescent="0.2">
      <c r="A683" s="36" t="str">
        <f>IF(LEN(Crossconnect!A685)=0,"",Crossconnect!A685)</f>
        <v/>
      </c>
      <c r="B683" s="174" t="str">
        <f>IF(LEN(Crossconnect!C685)=0,"",Crossconnect!C685)</f>
        <v/>
      </c>
      <c r="C683" s="174" t="str">
        <f t="shared" si="41"/>
        <v/>
      </c>
      <c r="D683" s="299" t="str">
        <f>IF(Crossconnect!B685="","",Crossconnect!B685)</f>
        <v/>
      </c>
      <c r="E683" s="174" t="str">
        <f>IF(LEN(Crossconnect!E685)=0,"",Crossconnect!E685)</f>
        <v/>
      </c>
      <c r="F683" s="174" t="str">
        <f t="shared" si="42"/>
        <v/>
      </c>
      <c r="G683" s="79" t="str">
        <f>IF(Crossconnect!D685="","",Crossconnect!D685)</f>
        <v/>
      </c>
      <c r="H683" s="36" t="str">
        <f>IF(LEN(Crossconnect!F685)=0,"",Crossconnect!F685)</f>
        <v/>
      </c>
      <c r="I683" s="238" t="str">
        <f>IF($C683="","",IF($C683="Ja","",VLOOKUP($B683,PDC!$B$10:$G$95,6,FALSE)))</f>
        <v/>
      </c>
      <c r="J683" s="238" t="str">
        <f>IF($C683="","",IF($C683="Ja","",VLOOKUP($B683,PDC!$B$10:$G$95,5,FALSE)))</f>
        <v/>
      </c>
      <c r="K683" s="31"/>
      <c r="L683" s="31"/>
      <c r="M683" s="238" t="str">
        <f>IF($F683="","",IF($F683="Ja","",VLOOKUP($E683,PDC!$B$10:$G$95,5,FALSE)))</f>
        <v/>
      </c>
      <c r="N683" s="31"/>
      <c r="O683" s="300">
        <f t="shared" si="40"/>
        <v>0</v>
      </c>
      <c r="P683" s="300">
        <f t="shared" si="43"/>
        <v>0</v>
      </c>
    </row>
    <row r="684" spans="1:16" x14ac:dyDescent="0.2">
      <c r="A684" s="36" t="str">
        <f>IF(LEN(Crossconnect!A686)=0,"",Crossconnect!A686)</f>
        <v/>
      </c>
      <c r="B684" s="174" t="str">
        <f>IF(LEN(Crossconnect!C686)=0,"",Crossconnect!C686)</f>
        <v/>
      </c>
      <c r="C684" s="174" t="str">
        <f t="shared" si="41"/>
        <v/>
      </c>
      <c r="D684" s="299" t="str">
        <f>IF(Crossconnect!B686="","",Crossconnect!B686)</f>
        <v/>
      </c>
      <c r="E684" s="174" t="str">
        <f>IF(LEN(Crossconnect!E686)=0,"",Crossconnect!E686)</f>
        <v/>
      </c>
      <c r="F684" s="174" t="str">
        <f t="shared" si="42"/>
        <v/>
      </c>
      <c r="G684" s="79" t="str">
        <f>IF(Crossconnect!D686="","",Crossconnect!D686)</f>
        <v/>
      </c>
      <c r="H684" s="36" t="str">
        <f>IF(LEN(Crossconnect!F686)=0,"",Crossconnect!F686)</f>
        <v/>
      </c>
      <c r="I684" s="238" t="str">
        <f>IF($C684="","",IF($C684="Ja","",VLOOKUP($B684,PDC!$B$10:$G$95,6,FALSE)))</f>
        <v/>
      </c>
      <c r="J684" s="238" t="str">
        <f>IF($C684="","",IF($C684="Ja","",VLOOKUP($B684,PDC!$B$10:$G$95,5,FALSE)))</f>
        <v/>
      </c>
      <c r="K684" s="31"/>
      <c r="L684" s="31"/>
      <c r="M684" s="238" t="str">
        <f>IF($F684="","",IF($F684="Ja","",VLOOKUP($E684,PDC!$B$10:$G$95,5,FALSE)))</f>
        <v/>
      </c>
      <c r="N684" s="31"/>
      <c r="O684" s="300">
        <f t="shared" si="40"/>
        <v>0</v>
      </c>
      <c r="P684" s="300">
        <f t="shared" si="43"/>
        <v>0</v>
      </c>
    </row>
    <row r="685" spans="1:16" x14ac:dyDescent="0.2">
      <c r="A685" s="36" t="str">
        <f>IF(LEN(Crossconnect!A687)=0,"",Crossconnect!A687)</f>
        <v/>
      </c>
      <c r="B685" s="174" t="str">
        <f>IF(LEN(Crossconnect!C687)=0,"",Crossconnect!C687)</f>
        <v/>
      </c>
      <c r="C685" s="174" t="str">
        <f t="shared" si="41"/>
        <v/>
      </c>
      <c r="D685" s="299" t="str">
        <f>IF(Crossconnect!B687="","",Crossconnect!B687)</f>
        <v/>
      </c>
      <c r="E685" s="174" t="str">
        <f>IF(LEN(Crossconnect!E687)=0,"",Crossconnect!E687)</f>
        <v/>
      </c>
      <c r="F685" s="174" t="str">
        <f t="shared" si="42"/>
        <v/>
      </c>
      <c r="G685" s="79" t="str">
        <f>IF(Crossconnect!D687="","",Crossconnect!D687)</f>
        <v/>
      </c>
      <c r="H685" s="36" t="str">
        <f>IF(LEN(Crossconnect!F687)=0,"",Crossconnect!F687)</f>
        <v/>
      </c>
      <c r="I685" s="238" t="str">
        <f>IF($C685="","",IF($C685="Ja","",VLOOKUP($B685,PDC!$B$10:$G$95,6,FALSE)))</f>
        <v/>
      </c>
      <c r="J685" s="238" t="str">
        <f>IF($C685="","",IF($C685="Ja","",VLOOKUP($B685,PDC!$B$10:$G$95,5,FALSE)))</f>
        <v/>
      </c>
      <c r="K685" s="31"/>
      <c r="L685" s="31"/>
      <c r="M685" s="238" t="str">
        <f>IF($F685="","",IF($F685="Ja","",VLOOKUP($E685,PDC!$B$10:$G$95,5,FALSE)))</f>
        <v/>
      </c>
      <c r="N685" s="31"/>
      <c r="O685" s="300">
        <f t="shared" si="40"/>
        <v>0</v>
      </c>
      <c r="P685" s="300">
        <f t="shared" si="43"/>
        <v>0</v>
      </c>
    </row>
    <row r="686" spans="1:16" x14ac:dyDescent="0.2">
      <c r="A686" s="36" t="str">
        <f>IF(LEN(Crossconnect!A688)=0,"",Crossconnect!A688)</f>
        <v/>
      </c>
      <c r="B686" s="174" t="str">
        <f>IF(LEN(Crossconnect!C688)=0,"",Crossconnect!C688)</f>
        <v/>
      </c>
      <c r="C686" s="174" t="str">
        <f t="shared" si="41"/>
        <v/>
      </c>
      <c r="D686" s="299" t="str">
        <f>IF(Crossconnect!B688="","",Crossconnect!B688)</f>
        <v/>
      </c>
      <c r="E686" s="174" t="str">
        <f>IF(LEN(Crossconnect!E688)=0,"",Crossconnect!E688)</f>
        <v/>
      </c>
      <c r="F686" s="174" t="str">
        <f t="shared" si="42"/>
        <v/>
      </c>
      <c r="G686" s="79" t="str">
        <f>IF(Crossconnect!D688="","",Crossconnect!D688)</f>
        <v/>
      </c>
      <c r="H686" s="36" t="str">
        <f>IF(LEN(Crossconnect!F688)=0,"",Crossconnect!F688)</f>
        <v/>
      </c>
      <c r="I686" s="238" t="str">
        <f>IF($C686="","",IF($C686="Ja","",VLOOKUP($B686,PDC!$B$10:$G$95,6,FALSE)))</f>
        <v/>
      </c>
      <c r="J686" s="238" t="str">
        <f>IF($C686="","",IF($C686="Ja","",VLOOKUP($B686,PDC!$B$10:$G$95,5,FALSE)))</f>
        <v/>
      </c>
      <c r="K686" s="31"/>
      <c r="L686" s="31"/>
      <c r="M686" s="238" t="str">
        <f>IF($F686="","",IF($F686="Ja","",VLOOKUP($E686,PDC!$B$10:$G$95,5,FALSE)))</f>
        <v/>
      </c>
      <c r="N686" s="31"/>
      <c r="O686" s="300">
        <f t="shared" si="40"/>
        <v>0</v>
      </c>
      <c r="P686" s="300">
        <f t="shared" si="43"/>
        <v>0</v>
      </c>
    </row>
    <row r="687" spans="1:16" x14ac:dyDescent="0.2">
      <c r="A687" s="36" t="str">
        <f>IF(LEN(Crossconnect!A689)=0,"",Crossconnect!A689)</f>
        <v/>
      </c>
      <c r="B687" s="174" t="str">
        <f>IF(LEN(Crossconnect!C689)=0,"",Crossconnect!C689)</f>
        <v/>
      </c>
      <c r="C687" s="174" t="str">
        <f t="shared" si="41"/>
        <v/>
      </c>
      <c r="D687" s="299" t="str">
        <f>IF(Crossconnect!B689="","",Crossconnect!B689)</f>
        <v/>
      </c>
      <c r="E687" s="174" t="str">
        <f>IF(LEN(Crossconnect!E689)=0,"",Crossconnect!E689)</f>
        <v/>
      </c>
      <c r="F687" s="174" t="str">
        <f t="shared" si="42"/>
        <v/>
      </c>
      <c r="G687" s="79" t="str">
        <f>IF(Crossconnect!D689="","",Crossconnect!D689)</f>
        <v/>
      </c>
      <c r="H687" s="36" t="str">
        <f>IF(LEN(Crossconnect!F689)=0,"",Crossconnect!F689)</f>
        <v/>
      </c>
      <c r="I687" s="238" t="str">
        <f>IF($C687="","",IF($C687="Ja","",VLOOKUP($B687,PDC!$B$10:$G$95,6,FALSE)))</f>
        <v/>
      </c>
      <c r="J687" s="238" t="str">
        <f>IF($C687="","",IF($C687="Ja","",VLOOKUP($B687,PDC!$B$10:$G$95,5,FALSE)))</f>
        <v/>
      </c>
      <c r="K687" s="31"/>
      <c r="L687" s="31"/>
      <c r="M687" s="238" t="str">
        <f>IF($F687="","",IF($F687="Ja","",VLOOKUP($E687,PDC!$B$10:$G$95,5,FALSE)))</f>
        <v/>
      </c>
      <c r="N687" s="31"/>
      <c r="O687" s="300">
        <f t="shared" si="40"/>
        <v>0</v>
      </c>
      <c r="P687" s="300">
        <f t="shared" si="43"/>
        <v>0</v>
      </c>
    </row>
    <row r="688" spans="1:16" x14ac:dyDescent="0.2">
      <c r="A688" s="36" t="str">
        <f>IF(LEN(Crossconnect!A690)=0,"",Crossconnect!A690)</f>
        <v/>
      </c>
      <c r="B688" s="174" t="str">
        <f>IF(LEN(Crossconnect!C690)=0,"",Crossconnect!C690)</f>
        <v/>
      </c>
      <c r="C688" s="174" t="str">
        <f t="shared" si="41"/>
        <v/>
      </c>
      <c r="D688" s="299" t="str">
        <f>IF(Crossconnect!B690="","",Crossconnect!B690)</f>
        <v/>
      </c>
      <c r="E688" s="174" t="str">
        <f>IF(LEN(Crossconnect!E690)=0,"",Crossconnect!E690)</f>
        <v/>
      </c>
      <c r="F688" s="174" t="str">
        <f t="shared" si="42"/>
        <v/>
      </c>
      <c r="G688" s="79" t="str">
        <f>IF(Crossconnect!D690="","",Crossconnect!D690)</f>
        <v/>
      </c>
      <c r="H688" s="36" t="str">
        <f>IF(LEN(Crossconnect!F690)=0,"",Crossconnect!F690)</f>
        <v/>
      </c>
      <c r="I688" s="238" t="str">
        <f>IF($C688="","",IF($C688="Ja","",VLOOKUP($B688,PDC!$B$10:$G$95,6,FALSE)))</f>
        <v/>
      </c>
      <c r="J688" s="238" t="str">
        <f>IF($C688="","",IF($C688="Ja","",VLOOKUP($B688,PDC!$B$10:$G$95,5,FALSE)))</f>
        <v/>
      </c>
      <c r="K688" s="31"/>
      <c r="L688" s="31"/>
      <c r="M688" s="238" t="str">
        <f>IF($F688="","",IF($F688="Ja","",VLOOKUP($E688,PDC!$B$10:$G$95,5,FALSE)))</f>
        <v/>
      </c>
      <c r="N688" s="31"/>
      <c r="O688" s="300">
        <f t="shared" si="40"/>
        <v>0</v>
      </c>
      <c r="P688" s="300">
        <f t="shared" si="43"/>
        <v>0</v>
      </c>
    </row>
    <row r="689" spans="1:16" x14ac:dyDescent="0.2">
      <c r="A689" s="36" t="str">
        <f>IF(LEN(Crossconnect!A691)=0,"",Crossconnect!A691)</f>
        <v/>
      </c>
      <c r="B689" s="174" t="str">
        <f>IF(LEN(Crossconnect!C691)=0,"",Crossconnect!C691)</f>
        <v/>
      </c>
      <c r="C689" s="174" t="str">
        <f t="shared" si="41"/>
        <v/>
      </c>
      <c r="D689" s="299" t="str">
        <f>IF(Crossconnect!B691="","",Crossconnect!B691)</f>
        <v/>
      </c>
      <c r="E689" s="174" t="str">
        <f>IF(LEN(Crossconnect!E691)=0,"",Crossconnect!E691)</f>
        <v/>
      </c>
      <c r="F689" s="174" t="str">
        <f t="shared" si="42"/>
        <v/>
      </c>
      <c r="G689" s="79" t="str">
        <f>IF(Crossconnect!D691="","",Crossconnect!D691)</f>
        <v/>
      </c>
      <c r="H689" s="36" t="str">
        <f>IF(LEN(Crossconnect!F691)=0,"",Crossconnect!F691)</f>
        <v/>
      </c>
      <c r="I689" s="238" t="str">
        <f>IF($C689="","",IF($C689="Ja","",VLOOKUP($B689,PDC!$B$10:$G$95,6,FALSE)))</f>
        <v/>
      </c>
      <c r="J689" s="238" t="str">
        <f>IF($C689="","",IF($C689="Ja","",VLOOKUP($B689,PDC!$B$10:$G$95,5,FALSE)))</f>
        <v/>
      </c>
      <c r="K689" s="31"/>
      <c r="L689" s="31"/>
      <c r="M689" s="238" t="str">
        <f>IF($F689="","",IF($F689="Ja","",VLOOKUP($E689,PDC!$B$10:$G$95,5,FALSE)))</f>
        <v/>
      </c>
      <c r="N689" s="31"/>
      <c r="O689" s="300">
        <f t="shared" si="40"/>
        <v>0</v>
      </c>
      <c r="P689" s="300">
        <f t="shared" si="43"/>
        <v>0</v>
      </c>
    </row>
    <row r="690" spans="1:16" x14ac:dyDescent="0.2">
      <c r="A690" s="36" t="str">
        <f>IF(LEN(Crossconnect!A692)=0,"",Crossconnect!A692)</f>
        <v/>
      </c>
      <c r="B690" s="174" t="str">
        <f>IF(LEN(Crossconnect!C692)=0,"",Crossconnect!C692)</f>
        <v/>
      </c>
      <c r="C690" s="174" t="str">
        <f t="shared" si="41"/>
        <v/>
      </c>
      <c r="D690" s="299" t="str">
        <f>IF(Crossconnect!B692="","",Crossconnect!B692)</f>
        <v/>
      </c>
      <c r="E690" s="174" t="str">
        <f>IF(LEN(Crossconnect!E692)=0,"",Crossconnect!E692)</f>
        <v/>
      </c>
      <c r="F690" s="174" t="str">
        <f t="shared" si="42"/>
        <v/>
      </c>
      <c r="G690" s="79" t="str">
        <f>IF(Crossconnect!D692="","",Crossconnect!D692)</f>
        <v/>
      </c>
      <c r="H690" s="36" t="str">
        <f>IF(LEN(Crossconnect!F692)=0,"",Crossconnect!F692)</f>
        <v/>
      </c>
      <c r="I690" s="238" t="str">
        <f>IF($C690="","",IF($C690="Ja","",VLOOKUP($B690,PDC!$B$10:$G$95,6,FALSE)))</f>
        <v/>
      </c>
      <c r="J690" s="238" t="str">
        <f>IF($C690="","",IF($C690="Ja","",VLOOKUP($B690,PDC!$B$10:$G$95,5,FALSE)))</f>
        <v/>
      </c>
      <c r="K690" s="31"/>
      <c r="L690" s="31"/>
      <c r="M690" s="238" t="str">
        <f>IF($F690="","",IF($F690="Ja","",VLOOKUP($E690,PDC!$B$10:$G$95,5,FALSE)))</f>
        <v/>
      </c>
      <c r="N690" s="31"/>
      <c r="O690" s="300">
        <f t="shared" si="40"/>
        <v>0</v>
      </c>
      <c r="P690" s="300">
        <f t="shared" si="43"/>
        <v>0</v>
      </c>
    </row>
    <row r="691" spans="1:16" x14ac:dyDescent="0.2">
      <c r="A691" s="36" t="str">
        <f>IF(LEN(Crossconnect!A693)=0,"",Crossconnect!A693)</f>
        <v/>
      </c>
      <c r="B691" s="174" t="str">
        <f>IF(LEN(Crossconnect!C693)=0,"",Crossconnect!C693)</f>
        <v/>
      </c>
      <c r="C691" s="174" t="str">
        <f t="shared" si="41"/>
        <v/>
      </c>
      <c r="D691" s="299" t="str">
        <f>IF(Crossconnect!B693="","",Crossconnect!B693)</f>
        <v/>
      </c>
      <c r="E691" s="174" t="str">
        <f>IF(LEN(Crossconnect!E693)=0,"",Crossconnect!E693)</f>
        <v/>
      </c>
      <c r="F691" s="174" t="str">
        <f t="shared" si="42"/>
        <v/>
      </c>
      <c r="G691" s="79" t="str">
        <f>IF(Crossconnect!D693="","",Crossconnect!D693)</f>
        <v/>
      </c>
      <c r="H691" s="36" t="str">
        <f>IF(LEN(Crossconnect!F693)=0,"",Crossconnect!F693)</f>
        <v/>
      </c>
      <c r="I691" s="238" t="str">
        <f>IF($C691="","",IF($C691="Ja","",VLOOKUP($B691,PDC!$B$10:$G$95,6,FALSE)))</f>
        <v/>
      </c>
      <c r="J691" s="238" t="str">
        <f>IF($C691="","",IF($C691="Ja","",VLOOKUP($B691,PDC!$B$10:$G$95,5,FALSE)))</f>
        <v/>
      </c>
      <c r="K691" s="31"/>
      <c r="L691" s="31"/>
      <c r="M691" s="238" t="str">
        <f>IF($F691="","",IF($F691="Ja","",VLOOKUP($E691,PDC!$B$10:$G$95,5,FALSE)))</f>
        <v/>
      </c>
      <c r="N691" s="31"/>
      <c r="O691" s="300">
        <f t="shared" si="40"/>
        <v>0</v>
      </c>
      <c r="P691" s="300">
        <f t="shared" si="43"/>
        <v>0</v>
      </c>
    </row>
    <row r="692" spans="1:16" x14ac:dyDescent="0.2">
      <c r="A692" s="36" t="str">
        <f>IF(LEN(Crossconnect!A694)=0,"",Crossconnect!A694)</f>
        <v/>
      </c>
      <c r="B692" s="174" t="str">
        <f>IF(LEN(Crossconnect!C694)=0,"",Crossconnect!C694)</f>
        <v/>
      </c>
      <c r="C692" s="174" t="str">
        <f t="shared" si="41"/>
        <v/>
      </c>
      <c r="D692" s="299" t="str">
        <f>IF(Crossconnect!B694="","",Crossconnect!B694)</f>
        <v/>
      </c>
      <c r="E692" s="174" t="str">
        <f>IF(LEN(Crossconnect!E694)=0,"",Crossconnect!E694)</f>
        <v/>
      </c>
      <c r="F692" s="174" t="str">
        <f t="shared" si="42"/>
        <v/>
      </c>
      <c r="G692" s="79" t="str">
        <f>IF(Crossconnect!D694="","",Crossconnect!D694)</f>
        <v/>
      </c>
      <c r="H692" s="36" t="str">
        <f>IF(LEN(Crossconnect!F694)=0,"",Crossconnect!F694)</f>
        <v/>
      </c>
      <c r="I692" s="238" t="str">
        <f>IF($C692="","",IF($C692="Ja","",VLOOKUP($B692,PDC!$B$10:$G$95,6,FALSE)))</f>
        <v/>
      </c>
      <c r="J692" s="238" t="str">
        <f>IF($C692="","",IF($C692="Ja","",VLOOKUP($B692,PDC!$B$10:$G$95,5,FALSE)))</f>
        <v/>
      </c>
      <c r="K692" s="31"/>
      <c r="L692" s="31"/>
      <c r="M692" s="238" t="str">
        <f>IF($F692="","",IF($F692="Ja","",VLOOKUP($E692,PDC!$B$10:$G$95,5,FALSE)))</f>
        <v/>
      </c>
      <c r="N692" s="31"/>
      <c r="O692" s="300">
        <f t="shared" si="40"/>
        <v>0</v>
      </c>
      <c r="P692" s="300">
        <f t="shared" si="43"/>
        <v>0</v>
      </c>
    </row>
    <row r="693" spans="1:16" x14ac:dyDescent="0.2">
      <c r="A693" s="36" t="str">
        <f>IF(LEN(Crossconnect!A695)=0,"",Crossconnect!A695)</f>
        <v/>
      </c>
      <c r="B693" s="174" t="str">
        <f>IF(LEN(Crossconnect!C695)=0,"",Crossconnect!C695)</f>
        <v/>
      </c>
      <c r="C693" s="174" t="str">
        <f t="shared" si="41"/>
        <v/>
      </c>
      <c r="D693" s="299" t="str">
        <f>IF(Crossconnect!B695="","",Crossconnect!B695)</f>
        <v/>
      </c>
      <c r="E693" s="174" t="str">
        <f>IF(LEN(Crossconnect!E695)=0,"",Crossconnect!E695)</f>
        <v/>
      </c>
      <c r="F693" s="174" t="str">
        <f t="shared" si="42"/>
        <v/>
      </c>
      <c r="G693" s="79" t="str">
        <f>IF(Crossconnect!D695="","",Crossconnect!D695)</f>
        <v/>
      </c>
      <c r="H693" s="36" t="str">
        <f>IF(LEN(Crossconnect!F695)=0,"",Crossconnect!F695)</f>
        <v/>
      </c>
      <c r="I693" s="238" t="str">
        <f>IF($C693="","",IF($C693="Ja","",VLOOKUP($B693,PDC!$B$10:$G$95,6,FALSE)))</f>
        <v/>
      </c>
      <c r="J693" s="238" t="str">
        <f>IF($C693="","",IF($C693="Ja","",VLOOKUP($B693,PDC!$B$10:$G$95,5,FALSE)))</f>
        <v/>
      </c>
      <c r="K693" s="31"/>
      <c r="L693" s="31"/>
      <c r="M693" s="238" t="str">
        <f>IF($F693="","",IF($F693="Ja","",VLOOKUP($E693,PDC!$B$10:$G$95,5,FALSE)))</f>
        <v/>
      </c>
      <c r="N693" s="31"/>
      <c r="O693" s="300">
        <f t="shared" si="40"/>
        <v>0</v>
      </c>
      <c r="P693" s="300">
        <f t="shared" si="43"/>
        <v>0</v>
      </c>
    </row>
    <row r="694" spans="1:16" x14ac:dyDescent="0.2">
      <c r="A694" s="36" t="str">
        <f>IF(LEN(Crossconnect!A696)=0,"",Crossconnect!A696)</f>
        <v/>
      </c>
      <c r="B694" s="174" t="str">
        <f>IF(LEN(Crossconnect!C696)=0,"",Crossconnect!C696)</f>
        <v/>
      </c>
      <c r="C694" s="174" t="str">
        <f t="shared" si="41"/>
        <v/>
      </c>
      <c r="D694" s="299" t="str">
        <f>IF(Crossconnect!B696="","",Crossconnect!B696)</f>
        <v/>
      </c>
      <c r="E694" s="174" t="str">
        <f>IF(LEN(Crossconnect!E696)=0,"",Crossconnect!E696)</f>
        <v/>
      </c>
      <c r="F694" s="174" t="str">
        <f t="shared" si="42"/>
        <v/>
      </c>
      <c r="G694" s="79" t="str">
        <f>IF(Crossconnect!D696="","",Crossconnect!D696)</f>
        <v/>
      </c>
      <c r="H694" s="36" t="str">
        <f>IF(LEN(Crossconnect!F696)=0,"",Crossconnect!F696)</f>
        <v/>
      </c>
      <c r="I694" s="238" t="str">
        <f>IF($C694="","",IF($C694="Ja","",VLOOKUP($B694,PDC!$B$10:$G$95,6,FALSE)))</f>
        <v/>
      </c>
      <c r="J694" s="238" t="str">
        <f>IF($C694="","",IF($C694="Ja","",VLOOKUP($B694,PDC!$B$10:$G$95,5,FALSE)))</f>
        <v/>
      </c>
      <c r="K694" s="31"/>
      <c r="L694" s="31"/>
      <c r="M694" s="238" t="str">
        <f>IF($F694="","",IF($F694="Ja","",VLOOKUP($E694,PDC!$B$10:$G$95,5,FALSE)))</f>
        <v/>
      </c>
      <c r="N694" s="31"/>
      <c r="O694" s="300">
        <f t="shared" si="40"/>
        <v>0</v>
      </c>
      <c r="P694" s="300">
        <f t="shared" si="43"/>
        <v>0</v>
      </c>
    </row>
    <row r="695" spans="1:16" x14ac:dyDescent="0.2">
      <c r="A695" s="36" t="str">
        <f>IF(LEN(Crossconnect!A697)=0,"",Crossconnect!A697)</f>
        <v/>
      </c>
      <c r="B695" s="174" t="str">
        <f>IF(LEN(Crossconnect!C697)=0,"",Crossconnect!C697)</f>
        <v/>
      </c>
      <c r="C695" s="174" t="str">
        <f t="shared" si="41"/>
        <v/>
      </c>
      <c r="D695" s="299" t="str">
        <f>IF(Crossconnect!B697="","",Crossconnect!B697)</f>
        <v/>
      </c>
      <c r="E695" s="174" t="str">
        <f>IF(LEN(Crossconnect!E697)=0,"",Crossconnect!E697)</f>
        <v/>
      </c>
      <c r="F695" s="174" t="str">
        <f t="shared" si="42"/>
        <v/>
      </c>
      <c r="G695" s="79" t="str">
        <f>IF(Crossconnect!D697="","",Crossconnect!D697)</f>
        <v/>
      </c>
      <c r="H695" s="36" t="str">
        <f>IF(LEN(Crossconnect!F697)=0,"",Crossconnect!F697)</f>
        <v/>
      </c>
      <c r="I695" s="238" t="str">
        <f>IF($C695="","",IF($C695="Ja","",VLOOKUP($B695,PDC!$B$10:$G$95,6,FALSE)))</f>
        <v/>
      </c>
      <c r="J695" s="238" t="str">
        <f>IF($C695="","",IF($C695="Ja","",VLOOKUP($B695,PDC!$B$10:$G$95,5,FALSE)))</f>
        <v/>
      </c>
      <c r="K695" s="31"/>
      <c r="L695" s="31"/>
      <c r="M695" s="238" t="str">
        <f>IF($F695="","",IF($F695="Ja","",VLOOKUP($E695,PDC!$B$10:$G$95,5,FALSE)))</f>
        <v/>
      </c>
      <c r="N695" s="31"/>
      <c r="O695" s="300">
        <f t="shared" si="40"/>
        <v>0</v>
      </c>
      <c r="P695" s="300">
        <f t="shared" si="43"/>
        <v>0</v>
      </c>
    </row>
    <row r="696" spans="1:16" x14ac:dyDescent="0.2">
      <c r="A696" s="36" t="str">
        <f>IF(LEN(Crossconnect!A698)=0,"",Crossconnect!A698)</f>
        <v/>
      </c>
      <c r="B696" s="174" t="str">
        <f>IF(LEN(Crossconnect!C698)=0,"",Crossconnect!C698)</f>
        <v/>
      </c>
      <c r="C696" s="174" t="str">
        <f t="shared" si="41"/>
        <v/>
      </c>
      <c r="D696" s="299" t="str">
        <f>IF(Crossconnect!B698="","",Crossconnect!B698)</f>
        <v/>
      </c>
      <c r="E696" s="174" t="str">
        <f>IF(LEN(Crossconnect!E698)=0,"",Crossconnect!E698)</f>
        <v/>
      </c>
      <c r="F696" s="174" t="str">
        <f t="shared" si="42"/>
        <v/>
      </c>
      <c r="G696" s="79" t="str">
        <f>IF(Crossconnect!D698="","",Crossconnect!D698)</f>
        <v/>
      </c>
      <c r="H696" s="36" t="str">
        <f>IF(LEN(Crossconnect!F698)=0,"",Crossconnect!F698)</f>
        <v/>
      </c>
      <c r="I696" s="238" t="str">
        <f>IF($C696="","",IF($C696="Ja","",VLOOKUP($B696,PDC!$B$10:$G$95,6,FALSE)))</f>
        <v/>
      </c>
      <c r="J696" s="238" t="str">
        <f>IF($C696="","",IF($C696="Ja","",VLOOKUP($B696,PDC!$B$10:$G$95,5,FALSE)))</f>
        <v/>
      </c>
      <c r="K696" s="31"/>
      <c r="L696" s="31"/>
      <c r="M696" s="238" t="str">
        <f>IF($F696="","",IF($F696="Ja","",VLOOKUP($E696,PDC!$B$10:$G$95,5,FALSE)))</f>
        <v/>
      </c>
      <c r="N696" s="31"/>
      <c r="O696" s="300">
        <f t="shared" si="40"/>
        <v>0</v>
      </c>
      <c r="P696" s="300">
        <f t="shared" si="43"/>
        <v>0</v>
      </c>
    </row>
    <row r="697" spans="1:16" x14ac:dyDescent="0.2">
      <c r="A697" s="36" t="str">
        <f>IF(LEN(Crossconnect!A699)=0,"",Crossconnect!A699)</f>
        <v/>
      </c>
      <c r="B697" s="174" t="str">
        <f>IF(LEN(Crossconnect!C699)=0,"",Crossconnect!C699)</f>
        <v/>
      </c>
      <c r="C697" s="174" t="str">
        <f t="shared" si="41"/>
        <v/>
      </c>
      <c r="D697" s="299" t="str">
        <f>IF(Crossconnect!B699="","",Crossconnect!B699)</f>
        <v/>
      </c>
      <c r="E697" s="174" t="str">
        <f>IF(LEN(Crossconnect!E699)=0,"",Crossconnect!E699)</f>
        <v/>
      </c>
      <c r="F697" s="174" t="str">
        <f t="shared" si="42"/>
        <v/>
      </c>
      <c r="G697" s="79" t="str">
        <f>IF(Crossconnect!D699="","",Crossconnect!D699)</f>
        <v/>
      </c>
      <c r="H697" s="36" t="str">
        <f>IF(LEN(Crossconnect!F699)=0,"",Crossconnect!F699)</f>
        <v/>
      </c>
      <c r="I697" s="238" t="str">
        <f>IF($C697="","",IF($C697="Ja","",VLOOKUP($B697,PDC!$B$10:$G$95,6,FALSE)))</f>
        <v/>
      </c>
      <c r="J697" s="238" t="str">
        <f>IF($C697="","",IF($C697="Ja","",VLOOKUP($B697,PDC!$B$10:$G$95,5,FALSE)))</f>
        <v/>
      </c>
      <c r="K697" s="31"/>
      <c r="L697" s="31"/>
      <c r="M697" s="238" t="str">
        <f>IF($F697="","",IF($F697="Ja","",VLOOKUP($E697,PDC!$B$10:$G$95,5,FALSE)))</f>
        <v/>
      </c>
      <c r="N697" s="31"/>
      <c r="O697" s="300">
        <f t="shared" si="40"/>
        <v>0</v>
      </c>
      <c r="P697" s="300">
        <f t="shared" si="43"/>
        <v>0</v>
      </c>
    </row>
    <row r="698" spans="1:16" x14ac:dyDescent="0.2">
      <c r="A698" s="36" t="str">
        <f>IF(LEN(Crossconnect!A700)=0,"",Crossconnect!A700)</f>
        <v/>
      </c>
      <c r="B698" s="174" t="str">
        <f>IF(LEN(Crossconnect!C700)=0,"",Crossconnect!C700)</f>
        <v/>
      </c>
      <c r="C698" s="174" t="str">
        <f t="shared" si="41"/>
        <v/>
      </c>
      <c r="D698" s="299" t="str">
        <f>IF(Crossconnect!B700="","",Crossconnect!B700)</f>
        <v/>
      </c>
      <c r="E698" s="174" t="str">
        <f>IF(LEN(Crossconnect!E700)=0,"",Crossconnect!E700)</f>
        <v/>
      </c>
      <c r="F698" s="174" t="str">
        <f t="shared" si="42"/>
        <v/>
      </c>
      <c r="G698" s="79" t="str">
        <f>IF(Crossconnect!D700="","",Crossconnect!D700)</f>
        <v/>
      </c>
      <c r="H698" s="36" t="str">
        <f>IF(LEN(Crossconnect!F700)=0,"",Crossconnect!F700)</f>
        <v/>
      </c>
      <c r="I698" s="238" t="str">
        <f>IF($C698="","",IF($C698="Ja","",VLOOKUP($B698,PDC!$B$10:$G$95,6,FALSE)))</f>
        <v/>
      </c>
      <c r="J698" s="238" t="str">
        <f>IF($C698="","",IF($C698="Ja","",VLOOKUP($B698,PDC!$B$10:$G$95,5,FALSE)))</f>
        <v/>
      </c>
      <c r="K698" s="31"/>
      <c r="L698" s="31"/>
      <c r="M698" s="238" t="str">
        <f>IF($F698="","",IF($F698="Ja","",VLOOKUP($E698,PDC!$B$10:$G$95,5,FALSE)))</f>
        <v/>
      </c>
      <c r="N698" s="31"/>
      <c r="O698" s="300">
        <f t="shared" si="40"/>
        <v>0</v>
      </c>
      <c r="P698" s="300">
        <f t="shared" si="43"/>
        <v>0</v>
      </c>
    </row>
    <row r="699" spans="1:16" x14ac:dyDescent="0.2">
      <c r="A699" s="36" t="str">
        <f>IF(LEN(Crossconnect!A701)=0,"",Crossconnect!A701)</f>
        <v/>
      </c>
      <c r="B699" s="174" t="str">
        <f>IF(LEN(Crossconnect!C701)=0,"",Crossconnect!C701)</f>
        <v/>
      </c>
      <c r="C699" s="174" t="str">
        <f t="shared" si="41"/>
        <v/>
      </c>
      <c r="D699" s="299" t="str">
        <f>IF(Crossconnect!B701="","",Crossconnect!B701)</f>
        <v/>
      </c>
      <c r="E699" s="174" t="str">
        <f>IF(LEN(Crossconnect!E701)=0,"",Crossconnect!E701)</f>
        <v/>
      </c>
      <c r="F699" s="174" t="str">
        <f t="shared" si="42"/>
        <v/>
      </c>
      <c r="G699" s="79" t="str">
        <f>IF(Crossconnect!D701="","",Crossconnect!D701)</f>
        <v/>
      </c>
      <c r="H699" s="36" t="str">
        <f>IF(LEN(Crossconnect!F701)=0,"",Crossconnect!F701)</f>
        <v/>
      </c>
      <c r="I699" s="238" t="str">
        <f>IF($C699="","",IF($C699="Ja","",VLOOKUP($B699,PDC!$B$10:$G$95,6,FALSE)))</f>
        <v/>
      </c>
      <c r="J699" s="238" t="str">
        <f>IF($C699="","",IF($C699="Ja","",VLOOKUP($B699,PDC!$B$10:$G$95,5,FALSE)))</f>
        <v/>
      </c>
      <c r="K699" s="31"/>
      <c r="L699" s="31"/>
      <c r="M699" s="238" t="str">
        <f>IF($F699="","",IF($F699="Ja","",VLOOKUP($E699,PDC!$B$10:$G$95,5,FALSE)))</f>
        <v/>
      </c>
      <c r="N699" s="31"/>
      <c r="O699" s="300">
        <f t="shared" si="40"/>
        <v>0</v>
      </c>
      <c r="P699" s="300">
        <f t="shared" si="43"/>
        <v>0</v>
      </c>
    </row>
    <row r="700" spans="1:16" x14ac:dyDescent="0.2">
      <c r="A700" s="36" t="str">
        <f>IF(LEN(Crossconnect!A702)=0,"",Crossconnect!A702)</f>
        <v/>
      </c>
      <c r="B700" s="174" t="str">
        <f>IF(LEN(Crossconnect!C702)=0,"",Crossconnect!C702)</f>
        <v/>
      </c>
      <c r="C700" s="174" t="str">
        <f t="shared" si="41"/>
        <v/>
      </c>
      <c r="D700" s="299" t="str">
        <f>IF(Crossconnect!B702="","",Crossconnect!B702)</f>
        <v/>
      </c>
      <c r="E700" s="174" t="str">
        <f>IF(LEN(Crossconnect!E702)=0,"",Crossconnect!E702)</f>
        <v/>
      </c>
      <c r="F700" s="174" t="str">
        <f t="shared" si="42"/>
        <v/>
      </c>
      <c r="G700" s="79" t="str">
        <f>IF(Crossconnect!D702="","",Crossconnect!D702)</f>
        <v/>
      </c>
      <c r="H700" s="36" t="str">
        <f>IF(LEN(Crossconnect!F702)=0,"",Crossconnect!F702)</f>
        <v/>
      </c>
      <c r="I700" s="238" t="str">
        <f>IF($C700="","",IF($C700="Ja","",VLOOKUP($B700,PDC!$B$10:$G$95,6,FALSE)))</f>
        <v/>
      </c>
      <c r="J700" s="238" t="str">
        <f>IF($C700="","",IF($C700="Ja","",VLOOKUP($B700,PDC!$B$10:$G$95,5,FALSE)))</f>
        <v/>
      </c>
      <c r="K700" s="31"/>
      <c r="L700" s="31"/>
      <c r="M700" s="238" t="str">
        <f>IF($F700="","",IF($F700="Ja","",VLOOKUP($E700,PDC!$B$10:$G$95,5,FALSE)))</f>
        <v/>
      </c>
      <c r="N700" s="31"/>
      <c r="O700" s="300">
        <f t="shared" si="40"/>
        <v>0</v>
      </c>
      <c r="P700" s="300">
        <f t="shared" si="43"/>
        <v>0</v>
      </c>
    </row>
    <row r="701" spans="1:16" x14ac:dyDescent="0.2">
      <c r="A701" s="36" t="str">
        <f>IF(LEN(Crossconnect!A703)=0,"",Crossconnect!A703)</f>
        <v/>
      </c>
      <c r="B701" s="174" t="str">
        <f>IF(LEN(Crossconnect!C703)=0,"",Crossconnect!C703)</f>
        <v/>
      </c>
      <c r="C701" s="174" t="str">
        <f t="shared" si="41"/>
        <v/>
      </c>
      <c r="D701" s="299" t="str">
        <f>IF(Crossconnect!B703="","",Crossconnect!B703)</f>
        <v/>
      </c>
      <c r="E701" s="174" t="str">
        <f>IF(LEN(Crossconnect!E703)=0,"",Crossconnect!E703)</f>
        <v/>
      </c>
      <c r="F701" s="174" t="str">
        <f t="shared" si="42"/>
        <v/>
      </c>
      <c r="G701" s="79" t="str">
        <f>IF(Crossconnect!D703="","",Crossconnect!D703)</f>
        <v/>
      </c>
      <c r="H701" s="36" t="str">
        <f>IF(LEN(Crossconnect!F703)=0,"",Crossconnect!F703)</f>
        <v/>
      </c>
      <c r="I701" s="238" t="str">
        <f>IF($C701="","",IF($C701="Ja","",VLOOKUP($B701,PDC!$B$10:$G$95,6,FALSE)))</f>
        <v/>
      </c>
      <c r="J701" s="238" t="str">
        <f>IF($C701="","",IF($C701="Ja","",VLOOKUP($B701,PDC!$B$10:$G$95,5,FALSE)))</f>
        <v/>
      </c>
      <c r="K701" s="31"/>
      <c r="L701" s="31"/>
      <c r="M701" s="238" t="str">
        <f>IF($F701="","",IF($F701="Ja","",VLOOKUP($E701,PDC!$B$10:$G$95,5,FALSE)))</f>
        <v/>
      </c>
      <c r="N701" s="31"/>
      <c r="O701" s="300">
        <f t="shared" si="40"/>
        <v>0</v>
      </c>
      <c r="P701" s="300">
        <f t="shared" si="43"/>
        <v>0</v>
      </c>
    </row>
    <row r="702" spans="1:16" x14ac:dyDescent="0.2">
      <c r="A702" s="36" t="str">
        <f>IF(LEN(Crossconnect!A704)=0,"",Crossconnect!A704)</f>
        <v/>
      </c>
      <c r="B702" s="174" t="str">
        <f>IF(LEN(Crossconnect!C704)=0,"",Crossconnect!C704)</f>
        <v/>
      </c>
      <c r="C702" s="174" t="str">
        <f t="shared" si="41"/>
        <v/>
      </c>
      <c r="D702" s="299" t="str">
        <f>IF(Crossconnect!B704="","",Crossconnect!B704)</f>
        <v/>
      </c>
      <c r="E702" s="174" t="str">
        <f>IF(LEN(Crossconnect!E704)=0,"",Crossconnect!E704)</f>
        <v/>
      </c>
      <c r="F702" s="174" t="str">
        <f t="shared" si="42"/>
        <v/>
      </c>
      <c r="G702" s="79" t="str">
        <f>IF(Crossconnect!D704="","",Crossconnect!D704)</f>
        <v/>
      </c>
      <c r="H702" s="36" t="str">
        <f>IF(LEN(Crossconnect!F704)=0,"",Crossconnect!F704)</f>
        <v/>
      </c>
      <c r="I702" s="238" t="str">
        <f>IF($C702="","",IF($C702="Ja","",VLOOKUP($B702,PDC!$B$10:$G$95,6,FALSE)))</f>
        <v/>
      </c>
      <c r="J702" s="238" t="str">
        <f>IF($C702="","",IF($C702="Ja","",VLOOKUP($B702,PDC!$B$10:$G$95,5,FALSE)))</f>
        <v/>
      </c>
      <c r="K702" s="31"/>
      <c r="L702" s="31"/>
      <c r="M702" s="238" t="str">
        <f>IF($F702="","",IF($F702="Ja","",VLOOKUP($E702,PDC!$B$10:$G$95,5,FALSE)))</f>
        <v/>
      </c>
      <c r="N702" s="31"/>
      <c r="O702" s="300">
        <f t="shared" si="40"/>
        <v>0</v>
      </c>
      <c r="P702" s="300">
        <f t="shared" si="43"/>
        <v>0</v>
      </c>
    </row>
    <row r="703" spans="1:16" x14ac:dyDescent="0.2">
      <c r="A703" s="36" t="str">
        <f>IF(LEN(Crossconnect!A705)=0,"",Crossconnect!A705)</f>
        <v/>
      </c>
      <c r="B703" s="174" t="str">
        <f>IF(LEN(Crossconnect!C705)=0,"",Crossconnect!C705)</f>
        <v/>
      </c>
      <c r="C703" s="174" t="str">
        <f t="shared" si="41"/>
        <v/>
      </c>
      <c r="D703" s="299" t="str">
        <f>IF(Crossconnect!B705="","",Crossconnect!B705)</f>
        <v/>
      </c>
      <c r="E703" s="174" t="str">
        <f>IF(LEN(Crossconnect!E705)=0,"",Crossconnect!E705)</f>
        <v/>
      </c>
      <c r="F703" s="174" t="str">
        <f t="shared" si="42"/>
        <v/>
      </c>
      <c r="G703" s="79" t="str">
        <f>IF(Crossconnect!D705="","",Crossconnect!D705)</f>
        <v/>
      </c>
      <c r="H703" s="36" t="str">
        <f>IF(LEN(Crossconnect!F705)=0,"",Crossconnect!F705)</f>
        <v/>
      </c>
      <c r="I703" s="238" t="str">
        <f>IF($C703="","",IF($C703="Ja","",VLOOKUP($B703,PDC!$B$10:$G$95,6,FALSE)))</f>
        <v/>
      </c>
      <c r="J703" s="238" t="str">
        <f>IF($C703="","",IF($C703="Ja","",VLOOKUP($B703,PDC!$B$10:$G$95,5,FALSE)))</f>
        <v/>
      </c>
      <c r="K703" s="31"/>
      <c r="L703" s="31"/>
      <c r="M703" s="238" t="str">
        <f>IF($F703="","",IF($F703="Ja","",VLOOKUP($E703,PDC!$B$10:$G$95,5,FALSE)))</f>
        <v/>
      </c>
      <c r="N703" s="31"/>
      <c r="O703" s="300">
        <f t="shared" si="40"/>
        <v>0</v>
      </c>
      <c r="P703" s="300">
        <f t="shared" si="43"/>
        <v>0</v>
      </c>
    </row>
    <row r="704" spans="1:16" x14ac:dyDescent="0.2">
      <c r="A704" s="36" t="str">
        <f>IF(LEN(Crossconnect!A706)=0,"",Crossconnect!A706)</f>
        <v/>
      </c>
      <c r="B704" s="174" t="str">
        <f>IF(LEN(Crossconnect!C706)=0,"",Crossconnect!C706)</f>
        <v/>
      </c>
      <c r="C704" s="174" t="str">
        <f t="shared" si="41"/>
        <v/>
      </c>
      <c r="D704" s="299" t="str">
        <f>IF(Crossconnect!B706="","",Crossconnect!B706)</f>
        <v/>
      </c>
      <c r="E704" s="174" t="str">
        <f>IF(LEN(Crossconnect!E706)=0,"",Crossconnect!E706)</f>
        <v/>
      </c>
      <c r="F704" s="174" t="str">
        <f t="shared" si="42"/>
        <v/>
      </c>
      <c r="G704" s="79" t="str">
        <f>IF(Crossconnect!D706="","",Crossconnect!D706)</f>
        <v/>
      </c>
      <c r="H704" s="36" t="str">
        <f>IF(LEN(Crossconnect!F706)=0,"",Crossconnect!F706)</f>
        <v/>
      </c>
      <c r="I704" s="238" t="str">
        <f>IF($C704="","",IF($C704="Ja","",VLOOKUP($B704,PDC!$B$10:$G$95,6,FALSE)))</f>
        <v/>
      </c>
      <c r="J704" s="238" t="str">
        <f>IF($C704="","",IF($C704="Ja","",VLOOKUP($B704,PDC!$B$10:$G$95,5,FALSE)))</f>
        <v/>
      </c>
      <c r="K704" s="31"/>
      <c r="L704" s="31"/>
      <c r="M704" s="238" t="str">
        <f>IF($F704="","",IF($F704="Ja","",VLOOKUP($E704,PDC!$B$10:$G$95,5,FALSE)))</f>
        <v/>
      </c>
      <c r="N704" s="31"/>
      <c r="O704" s="300">
        <f t="shared" si="40"/>
        <v>0</v>
      </c>
      <c r="P704" s="300">
        <f t="shared" si="43"/>
        <v>0</v>
      </c>
    </row>
    <row r="705" spans="1:16" x14ac:dyDescent="0.2">
      <c r="A705" s="36" t="str">
        <f>IF(LEN(Crossconnect!A707)=0,"",Crossconnect!A707)</f>
        <v/>
      </c>
      <c r="B705" s="174" t="str">
        <f>IF(LEN(Crossconnect!C707)=0,"",Crossconnect!C707)</f>
        <v/>
      </c>
      <c r="C705" s="174" t="str">
        <f t="shared" si="41"/>
        <v/>
      </c>
      <c r="D705" s="299" t="str">
        <f>IF(Crossconnect!B707="","",Crossconnect!B707)</f>
        <v/>
      </c>
      <c r="E705" s="174" t="str">
        <f>IF(LEN(Crossconnect!E707)=0,"",Crossconnect!E707)</f>
        <v/>
      </c>
      <c r="F705" s="174" t="str">
        <f t="shared" si="42"/>
        <v/>
      </c>
      <c r="G705" s="79" t="str">
        <f>IF(Crossconnect!D707="","",Crossconnect!D707)</f>
        <v/>
      </c>
      <c r="H705" s="36" t="str">
        <f>IF(LEN(Crossconnect!F707)=0,"",Crossconnect!F707)</f>
        <v/>
      </c>
      <c r="I705" s="238" t="str">
        <f>IF($C705="","",IF($C705="Ja","",VLOOKUP($B705,PDC!$B$10:$G$95,6,FALSE)))</f>
        <v/>
      </c>
      <c r="J705" s="238" t="str">
        <f>IF($C705="","",IF($C705="Ja","",VLOOKUP($B705,PDC!$B$10:$G$95,5,FALSE)))</f>
        <v/>
      </c>
      <c r="K705" s="31"/>
      <c r="L705" s="31"/>
      <c r="M705" s="238" t="str">
        <f>IF($F705="","",IF($F705="Ja","",VLOOKUP($E705,PDC!$B$10:$G$95,5,FALSE)))</f>
        <v/>
      </c>
      <c r="N705" s="31"/>
      <c r="O705" s="300">
        <f t="shared" si="40"/>
        <v>0</v>
      </c>
      <c r="P705" s="300">
        <f t="shared" si="43"/>
        <v>0</v>
      </c>
    </row>
    <row r="706" spans="1:16" x14ac:dyDescent="0.2">
      <c r="A706" s="36" t="str">
        <f>IF(LEN(Crossconnect!A708)=0,"",Crossconnect!A708)</f>
        <v/>
      </c>
      <c r="B706" s="174" t="str">
        <f>IF(LEN(Crossconnect!C708)=0,"",Crossconnect!C708)</f>
        <v/>
      </c>
      <c r="C706" s="174" t="str">
        <f t="shared" si="41"/>
        <v/>
      </c>
      <c r="D706" s="299" t="str">
        <f>IF(Crossconnect!B708="","",Crossconnect!B708)</f>
        <v/>
      </c>
      <c r="E706" s="174" t="str">
        <f>IF(LEN(Crossconnect!E708)=0,"",Crossconnect!E708)</f>
        <v/>
      </c>
      <c r="F706" s="174" t="str">
        <f t="shared" si="42"/>
        <v/>
      </c>
      <c r="G706" s="79" t="str">
        <f>IF(Crossconnect!D708="","",Crossconnect!D708)</f>
        <v/>
      </c>
      <c r="H706" s="36" t="str">
        <f>IF(LEN(Crossconnect!F708)=0,"",Crossconnect!F708)</f>
        <v/>
      </c>
      <c r="I706" s="238" t="str">
        <f>IF($C706="","",IF($C706="Ja","",VLOOKUP($B706,PDC!$B$10:$G$95,6,FALSE)))</f>
        <v/>
      </c>
      <c r="J706" s="238" t="str">
        <f>IF($C706="","",IF($C706="Ja","",VLOOKUP($B706,PDC!$B$10:$G$95,5,FALSE)))</f>
        <v/>
      </c>
      <c r="K706" s="31"/>
      <c r="L706" s="31"/>
      <c r="M706" s="238" t="str">
        <f>IF($F706="","",IF($F706="Ja","",VLOOKUP($E706,PDC!$B$10:$G$95,5,FALSE)))</f>
        <v/>
      </c>
      <c r="N706" s="31"/>
      <c r="O706" s="300">
        <f t="shared" si="40"/>
        <v>0</v>
      </c>
      <c r="P706" s="300">
        <f t="shared" si="43"/>
        <v>0</v>
      </c>
    </row>
    <row r="707" spans="1:16" x14ac:dyDescent="0.2">
      <c r="A707" s="36" t="str">
        <f>IF(LEN(Crossconnect!A709)=0,"",Crossconnect!A709)</f>
        <v/>
      </c>
      <c r="B707" s="174" t="str">
        <f>IF(LEN(Crossconnect!C709)=0,"",Crossconnect!C709)</f>
        <v/>
      </c>
      <c r="C707" s="174" t="str">
        <f t="shared" si="41"/>
        <v/>
      </c>
      <c r="D707" s="299" t="str">
        <f>IF(Crossconnect!B709="","",Crossconnect!B709)</f>
        <v/>
      </c>
      <c r="E707" s="174" t="str">
        <f>IF(LEN(Crossconnect!E709)=0,"",Crossconnect!E709)</f>
        <v/>
      </c>
      <c r="F707" s="174" t="str">
        <f t="shared" si="42"/>
        <v/>
      </c>
      <c r="G707" s="79" t="str">
        <f>IF(Crossconnect!D709="","",Crossconnect!D709)</f>
        <v/>
      </c>
      <c r="H707" s="36" t="str">
        <f>IF(LEN(Crossconnect!F709)=0,"",Crossconnect!F709)</f>
        <v/>
      </c>
      <c r="I707" s="238" t="str">
        <f>IF($C707="","",IF($C707="Ja","",VLOOKUP($B707,PDC!$B$10:$G$95,6,FALSE)))</f>
        <v/>
      </c>
      <c r="J707" s="238" t="str">
        <f>IF($C707="","",IF($C707="Ja","",VLOOKUP($B707,PDC!$B$10:$G$95,5,FALSE)))</f>
        <v/>
      </c>
      <c r="K707" s="31"/>
      <c r="L707" s="31"/>
      <c r="M707" s="238" t="str">
        <f>IF($F707="","",IF($F707="Ja","",VLOOKUP($E707,PDC!$B$10:$G$95,5,FALSE)))</f>
        <v/>
      </c>
      <c r="N707" s="31"/>
      <c r="O707" s="300">
        <f t="shared" si="40"/>
        <v>0</v>
      </c>
      <c r="P707" s="300">
        <f t="shared" si="43"/>
        <v>0</v>
      </c>
    </row>
    <row r="708" spans="1:16" x14ac:dyDescent="0.2">
      <c r="A708" s="36" t="str">
        <f>IF(LEN(Crossconnect!A710)=0,"",Crossconnect!A710)</f>
        <v/>
      </c>
      <c r="B708" s="174" t="str">
        <f>IF(LEN(Crossconnect!C710)=0,"",Crossconnect!C710)</f>
        <v/>
      </c>
      <c r="C708" s="174" t="str">
        <f t="shared" si="41"/>
        <v/>
      </c>
      <c r="D708" s="299" t="str">
        <f>IF(Crossconnect!B710="","",Crossconnect!B710)</f>
        <v/>
      </c>
      <c r="E708" s="174" t="str">
        <f>IF(LEN(Crossconnect!E710)=0,"",Crossconnect!E710)</f>
        <v/>
      </c>
      <c r="F708" s="174" t="str">
        <f t="shared" si="42"/>
        <v/>
      </c>
      <c r="G708" s="79" t="str">
        <f>IF(Crossconnect!D710="","",Crossconnect!D710)</f>
        <v/>
      </c>
      <c r="H708" s="36" t="str">
        <f>IF(LEN(Crossconnect!F710)=0,"",Crossconnect!F710)</f>
        <v/>
      </c>
      <c r="I708" s="238" t="str">
        <f>IF($C708="","",IF($C708="Ja","",VLOOKUP($B708,PDC!$B$10:$G$95,6,FALSE)))</f>
        <v/>
      </c>
      <c r="J708" s="238" t="str">
        <f>IF($C708="","",IF($C708="Ja","",VLOOKUP($B708,PDC!$B$10:$G$95,5,FALSE)))</f>
        <v/>
      </c>
      <c r="K708" s="31"/>
      <c r="L708" s="31"/>
      <c r="M708" s="238" t="str">
        <f>IF($F708="","",IF($F708="Ja","",VLOOKUP($E708,PDC!$B$10:$G$95,5,FALSE)))</f>
        <v/>
      </c>
      <c r="N708" s="31"/>
      <c r="O708" s="300">
        <f t="shared" si="40"/>
        <v>0</v>
      </c>
      <c r="P708" s="300">
        <f t="shared" si="43"/>
        <v>0</v>
      </c>
    </row>
    <row r="709" spans="1:16" x14ac:dyDescent="0.2">
      <c r="A709" s="36" t="str">
        <f>IF(LEN(Crossconnect!A711)=0,"",Crossconnect!A711)</f>
        <v/>
      </c>
      <c r="B709" s="174" t="str">
        <f>IF(LEN(Crossconnect!C711)=0,"",Crossconnect!C711)</f>
        <v/>
      </c>
      <c r="C709" s="174" t="str">
        <f t="shared" si="41"/>
        <v/>
      </c>
      <c r="D709" s="299" t="str">
        <f>IF(Crossconnect!B711="","",Crossconnect!B711)</f>
        <v/>
      </c>
      <c r="E709" s="174" t="str">
        <f>IF(LEN(Crossconnect!E711)=0,"",Crossconnect!E711)</f>
        <v/>
      </c>
      <c r="F709" s="174" t="str">
        <f t="shared" si="42"/>
        <v/>
      </c>
      <c r="G709" s="79" t="str">
        <f>IF(Crossconnect!D711="","",Crossconnect!D711)</f>
        <v/>
      </c>
      <c r="H709" s="36" t="str">
        <f>IF(LEN(Crossconnect!F711)=0,"",Crossconnect!F711)</f>
        <v/>
      </c>
      <c r="I709" s="238" t="str">
        <f>IF($C709="","",IF($C709="Ja","",VLOOKUP($B709,PDC!$B$10:$G$95,6,FALSE)))</f>
        <v/>
      </c>
      <c r="J709" s="238" t="str">
        <f>IF($C709="","",IF($C709="Ja","",VLOOKUP($B709,PDC!$B$10:$G$95,5,FALSE)))</f>
        <v/>
      </c>
      <c r="K709" s="31"/>
      <c r="L709" s="31"/>
      <c r="M709" s="238" t="str">
        <f>IF($F709="","",IF($F709="Ja","",VLOOKUP($E709,PDC!$B$10:$G$95,5,FALSE)))</f>
        <v/>
      </c>
      <c r="N709" s="31"/>
      <c r="O709" s="300">
        <f t="shared" si="40"/>
        <v>0</v>
      </c>
      <c r="P709" s="300">
        <f t="shared" si="43"/>
        <v>0</v>
      </c>
    </row>
    <row r="710" spans="1:16" x14ac:dyDescent="0.2">
      <c r="A710" s="36" t="str">
        <f>IF(LEN(Crossconnect!A712)=0,"",Crossconnect!A712)</f>
        <v/>
      </c>
      <c r="B710" s="174" t="str">
        <f>IF(LEN(Crossconnect!C712)=0,"",Crossconnect!C712)</f>
        <v/>
      </c>
      <c r="C710" s="174" t="str">
        <f t="shared" si="41"/>
        <v/>
      </c>
      <c r="D710" s="299" t="str">
        <f>IF(Crossconnect!B712="","",Crossconnect!B712)</f>
        <v/>
      </c>
      <c r="E710" s="174" t="str">
        <f>IF(LEN(Crossconnect!E712)=0,"",Crossconnect!E712)</f>
        <v/>
      </c>
      <c r="F710" s="174" t="str">
        <f t="shared" si="42"/>
        <v/>
      </c>
      <c r="G710" s="79" t="str">
        <f>IF(Crossconnect!D712="","",Crossconnect!D712)</f>
        <v/>
      </c>
      <c r="H710" s="36" t="str">
        <f>IF(LEN(Crossconnect!F712)=0,"",Crossconnect!F712)</f>
        <v/>
      </c>
      <c r="I710" s="238" t="str">
        <f>IF($C710="","",IF($C710="Ja","",VLOOKUP($B710,PDC!$B$10:$G$95,6,FALSE)))</f>
        <v/>
      </c>
      <c r="J710" s="238" t="str">
        <f>IF($C710="","",IF($C710="Ja","",VLOOKUP($B710,PDC!$B$10:$G$95,5,FALSE)))</f>
        <v/>
      </c>
      <c r="K710" s="31"/>
      <c r="L710" s="31"/>
      <c r="M710" s="238" t="str">
        <f>IF($F710="","",IF($F710="Ja","",VLOOKUP($E710,PDC!$B$10:$G$95,5,FALSE)))</f>
        <v/>
      </c>
      <c r="N710" s="31"/>
      <c r="O710" s="300">
        <f t="shared" si="40"/>
        <v>0</v>
      </c>
      <c r="P710" s="300">
        <f t="shared" si="43"/>
        <v>0</v>
      </c>
    </row>
    <row r="711" spans="1:16" x14ac:dyDescent="0.2">
      <c r="A711" s="36" t="str">
        <f>IF(LEN(Crossconnect!A713)=0,"",Crossconnect!A713)</f>
        <v/>
      </c>
      <c r="B711" s="174" t="str">
        <f>IF(LEN(Crossconnect!C713)=0,"",Crossconnect!C713)</f>
        <v/>
      </c>
      <c r="C711" s="174" t="str">
        <f t="shared" si="41"/>
        <v/>
      </c>
      <c r="D711" s="299" t="str">
        <f>IF(Crossconnect!B713="","",Crossconnect!B713)</f>
        <v/>
      </c>
      <c r="E711" s="174" t="str">
        <f>IF(LEN(Crossconnect!E713)=0,"",Crossconnect!E713)</f>
        <v/>
      </c>
      <c r="F711" s="174" t="str">
        <f t="shared" si="42"/>
        <v/>
      </c>
      <c r="G711" s="79" t="str">
        <f>IF(Crossconnect!D713="","",Crossconnect!D713)</f>
        <v/>
      </c>
      <c r="H711" s="36" t="str">
        <f>IF(LEN(Crossconnect!F713)=0,"",Crossconnect!F713)</f>
        <v/>
      </c>
      <c r="I711" s="238" t="str">
        <f>IF($C711="","",IF($C711="Ja","",VLOOKUP($B711,PDC!$B$10:$G$95,6,FALSE)))</f>
        <v/>
      </c>
      <c r="J711" s="238" t="str">
        <f>IF($C711="","",IF($C711="Ja","",VLOOKUP($B711,PDC!$B$10:$G$95,5,FALSE)))</f>
        <v/>
      </c>
      <c r="K711" s="31"/>
      <c r="L711" s="31"/>
      <c r="M711" s="238" t="str">
        <f>IF($F711="","",IF($F711="Ja","",VLOOKUP($E711,PDC!$B$10:$G$95,5,FALSE)))</f>
        <v/>
      </c>
      <c r="N711" s="31"/>
      <c r="O711" s="300">
        <f t="shared" si="40"/>
        <v>0</v>
      </c>
      <c r="P711" s="300">
        <f t="shared" si="43"/>
        <v>0</v>
      </c>
    </row>
    <row r="712" spans="1:16" x14ac:dyDescent="0.2">
      <c r="A712" s="36" t="str">
        <f>IF(LEN(Crossconnect!A714)=0,"",Crossconnect!A714)</f>
        <v/>
      </c>
      <c r="B712" s="174" t="str">
        <f>IF(LEN(Crossconnect!C714)=0,"",Crossconnect!C714)</f>
        <v/>
      </c>
      <c r="C712" s="174" t="str">
        <f t="shared" si="41"/>
        <v/>
      </c>
      <c r="D712" s="299" t="str">
        <f>IF(Crossconnect!B714="","",Crossconnect!B714)</f>
        <v/>
      </c>
      <c r="E712" s="174" t="str">
        <f>IF(LEN(Crossconnect!E714)=0,"",Crossconnect!E714)</f>
        <v/>
      </c>
      <c r="F712" s="174" t="str">
        <f t="shared" si="42"/>
        <v/>
      </c>
      <c r="G712" s="79" t="str">
        <f>IF(Crossconnect!D714="","",Crossconnect!D714)</f>
        <v/>
      </c>
      <c r="H712" s="36" t="str">
        <f>IF(LEN(Crossconnect!F714)=0,"",Crossconnect!F714)</f>
        <v/>
      </c>
      <c r="I712" s="238" t="str">
        <f>IF($C712="","",IF($C712="Ja","",VLOOKUP($B712,PDC!$B$10:$G$95,6,FALSE)))</f>
        <v/>
      </c>
      <c r="J712" s="238" t="str">
        <f>IF($C712="","",IF($C712="Ja","",VLOOKUP($B712,PDC!$B$10:$G$95,5,FALSE)))</f>
        <v/>
      </c>
      <c r="K712" s="31"/>
      <c r="L712" s="31"/>
      <c r="M712" s="238" t="str">
        <f>IF($F712="","",IF($F712="Ja","",VLOOKUP($E712,PDC!$B$10:$G$95,5,FALSE)))</f>
        <v/>
      </c>
      <c r="N712" s="31"/>
      <c r="O712" s="300">
        <f t="shared" si="40"/>
        <v>0</v>
      </c>
      <c r="P712" s="300">
        <f t="shared" si="43"/>
        <v>0</v>
      </c>
    </row>
    <row r="713" spans="1:16" x14ac:dyDescent="0.2">
      <c r="A713" s="36" t="str">
        <f>IF(LEN(Crossconnect!A715)=0,"",Crossconnect!A715)</f>
        <v/>
      </c>
      <c r="B713" s="174" t="str">
        <f>IF(LEN(Crossconnect!C715)=0,"",Crossconnect!C715)</f>
        <v/>
      </c>
      <c r="C713" s="174" t="str">
        <f t="shared" si="41"/>
        <v/>
      </c>
      <c r="D713" s="299" t="str">
        <f>IF(Crossconnect!B715="","",Crossconnect!B715)</f>
        <v/>
      </c>
      <c r="E713" s="174" t="str">
        <f>IF(LEN(Crossconnect!E715)=0,"",Crossconnect!E715)</f>
        <v/>
      </c>
      <c r="F713" s="174" t="str">
        <f t="shared" si="42"/>
        <v/>
      </c>
      <c r="G713" s="79" t="str">
        <f>IF(Crossconnect!D715="","",Crossconnect!D715)</f>
        <v/>
      </c>
      <c r="H713" s="36" t="str">
        <f>IF(LEN(Crossconnect!F715)=0,"",Crossconnect!F715)</f>
        <v/>
      </c>
      <c r="I713" s="238" t="str">
        <f>IF($C713="","",IF($C713="Ja","",VLOOKUP($B713,PDC!$B$10:$G$95,6,FALSE)))</f>
        <v/>
      </c>
      <c r="J713" s="238" t="str">
        <f>IF($C713="","",IF($C713="Ja","",VLOOKUP($B713,PDC!$B$10:$G$95,5,FALSE)))</f>
        <v/>
      </c>
      <c r="K713" s="31"/>
      <c r="L713" s="31"/>
      <c r="M713" s="238" t="str">
        <f>IF($F713="","",IF($F713="Ja","",VLOOKUP($E713,PDC!$B$10:$G$95,5,FALSE)))</f>
        <v/>
      </c>
      <c r="N713" s="31"/>
      <c r="O713" s="300">
        <f t="shared" si="40"/>
        <v>0</v>
      </c>
      <c r="P713" s="300">
        <f t="shared" si="43"/>
        <v>0</v>
      </c>
    </row>
    <row r="714" spans="1:16" x14ac:dyDescent="0.2">
      <c r="A714" s="36" t="str">
        <f>IF(LEN(Crossconnect!A716)=0,"",Crossconnect!A716)</f>
        <v/>
      </c>
      <c r="B714" s="174" t="str">
        <f>IF(LEN(Crossconnect!C716)=0,"",Crossconnect!C716)</f>
        <v/>
      </c>
      <c r="C714" s="174" t="str">
        <f t="shared" si="41"/>
        <v/>
      </c>
      <c r="D714" s="299" t="str">
        <f>IF(Crossconnect!B716="","",Crossconnect!B716)</f>
        <v/>
      </c>
      <c r="E714" s="174" t="str">
        <f>IF(LEN(Crossconnect!E716)=0,"",Crossconnect!E716)</f>
        <v/>
      </c>
      <c r="F714" s="174" t="str">
        <f t="shared" si="42"/>
        <v/>
      </c>
      <c r="G714" s="79" t="str">
        <f>IF(Crossconnect!D716="","",Crossconnect!D716)</f>
        <v/>
      </c>
      <c r="H714" s="36" t="str">
        <f>IF(LEN(Crossconnect!F716)=0,"",Crossconnect!F716)</f>
        <v/>
      </c>
      <c r="I714" s="238" t="str">
        <f>IF($C714="","",IF($C714="Ja","",VLOOKUP($B714,PDC!$B$10:$G$95,6,FALSE)))</f>
        <v/>
      </c>
      <c r="J714" s="238" t="str">
        <f>IF($C714="","",IF($C714="Ja","",VLOOKUP($B714,PDC!$B$10:$G$95,5,FALSE)))</f>
        <v/>
      </c>
      <c r="K714" s="31"/>
      <c r="L714" s="31"/>
      <c r="M714" s="238" t="str">
        <f>IF($F714="","",IF($F714="Ja","",VLOOKUP($E714,PDC!$B$10:$G$95,5,FALSE)))</f>
        <v/>
      </c>
      <c r="N714" s="31"/>
      <c r="O714" s="300">
        <f t="shared" si="40"/>
        <v>0</v>
      </c>
      <c r="P714" s="300">
        <f t="shared" si="43"/>
        <v>0</v>
      </c>
    </row>
    <row r="715" spans="1:16" x14ac:dyDescent="0.2">
      <c r="A715" s="36" t="str">
        <f>IF(LEN(Crossconnect!A717)=0,"",Crossconnect!A717)</f>
        <v/>
      </c>
      <c r="B715" s="174" t="str">
        <f>IF(LEN(Crossconnect!C717)=0,"",Crossconnect!C717)</f>
        <v/>
      </c>
      <c r="C715" s="174" t="str">
        <f t="shared" si="41"/>
        <v/>
      </c>
      <c r="D715" s="299" t="str">
        <f>IF(Crossconnect!B717="","",Crossconnect!B717)</f>
        <v/>
      </c>
      <c r="E715" s="174" t="str">
        <f>IF(LEN(Crossconnect!E717)=0,"",Crossconnect!E717)</f>
        <v/>
      </c>
      <c r="F715" s="174" t="str">
        <f t="shared" si="42"/>
        <v/>
      </c>
      <c r="G715" s="79" t="str">
        <f>IF(Crossconnect!D717="","",Crossconnect!D717)</f>
        <v/>
      </c>
      <c r="H715" s="36" t="str">
        <f>IF(LEN(Crossconnect!F717)=0,"",Crossconnect!F717)</f>
        <v/>
      </c>
      <c r="I715" s="238" t="str">
        <f>IF($C715="","",IF($C715="Ja","",VLOOKUP($B715,PDC!$B$10:$G$95,6,FALSE)))</f>
        <v/>
      </c>
      <c r="J715" s="238" t="str">
        <f>IF($C715="","",IF($C715="Ja","",VLOOKUP($B715,PDC!$B$10:$G$95,5,FALSE)))</f>
        <v/>
      </c>
      <c r="K715" s="31"/>
      <c r="L715" s="31"/>
      <c r="M715" s="238" t="str">
        <f>IF($F715="","",IF($F715="Ja","",VLOOKUP($E715,PDC!$B$10:$G$95,5,FALSE)))</f>
        <v/>
      </c>
      <c r="N715" s="31"/>
      <c r="O715" s="300">
        <f t="shared" si="40"/>
        <v>0</v>
      </c>
      <c r="P715" s="300">
        <f t="shared" si="43"/>
        <v>0</v>
      </c>
    </row>
    <row r="716" spans="1:16" x14ac:dyDescent="0.2">
      <c r="A716" s="36" t="str">
        <f>IF(LEN(Crossconnect!A718)=0,"",Crossconnect!A718)</f>
        <v/>
      </c>
      <c r="B716" s="174" t="str">
        <f>IF(LEN(Crossconnect!C718)=0,"",Crossconnect!C718)</f>
        <v/>
      </c>
      <c r="C716" s="174" t="str">
        <f t="shared" si="41"/>
        <v/>
      </c>
      <c r="D716" s="299" t="str">
        <f>IF(Crossconnect!B718="","",Crossconnect!B718)</f>
        <v/>
      </c>
      <c r="E716" s="174" t="str">
        <f>IF(LEN(Crossconnect!E718)=0,"",Crossconnect!E718)</f>
        <v/>
      </c>
      <c r="F716" s="174" t="str">
        <f t="shared" si="42"/>
        <v/>
      </c>
      <c r="G716" s="79" t="str">
        <f>IF(Crossconnect!D718="","",Crossconnect!D718)</f>
        <v/>
      </c>
      <c r="H716" s="36" t="str">
        <f>IF(LEN(Crossconnect!F718)=0,"",Crossconnect!F718)</f>
        <v/>
      </c>
      <c r="I716" s="238" t="str">
        <f>IF($C716="","",IF($C716="Ja","",VLOOKUP($B716,PDC!$B$10:$G$95,6,FALSE)))</f>
        <v/>
      </c>
      <c r="J716" s="238" t="str">
        <f>IF($C716="","",IF($C716="Ja","",VLOOKUP($B716,PDC!$B$10:$G$95,5,FALSE)))</f>
        <v/>
      </c>
      <c r="K716" s="31"/>
      <c r="L716" s="31"/>
      <c r="M716" s="238" t="str">
        <f>IF($F716="","",IF($F716="Ja","",VLOOKUP($E716,PDC!$B$10:$G$95,5,FALSE)))</f>
        <v/>
      </c>
      <c r="N716" s="31"/>
      <c r="O716" s="300">
        <f t="shared" ref="O716:O779" si="44">IF(C716="",0,IF(C716="Ja",K716,I716))</f>
        <v>0</v>
      </c>
      <c r="P716" s="300">
        <f t="shared" si="43"/>
        <v>0</v>
      </c>
    </row>
    <row r="717" spans="1:16" x14ac:dyDescent="0.2">
      <c r="A717" s="36" t="str">
        <f>IF(LEN(Crossconnect!A719)=0,"",Crossconnect!A719)</f>
        <v/>
      </c>
      <c r="B717" s="174" t="str">
        <f>IF(LEN(Crossconnect!C719)=0,"",Crossconnect!C719)</f>
        <v/>
      </c>
      <c r="C717" s="174" t="str">
        <f t="shared" ref="C717:C780" si="45">IF(B717="","",IF(LEFT(B717,3)="SD-","Ja","Nee"))</f>
        <v/>
      </c>
      <c r="D717" s="299" t="str">
        <f>IF(Crossconnect!B719="","",Crossconnect!B719)</f>
        <v/>
      </c>
      <c r="E717" s="174" t="str">
        <f>IF(LEN(Crossconnect!E719)=0,"",Crossconnect!E719)</f>
        <v/>
      </c>
      <c r="F717" s="174" t="str">
        <f t="shared" ref="F717:F780" si="46">IF(E717="","",IF(LEFT(E717,3)="SD-","Ja","Nee"))</f>
        <v/>
      </c>
      <c r="G717" s="79" t="str">
        <f>IF(Crossconnect!D719="","",Crossconnect!D719)</f>
        <v/>
      </c>
      <c r="H717" s="36" t="str">
        <f>IF(LEN(Crossconnect!F719)=0,"",Crossconnect!F719)</f>
        <v/>
      </c>
      <c r="I717" s="238" t="str">
        <f>IF($C717="","",IF($C717="Ja","",VLOOKUP($B717,PDC!$B$10:$G$95,6,FALSE)))</f>
        <v/>
      </c>
      <c r="J717" s="238" t="str">
        <f>IF($C717="","",IF($C717="Ja","",VLOOKUP($B717,PDC!$B$10:$G$95,5,FALSE)))</f>
        <v/>
      </c>
      <c r="K717" s="31"/>
      <c r="L717" s="31"/>
      <c r="M717" s="238" t="str">
        <f>IF($F717="","",IF($F717="Ja","",VLOOKUP($E717,PDC!$B$10:$G$95,5,FALSE)))</f>
        <v/>
      </c>
      <c r="N717" s="31"/>
      <c r="O717" s="300">
        <f t="shared" si="44"/>
        <v>0</v>
      </c>
      <c r="P717" s="300">
        <f t="shared" ref="P717:P780" si="47">IF(AND(C717="",F717=""),0,IF(C717="Ja",L717,J717)+IF(F717="Ja",N717,M717))</f>
        <v>0</v>
      </c>
    </row>
    <row r="718" spans="1:16" x14ac:dyDescent="0.2">
      <c r="A718" s="36" t="str">
        <f>IF(LEN(Crossconnect!A720)=0,"",Crossconnect!A720)</f>
        <v/>
      </c>
      <c r="B718" s="174" t="str">
        <f>IF(LEN(Crossconnect!C720)=0,"",Crossconnect!C720)</f>
        <v/>
      </c>
      <c r="C718" s="174" t="str">
        <f t="shared" si="45"/>
        <v/>
      </c>
      <c r="D718" s="299" t="str">
        <f>IF(Crossconnect!B720="","",Crossconnect!B720)</f>
        <v/>
      </c>
      <c r="E718" s="174" t="str">
        <f>IF(LEN(Crossconnect!E720)=0,"",Crossconnect!E720)</f>
        <v/>
      </c>
      <c r="F718" s="174" t="str">
        <f t="shared" si="46"/>
        <v/>
      </c>
      <c r="G718" s="79" t="str">
        <f>IF(Crossconnect!D720="","",Crossconnect!D720)</f>
        <v/>
      </c>
      <c r="H718" s="36" t="str">
        <f>IF(LEN(Crossconnect!F720)=0,"",Crossconnect!F720)</f>
        <v/>
      </c>
      <c r="I718" s="238" t="str">
        <f>IF($C718="","",IF($C718="Ja","",VLOOKUP($B718,PDC!$B$10:$G$95,6,FALSE)))</f>
        <v/>
      </c>
      <c r="J718" s="238" t="str">
        <f>IF($C718="","",IF($C718="Ja","",VLOOKUP($B718,PDC!$B$10:$G$95,5,FALSE)))</f>
        <v/>
      </c>
      <c r="K718" s="31"/>
      <c r="L718" s="31"/>
      <c r="M718" s="238" t="str">
        <f>IF($F718="","",IF($F718="Ja","",VLOOKUP($E718,PDC!$B$10:$G$95,5,FALSE)))</f>
        <v/>
      </c>
      <c r="N718" s="31"/>
      <c r="O718" s="300">
        <f t="shared" si="44"/>
        <v>0</v>
      </c>
      <c r="P718" s="300">
        <f t="shared" si="47"/>
        <v>0</v>
      </c>
    </row>
    <row r="719" spans="1:16" x14ac:dyDescent="0.2">
      <c r="A719" s="36" t="str">
        <f>IF(LEN(Crossconnect!A721)=0,"",Crossconnect!A721)</f>
        <v/>
      </c>
      <c r="B719" s="174" t="str">
        <f>IF(LEN(Crossconnect!C721)=0,"",Crossconnect!C721)</f>
        <v/>
      </c>
      <c r="C719" s="174" t="str">
        <f t="shared" si="45"/>
        <v/>
      </c>
      <c r="D719" s="299" t="str">
        <f>IF(Crossconnect!B721="","",Crossconnect!B721)</f>
        <v/>
      </c>
      <c r="E719" s="174" t="str">
        <f>IF(LEN(Crossconnect!E721)=0,"",Crossconnect!E721)</f>
        <v/>
      </c>
      <c r="F719" s="174" t="str">
        <f t="shared" si="46"/>
        <v/>
      </c>
      <c r="G719" s="79" t="str">
        <f>IF(Crossconnect!D721="","",Crossconnect!D721)</f>
        <v/>
      </c>
      <c r="H719" s="36" t="str">
        <f>IF(LEN(Crossconnect!F721)=0,"",Crossconnect!F721)</f>
        <v/>
      </c>
      <c r="I719" s="238" t="str">
        <f>IF($C719="","",IF($C719="Ja","",VLOOKUP($B719,PDC!$B$10:$G$95,6,FALSE)))</f>
        <v/>
      </c>
      <c r="J719" s="238" t="str">
        <f>IF($C719="","",IF($C719="Ja","",VLOOKUP($B719,PDC!$B$10:$G$95,5,FALSE)))</f>
        <v/>
      </c>
      <c r="K719" s="31"/>
      <c r="L719" s="31"/>
      <c r="M719" s="238" t="str">
        <f>IF($F719="","",IF($F719="Ja","",VLOOKUP($E719,PDC!$B$10:$G$95,5,FALSE)))</f>
        <v/>
      </c>
      <c r="N719" s="31"/>
      <c r="O719" s="300">
        <f t="shared" si="44"/>
        <v>0</v>
      </c>
      <c r="P719" s="300">
        <f t="shared" si="47"/>
        <v>0</v>
      </c>
    </row>
    <row r="720" spans="1:16" x14ac:dyDescent="0.2">
      <c r="A720" s="36" t="str">
        <f>IF(LEN(Crossconnect!A722)=0,"",Crossconnect!A722)</f>
        <v/>
      </c>
      <c r="B720" s="174" t="str">
        <f>IF(LEN(Crossconnect!C722)=0,"",Crossconnect!C722)</f>
        <v/>
      </c>
      <c r="C720" s="174" t="str">
        <f t="shared" si="45"/>
        <v/>
      </c>
      <c r="D720" s="299" t="str">
        <f>IF(Crossconnect!B722="","",Crossconnect!B722)</f>
        <v/>
      </c>
      <c r="E720" s="174" t="str">
        <f>IF(LEN(Crossconnect!E722)=0,"",Crossconnect!E722)</f>
        <v/>
      </c>
      <c r="F720" s="174" t="str">
        <f t="shared" si="46"/>
        <v/>
      </c>
      <c r="G720" s="79" t="str">
        <f>IF(Crossconnect!D722="","",Crossconnect!D722)</f>
        <v/>
      </c>
      <c r="H720" s="36" t="str">
        <f>IF(LEN(Crossconnect!F722)=0,"",Crossconnect!F722)</f>
        <v/>
      </c>
      <c r="I720" s="238" t="str">
        <f>IF($C720="","",IF($C720="Ja","",VLOOKUP($B720,PDC!$B$10:$G$95,6,FALSE)))</f>
        <v/>
      </c>
      <c r="J720" s="238" t="str">
        <f>IF($C720="","",IF($C720="Ja","",VLOOKUP($B720,PDC!$B$10:$G$95,5,FALSE)))</f>
        <v/>
      </c>
      <c r="K720" s="31"/>
      <c r="L720" s="31"/>
      <c r="M720" s="238" t="str">
        <f>IF($F720="","",IF($F720="Ja","",VLOOKUP($E720,PDC!$B$10:$G$95,5,FALSE)))</f>
        <v/>
      </c>
      <c r="N720" s="31"/>
      <c r="O720" s="300">
        <f t="shared" si="44"/>
        <v>0</v>
      </c>
      <c r="P720" s="300">
        <f t="shared" si="47"/>
        <v>0</v>
      </c>
    </row>
    <row r="721" spans="1:16" x14ac:dyDescent="0.2">
      <c r="A721" s="36" t="str">
        <f>IF(LEN(Crossconnect!A723)=0,"",Crossconnect!A723)</f>
        <v/>
      </c>
      <c r="B721" s="174" t="str">
        <f>IF(LEN(Crossconnect!C723)=0,"",Crossconnect!C723)</f>
        <v/>
      </c>
      <c r="C721" s="174" t="str">
        <f t="shared" si="45"/>
        <v/>
      </c>
      <c r="D721" s="299" t="str">
        <f>IF(Crossconnect!B723="","",Crossconnect!B723)</f>
        <v/>
      </c>
      <c r="E721" s="174" t="str">
        <f>IF(LEN(Crossconnect!E723)=0,"",Crossconnect!E723)</f>
        <v/>
      </c>
      <c r="F721" s="174" t="str">
        <f t="shared" si="46"/>
        <v/>
      </c>
      <c r="G721" s="79" t="str">
        <f>IF(Crossconnect!D723="","",Crossconnect!D723)</f>
        <v/>
      </c>
      <c r="H721" s="36" t="str">
        <f>IF(LEN(Crossconnect!F723)=0,"",Crossconnect!F723)</f>
        <v/>
      </c>
      <c r="I721" s="238" t="str">
        <f>IF($C721="","",IF($C721="Ja","",VLOOKUP($B721,PDC!$B$10:$G$95,6,FALSE)))</f>
        <v/>
      </c>
      <c r="J721" s="238" t="str">
        <f>IF($C721="","",IF($C721="Ja","",VLOOKUP($B721,PDC!$B$10:$G$95,5,FALSE)))</f>
        <v/>
      </c>
      <c r="K721" s="31"/>
      <c r="L721" s="31"/>
      <c r="M721" s="238" t="str">
        <f>IF($F721="","",IF($F721="Ja","",VLOOKUP($E721,PDC!$B$10:$G$95,5,FALSE)))</f>
        <v/>
      </c>
      <c r="N721" s="31"/>
      <c r="O721" s="300">
        <f t="shared" si="44"/>
        <v>0</v>
      </c>
      <c r="P721" s="300">
        <f t="shared" si="47"/>
        <v>0</v>
      </c>
    </row>
    <row r="722" spans="1:16" x14ac:dyDescent="0.2">
      <c r="A722" s="36" t="str">
        <f>IF(LEN(Crossconnect!A724)=0,"",Crossconnect!A724)</f>
        <v/>
      </c>
      <c r="B722" s="174" t="str">
        <f>IF(LEN(Crossconnect!C724)=0,"",Crossconnect!C724)</f>
        <v/>
      </c>
      <c r="C722" s="174" t="str">
        <f t="shared" si="45"/>
        <v/>
      </c>
      <c r="D722" s="299" t="str">
        <f>IF(Crossconnect!B724="","",Crossconnect!B724)</f>
        <v/>
      </c>
      <c r="E722" s="174" t="str">
        <f>IF(LEN(Crossconnect!E724)=0,"",Crossconnect!E724)</f>
        <v/>
      </c>
      <c r="F722" s="174" t="str">
        <f t="shared" si="46"/>
        <v/>
      </c>
      <c r="G722" s="79" t="str">
        <f>IF(Crossconnect!D724="","",Crossconnect!D724)</f>
        <v/>
      </c>
      <c r="H722" s="36" t="str">
        <f>IF(LEN(Crossconnect!F724)=0,"",Crossconnect!F724)</f>
        <v/>
      </c>
      <c r="I722" s="238" t="str">
        <f>IF($C722="","",IF($C722="Ja","",VLOOKUP($B722,PDC!$B$10:$G$95,6,FALSE)))</f>
        <v/>
      </c>
      <c r="J722" s="238" t="str">
        <f>IF($C722="","",IF($C722="Ja","",VLOOKUP($B722,PDC!$B$10:$G$95,5,FALSE)))</f>
        <v/>
      </c>
      <c r="K722" s="31"/>
      <c r="L722" s="31"/>
      <c r="M722" s="238" t="str">
        <f>IF($F722="","",IF($F722="Ja","",VLOOKUP($E722,PDC!$B$10:$G$95,5,FALSE)))</f>
        <v/>
      </c>
      <c r="N722" s="31"/>
      <c r="O722" s="300">
        <f t="shared" si="44"/>
        <v>0</v>
      </c>
      <c r="P722" s="300">
        <f t="shared" si="47"/>
        <v>0</v>
      </c>
    </row>
    <row r="723" spans="1:16" x14ac:dyDescent="0.2">
      <c r="A723" s="36" t="str">
        <f>IF(LEN(Crossconnect!A725)=0,"",Crossconnect!A725)</f>
        <v/>
      </c>
      <c r="B723" s="174" t="str">
        <f>IF(LEN(Crossconnect!C725)=0,"",Crossconnect!C725)</f>
        <v/>
      </c>
      <c r="C723" s="174" t="str">
        <f t="shared" si="45"/>
        <v/>
      </c>
      <c r="D723" s="299" t="str">
        <f>IF(Crossconnect!B725="","",Crossconnect!B725)</f>
        <v/>
      </c>
      <c r="E723" s="174" t="str">
        <f>IF(LEN(Crossconnect!E725)=0,"",Crossconnect!E725)</f>
        <v/>
      </c>
      <c r="F723" s="174" t="str">
        <f t="shared" si="46"/>
        <v/>
      </c>
      <c r="G723" s="79" t="str">
        <f>IF(Crossconnect!D725="","",Crossconnect!D725)</f>
        <v/>
      </c>
      <c r="H723" s="36" t="str">
        <f>IF(LEN(Crossconnect!F725)=0,"",Crossconnect!F725)</f>
        <v/>
      </c>
      <c r="I723" s="238" t="str">
        <f>IF($C723="","",IF($C723="Ja","",VLOOKUP($B723,PDC!$B$10:$G$95,6,FALSE)))</f>
        <v/>
      </c>
      <c r="J723" s="238" t="str">
        <f>IF($C723="","",IF($C723="Ja","",VLOOKUP($B723,PDC!$B$10:$G$95,5,FALSE)))</f>
        <v/>
      </c>
      <c r="K723" s="31"/>
      <c r="L723" s="31"/>
      <c r="M723" s="238" t="str">
        <f>IF($F723="","",IF($F723="Ja","",VLOOKUP($E723,PDC!$B$10:$G$95,5,FALSE)))</f>
        <v/>
      </c>
      <c r="N723" s="31"/>
      <c r="O723" s="300">
        <f t="shared" si="44"/>
        <v>0</v>
      </c>
      <c r="P723" s="300">
        <f t="shared" si="47"/>
        <v>0</v>
      </c>
    </row>
    <row r="724" spans="1:16" x14ac:dyDescent="0.2">
      <c r="A724" s="36" t="str">
        <f>IF(LEN(Crossconnect!A726)=0,"",Crossconnect!A726)</f>
        <v/>
      </c>
      <c r="B724" s="174" t="str">
        <f>IF(LEN(Crossconnect!C726)=0,"",Crossconnect!C726)</f>
        <v/>
      </c>
      <c r="C724" s="174" t="str">
        <f t="shared" si="45"/>
        <v/>
      </c>
      <c r="D724" s="299" t="str">
        <f>IF(Crossconnect!B726="","",Crossconnect!B726)</f>
        <v/>
      </c>
      <c r="E724" s="174" t="str">
        <f>IF(LEN(Crossconnect!E726)=0,"",Crossconnect!E726)</f>
        <v/>
      </c>
      <c r="F724" s="174" t="str">
        <f t="shared" si="46"/>
        <v/>
      </c>
      <c r="G724" s="79" t="str">
        <f>IF(Crossconnect!D726="","",Crossconnect!D726)</f>
        <v/>
      </c>
      <c r="H724" s="36" t="str">
        <f>IF(LEN(Crossconnect!F726)=0,"",Crossconnect!F726)</f>
        <v/>
      </c>
      <c r="I724" s="238" t="str">
        <f>IF($C724="","",IF($C724="Ja","",VLOOKUP($B724,PDC!$B$10:$G$95,6,FALSE)))</f>
        <v/>
      </c>
      <c r="J724" s="238" t="str">
        <f>IF($C724="","",IF($C724="Ja","",VLOOKUP($B724,PDC!$B$10:$G$95,5,FALSE)))</f>
        <v/>
      </c>
      <c r="K724" s="31"/>
      <c r="L724" s="31"/>
      <c r="M724" s="238" t="str">
        <f>IF($F724="","",IF($F724="Ja","",VLOOKUP($E724,PDC!$B$10:$G$95,5,FALSE)))</f>
        <v/>
      </c>
      <c r="N724" s="31"/>
      <c r="O724" s="300">
        <f t="shared" si="44"/>
        <v>0</v>
      </c>
      <c r="P724" s="300">
        <f t="shared" si="47"/>
        <v>0</v>
      </c>
    </row>
    <row r="725" spans="1:16" x14ac:dyDescent="0.2">
      <c r="A725" s="36" t="str">
        <f>IF(LEN(Crossconnect!A727)=0,"",Crossconnect!A727)</f>
        <v/>
      </c>
      <c r="B725" s="174" t="str">
        <f>IF(LEN(Crossconnect!C727)=0,"",Crossconnect!C727)</f>
        <v/>
      </c>
      <c r="C725" s="174" t="str">
        <f t="shared" si="45"/>
        <v/>
      </c>
      <c r="D725" s="299" t="str">
        <f>IF(Crossconnect!B727="","",Crossconnect!B727)</f>
        <v/>
      </c>
      <c r="E725" s="174" t="str">
        <f>IF(LEN(Crossconnect!E727)=0,"",Crossconnect!E727)</f>
        <v/>
      </c>
      <c r="F725" s="174" t="str">
        <f t="shared" si="46"/>
        <v/>
      </c>
      <c r="G725" s="79" t="str">
        <f>IF(Crossconnect!D727="","",Crossconnect!D727)</f>
        <v/>
      </c>
      <c r="H725" s="36" t="str">
        <f>IF(LEN(Crossconnect!F727)=0,"",Crossconnect!F727)</f>
        <v/>
      </c>
      <c r="I725" s="238" t="str">
        <f>IF($C725="","",IF($C725="Ja","",VLOOKUP($B725,PDC!$B$10:$G$95,6,FALSE)))</f>
        <v/>
      </c>
      <c r="J725" s="238" t="str">
        <f>IF($C725="","",IF($C725="Ja","",VLOOKUP($B725,PDC!$B$10:$G$95,5,FALSE)))</f>
        <v/>
      </c>
      <c r="K725" s="31"/>
      <c r="L725" s="31"/>
      <c r="M725" s="238" t="str">
        <f>IF($F725="","",IF($F725="Ja","",VLOOKUP($E725,PDC!$B$10:$G$95,5,FALSE)))</f>
        <v/>
      </c>
      <c r="N725" s="31"/>
      <c r="O725" s="300">
        <f t="shared" si="44"/>
        <v>0</v>
      </c>
      <c r="P725" s="300">
        <f t="shared" si="47"/>
        <v>0</v>
      </c>
    </row>
    <row r="726" spans="1:16" x14ac:dyDescent="0.2">
      <c r="A726" s="36" t="str">
        <f>IF(LEN(Crossconnect!A728)=0,"",Crossconnect!A728)</f>
        <v/>
      </c>
      <c r="B726" s="174" t="str">
        <f>IF(LEN(Crossconnect!C728)=0,"",Crossconnect!C728)</f>
        <v/>
      </c>
      <c r="C726" s="174" t="str">
        <f t="shared" si="45"/>
        <v/>
      </c>
      <c r="D726" s="299" t="str">
        <f>IF(Crossconnect!B728="","",Crossconnect!B728)</f>
        <v/>
      </c>
      <c r="E726" s="174" t="str">
        <f>IF(LEN(Crossconnect!E728)=0,"",Crossconnect!E728)</f>
        <v/>
      </c>
      <c r="F726" s="174" t="str">
        <f t="shared" si="46"/>
        <v/>
      </c>
      <c r="G726" s="79" t="str">
        <f>IF(Crossconnect!D728="","",Crossconnect!D728)</f>
        <v/>
      </c>
      <c r="H726" s="36" t="str">
        <f>IF(LEN(Crossconnect!F728)=0,"",Crossconnect!F728)</f>
        <v/>
      </c>
      <c r="I726" s="238" t="str">
        <f>IF($C726="","",IF($C726="Ja","",VLOOKUP($B726,PDC!$B$10:$G$95,6,FALSE)))</f>
        <v/>
      </c>
      <c r="J726" s="238" t="str">
        <f>IF($C726="","",IF($C726="Ja","",VLOOKUP($B726,PDC!$B$10:$G$95,5,FALSE)))</f>
        <v/>
      </c>
      <c r="K726" s="31"/>
      <c r="L726" s="31"/>
      <c r="M726" s="238" t="str">
        <f>IF($F726="","",IF($F726="Ja","",VLOOKUP($E726,PDC!$B$10:$G$95,5,FALSE)))</f>
        <v/>
      </c>
      <c r="N726" s="31"/>
      <c r="O726" s="300">
        <f t="shared" si="44"/>
        <v>0</v>
      </c>
      <c r="P726" s="300">
        <f t="shared" si="47"/>
        <v>0</v>
      </c>
    </row>
    <row r="727" spans="1:16" x14ac:dyDescent="0.2">
      <c r="A727" s="36" t="str">
        <f>IF(LEN(Crossconnect!A729)=0,"",Crossconnect!A729)</f>
        <v/>
      </c>
      <c r="B727" s="174" t="str">
        <f>IF(LEN(Crossconnect!C729)=0,"",Crossconnect!C729)</f>
        <v/>
      </c>
      <c r="C727" s="174" t="str">
        <f t="shared" si="45"/>
        <v/>
      </c>
      <c r="D727" s="299" t="str">
        <f>IF(Crossconnect!B729="","",Crossconnect!B729)</f>
        <v/>
      </c>
      <c r="E727" s="174" t="str">
        <f>IF(LEN(Crossconnect!E729)=0,"",Crossconnect!E729)</f>
        <v/>
      </c>
      <c r="F727" s="174" t="str">
        <f t="shared" si="46"/>
        <v/>
      </c>
      <c r="G727" s="79" t="str">
        <f>IF(Crossconnect!D729="","",Crossconnect!D729)</f>
        <v/>
      </c>
      <c r="H727" s="36" t="str">
        <f>IF(LEN(Crossconnect!F729)=0,"",Crossconnect!F729)</f>
        <v/>
      </c>
      <c r="I727" s="238" t="str">
        <f>IF($C727="","",IF($C727="Ja","",VLOOKUP($B727,PDC!$B$10:$G$95,6,FALSE)))</f>
        <v/>
      </c>
      <c r="J727" s="238" t="str">
        <f>IF($C727="","",IF($C727="Ja","",VLOOKUP($B727,PDC!$B$10:$G$95,5,FALSE)))</f>
        <v/>
      </c>
      <c r="K727" s="31"/>
      <c r="L727" s="31"/>
      <c r="M727" s="238" t="str">
        <f>IF($F727="","",IF($F727="Ja","",VLOOKUP($E727,PDC!$B$10:$G$95,5,FALSE)))</f>
        <v/>
      </c>
      <c r="N727" s="31"/>
      <c r="O727" s="300">
        <f t="shared" si="44"/>
        <v>0</v>
      </c>
      <c r="P727" s="300">
        <f t="shared" si="47"/>
        <v>0</v>
      </c>
    </row>
    <row r="728" spans="1:16" x14ac:dyDescent="0.2">
      <c r="A728" s="36" t="str">
        <f>IF(LEN(Crossconnect!A730)=0,"",Crossconnect!A730)</f>
        <v/>
      </c>
      <c r="B728" s="174" t="str">
        <f>IF(LEN(Crossconnect!C730)=0,"",Crossconnect!C730)</f>
        <v/>
      </c>
      <c r="C728" s="174" t="str">
        <f t="shared" si="45"/>
        <v/>
      </c>
      <c r="D728" s="299" t="str">
        <f>IF(Crossconnect!B730="","",Crossconnect!B730)</f>
        <v/>
      </c>
      <c r="E728" s="174" t="str">
        <f>IF(LEN(Crossconnect!E730)=0,"",Crossconnect!E730)</f>
        <v/>
      </c>
      <c r="F728" s="174" t="str">
        <f t="shared" si="46"/>
        <v/>
      </c>
      <c r="G728" s="79" t="str">
        <f>IF(Crossconnect!D730="","",Crossconnect!D730)</f>
        <v/>
      </c>
      <c r="H728" s="36" t="str">
        <f>IF(LEN(Crossconnect!F730)=0,"",Crossconnect!F730)</f>
        <v/>
      </c>
      <c r="I728" s="238" t="str">
        <f>IF($C728="","",IF($C728="Ja","",VLOOKUP($B728,PDC!$B$10:$G$95,6,FALSE)))</f>
        <v/>
      </c>
      <c r="J728" s="238" t="str">
        <f>IF($C728="","",IF($C728="Ja","",VLOOKUP($B728,PDC!$B$10:$G$95,5,FALSE)))</f>
        <v/>
      </c>
      <c r="K728" s="31"/>
      <c r="L728" s="31"/>
      <c r="M728" s="238" t="str">
        <f>IF($F728="","",IF($F728="Ja","",VLOOKUP($E728,PDC!$B$10:$G$95,5,FALSE)))</f>
        <v/>
      </c>
      <c r="N728" s="31"/>
      <c r="O728" s="300">
        <f t="shared" si="44"/>
        <v>0</v>
      </c>
      <c r="P728" s="300">
        <f t="shared" si="47"/>
        <v>0</v>
      </c>
    </row>
    <row r="729" spans="1:16" x14ac:dyDescent="0.2">
      <c r="A729" s="36" t="str">
        <f>IF(LEN(Crossconnect!A731)=0,"",Crossconnect!A731)</f>
        <v/>
      </c>
      <c r="B729" s="174" t="str">
        <f>IF(LEN(Crossconnect!C731)=0,"",Crossconnect!C731)</f>
        <v/>
      </c>
      <c r="C729" s="174" t="str">
        <f t="shared" si="45"/>
        <v/>
      </c>
      <c r="D729" s="299" t="str">
        <f>IF(Crossconnect!B731="","",Crossconnect!B731)</f>
        <v/>
      </c>
      <c r="E729" s="174" t="str">
        <f>IF(LEN(Crossconnect!E731)=0,"",Crossconnect!E731)</f>
        <v/>
      </c>
      <c r="F729" s="174" t="str">
        <f t="shared" si="46"/>
        <v/>
      </c>
      <c r="G729" s="79" t="str">
        <f>IF(Crossconnect!D731="","",Crossconnect!D731)</f>
        <v/>
      </c>
      <c r="H729" s="36" t="str">
        <f>IF(LEN(Crossconnect!F731)=0,"",Crossconnect!F731)</f>
        <v/>
      </c>
      <c r="I729" s="238" t="str">
        <f>IF($C729="","",IF($C729="Ja","",VLOOKUP($B729,PDC!$B$10:$G$95,6,FALSE)))</f>
        <v/>
      </c>
      <c r="J729" s="238" t="str">
        <f>IF($C729="","",IF($C729="Ja","",VLOOKUP($B729,PDC!$B$10:$G$95,5,FALSE)))</f>
        <v/>
      </c>
      <c r="K729" s="31"/>
      <c r="L729" s="31"/>
      <c r="M729" s="238" t="str">
        <f>IF($F729="","",IF($F729="Ja","",VLOOKUP($E729,PDC!$B$10:$G$95,5,FALSE)))</f>
        <v/>
      </c>
      <c r="N729" s="31"/>
      <c r="O729" s="300">
        <f t="shared" si="44"/>
        <v>0</v>
      </c>
      <c r="P729" s="300">
        <f t="shared" si="47"/>
        <v>0</v>
      </c>
    </row>
    <row r="730" spans="1:16" x14ac:dyDescent="0.2">
      <c r="A730" s="36" t="str">
        <f>IF(LEN(Crossconnect!A732)=0,"",Crossconnect!A732)</f>
        <v/>
      </c>
      <c r="B730" s="174" t="str">
        <f>IF(LEN(Crossconnect!C732)=0,"",Crossconnect!C732)</f>
        <v/>
      </c>
      <c r="C730" s="174" t="str">
        <f t="shared" si="45"/>
        <v/>
      </c>
      <c r="D730" s="299" t="str">
        <f>IF(Crossconnect!B732="","",Crossconnect!B732)</f>
        <v/>
      </c>
      <c r="E730" s="174" t="str">
        <f>IF(LEN(Crossconnect!E732)=0,"",Crossconnect!E732)</f>
        <v/>
      </c>
      <c r="F730" s="174" t="str">
        <f t="shared" si="46"/>
        <v/>
      </c>
      <c r="G730" s="79" t="str">
        <f>IF(Crossconnect!D732="","",Crossconnect!D732)</f>
        <v/>
      </c>
      <c r="H730" s="36" t="str">
        <f>IF(LEN(Crossconnect!F732)=0,"",Crossconnect!F732)</f>
        <v/>
      </c>
      <c r="I730" s="238" t="str">
        <f>IF($C730="","",IF($C730="Ja","",VLOOKUP($B730,PDC!$B$10:$G$95,6,FALSE)))</f>
        <v/>
      </c>
      <c r="J730" s="238" t="str">
        <f>IF($C730="","",IF($C730="Ja","",VLOOKUP($B730,PDC!$B$10:$G$95,5,FALSE)))</f>
        <v/>
      </c>
      <c r="K730" s="31"/>
      <c r="L730" s="31"/>
      <c r="M730" s="238" t="str">
        <f>IF($F730="","",IF($F730="Ja","",VLOOKUP($E730,PDC!$B$10:$G$95,5,FALSE)))</f>
        <v/>
      </c>
      <c r="N730" s="31"/>
      <c r="O730" s="300">
        <f t="shared" si="44"/>
        <v>0</v>
      </c>
      <c r="P730" s="300">
        <f t="shared" si="47"/>
        <v>0</v>
      </c>
    </row>
    <row r="731" spans="1:16" x14ac:dyDescent="0.2">
      <c r="A731" s="36" t="str">
        <f>IF(LEN(Crossconnect!A733)=0,"",Crossconnect!A733)</f>
        <v/>
      </c>
      <c r="B731" s="174" t="str">
        <f>IF(LEN(Crossconnect!C733)=0,"",Crossconnect!C733)</f>
        <v/>
      </c>
      <c r="C731" s="174" t="str">
        <f t="shared" si="45"/>
        <v/>
      </c>
      <c r="D731" s="299" t="str">
        <f>IF(Crossconnect!B733="","",Crossconnect!B733)</f>
        <v/>
      </c>
      <c r="E731" s="174" t="str">
        <f>IF(LEN(Crossconnect!E733)=0,"",Crossconnect!E733)</f>
        <v/>
      </c>
      <c r="F731" s="174" t="str">
        <f t="shared" si="46"/>
        <v/>
      </c>
      <c r="G731" s="79" t="str">
        <f>IF(Crossconnect!D733="","",Crossconnect!D733)</f>
        <v/>
      </c>
      <c r="H731" s="36" t="str">
        <f>IF(LEN(Crossconnect!F733)=0,"",Crossconnect!F733)</f>
        <v/>
      </c>
      <c r="I731" s="238" t="str">
        <f>IF($C731="","",IF($C731="Ja","",VLOOKUP($B731,PDC!$B$10:$G$95,6,FALSE)))</f>
        <v/>
      </c>
      <c r="J731" s="238" t="str">
        <f>IF($C731="","",IF($C731="Ja","",VLOOKUP($B731,PDC!$B$10:$G$95,5,FALSE)))</f>
        <v/>
      </c>
      <c r="K731" s="31"/>
      <c r="L731" s="31"/>
      <c r="M731" s="238" t="str">
        <f>IF($F731="","",IF($F731="Ja","",VLOOKUP($E731,PDC!$B$10:$G$95,5,FALSE)))</f>
        <v/>
      </c>
      <c r="N731" s="31"/>
      <c r="O731" s="300">
        <f t="shared" si="44"/>
        <v>0</v>
      </c>
      <c r="P731" s="300">
        <f t="shared" si="47"/>
        <v>0</v>
      </c>
    </row>
    <row r="732" spans="1:16" x14ac:dyDescent="0.2">
      <c r="A732" s="36" t="str">
        <f>IF(LEN(Crossconnect!A734)=0,"",Crossconnect!A734)</f>
        <v/>
      </c>
      <c r="B732" s="174" t="str">
        <f>IF(LEN(Crossconnect!C734)=0,"",Crossconnect!C734)</f>
        <v/>
      </c>
      <c r="C732" s="174" t="str">
        <f t="shared" si="45"/>
        <v/>
      </c>
      <c r="D732" s="299" t="str">
        <f>IF(Crossconnect!B734="","",Crossconnect!B734)</f>
        <v/>
      </c>
      <c r="E732" s="174" t="str">
        <f>IF(LEN(Crossconnect!E734)=0,"",Crossconnect!E734)</f>
        <v/>
      </c>
      <c r="F732" s="174" t="str">
        <f t="shared" si="46"/>
        <v/>
      </c>
      <c r="G732" s="79" t="str">
        <f>IF(Crossconnect!D734="","",Crossconnect!D734)</f>
        <v/>
      </c>
      <c r="H732" s="36" t="str">
        <f>IF(LEN(Crossconnect!F734)=0,"",Crossconnect!F734)</f>
        <v/>
      </c>
      <c r="I732" s="238" t="str">
        <f>IF($C732="","",IF($C732="Ja","",VLOOKUP($B732,PDC!$B$10:$G$95,6,FALSE)))</f>
        <v/>
      </c>
      <c r="J732" s="238" t="str">
        <f>IF($C732="","",IF($C732="Ja","",VLOOKUP($B732,PDC!$B$10:$G$95,5,FALSE)))</f>
        <v/>
      </c>
      <c r="K732" s="31"/>
      <c r="L732" s="31"/>
      <c r="M732" s="238" t="str">
        <f>IF($F732="","",IF($F732="Ja","",VLOOKUP($E732,PDC!$B$10:$G$95,5,FALSE)))</f>
        <v/>
      </c>
      <c r="N732" s="31"/>
      <c r="O732" s="300">
        <f t="shared" si="44"/>
        <v>0</v>
      </c>
      <c r="P732" s="300">
        <f t="shared" si="47"/>
        <v>0</v>
      </c>
    </row>
    <row r="733" spans="1:16" x14ac:dyDescent="0.2">
      <c r="A733" s="36" t="str">
        <f>IF(LEN(Crossconnect!A735)=0,"",Crossconnect!A735)</f>
        <v/>
      </c>
      <c r="B733" s="174" t="str">
        <f>IF(LEN(Crossconnect!C735)=0,"",Crossconnect!C735)</f>
        <v/>
      </c>
      <c r="C733" s="174" t="str">
        <f t="shared" si="45"/>
        <v/>
      </c>
      <c r="D733" s="299" t="str">
        <f>IF(Crossconnect!B735="","",Crossconnect!B735)</f>
        <v/>
      </c>
      <c r="E733" s="174" t="str">
        <f>IF(LEN(Crossconnect!E735)=0,"",Crossconnect!E735)</f>
        <v/>
      </c>
      <c r="F733" s="174" t="str">
        <f t="shared" si="46"/>
        <v/>
      </c>
      <c r="G733" s="79" t="str">
        <f>IF(Crossconnect!D735="","",Crossconnect!D735)</f>
        <v/>
      </c>
      <c r="H733" s="36" t="str">
        <f>IF(LEN(Crossconnect!F735)=0,"",Crossconnect!F735)</f>
        <v/>
      </c>
      <c r="I733" s="238" t="str">
        <f>IF($C733="","",IF($C733="Ja","",VLOOKUP($B733,PDC!$B$10:$G$95,6,FALSE)))</f>
        <v/>
      </c>
      <c r="J733" s="238" t="str">
        <f>IF($C733="","",IF($C733="Ja","",VLOOKUP($B733,PDC!$B$10:$G$95,5,FALSE)))</f>
        <v/>
      </c>
      <c r="K733" s="31"/>
      <c r="L733" s="31"/>
      <c r="M733" s="238" t="str">
        <f>IF($F733="","",IF($F733="Ja","",VLOOKUP($E733,PDC!$B$10:$G$95,5,FALSE)))</f>
        <v/>
      </c>
      <c r="N733" s="31"/>
      <c r="O733" s="300">
        <f t="shared" si="44"/>
        <v>0</v>
      </c>
      <c r="P733" s="300">
        <f t="shared" si="47"/>
        <v>0</v>
      </c>
    </row>
    <row r="734" spans="1:16" x14ac:dyDescent="0.2">
      <c r="A734" s="36" t="str">
        <f>IF(LEN(Crossconnect!A736)=0,"",Crossconnect!A736)</f>
        <v/>
      </c>
      <c r="B734" s="174" t="str">
        <f>IF(LEN(Crossconnect!C736)=0,"",Crossconnect!C736)</f>
        <v/>
      </c>
      <c r="C734" s="174" t="str">
        <f t="shared" si="45"/>
        <v/>
      </c>
      <c r="D734" s="299" t="str">
        <f>IF(Crossconnect!B736="","",Crossconnect!B736)</f>
        <v/>
      </c>
      <c r="E734" s="174" t="str">
        <f>IF(LEN(Crossconnect!E736)=0,"",Crossconnect!E736)</f>
        <v/>
      </c>
      <c r="F734" s="174" t="str">
        <f t="shared" si="46"/>
        <v/>
      </c>
      <c r="G734" s="79" t="str">
        <f>IF(Crossconnect!D736="","",Crossconnect!D736)</f>
        <v/>
      </c>
      <c r="H734" s="36" t="str">
        <f>IF(LEN(Crossconnect!F736)=0,"",Crossconnect!F736)</f>
        <v/>
      </c>
      <c r="I734" s="238" t="str">
        <f>IF($C734="","",IF($C734="Ja","",VLOOKUP($B734,PDC!$B$10:$G$95,6,FALSE)))</f>
        <v/>
      </c>
      <c r="J734" s="238" t="str">
        <f>IF($C734="","",IF($C734="Ja","",VLOOKUP($B734,PDC!$B$10:$G$95,5,FALSE)))</f>
        <v/>
      </c>
      <c r="K734" s="31"/>
      <c r="L734" s="31"/>
      <c r="M734" s="238" t="str">
        <f>IF($F734="","",IF($F734="Ja","",VLOOKUP($E734,PDC!$B$10:$G$95,5,FALSE)))</f>
        <v/>
      </c>
      <c r="N734" s="31"/>
      <c r="O734" s="300">
        <f t="shared" si="44"/>
        <v>0</v>
      </c>
      <c r="P734" s="300">
        <f t="shared" si="47"/>
        <v>0</v>
      </c>
    </row>
    <row r="735" spans="1:16" x14ac:dyDescent="0.2">
      <c r="A735" s="36" t="str">
        <f>IF(LEN(Crossconnect!A737)=0,"",Crossconnect!A737)</f>
        <v/>
      </c>
      <c r="B735" s="174" t="str">
        <f>IF(LEN(Crossconnect!C737)=0,"",Crossconnect!C737)</f>
        <v/>
      </c>
      <c r="C735" s="174" t="str">
        <f t="shared" si="45"/>
        <v/>
      </c>
      <c r="D735" s="299" t="str">
        <f>IF(Crossconnect!B737="","",Crossconnect!B737)</f>
        <v/>
      </c>
      <c r="E735" s="174" t="str">
        <f>IF(LEN(Crossconnect!E737)=0,"",Crossconnect!E737)</f>
        <v/>
      </c>
      <c r="F735" s="174" t="str">
        <f t="shared" si="46"/>
        <v/>
      </c>
      <c r="G735" s="79" t="str">
        <f>IF(Crossconnect!D737="","",Crossconnect!D737)</f>
        <v/>
      </c>
      <c r="H735" s="36" t="str">
        <f>IF(LEN(Crossconnect!F737)=0,"",Crossconnect!F737)</f>
        <v/>
      </c>
      <c r="I735" s="238" t="str">
        <f>IF($C735="","",IF($C735="Ja","",VLOOKUP($B735,PDC!$B$10:$G$95,6,FALSE)))</f>
        <v/>
      </c>
      <c r="J735" s="238" t="str">
        <f>IF($C735="","",IF($C735="Ja","",VLOOKUP($B735,PDC!$B$10:$G$95,5,FALSE)))</f>
        <v/>
      </c>
      <c r="K735" s="31"/>
      <c r="L735" s="31"/>
      <c r="M735" s="238" t="str">
        <f>IF($F735="","",IF($F735="Ja","",VLOOKUP($E735,PDC!$B$10:$G$95,5,FALSE)))</f>
        <v/>
      </c>
      <c r="N735" s="31"/>
      <c r="O735" s="300">
        <f t="shared" si="44"/>
        <v>0</v>
      </c>
      <c r="P735" s="300">
        <f t="shared" si="47"/>
        <v>0</v>
      </c>
    </row>
    <row r="736" spans="1:16" x14ac:dyDescent="0.2">
      <c r="A736" s="36" t="str">
        <f>IF(LEN(Crossconnect!A738)=0,"",Crossconnect!A738)</f>
        <v/>
      </c>
      <c r="B736" s="174" t="str">
        <f>IF(LEN(Crossconnect!C738)=0,"",Crossconnect!C738)</f>
        <v/>
      </c>
      <c r="C736" s="174" t="str">
        <f t="shared" si="45"/>
        <v/>
      </c>
      <c r="D736" s="299" t="str">
        <f>IF(Crossconnect!B738="","",Crossconnect!B738)</f>
        <v/>
      </c>
      <c r="E736" s="174" t="str">
        <f>IF(LEN(Crossconnect!E738)=0,"",Crossconnect!E738)</f>
        <v/>
      </c>
      <c r="F736" s="174" t="str">
        <f t="shared" si="46"/>
        <v/>
      </c>
      <c r="G736" s="79" t="str">
        <f>IF(Crossconnect!D738="","",Crossconnect!D738)</f>
        <v/>
      </c>
      <c r="H736" s="36" t="str">
        <f>IF(LEN(Crossconnect!F738)=0,"",Crossconnect!F738)</f>
        <v/>
      </c>
      <c r="I736" s="238" t="str">
        <f>IF($C736="","",IF($C736="Ja","",VLOOKUP($B736,PDC!$B$10:$G$95,6,FALSE)))</f>
        <v/>
      </c>
      <c r="J736" s="238" t="str">
        <f>IF($C736="","",IF($C736="Ja","",VLOOKUP($B736,PDC!$B$10:$G$95,5,FALSE)))</f>
        <v/>
      </c>
      <c r="K736" s="31"/>
      <c r="L736" s="31"/>
      <c r="M736" s="238" t="str">
        <f>IF($F736="","",IF($F736="Ja","",VLOOKUP($E736,PDC!$B$10:$G$95,5,FALSE)))</f>
        <v/>
      </c>
      <c r="N736" s="31"/>
      <c r="O736" s="300">
        <f t="shared" si="44"/>
        <v>0</v>
      </c>
      <c r="P736" s="300">
        <f t="shared" si="47"/>
        <v>0</v>
      </c>
    </row>
    <row r="737" spans="1:16" x14ac:dyDescent="0.2">
      <c r="A737" s="36" t="str">
        <f>IF(LEN(Crossconnect!A739)=0,"",Crossconnect!A739)</f>
        <v/>
      </c>
      <c r="B737" s="174" t="str">
        <f>IF(LEN(Crossconnect!C739)=0,"",Crossconnect!C739)</f>
        <v/>
      </c>
      <c r="C737" s="174" t="str">
        <f t="shared" si="45"/>
        <v/>
      </c>
      <c r="D737" s="299" t="str">
        <f>IF(Crossconnect!B739="","",Crossconnect!B739)</f>
        <v/>
      </c>
      <c r="E737" s="174" t="str">
        <f>IF(LEN(Crossconnect!E739)=0,"",Crossconnect!E739)</f>
        <v/>
      </c>
      <c r="F737" s="174" t="str">
        <f t="shared" si="46"/>
        <v/>
      </c>
      <c r="G737" s="79" t="str">
        <f>IF(Crossconnect!D739="","",Crossconnect!D739)</f>
        <v/>
      </c>
      <c r="H737" s="36" t="str">
        <f>IF(LEN(Crossconnect!F739)=0,"",Crossconnect!F739)</f>
        <v/>
      </c>
      <c r="I737" s="238" t="str">
        <f>IF($C737="","",IF($C737="Ja","",VLOOKUP($B737,PDC!$B$10:$G$95,6,FALSE)))</f>
        <v/>
      </c>
      <c r="J737" s="238" t="str">
        <f>IF($C737="","",IF($C737="Ja","",VLOOKUP($B737,PDC!$B$10:$G$95,5,FALSE)))</f>
        <v/>
      </c>
      <c r="K737" s="31"/>
      <c r="L737" s="31"/>
      <c r="M737" s="238" t="str">
        <f>IF($F737="","",IF($F737="Ja","",VLOOKUP($E737,PDC!$B$10:$G$95,5,FALSE)))</f>
        <v/>
      </c>
      <c r="N737" s="31"/>
      <c r="O737" s="300">
        <f t="shared" si="44"/>
        <v>0</v>
      </c>
      <c r="P737" s="300">
        <f t="shared" si="47"/>
        <v>0</v>
      </c>
    </row>
    <row r="738" spans="1:16" x14ac:dyDescent="0.2">
      <c r="A738" s="36" t="str">
        <f>IF(LEN(Crossconnect!A740)=0,"",Crossconnect!A740)</f>
        <v/>
      </c>
      <c r="B738" s="174" t="str">
        <f>IF(LEN(Crossconnect!C740)=0,"",Crossconnect!C740)</f>
        <v/>
      </c>
      <c r="C738" s="174" t="str">
        <f t="shared" si="45"/>
        <v/>
      </c>
      <c r="D738" s="299" t="str">
        <f>IF(Crossconnect!B740="","",Crossconnect!B740)</f>
        <v/>
      </c>
      <c r="E738" s="174" t="str">
        <f>IF(LEN(Crossconnect!E740)=0,"",Crossconnect!E740)</f>
        <v/>
      </c>
      <c r="F738" s="174" t="str">
        <f t="shared" si="46"/>
        <v/>
      </c>
      <c r="G738" s="79" t="str">
        <f>IF(Crossconnect!D740="","",Crossconnect!D740)</f>
        <v/>
      </c>
      <c r="H738" s="36" t="str">
        <f>IF(LEN(Crossconnect!F740)=0,"",Crossconnect!F740)</f>
        <v/>
      </c>
      <c r="I738" s="238" t="str">
        <f>IF($C738="","",IF($C738="Ja","",VLOOKUP($B738,PDC!$B$10:$G$95,6,FALSE)))</f>
        <v/>
      </c>
      <c r="J738" s="238" t="str">
        <f>IF($C738="","",IF($C738="Ja","",VLOOKUP($B738,PDC!$B$10:$G$95,5,FALSE)))</f>
        <v/>
      </c>
      <c r="K738" s="31"/>
      <c r="L738" s="31"/>
      <c r="M738" s="238" t="str">
        <f>IF($F738="","",IF($F738="Ja","",VLOOKUP($E738,PDC!$B$10:$G$95,5,FALSE)))</f>
        <v/>
      </c>
      <c r="N738" s="31"/>
      <c r="O738" s="300">
        <f t="shared" si="44"/>
        <v>0</v>
      </c>
      <c r="P738" s="300">
        <f t="shared" si="47"/>
        <v>0</v>
      </c>
    </row>
    <row r="739" spans="1:16" x14ac:dyDescent="0.2">
      <c r="A739" s="36" t="str">
        <f>IF(LEN(Crossconnect!A741)=0,"",Crossconnect!A741)</f>
        <v/>
      </c>
      <c r="B739" s="174" t="str">
        <f>IF(LEN(Crossconnect!C741)=0,"",Crossconnect!C741)</f>
        <v/>
      </c>
      <c r="C739" s="174" t="str">
        <f t="shared" si="45"/>
        <v/>
      </c>
      <c r="D739" s="299" t="str">
        <f>IF(Crossconnect!B741="","",Crossconnect!B741)</f>
        <v/>
      </c>
      <c r="E739" s="174" t="str">
        <f>IF(LEN(Crossconnect!E741)=0,"",Crossconnect!E741)</f>
        <v/>
      </c>
      <c r="F739" s="174" t="str">
        <f t="shared" si="46"/>
        <v/>
      </c>
      <c r="G739" s="79" t="str">
        <f>IF(Crossconnect!D741="","",Crossconnect!D741)</f>
        <v/>
      </c>
      <c r="H739" s="36" t="str">
        <f>IF(LEN(Crossconnect!F741)=0,"",Crossconnect!F741)</f>
        <v/>
      </c>
      <c r="I739" s="238" t="str">
        <f>IF($C739="","",IF($C739="Ja","",VLOOKUP($B739,PDC!$B$10:$G$95,6,FALSE)))</f>
        <v/>
      </c>
      <c r="J739" s="238" t="str">
        <f>IF($C739="","",IF($C739="Ja","",VLOOKUP($B739,PDC!$B$10:$G$95,5,FALSE)))</f>
        <v/>
      </c>
      <c r="K739" s="31"/>
      <c r="L739" s="31"/>
      <c r="M739" s="238" t="str">
        <f>IF($F739="","",IF($F739="Ja","",VLOOKUP($E739,PDC!$B$10:$G$95,5,FALSE)))</f>
        <v/>
      </c>
      <c r="N739" s="31"/>
      <c r="O739" s="300">
        <f t="shared" si="44"/>
        <v>0</v>
      </c>
      <c r="P739" s="300">
        <f t="shared" si="47"/>
        <v>0</v>
      </c>
    </row>
    <row r="740" spans="1:16" x14ac:dyDescent="0.2">
      <c r="A740" s="36" t="str">
        <f>IF(LEN(Crossconnect!A742)=0,"",Crossconnect!A742)</f>
        <v/>
      </c>
      <c r="B740" s="174" t="str">
        <f>IF(LEN(Crossconnect!C742)=0,"",Crossconnect!C742)</f>
        <v/>
      </c>
      <c r="C740" s="174" t="str">
        <f t="shared" si="45"/>
        <v/>
      </c>
      <c r="D740" s="299" t="str">
        <f>IF(Crossconnect!B742="","",Crossconnect!B742)</f>
        <v/>
      </c>
      <c r="E740" s="174" t="str">
        <f>IF(LEN(Crossconnect!E742)=0,"",Crossconnect!E742)</f>
        <v/>
      </c>
      <c r="F740" s="174" t="str">
        <f t="shared" si="46"/>
        <v/>
      </c>
      <c r="G740" s="79" t="str">
        <f>IF(Crossconnect!D742="","",Crossconnect!D742)</f>
        <v/>
      </c>
      <c r="H740" s="36" t="str">
        <f>IF(LEN(Crossconnect!F742)=0,"",Crossconnect!F742)</f>
        <v/>
      </c>
      <c r="I740" s="238" t="str">
        <f>IF($C740="","",IF($C740="Ja","",VLOOKUP($B740,PDC!$B$10:$G$95,6,FALSE)))</f>
        <v/>
      </c>
      <c r="J740" s="238" t="str">
        <f>IF($C740="","",IF($C740="Ja","",VLOOKUP($B740,PDC!$B$10:$G$95,5,FALSE)))</f>
        <v/>
      </c>
      <c r="K740" s="31"/>
      <c r="L740" s="31"/>
      <c r="M740" s="238" t="str">
        <f>IF($F740="","",IF($F740="Ja","",VLOOKUP($E740,PDC!$B$10:$G$95,5,FALSE)))</f>
        <v/>
      </c>
      <c r="N740" s="31"/>
      <c r="O740" s="300">
        <f t="shared" si="44"/>
        <v>0</v>
      </c>
      <c r="P740" s="300">
        <f t="shared" si="47"/>
        <v>0</v>
      </c>
    </row>
    <row r="741" spans="1:16" x14ac:dyDescent="0.2">
      <c r="A741" s="36" t="str">
        <f>IF(LEN(Crossconnect!A743)=0,"",Crossconnect!A743)</f>
        <v/>
      </c>
      <c r="B741" s="174" t="str">
        <f>IF(LEN(Crossconnect!C743)=0,"",Crossconnect!C743)</f>
        <v/>
      </c>
      <c r="C741" s="174" t="str">
        <f t="shared" si="45"/>
        <v/>
      </c>
      <c r="D741" s="299" t="str">
        <f>IF(Crossconnect!B743="","",Crossconnect!B743)</f>
        <v/>
      </c>
      <c r="E741" s="174" t="str">
        <f>IF(LEN(Crossconnect!E743)=0,"",Crossconnect!E743)</f>
        <v/>
      </c>
      <c r="F741" s="174" t="str">
        <f t="shared" si="46"/>
        <v/>
      </c>
      <c r="G741" s="79" t="str">
        <f>IF(Crossconnect!D743="","",Crossconnect!D743)</f>
        <v/>
      </c>
      <c r="H741" s="36" t="str">
        <f>IF(LEN(Crossconnect!F743)=0,"",Crossconnect!F743)</f>
        <v/>
      </c>
      <c r="I741" s="238" t="str">
        <f>IF($C741="","",IF($C741="Ja","",VLOOKUP($B741,PDC!$B$10:$G$95,6,FALSE)))</f>
        <v/>
      </c>
      <c r="J741" s="238" t="str">
        <f>IF($C741="","",IF($C741="Ja","",VLOOKUP($B741,PDC!$B$10:$G$95,5,FALSE)))</f>
        <v/>
      </c>
      <c r="K741" s="31"/>
      <c r="L741" s="31"/>
      <c r="M741" s="238" t="str">
        <f>IF($F741="","",IF($F741="Ja","",VLOOKUP($E741,PDC!$B$10:$G$95,5,FALSE)))</f>
        <v/>
      </c>
      <c r="N741" s="31"/>
      <c r="O741" s="300">
        <f t="shared" si="44"/>
        <v>0</v>
      </c>
      <c r="P741" s="300">
        <f t="shared" si="47"/>
        <v>0</v>
      </c>
    </row>
    <row r="742" spans="1:16" x14ac:dyDescent="0.2">
      <c r="A742" s="36" t="str">
        <f>IF(LEN(Crossconnect!A744)=0,"",Crossconnect!A744)</f>
        <v/>
      </c>
      <c r="B742" s="174" t="str">
        <f>IF(LEN(Crossconnect!C744)=0,"",Crossconnect!C744)</f>
        <v/>
      </c>
      <c r="C742" s="174" t="str">
        <f t="shared" si="45"/>
        <v/>
      </c>
      <c r="D742" s="299" t="str">
        <f>IF(Crossconnect!B744="","",Crossconnect!B744)</f>
        <v/>
      </c>
      <c r="E742" s="174" t="str">
        <f>IF(LEN(Crossconnect!E744)=0,"",Crossconnect!E744)</f>
        <v/>
      </c>
      <c r="F742" s="174" t="str">
        <f t="shared" si="46"/>
        <v/>
      </c>
      <c r="G742" s="79" t="str">
        <f>IF(Crossconnect!D744="","",Crossconnect!D744)</f>
        <v/>
      </c>
      <c r="H742" s="36" t="str">
        <f>IF(LEN(Crossconnect!F744)=0,"",Crossconnect!F744)</f>
        <v/>
      </c>
      <c r="I742" s="238" t="str">
        <f>IF($C742="","",IF($C742="Ja","",VLOOKUP($B742,PDC!$B$10:$G$95,6,FALSE)))</f>
        <v/>
      </c>
      <c r="J742" s="238" t="str">
        <f>IF($C742="","",IF($C742="Ja","",VLOOKUP($B742,PDC!$B$10:$G$95,5,FALSE)))</f>
        <v/>
      </c>
      <c r="K742" s="31"/>
      <c r="L742" s="31"/>
      <c r="M742" s="238" t="str">
        <f>IF($F742="","",IF($F742="Ja","",VLOOKUP($E742,PDC!$B$10:$G$95,5,FALSE)))</f>
        <v/>
      </c>
      <c r="N742" s="31"/>
      <c r="O742" s="300">
        <f t="shared" si="44"/>
        <v>0</v>
      </c>
      <c r="P742" s="300">
        <f t="shared" si="47"/>
        <v>0</v>
      </c>
    </row>
    <row r="743" spans="1:16" x14ac:dyDescent="0.2">
      <c r="A743" s="36" t="str">
        <f>IF(LEN(Crossconnect!A745)=0,"",Crossconnect!A745)</f>
        <v/>
      </c>
      <c r="B743" s="174" t="str">
        <f>IF(LEN(Crossconnect!C745)=0,"",Crossconnect!C745)</f>
        <v/>
      </c>
      <c r="C743" s="174" t="str">
        <f t="shared" si="45"/>
        <v/>
      </c>
      <c r="D743" s="299" t="str">
        <f>IF(Crossconnect!B745="","",Crossconnect!B745)</f>
        <v/>
      </c>
      <c r="E743" s="174" t="str">
        <f>IF(LEN(Crossconnect!E745)=0,"",Crossconnect!E745)</f>
        <v/>
      </c>
      <c r="F743" s="174" t="str">
        <f t="shared" si="46"/>
        <v/>
      </c>
      <c r="G743" s="79" t="str">
        <f>IF(Crossconnect!D745="","",Crossconnect!D745)</f>
        <v/>
      </c>
      <c r="H743" s="36" t="str">
        <f>IF(LEN(Crossconnect!F745)=0,"",Crossconnect!F745)</f>
        <v/>
      </c>
      <c r="I743" s="238" t="str">
        <f>IF($C743="","",IF($C743="Ja","",VLOOKUP($B743,PDC!$B$10:$G$95,6,FALSE)))</f>
        <v/>
      </c>
      <c r="J743" s="238" t="str">
        <f>IF($C743="","",IF($C743="Ja","",VLOOKUP($B743,PDC!$B$10:$G$95,5,FALSE)))</f>
        <v/>
      </c>
      <c r="K743" s="31"/>
      <c r="L743" s="31"/>
      <c r="M743" s="238" t="str">
        <f>IF($F743="","",IF($F743="Ja","",VLOOKUP($E743,PDC!$B$10:$G$95,5,FALSE)))</f>
        <v/>
      </c>
      <c r="N743" s="31"/>
      <c r="O743" s="300">
        <f t="shared" si="44"/>
        <v>0</v>
      </c>
      <c r="P743" s="300">
        <f t="shared" si="47"/>
        <v>0</v>
      </c>
    </row>
    <row r="744" spans="1:16" x14ac:dyDescent="0.2">
      <c r="A744" s="36" t="str">
        <f>IF(LEN(Crossconnect!A746)=0,"",Crossconnect!A746)</f>
        <v/>
      </c>
      <c r="B744" s="174" t="str">
        <f>IF(LEN(Crossconnect!C746)=0,"",Crossconnect!C746)</f>
        <v/>
      </c>
      <c r="C744" s="174" t="str">
        <f t="shared" si="45"/>
        <v/>
      </c>
      <c r="D744" s="299" t="str">
        <f>IF(Crossconnect!B746="","",Crossconnect!B746)</f>
        <v/>
      </c>
      <c r="E744" s="174" t="str">
        <f>IF(LEN(Crossconnect!E746)=0,"",Crossconnect!E746)</f>
        <v/>
      </c>
      <c r="F744" s="174" t="str">
        <f t="shared" si="46"/>
        <v/>
      </c>
      <c r="G744" s="79" t="str">
        <f>IF(Crossconnect!D746="","",Crossconnect!D746)</f>
        <v/>
      </c>
      <c r="H744" s="36" t="str">
        <f>IF(LEN(Crossconnect!F746)=0,"",Crossconnect!F746)</f>
        <v/>
      </c>
      <c r="I744" s="238" t="str">
        <f>IF($C744="","",IF($C744="Ja","",VLOOKUP($B744,PDC!$B$10:$G$95,6,FALSE)))</f>
        <v/>
      </c>
      <c r="J744" s="238" t="str">
        <f>IF($C744="","",IF($C744="Ja","",VLOOKUP($B744,PDC!$B$10:$G$95,5,FALSE)))</f>
        <v/>
      </c>
      <c r="K744" s="31"/>
      <c r="L744" s="31"/>
      <c r="M744" s="238" t="str">
        <f>IF($F744="","",IF($F744="Ja","",VLOOKUP($E744,PDC!$B$10:$G$95,5,FALSE)))</f>
        <v/>
      </c>
      <c r="N744" s="31"/>
      <c r="O744" s="300">
        <f t="shared" si="44"/>
        <v>0</v>
      </c>
      <c r="P744" s="300">
        <f t="shared" si="47"/>
        <v>0</v>
      </c>
    </row>
    <row r="745" spans="1:16" x14ac:dyDescent="0.2">
      <c r="A745" s="36" t="str">
        <f>IF(LEN(Crossconnect!A747)=0,"",Crossconnect!A747)</f>
        <v/>
      </c>
      <c r="B745" s="174" t="str">
        <f>IF(LEN(Crossconnect!C747)=0,"",Crossconnect!C747)</f>
        <v/>
      </c>
      <c r="C745" s="174" t="str">
        <f t="shared" si="45"/>
        <v/>
      </c>
      <c r="D745" s="299" t="str">
        <f>IF(Crossconnect!B747="","",Crossconnect!B747)</f>
        <v/>
      </c>
      <c r="E745" s="174" t="str">
        <f>IF(LEN(Crossconnect!E747)=0,"",Crossconnect!E747)</f>
        <v/>
      </c>
      <c r="F745" s="174" t="str">
        <f t="shared" si="46"/>
        <v/>
      </c>
      <c r="G745" s="79" t="str">
        <f>IF(Crossconnect!D747="","",Crossconnect!D747)</f>
        <v/>
      </c>
      <c r="H745" s="36" t="str">
        <f>IF(LEN(Crossconnect!F747)=0,"",Crossconnect!F747)</f>
        <v/>
      </c>
      <c r="I745" s="238" t="str">
        <f>IF($C745="","",IF($C745="Ja","",VLOOKUP($B745,PDC!$B$10:$G$95,6,FALSE)))</f>
        <v/>
      </c>
      <c r="J745" s="238" t="str">
        <f>IF($C745="","",IF($C745="Ja","",VLOOKUP($B745,PDC!$B$10:$G$95,5,FALSE)))</f>
        <v/>
      </c>
      <c r="K745" s="31"/>
      <c r="L745" s="31"/>
      <c r="M745" s="238" t="str">
        <f>IF($F745="","",IF($F745="Ja","",VLOOKUP($E745,PDC!$B$10:$G$95,5,FALSE)))</f>
        <v/>
      </c>
      <c r="N745" s="31"/>
      <c r="O745" s="300">
        <f t="shared" si="44"/>
        <v>0</v>
      </c>
      <c r="P745" s="300">
        <f t="shared" si="47"/>
        <v>0</v>
      </c>
    </row>
    <row r="746" spans="1:16" x14ac:dyDescent="0.2">
      <c r="A746" s="36" t="str">
        <f>IF(LEN(Crossconnect!A748)=0,"",Crossconnect!A748)</f>
        <v/>
      </c>
      <c r="B746" s="174" t="str">
        <f>IF(LEN(Crossconnect!C748)=0,"",Crossconnect!C748)</f>
        <v/>
      </c>
      <c r="C746" s="174" t="str">
        <f t="shared" si="45"/>
        <v/>
      </c>
      <c r="D746" s="299" t="str">
        <f>IF(Crossconnect!B748="","",Crossconnect!B748)</f>
        <v/>
      </c>
      <c r="E746" s="174" t="str">
        <f>IF(LEN(Crossconnect!E748)=0,"",Crossconnect!E748)</f>
        <v/>
      </c>
      <c r="F746" s="174" t="str">
        <f t="shared" si="46"/>
        <v/>
      </c>
      <c r="G746" s="79" t="str">
        <f>IF(Crossconnect!D748="","",Crossconnect!D748)</f>
        <v/>
      </c>
      <c r="H746" s="36" t="str">
        <f>IF(LEN(Crossconnect!F748)=0,"",Crossconnect!F748)</f>
        <v/>
      </c>
      <c r="I746" s="238" t="str">
        <f>IF($C746="","",IF($C746="Ja","",VLOOKUP($B746,PDC!$B$10:$G$95,6,FALSE)))</f>
        <v/>
      </c>
      <c r="J746" s="238" t="str">
        <f>IF($C746="","",IF($C746="Ja","",VLOOKUP($B746,PDC!$B$10:$G$95,5,FALSE)))</f>
        <v/>
      </c>
      <c r="K746" s="31"/>
      <c r="L746" s="31"/>
      <c r="M746" s="238" t="str">
        <f>IF($F746="","",IF($F746="Ja","",VLOOKUP($E746,PDC!$B$10:$G$95,5,FALSE)))</f>
        <v/>
      </c>
      <c r="N746" s="31"/>
      <c r="O746" s="300">
        <f t="shared" si="44"/>
        <v>0</v>
      </c>
      <c r="P746" s="300">
        <f t="shared" si="47"/>
        <v>0</v>
      </c>
    </row>
    <row r="747" spans="1:16" x14ac:dyDescent="0.2">
      <c r="A747" s="36" t="str">
        <f>IF(LEN(Crossconnect!A749)=0,"",Crossconnect!A749)</f>
        <v/>
      </c>
      <c r="B747" s="174" t="str">
        <f>IF(LEN(Crossconnect!C749)=0,"",Crossconnect!C749)</f>
        <v/>
      </c>
      <c r="C747" s="174" t="str">
        <f t="shared" si="45"/>
        <v/>
      </c>
      <c r="D747" s="299" t="str">
        <f>IF(Crossconnect!B749="","",Crossconnect!B749)</f>
        <v/>
      </c>
      <c r="E747" s="174" t="str">
        <f>IF(LEN(Crossconnect!E749)=0,"",Crossconnect!E749)</f>
        <v/>
      </c>
      <c r="F747" s="174" t="str">
        <f t="shared" si="46"/>
        <v/>
      </c>
      <c r="G747" s="79" t="str">
        <f>IF(Crossconnect!D749="","",Crossconnect!D749)</f>
        <v/>
      </c>
      <c r="H747" s="36" t="str">
        <f>IF(LEN(Crossconnect!F749)=0,"",Crossconnect!F749)</f>
        <v/>
      </c>
      <c r="I747" s="238" t="str">
        <f>IF($C747="","",IF($C747="Ja","",VLOOKUP($B747,PDC!$B$10:$G$95,6,FALSE)))</f>
        <v/>
      </c>
      <c r="J747" s="238" t="str">
        <f>IF($C747="","",IF($C747="Ja","",VLOOKUP($B747,PDC!$B$10:$G$95,5,FALSE)))</f>
        <v/>
      </c>
      <c r="K747" s="31"/>
      <c r="L747" s="31"/>
      <c r="M747" s="238" t="str">
        <f>IF($F747="","",IF($F747="Ja","",VLOOKUP($E747,PDC!$B$10:$G$95,5,FALSE)))</f>
        <v/>
      </c>
      <c r="N747" s="31"/>
      <c r="O747" s="300">
        <f t="shared" si="44"/>
        <v>0</v>
      </c>
      <c r="P747" s="300">
        <f t="shared" si="47"/>
        <v>0</v>
      </c>
    </row>
    <row r="748" spans="1:16" x14ac:dyDescent="0.2">
      <c r="A748" s="36" t="str">
        <f>IF(LEN(Crossconnect!A750)=0,"",Crossconnect!A750)</f>
        <v/>
      </c>
      <c r="B748" s="174" t="str">
        <f>IF(LEN(Crossconnect!C750)=0,"",Crossconnect!C750)</f>
        <v/>
      </c>
      <c r="C748" s="174" t="str">
        <f t="shared" si="45"/>
        <v/>
      </c>
      <c r="D748" s="299" t="str">
        <f>IF(Crossconnect!B750="","",Crossconnect!B750)</f>
        <v/>
      </c>
      <c r="E748" s="174" t="str">
        <f>IF(LEN(Crossconnect!E750)=0,"",Crossconnect!E750)</f>
        <v/>
      </c>
      <c r="F748" s="174" t="str">
        <f t="shared" si="46"/>
        <v/>
      </c>
      <c r="G748" s="79" t="str">
        <f>IF(Crossconnect!D750="","",Crossconnect!D750)</f>
        <v/>
      </c>
      <c r="H748" s="36" t="str">
        <f>IF(LEN(Crossconnect!F750)=0,"",Crossconnect!F750)</f>
        <v/>
      </c>
      <c r="I748" s="238" t="str">
        <f>IF($C748="","",IF($C748="Ja","",VLOOKUP($B748,PDC!$B$10:$G$95,6,FALSE)))</f>
        <v/>
      </c>
      <c r="J748" s="238" t="str">
        <f>IF($C748="","",IF($C748="Ja","",VLOOKUP($B748,PDC!$B$10:$G$95,5,FALSE)))</f>
        <v/>
      </c>
      <c r="K748" s="31"/>
      <c r="L748" s="31"/>
      <c r="M748" s="238" t="str">
        <f>IF($F748="","",IF($F748="Ja","",VLOOKUP($E748,PDC!$B$10:$G$95,5,FALSE)))</f>
        <v/>
      </c>
      <c r="N748" s="31"/>
      <c r="O748" s="300">
        <f t="shared" si="44"/>
        <v>0</v>
      </c>
      <c r="P748" s="300">
        <f t="shared" si="47"/>
        <v>0</v>
      </c>
    </row>
    <row r="749" spans="1:16" x14ac:dyDescent="0.2">
      <c r="A749" s="36" t="str">
        <f>IF(LEN(Crossconnect!A751)=0,"",Crossconnect!A751)</f>
        <v/>
      </c>
      <c r="B749" s="174" t="str">
        <f>IF(LEN(Crossconnect!C751)=0,"",Crossconnect!C751)</f>
        <v/>
      </c>
      <c r="C749" s="174" t="str">
        <f t="shared" si="45"/>
        <v/>
      </c>
      <c r="D749" s="299" t="str">
        <f>IF(Crossconnect!B751="","",Crossconnect!B751)</f>
        <v/>
      </c>
      <c r="E749" s="174" t="str">
        <f>IF(LEN(Crossconnect!E751)=0,"",Crossconnect!E751)</f>
        <v/>
      </c>
      <c r="F749" s="174" t="str">
        <f t="shared" si="46"/>
        <v/>
      </c>
      <c r="G749" s="79" t="str">
        <f>IF(Crossconnect!D751="","",Crossconnect!D751)</f>
        <v/>
      </c>
      <c r="H749" s="36" t="str">
        <f>IF(LEN(Crossconnect!F751)=0,"",Crossconnect!F751)</f>
        <v/>
      </c>
      <c r="I749" s="238" t="str">
        <f>IF($C749="","",IF($C749="Ja","",VLOOKUP($B749,PDC!$B$10:$G$95,6,FALSE)))</f>
        <v/>
      </c>
      <c r="J749" s="238" t="str">
        <f>IF($C749="","",IF($C749="Ja","",VLOOKUP($B749,PDC!$B$10:$G$95,5,FALSE)))</f>
        <v/>
      </c>
      <c r="K749" s="31"/>
      <c r="L749" s="31"/>
      <c r="M749" s="238" t="str">
        <f>IF($F749="","",IF($F749="Ja","",VLOOKUP($E749,PDC!$B$10:$G$95,5,FALSE)))</f>
        <v/>
      </c>
      <c r="N749" s="31"/>
      <c r="O749" s="300">
        <f t="shared" si="44"/>
        <v>0</v>
      </c>
      <c r="P749" s="300">
        <f t="shared" si="47"/>
        <v>0</v>
      </c>
    </row>
    <row r="750" spans="1:16" x14ac:dyDescent="0.2">
      <c r="A750" s="36" t="str">
        <f>IF(LEN(Crossconnect!A752)=0,"",Crossconnect!A752)</f>
        <v/>
      </c>
      <c r="B750" s="174" t="str">
        <f>IF(LEN(Crossconnect!C752)=0,"",Crossconnect!C752)</f>
        <v/>
      </c>
      <c r="C750" s="174" t="str">
        <f t="shared" si="45"/>
        <v/>
      </c>
      <c r="D750" s="299" t="str">
        <f>IF(Crossconnect!B752="","",Crossconnect!B752)</f>
        <v/>
      </c>
      <c r="E750" s="174" t="str">
        <f>IF(LEN(Crossconnect!E752)=0,"",Crossconnect!E752)</f>
        <v/>
      </c>
      <c r="F750" s="174" t="str">
        <f t="shared" si="46"/>
        <v/>
      </c>
      <c r="G750" s="79" t="str">
        <f>IF(Crossconnect!D752="","",Crossconnect!D752)</f>
        <v/>
      </c>
      <c r="H750" s="36" t="str">
        <f>IF(LEN(Crossconnect!F752)=0,"",Crossconnect!F752)</f>
        <v/>
      </c>
      <c r="I750" s="238" t="str">
        <f>IF($C750="","",IF($C750="Ja","",VLOOKUP($B750,PDC!$B$10:$G$95,6,FALSE)))</f>
        <v/>
      </c>
      <c r="J750" s="238" t="str">
        <f>IF($C750="","",IF($C750="Ja","",VLOOKUP($B750,PDC!$B$10:$G$95,5,FALSE)))</f>
        <v/>
      </c>
      <c r="K750" s="31"/>
      <c r="L750" s="31"/>
      <c r="M750" s="238" t="str">
        <f>IF($F750="","",IF($F750="Ja","",VLOOKUP($E750,PDC!$B$10:$G$95,5,FALSE)))</f>
        <v/>
      </c>
      <c r="N750" s="31"/>
      <c r="O750" s="300">
        <f t="shared" si="44"/>
        <v>0</v>
      </c>
      <c r="P750" s="300">
        <f t="shared" si="47"/>
        <v>0</v>
      </c>
    </row>
    <row r="751" spans="1:16" x14ac:dyDescent="0.2">
      <c r="A751" s="36" t="str">
        <f>IF(LEN(Crossconnect!A753)=0,"",Crossconnect!A753)</f>
        <v/>
      </c>
      <c r="B751" s="174" t="str">
        <f>IF(LEN(Crossconnect!C753)=0,"",Crossconnect!C753)</f>
        <v/>
      </c>
      <c r="C751" s="174" t="str">
        <f t="shared" si="45"/>
        <v/>
      </c>
      <c r="D751" s="299" t="str">
        <f>IF(Crossconnect!B753="","",Crossconnect!B753)</f>
        <v/>
      </c>
      <c r="E751" s="174" t="str">
        <f>IF(LEN(Crossconnect!E753)=0,"",Crossconnect!E753)</f>
        <v/>
      </c>
      <c r="F751" s="174" t="str">
        <f t="shared" si="46"/>
        <v/>
      </c>
      <c r="G751" s="79" t="str">
        <f>IF(Crossconnect!D753="","",Crossconnect!D753)</f>
        <v/>
      </c>
      <c r="H751" s="36" t="str">
        <f>IF(LEN(Crossconnect!F753)=0,"",Crossconnect!F753)</f>
        <v/>
      </c>
      <c r="I751" s="238" t="str">
        <f>IF($C751="","",IF($C751="Ja","",VLOOKUP($B751,PDC!$B$10:$G$95,6,FALSE)))</f>
        <v/>
      </c>
      <c r="J751" s="238" t="str">
        <f>IF($C751="","",IF($C751="Ja","",VLOOKUP($B751,PDC!$B$10:$G$95,5,FALSE)))</f>
        <v/>
      </c>
      <c r="K751" s="31"/>
      <c r="L751" s="31"/>
      <c r="M751" s="238" t="str">
        <f>IF($F751="","",IF($F751="Ja","",VLOOKUP($E751,PDC!$B$10:$G$95,5,FALSE)))</f>
        <v/>
      </c>
      <c r="N751" s="31"/>
      <c r="O751" s="300">
        <f t="shared" si="44"/>
        <v>0</v>
      </c>
      <c r="P751" s="300">
        <f t="shared" si="47"/>
        <v>0</v>
      </c>
    </row>
    <row r="752" spans="1:16" x14ac:dyDescent="0.2">
      <c r="A752" s="36" t="str">
        <f>IF(LEN(Crossconnect!A754)=0,"",Crossconnect!A754)</f>
        <v/>
      </c>
      <c r="B752" s="174" t="str">
        <f>IF(LEN(Crossconnect!C754)=0,"",Crossconnect!C754)</f>
        <v/>
      </c>
      <c r="C752" s="174" t="str">
        <f t="shared" si="45"/>
        <v/>
      </c>
      <c r="D752" s="299" t="str">
        <f>IF(Crossconnect!B754="","",Crossconnect!B754)</f>
        <v/>
      </c>
      <c r="E752" s="174" t="str">
        <f>IF(LEN(Crossconnect!E754)=0,"",Crossconnect!E754)</f>
        <v/>
      </c>
      <c r="F752" s="174" t="str">
        <f t="shared" si="46"/>
        <v/>
      </c>
      <c r="G752" s="79" t="str">
        <f>IF(Crossconnect!D754="","",Crossconnect!D754)</f>
        <v/>
      </c>
      <c r="H752" s="36" t="str">
        <f>IF(LEN(Crossconnect!F754)=0,"",Crossconnect!F754)</f>
        <v/>
      </c>
      <c r="I752" s="238" t="str">
        <f>IF($C752="","",IF($C752="Ja","",VLOOKUP($B752,PDC!$B$10:$G$95,6,FALSE)))</f>
        <v/>
      </c>
      <c r="J752" s="238" t="str">
        <f>IF($C752="","",IF($C752="Ja","",VLOOKUP($B752,PDC!$B$10:$G$95,5,FALSE)))</f>
        <v/>
      </c>
      <c r="K752" s="31"/>
      <c r="L752" s="31"/>
      <c r="M752" s="238" t="str">
        <f>IF($F752="","",IF($F752="Ja","",VLOOKUP($E752,PDC!$B$10:$G$95,5,FALSE)))</f>
        <v/>
      </c>
      <c r="N752" s="31"/>
      <c r="O752" s="300">
        <f t="shared" si="44"/>
        <v>0</v>
      </c>
      <c r="P752" s="300">
        <f t="shared" si="47"/>
        <v>0</v>
      </c>
    </row>
    <row r="753" spans="1:16" x14ac:dyDescent="0.2">
      <c r="A753" s="36" t="str">
        <f>IF(LEN(Crossconnect!A755)=0,"",Crossconnect!A755)</f>
        <v/>
      </c>
      <c r="B753" s="174" t="str">
        <f>IF(LEN(Crossconnect!C755)=0,"",Crossconnect!C755)</f>
        <v/>
      </c>
      <c r="C753" s="174" t="str">
        <f t="shared" si="45"/>
        <v/>
      </c>
      <c r="D753" s="299" t="str">
        <f>IF(Crossconnect!B755="","",Crossconnect!B755)</f>
        <v/>
      </c>
      <c r="E753" s="174" t="str">
        <f>IF(LEN(Crossconnect!E755)=0,"",Crossconnect!E755)</f>
        <v/>
      </c>
      <c r="F753" s="174" t="str">
        <f t="shared" si="46"/>
        <v/>
      </c>
      <c r="G753" s="79" t="str">
        <f>IF(Crossconnect!D755="","",Crossconnect!D755)</f>
        <v/>
      </c>
      <c r="H753" s="36" t="str">
        <f>IF(LEN(Crossconnect!F755)=0,"",Crossconnect!F755)</f>
        <v/>
      </c>
      <c r="I753" s="238" t="str">
        <f>IF($C753="","",IF($C753="Ja","",VLOOKUP($B753,PDC!$B$10:$G$95,6,FALSE)))</f>
        <v/>
      </c>
      <c r="J753" s="238" t="str">
        <f>IF($C753="","",IF($C753="Ja","",VLOOKUP($B753,PDC!$B$10:$G$95,5,FALSE)))</f>
        <v/>
      </c>
      <c r="K753" s="31"/>
      <c r="L753" s="31"/>
      <c r="M753" s="238" t="str">
        <f>IF($F753="","",IF($F753="Ja","",VLOOKUP($E753,PDC!$B$10:$G$95,5,FALSE)))</f>
        <v/>
      </c>
      <c r="N753" s="31"/>
      <c r="O753" s="300">
        <f t="shared" si="44"/>
        <v>0</v>
      </c>
      <c r="P753" s="300">
        <f t="shared" si="47"/>
        <v>0</v>
      </c>
    </row>
    <row r="754" spans="1:16" x14ac:dyDescent="0.2">
      <c r="A754" s="36" t="str">
        <f>IF(LEN(Crossconnect!A756)=0,"",Crossconnect!A756)</f>
        <v/>
      </c>
      <c r="B754" s="174" t="str">
        <f>IF(LEN(Crossconnect!C756)=0,"",Crossconnect!C756)</f>
        <v/>
      </c>
      <c r="C754" s="174" t="str">
        <f t="shared" si="45"/>
        <v/>
      </c>
      <c r="D754" s="299" t="str">
        <f>IF(Crossconnect!B756="","",Crossconnect!B756)</f>
        <v/>
      </c>
      <c r="E754" s="174" t="str">
        <f>IF(LEN(Crossconnect!E756)=0,"",Crossconnect!E756)</f>
        <v/>
      </c>
      <c r="F754" s="174" t="str">
        <f t="shared" si="46"/>
        <v/>
      </c>
      <c r="G754" s="79" t="str">
        <f>IF(Crossconnect!D756="","",Crossconnect!D756)</f>
        <v/>
      </c>
      <c r="H754" s="36" t="str">
        <f>IF(LEN(Crossconnect!F756)=0,"",Crossconnect!F756)</f>
        <v/>
      </c>
      <c r="I754" s="238" t="str">
        <f>IF($C754="","",IF($C754="Ja","",VLOOKUP($B754,PDC!$B$10:$G$95,6,FALSE)))</f>
        <v/>
      </c>
      <c r="J754" s="238" t="str">
        <f>IF($C754="","",IF($C754="Ja","",VLOOKUP($B754,PDC!$B$10:$G$95,5,FALSE)))</f>
        <v/>
      </c>
      <c r="K754" s="31"/>
      <c r="L754" s="31"/>
      <c r="M754" s="238" t="str">
        <f>IF($F754="","",IF($F754="Ja","",VLOOKUP($E754,PDC!$B$10:$G$95,5,FALSE)))</f>
        <v/>
      </c>
      <c r="N754" s="31"/>
      <c r="O754" s="300">
        <f t="shared" si="44"/>
        <v>0</v>
      </c>
      <c r="P754" s="300">
        <f t="shared" si="47"/>
        <v>0</v>
      </c>
    </row>
    <row r="755" spans="1:16" x14ac:dyDescent="0.2">
      <c r="A755" s="36" t="str">
        <f>IF(LEN(Crossconnect!A757)=0,"",Crossconnect!A757)</f>
        <v/>
      </c>
      <c r="B755" s="174" t="str">
        <f>IF(LEN(Crossconnect!C757)=0,"",Crossconnect!C757)</f>
        <v/>
      </c>
      <c r="C755" s="174" t="str">
        <f t="shared" si="45"/>
        <v/>
      </c>
      <c r="D755" s="299" t="str">
        <f>IF(Crossconnect!B757="","",Crossconnect!B757)</f>
        <v/>
      </c>
      <c r="E755" s="174" t="str">
        <f>IF(LEN(Crossconnect!E757)=0,"",Crossconnect!E757)</f>
        <v/>
      </c>
      <c r="F755" s="174" t="str">
        <f t="shared" si="46"/>
        <v/>
      </c>
      <c r="G755" s="79" t="str">
        <f>IF(Crossconnect!D757="","",Crossconnect!D757)</f>
        <v/>
      </c>
      <c r="H755" s="36" t="str">
        <f>IF(LEN(Crossconnect!F757)=0,"",Crossconnect!F757)</f>
        <v/>
      </c>
      <c r="I755" s="238" t="str">
        <f>IF($C755="","",IF($C755="Ja","",VLOOKUP($B755,PDC!$B$10:$G$95,6,FALSE)))</f>
        <v/>
      </c>
      <c r="J755" s="238" t="str">
        <f>IF($C755="","",IF($C755="Ja","",VLOOKUP($B755,PDC!$B$10:$G$95,5,FALSE)))</f>
        <v/>
      </c>
      <c r="K755" s="31"/>
      <c r="L755" s="31"/>
      <c r="M755" s="238" t="str">
        <f>IF($F755="","",IF($F755="Ja","",VLOOKUP($E755,PDC!$B$10:$G$95,5,FALSE)))</f>
        <v/>
      </c>
      <c r="N755" s="31"/>
      <c r="O755" s="300">
        <f t="shared" si="44"/>
        <v>0</v>
      </c>
      <c r="P755" s="300">
        <f t="shared" si="47"/>
        <v>0</v>
      </c>
    </row>
    <row r="756" spans="1:16" x14ac:dyDescent="0.2">
      <c r="A756" s="36" t="str">
        <f>IF(LEN(Crossconnect!A758)=0,"",Crossconnect!A758)</f>
        <v/>
      </c>
      <c r="B756" s="174" t="str">
        <f>IF(LEN(Crossconnect!C758)=0,"",Crossconnect!C758)</f>
        <v/>
      </c>
      <c r="C756" s="174" t="str">
        <f t="shared" si="45"/>
        <v/>
      </c>
      <c r="D756" s="299" t="str">
        <f>IF(Crossconnect!B758="","",Crossconnect!B758)</f>
        <v/>
      </c>
      <c r="E756" s="174" t="str">
        <f>IF(LEN(Crossconnect!E758)=0,"",Crossconnect!E758)</f>
        <v/>
      </c>
      <c r="F756" s="174" t="str">
        <f t="shared" si="46"/>
        <v/>
      </c>
      <c r="G756" s="79" t="str">
        <f>IF(Crossconnect!D758="","",Crossconnect!D758)</f>
        <v/>
      </c>
      <c r="H756" s="36" t="str">
        <f>IF(LEN(Crossconnect!F758)=0,"",Crossconnect!F758)</f>
        <v/>
      </c>
      <c r="I756" s="238" t="str">
        <f>IF($C756="","",IF($C756="Ja","",VLOOKUP($B756,PDC!$B$10:$G$95,6,FALSE)))</f>
        <v/>
      </c>
      <c r="J756" s="238" t="str">
        <f>IF($C756="","",IF($C756="Ja","",VLOOKUP($B756,PDC!$B$10:$G$95,5,FALSE)))</f>
        <v/>
      </c>
      <c r="K756" s="31"/>
      <c r="L756" s="31"/>
      <c r="M756" s="238" t="str">
        <f>IF($F756="","",IF($F756="Ja","",VLOOKUP($E756,PDC!$B$10:$G$95,5,FALSE)))</f>
        <v/>
      </c>
      <c r="N756" s="31"/>
      <c r="O756" s="300">
        <f t="shared" si="44"/>
        <v>0</v>
      </c>
      <c r="P756" s="300">
        <f t="shared" si="47"/>
        <v>0</v>
      </c>
    </row>
    <row r="757" spans="1:16" x14ac:dyDescent="0.2">
      <c r="A757" s="36" t="str">
        <f>IF(LEN(Crossconnect!A759)=0,"",Crossconnect!A759)</f>
        <v/>
      </c>
      <c r="B757" s="174" t="str">
        <f>IF(LEN(Crossconnect!C759)=0,"",Crossconnect!C759)</f>
        <v/>
      </c>
      <c r="C757" s="174" t="str">
        <f t="shared" si="45"/>
        <v/>
      </c>
      <c r="D757" s="299" t="str">
        <f>IF(Crossconnect!B759="","",Crossconnect!B759)</f>
        <v/>
      </c>
      <c r="E757" s="174" t="str">
        <f>IF(LEN(Crossconnect!E759)=0,"",Crossconnect!E759)</f>
        <v/>
      </c>
      <c r="F757" s="174" t="str">
        <f t="shared" si="46"/>
        <v/>
      </c>
      <c r="G757" s="79" t="str">
        <f>IF(Crossconnect!D759="","",Crossconnect!D759)</f>
        <v/>
      </c>
      <c r="H757" s="36" t="str">
        <f>IF(LEN(Crossconnect!F759)=0,"",Crossconnect!F759)</f>
        <v/>
      </c>
      <c r="I757" s="238" t="str">
        <f>IF($C757="","",IF($C757="Ja","",VLOOKUP($B757,PDC!$B$10:$G$95,6,FALSE)))</f>
        <v/>
      </c>
      <c r="J757" s="238" t="str">
        <f>IF($C757="","",IF($C757="Ja","",VLOOKUP($B757,PDC!$B$10:$G$95,5,FALSE)))</f>
        <v/>
      </c>
      <c r="K757" s="31"/>
      <c r="L757" s="31"/>
      <c r="M757" s="238" t="str">
        <f>IF($F757="","",IF($F757="Ja","",VLOOKUP($E757,PDC!$B$10:$G$95,5,FALSE)))</f>
        <v/>
      </c>
      <c r="N757" s="31"/>
      <c r="O757" s="300">
        <f t="shared" si="44"/>
        <v>0</v>
      </c>
      <c r="P757" s="300">
        <f t="shared" si="47"/>
        <v>0</v>
      </c>
    </row>
    <row r="758" spans="1:16" x14ac:dyDescent="0.2">
      <c r="A758" s="36" t="str">
        <f>IF(LEN(Crossconnect!A760)=0,"",Crossconnect!A760)</f>
        <v/>
      </c>
      <c r="B758" s="174" t="str">
        <f>IF(LEN(Crossconnect!C760)=0,"",Crossconnect!C760)</f>
        <v/>
      </c>
      <c r="C758" s="174" t="str">
        <f t="shared" si="45"/>
        <v/>
      </c>
      <c r="D758" s="299" t="str">
        <f>IF(Crossconnect!B760="","",Crossconnect!B760)</f>
        <v/>
      </c>
      <c r="E758" s="174" t="str">
        <f>IF(LEN(Crossconnect!E760)=0,"",Crossconnect!E760)</f>
        <v/>
      </c>
      <c r="F758" s="174" t="str">
        <f t="shared" si="46"/>
        <v/>
      </c>
      <c r="G758" s="79" t="str">
        <f>IF(Crossconnect!D760="","",Crossconnect!D760)</f>
        <v/>
      </c>
      <c r="H758" s="36" t="str">
        <f>IF(LEN(Crossconnect!F760)=0,"",Crossconnect!F760)</f>
        <v/>
      </c>
      <c r="I758" s="238" t="str">
        <f>IF($C758="","",IF($C758="Ja","",VLOOKUP($B758,PDC!$B$10:$G$95,6,FALSE)))</f>
        <v/>
      </c>
      <c r="J758" s="238" t="str">
        <f>IF($C758="","",IF($C758="Ja","",VLOOKUP($B758,PDC!$B$10:$G$95,5,FALSE)))</f>
        <v/>
      </c>
      <c r="K758" s="31"/>
      <c r="L758" s="31"/>
      <c r="M758" s="238" t="str">
        <f>IF($F758="","",IF($F758="Ja","",VLOOKUP($E758,PDC!$B$10:$G$95,5,FALSE)))</f>
        <v/>
      </c>
      <c r="N758" s="31"/>
      <c r="O758" s="300">
        <f t="shared" si="44"/>
        <v>0</v>
      </c>
      <c r="P758" s="300">
        <f t="shared" si="47"/>
        <v>0</v>
      </c>
    </row>
    <row r="759" spans="1:16" x14ac:dyDescent="0.2">
      <c r="A759" s="36" t="str">
        <f>IF(LEN(Crossconnect!A761)=0,"",Crossconnect!A761)</f>
        <v/>
      </c>
      <c r="B759" s="174" t="str">
        <f>IF(LEN(Crossconnect!C761)=0,"",Crossconnect!C761)</f>
        <v/>
      </c>
      <c r="C759" s="174" t="str">
        <f t="shared" si="45"/>
        <v/>
      </c>
      <c r="D759" s="299" t="str">
        <f>IF(Crossconnect!B761="","",Crossconnect!B761)</f>
        <v/>
      </c>
      <c r="E759" s="174" t="str">
        <f>IF(LEN(Crossconnect!E761)=0,"",Crossconnect!E761)</f>
        <v/>
      </c>
      <c r="F759" s="174" t="str">
        <f t="shared" si="46"/>
        <v/>
      </c>
      <c r="G759" s="79" t="str">
        <f>IF(Crossconnect!D761="","",Crossconnect!D761)</f>
        <v/>
      </c>
      <c r="H759" s="36" t="str">
        <f>IF(LEN(Crossconnect!F761)=0,"",Crossconnect!F761)</f>
        <v/>
      </c>
      <c r="I759" s="238" t="str">
        <f>IF($C759="","",IF($C759="Ja","",VLOOKUP($B759,PDC!$B$10:$G$95,6,FALSE)))</f>
        <v/>
      </c>
      <c r="J759" s="238" t="str">
        <f>IF($C759="","",IF($C759="Ja","",VLOOKUP($B759,PDC!$B$10:$G$95,5,FALSE)))</f>
        <v/>
      </c>
      <c r="K759" s="31"/>
      <c r="L759" s="31"/>
      <c r="M759" s="238" t="str">
        <f>IF($F759="","",IF($F759="Ja","",VLOOKUP($E759,PDC!$B$10:$G$95,5,FALSE)))</f>
        <v/>
      </c>
      <c r="N759" s="31"/>
      <c r="O759" s="300">
        <f t="shared" si="44"/>
        <v>0</v>
      </c>
      <c r="P759" s="300">
        <f t="shared" si="47"/>
        <v>0</v>
      </c>
    </row>
    <row r="760" spans="1:16" x14ac:dyDescent="0.2">
      <c r="A760" s="36" t="str">
        <f>IF(LEN(Crossconnect!A762)=0,"",Crossconnect!A762)</f>
        <v/>
      </c>
      <c r="B760" s="174" t="str">
        <f>IF(LEN(Crossconnect!C762)=0,"",Crossconnect!C762)</f>
        <v/>
      </c>
      <c r="C760" s="174" t="str">
        <f t="shared" si="45"/>
        <v/>
      </c>
      <c r="D760" s="299" t="str">
        <f>IF(Crossconnect!B762="","",Crossconnect!B762)</f>
        <v/>
      </c>
      <c r="E760" s="174" t="str">
        <f>IF(LEN(Crossconnect!E762)=0,"",Crossconnect!E762)</f>
        <v/>
      </c>
      <c r="F760" s="174" t="str">
        <f t="shared" si="46"/>
        <v/>
      </c>
      <c r="G760" s="79" t="str">
        <f>IF(Crossconnect!D762="","",Crossconnect!D762)</f>
        <v/>
      </c>
      <c r="H760" s="36" t="str">
        <f>IF(LEN(Crossconnect!F762)=0,"",Crossconnect!F762)</f>
        <v/>
      </c>
      <c r="I760" s="238" t="str">
        <f>IF($C760="","",IF($C760="Ja","",VLOOKUP($B760,PDC!$B$10:$G$95,6,FALSE)))</f>
        <v/>
      </c>
      <c r="J760" s="238" t="str">
        <f>IF($C760="","",IF($C760="Ja","",VLOOKUP($B760,PDC!$B$10:$G$95,5,FALSE)))</f>
        <v/>
      </c>
      <c r="K760" s="31"/>
      <c r="L760" s="31"/>
      <c r="M760" s="238" t="str">
        <f>IF($F760="","",IF($F760="Ja","",VLOOKUP($E760,PDC!$B$10:$G$95,5,FALSE)))</f>
        <v/>
      </c>
      <c r="N760" s="31"/>
      <c r="O760" s="300">
        <f t="shared" si="44"/>
        <v>0</v>
      </c>
      <c r="P760" s="300">
        <f t="shared" si="47"/>
        <v>0</v>
      </c>
    </row>
    <row r="761" spans="1:16" x14ac:dyDescent="0.2">
      <c r="A761" s="36" t="str">
        <f>IF(LEN(Crossconnect!A763)=0,"",Crossconnect!A763)</f>
        <v/>
      </c>
      <c r="B761" s="174" t="str">
        <f>IF(LEN(Crossconnect!C763)=0,"",Crossconnect!C763)</f>
        <v/>
      </c>
      <c r="C761" s="174" t="str">
        <f t="shared" si="45"/>
        <v/>
      </c>
      <c r="D761" s="299" t="str">
        <f>IF(Crossconnect!B763="","",Crossconnect!B763)</f>
        <v/>
      </c>
      <c r="E761" s="174" t="str">
        <f>IF(LEN(Crossconnect!E763)=0,"",Crossconnect!E763)</f>
        <v/>
      </c>
      <c r="F761" s="174" t="str">
        <f t="shared" si="46"/>
        <v/>
      </c>
      <c r="G761" s="79" t="str">
        <f>IF(Crossconnect!D763="","",Crossconnect!D763)</f>
        <v/>
      </c>
      <c r="H761" s="36" t="str">
        <f>IF(LEN(Crossconnect!F763)=0,"",Crossconnect!F763)</f>
        <v/>
      </c>
      <c r="I761" s="238" t="str">
        <f>IF($C761="","",IF($C761="Ja","",VLOOKUP($B761,PDC!$B$10:$G$95,6,FALSE)))</f>
        <v/>
      </c>
      <c r="J761" s="238" t="str">
        <f>IF($C761="","",IF($C761="Ja","",VLOOKUP($B761,PDC!$B$10:$G$95,5,FALSE)))</f>
        <v/>
      </c>
      <c r="K761" s="31"/>
      <c r="L761" s="31"/>
      <c r="M761" s="238" t="str">
        <f>IF($F761="","",IF($F761="Ja","",VLOOKUP($E761,PDC!$B$10:$G$95,5,FALSE)))</f>
        <v/>
      </c>
      <c r="N761" s="31"/>
      <c r="O761" s="300">
        <f t="shared" si="44"/>
        <v>0</v>
      </c>
      <c r="P761" s="300">
        <f t="shared" si="47"/>
        <v>0</v>
      </c>
    </row>
    <row r="762" spans="1:16" x14ac:dyDescent="0.2">
      <c r="A762" s="36" t="str">
        <f>IF(LEN(Crossconnect!A764)=0,"",Crossconnect!A764)</f>
        <v/>
      </c>
      <c r="B762" s="174" t="str">
        <f>IF(LEN(Crossconnect!C764)=0,"",Crossconnect!C764)</f>
        <v/>
      </c>
      <c r="C762" s="174" t="str">
        <f t="shared" si="45"/>
        <v/>
      </c>
      <c r="D762" s="299" t="str">
        <f>IF(Crossconnect!B764="","",Crossconnect!B764)</f>
        <v/>
      </c>
      <c r="E762" s="174" t="str">
        <f>IF(LEN(Crossconnect!E764)=0,"",Crossconnect!E764)</f>
        <v/>
      </c>
      <c r="F762" s="174" t="str">
        <f t="shared" si="46"/>
        <v/>
      </c>
      <c r="G762" s="79" t="str">
        <f>IF(Crossconnect!D764="","",Crossconnect!D764)</f>
        <v/>
      </c>
      <c r="H762" s="36" t="str">
        <f>IF(LEN(Crossconnect!F764)=0,"",Crossconnect!F764)</f>
        <v/>
      </c>
      <c r="I762" s="238" t="str">
        <f>IF($C762="","",IF($C762="Ja","",VLOOKUP($B762,PDC!$B$10:$G$95,6,FALSE)))</f>
        <v/>
      </c>
      <c r="J762" s="238" t="str">
        <f>IF($C762="","",IF($C762="Ja","",VLOOKUP($B762,PDC!$B$10:$G$95,5,FALSE)))</f>
        <v/>
      </c>
      <c r="K762" s="31"/>
      <c r="L762" s="31"/>
      <c r="M762" s="238" t="str">
        <f>IF($F762="","",IF($F762="Ja","",VLOOKUP($E762,PDC!$B$10:$G$95,5,FALSE)))</f>
        <v/>
      </c>
      <c r="N762" s="31"/>
      <c r="O762" s="300">
        <f t="shared" si="44"/>
        <v>0</v>
      </c>
      <c r="P762" s="300">
        <f t="shared" si="47"/>
        <v>0</v>
      </c>
    </row>
    <row r="763" spans="1:16" x14ac:dyDescent="0.2">
      <c r="A763" s="36" t="str">
        <f>IF(LEN(Crossconnect!A765)=0,"",Crossconnect!A765)</f>
        <v/>
      </c>
      <c r="B763" s="174" t="str">
        <f>IF(LEN(Crossconnect!C765)=0,"",Crossconnect!C765)</f>
        <v/>
      </c>
      <c r="C763" s="174" t="str">
        <f t="shared" si="45"/>
        <v/>
      </c>
      <c r="D763" s="299" t="str">
        <f>IF(Crossconnect!B765="","",Crossconnect!B765)</f>
        <v/>
      </c>
      <c r="E763" s="174" t="str">
        <f>IF(LEN(Crossconnect!E765)=0,"",Crossconnect!E765)</f>
        <v/>
      </c>
      <c r="F763" s="174" t="str">
        <f t="shared" si="46"/>
        <v/>
      </c>
      <c r="G763" s="79" t="str">
        <f>IF(Crossconnect!D765="","",Crossconnect!D765)</f>
        <v/>
      </c>
      <c r="H763" s="36" t="str">
        <f>IF(LEN(Crossconnect!F765)=0,"",Crossconnect!F765)</f>
        <v/>
      </c>
      <c r="I763" s="238" t="str">
        <f>IF($C763="","",IF($C763="Ja","",VLOOKUP($B763,PDC!$B$10:$G$95,6,FALSE)))</f>
        <v/>
      </c>
      <c r="J763" s="238" t="str">
        <f>IF($C763="","",IF($C763="Ja","",VLOOKUP($B763,PDC!$B$10:$G$95,5,FALSE)))</f>
        <v/>
      </c>
      <c r="K763" s="31"/>
      <c r="L763" s="31"/>
      <c r="M763" s="238" t="str">
        <f>IF($F763="","",IF($F763="Ja","",VLOOKUP($E763,PDC!$B$10:$G$95,5,FALSE)))</f>
        <v/>
      </c>
      <c r="N763" s="31"/>
      <c r="O763" s="300">
        <f t="shared" si="44"/>
        <v>0</v>
      </c>
      <c r="P763" s="300">
        <f t="shared" si="47"/>
        <v>0</v>
      </c>
    </row>
    <row r="764" spans="1:16" x14ac:dyDescent="0.2">
      <c r="A764" s="36" t="str">
        <f>IF(LEN(Crossconnect!A766)=0,"",Crossconnect!A766)</f>
        <v/>
      </c>
      <c r="B764" s="174" t="str">
        <f>IF(LEN(Crossconnect!C766)=0,"",Crossconnect!C766)</f>
        <v/>
      </c>
      <c r="C764" s="174" t="str">
        <f t="shared" si="45"/>
        <v/>
      </c>
      <c r="D764" s="299" t="str">
        <f>IF(Crossconnect!B766="","",Crossconnect!B766)</f>
        <v/>
      </c>
      <c r="E764" s="174" t="str">
        <f>IF(LEN(Crossconnect!E766)=0,"",Crossconnect!E766)</f>
        <v/>
      </c>
      <c r="F764" s="174" t="str">
        <f t="shared" si="46"/>
        <v/>
      </c>
      <c r="G764" s="79" t="str">
        <f>IF(Crossconnect!D766="","",Crossconnect!D766)</f>
        <v/>
      </c>
      <c r="H764" s="36" t="str">
        <f>IF(LEN(Crossconnect!F766)=0,"",Crossconnect!F766)</f>
        <v/>
      </c>
      <c r="I764" s="238" t="str">
        <f>IF($C764="","",IF($C764="Ja","",VLOOKUP($B764,PDC!$B$10:$G$95,6,FALSE)))</f>
        <v/>
      </c>
      <c r="J764" s="238" t="str">
        <f>IF($C764="","",IF($C764="Ja","",VLOOKUP($B764,PDC!$B$10:$G$95,5,FALSE)))</f>
        <v/>
      </c>
      <c r="K764" s="31"/>
      <c r="L764" s="31"/>
      <c r="M764" s="238" t="str">
        <f>IF($F764="","",IF($F764="Ja","",VLOOKUP($E764,PDC!$B$10:$G$95,5,FALSE)))</f>
        <v/>
      </c>
      <c r="N764" s="31"/>
      <c r="O764" s="300">
        <f t="shared" si="44"/>
        <v>0</v>
      </c>
      <c r="P764" s="300">
        <f t="shared" si="47"/>
        <v>0</v>
      </c>
    </row>
    <row r="765" spans="1:16" x14ac:dyDescent="0.2">
      <c r="A765" s="36" t="str">
        <f>IF(LEN(Crossconnect!A767)=0,"",Crossconnect!A767)</f>
        <v/>
      </c>
      <c r="B765" s="174" t="str">
        <f>IF(LEN(Crossconnect!C767)=0,"",Crossconnect!C767)</f>
        <v/>
      </c>
      <c r="C765" s="174" t="str">
        <f t="shared" si="45"/>
        <v/>
      </c>
      <c r="D765" s="299" t="str">
        <f>IF(Crossconnect!B767="","",Crossconnect!B767)</f>
        <v/>
      </c>
      <c r="E765" s="174" t="str">
        <f>IF(LEN(Crossconnect!E767)=0,"",Crossconnect!E767)</f>
        <v/>
      </c>
      <c r="F765" s="174" t="str">
        <f t="shared" si="46"/>
        <v/>
      </c>
      <c r="G765" s="79" t="str">
        <f>IF(Crossconnect!D767="","",Crossconnect!D767)</f>
        <v/>
      </c>
      <c r="H765" s="36" t="str">
        <f>IF(LEN(Crossconnect!F767)=0,"",Crossconnect!F767)</f>
        <v/>
      </c>
      <c r="I765" s="238" t="str">
        <f>IF($C765="","",IF($C765="Ja","",VLOOKUP($B765,PDC!$B$10:$G$95,6,FALSE)))</f>
        <v/>
      </c>
      <c r="J765" s="238" t="str">
        <f>IF($C765="","",IF($C765="Ja","",VLOOKUP($B765,PDC!$B$10:$G$95,5,FALSE)))</f>
        <v/>
      </c>
      <c r="K765" s="31"/>
      <c r="L765" s="31"/>
      <c r="M765" s="238" t="str">
        <f>IF($F765="","",IF($F765="Ja","",VLOOKUP($E765,PDC!$B$10:$G$95,5,FALSE)))</f>
        <v/>
      </c>
      <c r="N765" s="31"/>
      <c r="O765" s="300">
        <f t="shared" si="44"/>
        <v>0</v>
      </c>
      <c r="P765" s="300">
        <f t="shared" si="47"/>
        <v>0</v>
      </c>
    </row>
    <row r="766" spans="1:16" x14ac:dyDescent="0.2">
      <c r="A766" s="36" t="str">
        <f>IF(LEN(Crossconnect!A768)=0,"",Crossconnect!A768)</f>
        <v/>
      </c>
      <c r="B766" s="174" t="str">
        <f>IF(LEN(Crossconnect!C768)=0,"",Crossconnect!C768)</f>
        <v/>
      </c>
      <c r="C766" s="174" t="str">
        <f t="shared" si="45"/>
        <v/>
      </c>
      <c r="D766" s="299" t="str">
        <f>IF(Crossconnect!B768="","",Crossconnect!B768)</f>
        <v/>
      </c>
      <c r="E766" s="174" t="str">
        <f>IF(LEN(Crossconnect!E768)=0,"",Crossconnect!E768)</f>
        <v/>
      </c>
      <c r="F766" s="174" t="str">
        <f t="shared" si="46"/>
        <v/>
      </c>
      <c r="G766" s="79" t="str">
        <f>IF(Crossconnect!D768="","",Crossconnect!D768)</f>
        <v/>
      </c>
      <c r="H766" s="36" t="str">
        <f>IF(LEN(Crossconnect!F768)=0,"",Crossconnect!F768)</f>
        <v/>
      </c>
      <c r="I766" s="238" t="str">
        <f>IF($C766="","",IF($C766="Ja","",VLOOKUP($B766,PDC!$B$10:$G$95,6,FALSE)))</f>
        <v/>
      </c>
      <c r="J766" s="238" t="str">
        <f>IF($C766="","",IF($C766="Ja","",VLOOKUP($B766,PDC!$B$10:$G$95,5,FALSE)))</f>
        <v/>
      </c>
      <c r="K766" s="31"/>
      <c r="L766" s="31"/>
      <c r="M766" s="238" t="str">
        <f>IF($F766="","",IF($F766="Ja","",VLOOKUP($E766,PDC!$B$10:$G$95,5,FALSE)))</f>
        <v/>
      </c>
      <c r="N766" s="31"/>
      <c r="O766" s="300">
        <f t="shared" si="44"/>
        <v>0</v>
      </c>
      <c r="P766" s="300">
        <f t="shared" si="47"/>
        <v>0</v>
      </c>
    </row>
    <row r="767" spans="1:16" x14ac:dyDescent="0.2">
      <c r="A767" s="36" t="str">
        <f>IF(LEN(Crossconnect!A769)=0,"",Crossconnect!A769)</f>
        <v/>
      </c>
      <c r="B767" s="174" t="str">
        <f>IF(LEN(Crossconnect!C769)=0,"",Crossconnect!C769)</f>
        <v/>
      </c>
      <c r="C767" s="174" t="str">
        <f t="shared" si="45"/>
        <v/>
      </c>
      <c r="D767" s="299" t="str">
        <f>IF(Crossconnect!B769="","",Crossconnect!B769)</f>
        <v/>
      </c>
      <c r="E767" s="174" t="str">
        <f>IF(LEN(Crossconnect!E769)=0,"",Crossconnect!E769)</f>
        <v/>
      </c>
      <c r="F767" s="174" t="str">
        <f t="shared" si="46"/>
        <v/>
      </c>
      <c r="G767" s="79" t="str">
        <f>IF(Crossconnect!D769="","",Crossconnect!D769)</f>
        <v/>
      </c>
      <c r="H767" s="36" t="str">
        <f>IF(LEN(Crossconnect!F769)=0,"",Crossconnect!F769)</f>
        <v/>
      </c>
      <c r="I767" s="238" t="str">
        <f>IF($C767="","",IF($C767="Ja","",VLOOKUP($B767,PDC!$B$10:$G$95,6,FALSE)))</f>
        <v/>
      </c>
      <c r="J767" s="238" t="str">
        <f>IF($C767="","",IF($C767="Ja","",VLOOKUP($B767,PDC!$B$10:$G$95,5,FALSE)))</f>
        <v/>
      </c>
      <c r="K767" s="31"/>
      <c r="L767" s="31"/>
      <c r="M767" s="238" t="str">
        <f>IF($F767="","",IF($F767="Ja","",VLOOKUP($E767,PDC!$B$10:$G$95,5,FALSE)))</f>
        <v/>
      </c>
      <c r="N767" s="31"/>
      <c r="O767" s="300">
        <f t="shared" si="44"/>
        <v>0</v>
      </c>
      <c r="P767" s="300">
        <f t="shared" si="47"/>
        <v>0</v>
      </c>
    </row>
    <row r="768" spans="1:16" x14ac:dyDescent="0.2">
      <c r="A768" s="36" t="str">
        <f>IF(LEN(Crossconnect!A770)=0,"",Crossconnect!A770)</f>
        <v/>
      </c>
      <c r="B768" s="174" t="str">
        <f>IF(LEN(Crossconnect!C770)=0,"",Crossconnect!C770)</f>
        <v/>
      </c>
      <c r="C768" s="174" t="str">
        <f t="shared" si="45"/>
        <v/>
      </c>
      <c r="D768" s="299" t="str">
        <f>IF(Crossconnect!B770="","",Crossconnect!B770)</f>
        <v/>
      </c>
      <c r="E768" s="174" t="str">
        <f>IF(LEN(Crossconnect!E770)=0,"",Crossconnect!E770)</f>
        <v/>
      </c>
      <c r="F768" s="174" t="str">
        <f t="shared" si="46"/>
        <v/>
      </c>
      <c r="G768" s="79" t="str">
        <f>IF(Crossconnect!D770="","",Crossconnect!D770)</f>
        <v/>
      </c>
      <c r="H768" s="36" t="str">
        <f>IF(LEN(Crossconnect!F770)=0,"",Crossconnect!F770)</f>
        <v/>
      </c>
      <c r="I768" s="238" t="str">
        <f>IF($C768="","",IF($C768="Ja","",VLOOKUP($B768,PDC!$B$10:$G$95,6,FALSE)))</f>
        <v/>
      </c>
      <c r="J768" s="238" t="str">
        <f>IF($C768="","",IF($C768="Ja","",VLOOKUP($B768,PDC!$B$10:$G$95,5,FALSE)))</f>
        <v/>
      </c>
      <c r="K768" s="31"/>
      <c r="L768" s="31"/>
      <c r="M768" s="238" t="str">
        <f>IF($F768="","",IF($F768="Ja","",VLOOKUP($E768,PDC!$B$10:$G$95,5,FALSE)))</f>
        <v/>
      </c>
      <c r="N768" s="31"/>
      <c r="O768" s="300">
        <f t="shared" si="44"/>
        <v>0</v>
      </c>
      <c r="P768" s="300">
        <f t="shared" si="47"/>
        <v>0</v>
      </c>
    </row>
    <row r="769" spans="1:16" x14ac:dyDescent="0.2">
      <c r="A769" s="36" t="str">
        <f>IF(LEN(Crossconnect!A771)=0,"",Crossconnect!A771)</f>
        <v/>
      </c>
      <c r="B769" s="174" t="str">
        <f>IF(LEN(Crossconnect!C771)=0,"",Crossconnect!C771)</f>
        <v/>
      </c>
      <c r="C769" s="174" t="str">
        <f t="shared" si="45"/>
        <v/>
      </c>
      <c r="D769" s="299" t="str">
        <f>IF(Crossconnect!B771="","",Crossconnect!B771)</f>
        <v/>
      </c>
      <c r="E769" s="174" t="str">
        <f>IF(LEN(Crossconnect!E771)=0,"",Crossconnect!E771)</f>
        <v/>
      </c>
      <c r="F769" s="174" t="str">
        <f t="shared" si="46"/>
        <v/>
      </c>
      <c r="G769" s="79" t="str">
        <f>IF(Crossconnect!D771="","",Crossconnect!D771)</f>
        <v/>
      </c>
      <c r="H769" s="36" t="str">
        <f>IF(LEN(Crossconnect!F771)=0,"",Crossconnect!F771)</f>
        <v/>
      </c>
      <c r="I769" s="238" t="str">
        <f>IF($C769="","",IF($C769="Ja","",VLOOKUP($B769,PDC!$B$10:$G$95,6,FALSE)))</f>
        <v/>
      </c>
      <c r="J769" s="238" t="str">
        <f>IF($C769="","",IF($C769="Ja","",VLOOKUP($B769,PDC!$B$10:$G$95,5,FALSE)))</f>
        <v/>
      </c>
      <c r="K769" s="31"/>
      <c r="L769" s="31"/>
      <c r="M769" s="238" t="str">
        <f>IF($F769="","",IF($F769="Ja","",VLOOKUP($E769,PDC!$B$10:$G$95,5,FALSE)))</f>
        <v/>
      </c>
      <c r="N769" s="31"/>
      <c r="O769" s="300">
        <f t="shared" si="44"/>
        <v>0</v>
      </c>
      <c r="P769" s="300">
        <f t="shared" si="47"/>
        <v>0</v>
      </c>
    </row>
    <row r="770" spans="1:16" x14ac:dyDescent="0.2">
      <c r="A770" s="36" t="str">
        <f>IF(LEN(Crossconnect!A772)=0,"",Crossconnect!A772)</f>
        <v/>
      </c>
      <c r="B770" s="174" t="str">
        <f>IF(LEN(Crossconnect!C772)=0,"",Crossconnect!C772)</f>
        <v/>
      </c>
      <c r="C770" s="174" t="str">
        <f t="shared" si="45"/>
        <v/>
      </c>
      <c r="D770" s="299" t="str">
        <f>IF(Crossconnect!B772="","",Crossconnect!B772)</f>
        <v/>
      </c>
      <c r="E770" s="174" t="str">
        <f>IF(LEN(Crossconnect!E772)=0,"",Crossconnect!E772)</f>
        <v/>
      </c>
      <c r="F770" s="174" t="str">
        <f t="shared" si="46"/>
        <v/>
      </c>
      <c r="G770" s="79" t="str">
        <f>IF(Crossconnect!D772="","",Crossconnect!D772)</f>
        <v/>
      </c>
      <c r="H770" s="36" t="str">
        <f>IF(LEN(Crossconnect!F772)=0,"",Crossconnect!F772)</f>
        <v/>
      </c>
      <c r="I770" s="238" t="str">
        <f>IF($C770="","",IF($C770="Ja","",VLOOKUP($B770,PDC!$B$10:$G$95,6,FALSE)))</f>
        <v/>
      </c>
      <c r="J770" s="238" t="str">
        <f>IF($C770="","",IF($C770="Ja","",VLOOKUP($B770,PDC!$B$10:$G$95,5,FALSE)))</f>
        <v/>
      </c>
      <c r="K770" s="31"/>
      <c r="L770" s="31"/>
      <c r="M770" s="238" t="str">
        <f>IF($F770="","",IF($F770="Ja","",VLOOKUP($E770,PDC!$B$10:$G$95,5,FALSE)))</f>
        <v/>
      </c>
      <c r="N770" s="31"/>
      <c r="O770" s="300">
        <f t="shared" si="44"/>
        <v>0</v>
      </c>
      <c r="P770" s="300">
        <f t="shared" si="47"/>
        <v>0</v>
      </c>
    </row>
    <row r="771" spans="1:16" x14ac:dyDescent="0.2">
      <c r="A771" s="36" t="str">
        <f>IF(LEN(Crossconnect!A773)=0,"",Crossconnect!A773)</f>
        <v/>
      </c>
      <c r="B771" s="174" t="str">
        <f>IF(LEN(Crossconnect!C773)=0,"",Crossconnect!C773)</f>
        <v/>
      </c>
      <c r="C771" s="174" t="str">
        <f t="shared" si="45"/>
        <v/>
      </c>
      <c r="D771" s="299" t="str">
        <f>IF(Crossconnect!B773="","",Crossconnect!B773)</f>
        <v/>
      </c>
      <c r="E771" s="174" t="str">
        <f>IF(LEN(Crossconnect!E773)=0,"",Crossconnect!E773)</f>
        <v/>
      </c>
      <c r="F771" s="174" t="str">
        <f t="shared" si="46"/>
        <v/>
      </c>
      <c r="G771" s="79" t="str">
        <f>IF(Crossconnect!D773="","",Crossconnect!D773)</f>
        <v/>
      </c>
      <c r="H771" s="36" t="str">
        <f>IF(LEN(Crossconnect!F773)=0,"",Crossconnect!F773)</f>
        <v/>
      </c>
      <c r="I771" s="238" t="str">
        <f>IF($C771="","",IF($C771="Ja","",VLOOKUP($B771,PDC!$B$10:$G$95,6,FALSE)))</f>
        <v/>
      </c>
      <c r="J771" s="238" t="str">
        <f>IF($C771="","",IF($C771="Ja","",VLOOKUP($B771,PDC!$B$10:$G$95,5,FALSE)))</f>
        <v/>
      </c>
      <c r="K771" s="31"/>
      <c r="L771" s="31"/>
      <c r="M771" s="238" t="str">
        <f>IF($F771="","",IF($F771="Ja","",VLOOKUP($E771,PDC!$B$10:$G$95,5,FALSE)))</f>
        <v/>
      </c>
      <c r="N771" s="31"/>
      <c r="O771" s="300">
        <f t="shared" si="44"/>
        <v>0</v>
      </c>
      <c r="P771" s="300">
        <f t="shared" si="47"/>
        <v>0</v>
      </c>
    </row>
    <row r="772" spans="1:16" x14ac:dyDescent="0.2">
      <c r="A772" s="36" t="str">
        <f>IF(LEN(Crossconnect!A774)=0,"",Crossconnect!A774)</f>
        <v/>
      </c>
      <c r="B772" s="174" t="str">
        <f>IF(LEN(Crossconnect!C774)=0,"",Crossconnect!C774)</f>
        <v/>
      </c>
      <c r="C772" s="174" t="str">
        <f t="shared" si="45"/>
        <v/>
      </c>
      <c r="D772" s="299" t="str">
        <f>IF(Crossconnect!B774="","",Crossconnect!B774)</f>
        <v/>
      </c>
      <c r="E772" s="174" t="str">
        <f>IF(LEN(Crossconnect!E774)=0,"",Crossconnect!E774)</f>
        <v/>
      </c>
      <c r="F772" s="174" t="str">
        <f t="shared" si="46"/>
        <v/>
      </c>
      <c r="G772" s="79" t="str">
        <f>IF(Crossconnect!D774="","",Crossconnect!D774)</f>
        <v/>
      </c>
      <c r="H772" s="36" t="str">
        <f>IF(LEN(Crossconnect!F774)=0,"",Crossconnect!F774)</f>
        <v/>
      </c>
      <c r="I772" s="238" t="str">
        <f>IF($C772="","",IF($C772="Ja","",VLOOKUP($B772,PDC!$B$10:$G$95,6,FALSE)))</f>
        <v/>
      </c>
      <c r="J772" s="238" t="str">
        <f>IF($C772="","",IF($C772="Ja","",VLOOKUP($B772,PDC!$B$10:$G$95,5,FALSE)))</f>
        <v/>
      </c>
      <c r="K772" s="31"/>
      <c r="L772" s="31"/>
      <c r="M772" s="238" t="str">
        <f>IF($F772="","",IF($F772="Ja","",VLOOKUP($E772,PDC!$B$10:$G$95,5,FALSE)))</f>
        <v/>
      </c>
      <c r="N772" s="31"/>
      <c r="O772" s="300">
        <f t="shared" si="44"/>
        <v>0</v>
      </c>
      <c r="P772" s="300">
        <f t="shared" si="47"/>
        <v>0</v>
      </c>
    </row>
    <row r="773" spans="1:16" x14ac:dyDescent="0.2">
      <c r="A773" s="36" t="str">
        <f>IF(LEN(Crossconnect!A775)=0,"",Crossconnect!A775)</f>
        <v/>
      </c>
      <c r="B773" s="174" t="str">
        <f>IF(LEN(Crossconnect!C775)=0,"",Crossconnect!C775)</f>
        <v/>
      </c>
      <c r="C773" s="174" t="str">
        <f t="shared" si="45"/>
        <v/>
      </c>
      <c r="D773" s="299" t="str">
        <f>IF(Crossconnect!B775="","",Crossconnect!B775)</f>
        <v/>
      </c>
      <c r="E773" s="174" t="str">
        <f>IF(LEN(Crossconnect!E775)=0,"",Crossconnect!E775)</f>
        <v/>
      </c>
      <c r="F773" s="174" t="str">
        <f t="shared" si="46"/>
        <v/>
      </c>
      <c r="G773" s="79" t="str">
        <f>IF(Crossconnect!D775="","",Crossconnect!D775)</f>
        <v/>
      </c>
      <c r="H773" s="36" t="str">
        <f>IF(LEN(Crossconnect!F775)=0,"",Crossconnect!F775)</f>
        <v/>
      </c>
      <c r="I773" s="238" t="str">
        <f>IF($C773="","",IF($C773="Ja","",VLOOKUP($B773,PDC!$B$10:$G$95,6,FALSE)))</f>
        <v/>
      </c>
      <c r="J773" s="238" t="str">
        <f>IF($C773="","",IF($C773="Ja","",VLOOKUP($B773,PDC!$B$10:$G$95,5,FALSE)))</f>
        <v/>
      </c>
      <c r="K773" s="31"/>
      <c r="L773" s="31"/>
      <c r="M773" s="238" t="str">
        <f>IF($F773="","",IF($F773="Ja","",VLOOKUP($E773,PDC!$B$10:$G$95,5,FALSE)))</f>
        <v/>
      </c>
      <c r="N773" s="31"/>
      <c r="O773" s="300">
        <f t="shared" si="44"/>
        <v>0</v>
      </c>
      <c r="P773" s="300">
        <f t="shared" si="47"/>
        <v>0</v>
      </c>
    </row>
    <row r="774" spans="1:16" x14ac:dyDescent="0.2">
      <c r="A774" s="36" t="str">
        <f>IF(LEN(Crossconnect!A776)=0,"",Crossconnect!A776)</f>
        <v/>
      </c>
      <c r="B774" s="174" t="str">
        <f>IF(LEN(Crossconnect!C776)=0,"",Crossconnect!C776)</f>
        <v/>
      </c>
      <c r="C774" s="174" t="str">
        <f t="shared" si="45"/>
        <v/>
      </c>
      <c r="D774" s="299" t="str">
        <f>IF(Crossconnect!B776="","",Crossconnect!B776)</f>
        <v/>
      </c>
      <c r="E774" s="174" t="str">
        <f>IF(LEN(Crossconnect!E776)=0,"",Crossconnect!E776)</f>
        <v/>
      </c>
      <c r="F774" s="174" t="str">
        <f t="shared" si="46"/>
        <v/>
      </c>
      <c r="G774" s="79" t="str">
        <f>IF(Crossconnect!D776="","",Crossconnect!D776)</f>
        <v/>
      </c>
      <c r="H774" s="36" t="str">
        <f>IF(LEN(Crossconnect!F776)=0,"",Crossconnect!F776)</f>
        <v/>
      </c>
      <c r="I774" s="238" t="str">
        <f>IF($C774="","",IF($C774="Ja","",VLOOKUP($B774,PDC!$B$10:$G$95,6,FALSE)))</f>
        <v/>
      </c>
      <c r="J774" s="238" t="str">
        <f>IF($C774="","",IF($C774="Ja","",VLOOKUP($B774,PDC!$B$10:$G$95,5,FALSE)))</f>
        <v/>
      </c>
      <c r="K774" s="31"/>
      <c r="L774" s="31"/>
      <c r="M774" s="238" t="str">
        <f>IF($F774="","",IF($F774="Ja","",VLOOKUP($E774,PDC!$B$10:$G$95,5,FALSE)))</f>
        <v/>
      </c>
      <c r="N774" s="31"/>
      <c r="O774" s="300">
        <f t="shared" si="44"/>
        <v>0</v>
      </c>
      <c r="P774" s="300">
        <f t="shared" si="47"/>
        <v>0</v>
      </c>
    </row>
    <row r="775" spans="1:16" x14ac:dyDescent="0.2">
      <c r="A775" s="36" t="str">
        <f>IF(LEN(Crossconnect!A777)=0,"",Crossconnect!A777)</f>
        <v/>
      </c>
      <c r="B775" s="174" t="str">
        <f>IF(LEN(Crossconnect!C777)=0,"",Crossconnect!C777)</f>
        <v/>
      </c>
      <c r="C775" s="174" t="str">
        <f t="shared" si="45"/>
        <v/>
      </c>
      <c r="D775" s="299" t="str">
        <f>IF(Crossconnect!B777="","",Crossconnect!B777)</f>
        <v/>
      </c>
      <c r="E775" s="174" t="str">
        <f>IF(LEN(Crossconnect!E777)=0,"",Crossconnect!E777)</f>
        <v/>
      </c>
      <c r="F775" s="174" t="str">
        <f t="shared" si="46"/>
        <v/>
      </c>
      <c r="G775" s="79" t="str">
        <f>IF(Crossconnect!D777="","",Crossconnect!D777)</f>
        <v/>
      </c>
      <c r="H775" s="36" t="str">
        <f>IF(LEN(Crossconnect!F777)=0,"",Crossconnect!F777)</f>
        <v/>
      </c>
      <c r="I775" s="238" t="str">
        <f>IF($C775="","",IF($C775="Ja","",VLOOKUP($B775,PDC!$B$10:$G$95,6,FALSE)))</f>
        <v/>
      </c>
      <c r="J775" s="238" t="str">
        <f>IF($C775="","",IF($C775="Ja","",VLOOKUP($B775,PDC!$B$10:$G$95,5,FALSE)))</f>
        <v/>
      </c>
      <c r="K775" s="31"/>
      <c r="L775" s="31"/>
      <c r="M775" s="238" t="str">
        <f>IF($F775="","",IF($F775="Ja","",VLOOKUP($E775,PDC!$B$10:$G$95,5,FALSE)))</f>
        <v/>
      </c>
      <c r="N775" s="31"/>
      <c r="O775" s="300">
        <f t="shared" si="44"/>
        <v>0</v>
      </c>
      <c r="P775" s="300">
        <f t="shared" si="47"/>
        <v>0</v>
      </c>
    </row>
    <row r="776" spans="1:16" x14ac:dyDescent="0.2">
      <c r="A776" s="36" t="str">
        <f>IF(LEN(Crossconnect!A778)=0,"",Crossconnect!A778)</f>
        <v/>
      </c>
      <c r="B776" s="174" t="str">
        <f>IF(LEN(Crossconnect!C778)=0,"",Crossconnect!C778)</f>
        <v/>
      </c>
      <c r="C776" s="174" t="str">
        <f t="shared" si="45"/>
        <v/>
      </c>
      <c r="D776" s="299" t="str">
        <f>IF(Crossconnect!B778="","",Crossconnect!B778)</f>
        <v/>
      </c>
      <c r="E776" s="174" t="str">
        <f>IF(LEN(Crossconnect!E778)=0,"",Crossconnect!E778)</f>
        <v/>
      </c>
      <c r="F776" s="174" t="str">
        <f t="shared" si="46"/>
        <v/>
      </c>
      <c r="G776" s="79" t="str">
        <f>IF(Crossconnect!D778="","",Crossconnect!D778)</f>
        <v/>
      </c>
      <c r="H776" s="36" t="str">
        <f>IF(LEN(Crossconnect!F778)=0,"",Crossconnect!F778)</f>
        <v/>
      </c>
      <c r="I776" s="238" t="str">
        <f>IF($C776="","",IF($C776="Ja","",VLOOKUP($B776,PDC!$B$10:$G$95,6,FALSE)))</f>
        <v/>
      </c>
      <c r="J776" s="238" t="str">
        <f>IF($C776="","",IF($C776="Ja","",VLOOKUP($B776,PDC!$B$10:$G$95,5,FALSE)))</f>
        <v/>
      </c>
      <c r="K776" s="31"/>
      <c r="L776" s="31"/>
      <c r="M776" s="238" t="str">
        <f>IF($F776="","",IF($F776="Ja","",VLOOKUP($E776,PDC!$B$10:$G$95,5,FALSE)))</f>
        <v/>
      </c>
      <c r="N776" s="31"/>
      <c r="O776" s="300">
        <f t="shared" si="44"/>
        <v>0</v>
      </c>
      <c r="P776" s="300">
        <f t="shared" si="47"/>
        <v>0</v>
      </c>
    </row>
    <row r="777" spans="1:16" x14ac:dyDescent="0.2">
      <c r="A777" s="36" t="str">
        <f>IF(LEN(Crossconnect!A779)=0,"",Crossconnect!A779)</f>
        <v/>
      </c>
      <c r="B777" s="174" t="str">
        <f>IF(LEN(Crossconnect!C779)=0,"",Crossconnect!C779)</f>
        <v/>
      </c>
      <c r="C777" s="174" t="str">
        <f t="shared" si="45"/>
        <v/>
      </c>
      <c r="D777" s="299" t="str">
        <f>IF(Crossconnect!B779="","",Crossconnect!B779)</f>
        <v/>
      </c>
      <c r="E777" s="174" t="str">
        <f>IF(LEN(Crossconnect!E779)=0,"",Crossconnect!E779)</f>
        <v/>
      </c>
      <c r="F777" s="174" t="str">
        <f t="shared" si="46"/>
        <v/>
      </c>
      <c r="G777" s="79" t="str">
        <f>IF(Crossconnect!D779="","",Crossconnect!D779)</f>
        <v/>
      </c>
      <c r="H777" s="36" t="str">
        <f>IF(LEN(Crossconnect!F779)=0,"",Crossconnect!F779)</f>
        <v/>
      </c>
      <c r="I777" s="238" t="str">
        <f>IF($C777="","",IF($C777="Ja","",VLOOKUP($B777,PDC!$B$10:$G$95,6,FALSE)))</f>
        <v/>
      </c>
      <c r="J777" s="238" t="str">
        <f>IF($C777="","",IF($C777="Ja","",VLOOKUP($B777,PDC!$B$10:$G$95,5,FALSE)))</f>
        <v/>
      </c>
      <c r="K777" s="31"/>
      <c r="L777" s="31"/>
      <c r="M777" s="238" t="str">
        <f>IF($F777="","",IF($F777="Ja","",VLOOKUP($E777,PDC!$B$10:$G$95,5,FALSE)))</f>
        <v/>
      </c>
      <c r="N777" s="31"/>
      <c r="O777" s="300">
        <f t="shared" si="44"/>
        <v>0</v>
      </c>
      <c r="P777" s="300">
        <f t="shared" si="47"/>
        <v>0</v>
      </c>
    </row>
    <row r="778" spans="1:16" x14ac:dyDescent="0.2">
      <c r="A778" s="36" t="str">
        <f>IF(LEN(Crossconnect!A780)=0,"",Crossconnect!A780)</f>
        <v/>
      </c>
      <c r="B778" s="174" t="str">
        <f>IF(LEN(Crossconnect!C780)=0,"",Crossconnect!C780)</f>
        <v/>
      </c>
      <c r="C778" s="174" t="str">
        <f t="shared" si="45"/>
        <v/>
      </c>
      <c r="D778" s="299" t="str">
        <f>IF(Crossconnect!B780="","",Crossconnect!B780)</f>
        <v/>
      </c>
      <c r="E778" s="174" t="str">
        <f>IF(LEN(Crossconnect!E780)=0,"",Crossconnect!E780)</f>
        <v/>
      </c>
      <c r="F778" s="174" t="str">
        <f t="shared" si="46"/>
        <v/>
      </c>
      <c r="G778" s="79" t="str">
        <f>IF(Crossconnect!D780="","",Crossconnect!D780)</f>
        <v/>
      </c>
      <c r="H778" s="36" t="str">
        <f>IF(LEN(Crossconnect!F780)=0,"",Crossconnect!F780)</f>
        <v/>
      </c>
      <c r="I778" s="238" t="str">
        <f>IF($C778="","",IF($C778="Ja","",VLOOKUP($B778,PDC!$B$10:$G$95,6,FALSE)))</f>
        <v/>
      </c>
      <c r="J778" s="238" t="str">
        <f>IF($C778="","",IF($C778="Ja","",VLOOKUP($B778,PDC!$B$10:$G$95,5,FALSE)))</f>
        <v/>
      </c>
      <c r="K778" s="31"/>
      <c r="L778" s="31"/>
      <c r="M778" s="238" t="str">
        <f>IF($F778="","",IF($F778="Ja","",VLOOKUP($E778,PDC!$B$10:$G$95,5,FALSE)))</f>
        <v/>
      </c>
      <c r="N778" s="31"/>
      <c r="O778" s="300">
        <f t="shared" si="44"/>
        <v>0</v>
      </c>
      <c r="P778" s="300">
        <f t="shared" si="47"/>
        <v>0</v>
      </c>
    </row>
    <row r="779" spans="1:16" x14ac:dyDescent="0.2">
      <c r="A779" s="36" t="str">
        <f>IF(LEN(Crossconnect!A781)=0,"",Crossconnect!A781)</f>
        <v/>
      </c>
      <c r="B779" s="174" t="str">
        <f>IF(LEN(Crossconnect!C781)=0,"",Crossconnect!C781)</f>
        <v/>
      </c>
      <c r="C779" s="174" t="str">
        <f t="shared" si="45"/>
        <v/>
      </c>
      <c r="D779" s="299" t="str">
        <f>IF(Crossconnect!B781="","",Crossconnect!B781)</f>
        <v/>
      </c>
      <c r="E779" s="174" t="str">
        <f>IF(LEN(Crossconnect!E781)=0,"",Crossconnect!E781)</f>
        <v/>
      </c>
      <c r="F779" s="174" t="str">
        <f t="shared" si="46"/>
        <v/>
      </c>
      <c r="G779" s="79" t="str">
        <f>IF(Crossconnect!D781="","",Crossconnect!D781)</f>
        <v/>
      </c>
      <c r="H779" s="36" t="str">
        <f>IF(LEN(Crossconnect!F781)=0,"",Crossconnect!F781)</f>
        <v/>
      </c>
      <c r="I779" s="238" t="str">
        <f>IF($C779="","",IF($C779="Ja","",VLOOKUP($B779,PDC!$B$10:$G$95,6,FALSE)))</f>
        <v/>
      </c>
      <c r="J779" s="238" t="str">
        <f>IF($C779="","",IF($C779="Ja","",VLOOKUP($B779,PDC!$B$10:$G$95,5,FALSE)))</f>
        <v/>
      </c>
      <c r="K779" s="31"/>
      <c r="L779" s="31"/>
      <c r="M779" s="238" t="str">
        <f>IF($F779="","",IF($F779="Ja","",VLOOKUP($E779,PDC!$B$10:$G$95,5,FALSE)))</f>
        <v/>
      </c>
      <c r="N779" s="31"/>
      <c r="O779" s="300">
        <f t="shared" si="44"/>
        <v>0</v>
      </c>
      <c r="P779" s="300">
        <f t="shared" si="47"/>
        <v>0</v>
      </c>
    </row>
    <row r="780" spans="1:16" x14ac:dyDescent="0.2">
      <c r="A780" s="36" t="str">
        <f>IF(LEN(Crossconnect!A782)=0,"",Crossconnect!A782)</f>
        <v/>
      </c>
      <c r="B780" s="174" t="str">
        <f>IF(LEN(Crossconnect!C782)=0,"",Crossconnect!C782)</f>
        <v/>
      </c>
      <c r="C780" s="174" t="str">
        <f t="shared" si="45"/>
        <v/>
      </c>
      <c r="D780" s="299" t="str">
        <f>IF(Crossconnect!B782="","",Crossconnect!B782)</f>
        <v/>
      </c>
      <c r="E780" s="174" t="str">
        <f>IF(LEN(Crossconnect!E782)=0,"",Crossconnect!E782)</f>
        <v/>
      </c>
      <c r="F780" s="174" t="str">
        <f t="shared" si="46"/>
        <v/>
      </c>
      <c r="G780" s="79" t="str">
        <f>IF(Crossconnect!D782="","",Crossconnect!D782)</f>
        <v/>
      </c>
      <c r="H780" s="36" t="str">
        <f>IF(LEN(Crossconnect!F782)=0,"",Crossconnect!F782)</f>
        <v/>
      </c>
      <c r="I780" s="238" t="str">
        <f>IF($C780="","",IF($C780="Ja","",VLOOKUP($B780,PDC!$B$10:$G$95,6,FALSE)))</f>
        <v/>
      </c>
      <c r="J780" s="238" t="str">
        <f>IF($C780="","",IF($C780="Ja","",VLOOKUP($B780,PDC!$B$10:$G$95,5,FALSE)))</f>
        <v/>
      </c>
      <c r="K780" s="31"/>
      <c r="L780" s="31"/>
      <c r="M780" s="238" t="str">
        <f>IF($F780="","",IF($F780="Ja","",VLOOKUP($E780,PDC!$B$10:$G$95,5,FALSE)))</f>
        <v/>
      </c>
      <c r="N780" s="31"/>
      <c r="O780" s="300">
        <f t="shared" ref="O780:O843" si="48">IF(C780="",0,IF(C780="Ja",K780,I780))</f>
        <v>0</v>
      </c>
      <c r="P780" s="300">
        <f t="shared" si="47"/>
        <v>0</v>
      </c>
    </row>
    <row r="781" spans="1:16" x14ac:dyDescent="0.2">
      <c r="A781" s="36" t="str">
        <f>IF(LEN(Crossconnect!A783)=0,"",Crossconnect!A783)</f>
        <v/>
      </c>
      <c r="B781" s="174" t="str">
        <f>IF(LEN(Crossconnect!C783)=0,"",Crossconnect!C783)</f>
        <v/>
      </c>
      <c r="C781" s="174" t="str">
        <f t="shared" ref="C781:C844" si="49">IF(B781="","",IF(LEFT(B781,3)="SD-","Ja","Nee"))</f>
        <v/>
      </c>
      <c r="D781" s="299" t="str">
        <f>IF(Crossconnect!B783="","",Crossconnect!B783)</f>
        <v/>
      </c>
      <c r="E781" s="174" t="str">
        <f>IF(LEN(Crossconnect!E783)=0,"",Crossconnect!E783)</f>
        <v/>
      </c>
      <c r="F781" s="174" t="str">
        <f t="shared" ref="F781:F844" si="50">IF(E781="","",IF(LEFT(E781,3)="SD-","Ja","Nee"))</f>
        <v/>
      </c>
      <c r="G781" s="79" t="str">
        <f>IF(Crossconnect!D783="","",Crossconnect!D783)</f>
        <v/>
      </c>
      <c r="H781" s="36" t="str">
        <f>IF(LEN(Crossconnect!F783)=0,"",Crossconnect!F783)</f>
        <v/>
      </c>
      <c r="I781" s="238" t="str">
        <f>IF($C781="","",IF($C781="Ja","",VLOOKUP($B781,PDC!$B$10:$G$95,6,FALSE)))</f>
        <v/>
      </c>
      <c r="J781" s="238" t="str">
        <f>IF($C781="","",IF($C781="Ja","",VLOOKUP($B781,PDC!$B$10:$G$95,5,FALSE)))</f>
        <v/>
      </c>
      <c r="K781" s="31"/>
      <c r="L781" s="31"/>
      <c r="M781" s="238" t="str">
        <f>IF($F781="","",IF($F781="Ja","",VLOOKUP($E781,PDC!$B$10:$G$95,5,FALSE)))</f>
        <v/>
      </c>
      <c r="N781" s="31"/>
      <c r="O781" s="300">
        <f t="shared" si="48"/>
        <v>0</v>
      </c>
      <c r="P781" s="300">
        <f t="shared" ref="P781:P844" si="51">IF(AND(C781="",F781=""),0,IF(C781="Ja",L781,J781)+IF(F781="Ja",N781,M781))</f>
        <v>0</v>
      </c>
    </row>
    <row r="782" spans="1:16" x14ac:dyDescent="0.2">
      <c r="A782" s="36" t="str">
        <f>IF(LEN(Crossconnect!A784)=0,"",Crossconnect!A784)</f>
        <v/>
      </c>
      <c r="B782" s="174" t="str">
        <f>IF(LEN(Crossconnect!C784)=0,"",Crossconnect!C784)</f>
        <v/>
      </c>
      <c r="C782" s="174" t="str">
        <f t="shared" si="49"/>
        <v/>
      </c>
      <c r="D782" s="299" t="str">
        <f>IF(Crossconnect!B784="","",Crossconnect!B784)</f>
        <v/>
      </c>
      <c r="E782" s="174" t="str">
        <f>IF(LEN(Crossconnect!E784)=0,"",Crossconnect!E784)</f>
        <v/>
      </c>
      <c r="F782" s="174" t="str">
        <f t="shared" si="50"/>
        <v/>
      </c>
      <c r="G782" s="79" t="str">
        <f>IF(Crossconnect!D784="","",Crossconnect!D784)</f>
        <v/>
      </c>
      <c r="H782" s="36" t="str">
        <f>IF(LEN(Crossconnect!F784)=0,"",Crossconnect!F784)</f>
        <v/>
      </c>
      <c r="I782" s="238" t="str">
        <f>IF($C782="","",IF($C782="Ja","",VLOOKUP($B782,PDC!$B$10:$G$95,6,FALSE)))</f>
        <v/>
      </c>
      <c r="J782" s="238" t="str">
        <f>IF($C782="","",IF($C782="Ja","",VLOOKUP($B782,PDC!$B$10:$G$95,5,FALSE)))</f>
        <v/>
      </c>
      <c r="K782" s="31"/>
      <c r="L782" s="31"/>
      <c r="M782" s="238" t="str">
        <f>IF($F782="","",IF($F782="Ja","",VLOOKUP($E782,PDC!$B$10:$G$95,5,FALSE)))</f>
        <v/>
      </c>
      <c r="N782" s="31"/>
      <c r="O782" s="300">
        <f t="shared" si="48"/>
        <v>0</v>
      </c>
      <c r="P782" s="300">
        <f t="shared" si="51"/>
        <v>0</v>
      </c>
    </row>
    <row r="783" spans="1:16" x14ac:dyDescent="0.2">
      <c r="A783" s="36" t="str">
        <f>IF(LEN(Crossconnect!A785)=0,"",Crossconnect!A785)</f>
        <v/>
      </c>
      <c r="B783" s="174" t="str">
        <f>IF(LEN(Crossconnect!C785)=0,"",Crossconnect!C785)</f>
        <v/>
      </c>
      <c r="C783" s="174" t="str">
        <f t="shared" si="49"/>
        <v/>
      </c>
      <c r="D783" s="299" t="str">
        <f>IF(Crossconnect!B785="","",Crossconnect!B785)</f>
        <v/>
      </c>
      <c r="E783" s="174" t="str">
        <f>IF(LEN(Crossconnect!E785)=0,"",Crossconnect!E785)</f>
        <v/>
      </c>
      <c r="F783" s="174" t="str">
        <f t="shared" si="50"/>
        <v/>
      </c>
      <c r="G783" s="79" t="str">
        <f>IF(Crossconnect!D785="","",Crossconnect!D785)</f>
        <v/>
      </c>
      <c r="H783" s="36" t="str">
        <f>IF(LEN(Crossconnect!F785)=0,"",Crossconnect!F785)</f>
        <v/>
      </c>
      <c r="I783" s="238" t="str">
        <f>IF($C783="","",IF($C783="Ja","",VLOOKUP($B783,PDC!$B$10:$G$95,6,FALSE)))</f>
        <v/>
      </c>
      <c r="J783" s="238" t="str">
        <f>IF($C783="","",IF($C783="Ja","",VLOOKUP($B783,PDC!$B$10:$G$95,5,FALSE)))</f>
        <v/>
      </c>
      <c r="K783" s="31"/>
      <c r="L783" s="31"/>
      <c r="M783" s="238" t="str">
        <f>IF($F783="","",IF($F783="Ja","",VLOOKUP($E783,PDC!$B$10:$G$95,5,FALSE)))</f>
        <v/>
      </c>
      <c r="N783" s="31"/>
      <c r="O783" s="300">
        <f t="shared" si="48"/>
        <v>0</v>
      </c>
      <c r="P783" s="300">
        <f t="shared" si="51"/>
        <v>0</v>
      </c>
    </row>
    <row r="784" spans="1:16" x14ac:dyDescent="0.2">
      <c r="A784" s="36" t="str">
        <f>IF(LEN(Crossconnect!A786)=0,"",Crossconnect!A786)</f>
        <v/>
      </c>
      <c r="B784" s="174" t="str">
        <f>IF(LEN(Crossconnect!C786)=0,"",Crossconnect!C786)</f>
        <v/>
      </c>
      <c r="C784" s="174" t="str">
        <f t="shared" si="49"/>
        <v/>
      </c>
      <c r="D784" s="299" t="str">
        <f>IF(Crossconnect!B786="","",Crossconnect!B786)</f>
        <v/>
      </c>
      <c r="E784" s="174" t="str">
        <f>IF(LEN(Crossconnect!E786)=0,"",Crossconnect!E786)</f>
        <v/>
      </c>
      <c r="F784" s="174" t="str">
        <f t="shared" si="50"/>
        <v/>
      </c>
      <c r="G784" s="79" t="str">
        <f>IF(Crossconnect!D786="","",Crossconnect!D786)</f>
        <v/>
      </c>
      <c r="H784" s="36" t="str">
        <f>IF(LEN(Crossconnect!F786)=0,"",Crossconnect!F786)</f>
        <v/>
      </c>
      <c r="I784" s="238" t="str">
        <f>IF($C784="","",IF($C784="Ja","",VLOOKUP($B784,PDC!$B$10:$G$95,6,FALSE)))</f>
        <v/>
      </c>
      <c r="J784" s="238" t="str">
        <f>IF($C784="","",IF($C784="Ja","",VLOOKUP($B784,PDC!$B$10:$G$95,5,FALSE)))</f>
        <v/>
      </c>
      <c r="K784" s="31"/>
      <c r="L784" s="31"/>
      <c r="M784" s="238" t="str">
        <f>IF($F784="","",IF($F784="Ja","",VLOOKUP($E784,PDC!$B$10:$G$95,5,FALSE)))</f>
        <v/>
      </c>
      <c r="N784" s="31"/>
      <c r="O784" s="300">
        <f t="shared" si="48"/>
        <v>0</v>
      </c>
      <c r="P784" s="300">
        <f t="shared" si="51"/>
        <v>0</v>
      </c>
    </row>
    <row r="785" spans="1:16" x14ac:dyDescent="0.2">
      <c r="A785" s="36" t="str">
        <f>IF(LEN(Crossconnect!A787)=0,"",Crossconnect!A787)</f>
        <v/>
      </c>
      <c r="B785" s="174" t="str">
        <f>IF(LEN(Crossconnect!C787)=0,"",Crossconnect!C787)</f>
        <v/>
      </c>
      <c r="C785" s="174" t="str">
        <f t="shared" si="49"/>
        <v/>
      </c>
      <c r="D785" s="299" t="str">
        <f>IF(Crossconnect!B787="","",Crossconnect!B787)</f>
        <v/>
      </c>
      <c r="E785" s="174" t="str">
        <f>IF(LEN(Crossconnect!E787)=0,"",Crossconnect!E787)</f>
        <v/>
      </c>
      <c r="F785" s="174" t="str">
        <f t="shared" si="50"/>
        <v/>
      </c>
      <c r="G785" s="79" t="str">
        <f>IF(Crossconnect!D787="","",Crossconnect!D787)</f>
        <v/>
      </c>
      <c r="H785" s="36" t="str">
        <f>IF(LEN(Crossconnect!F787)=0,"",Crossconnect!F787)</f>
        <v/>
      </c>
      <c r="I785" s="238" t="str">
        <f>IF($C785="","",IF($C785="Ja","",VLOOKUP($B785,PDC!$B$10:$G$95,6,FALSE)))</f>
        <v/>
      </c>
      <c r="J785" s="238" t="str">
        <f>IF($C785="","",IF($C785="Ja","",VLOOKUP($B785,PDC!$B$10:$G$95,5,FALSE)))</f>
        <v/>
      </c>
      <c r="K785" s="31"/>
      <c r="L785" s="31"/>
      <c r="M785" s="238" t="str">
        <f>IF($F785="","",IF($F785="Ja","",VLOOKUP($E785,PDC!$B$10:$G$95,5,FALSE)))</f>
        <v/>
      </c>
      <c r="N785" s="31"/>
      <c r="O785" s="300">
        <f t="shared" si="48"/>
        <v>0</v>
      </c>
      <c r="P785" s="300">
        <f t="shared" si="51"/>
        <v>0</v>
      </c>
    </row>
    <row r="786" spans="1:16" x14ac:dyDescent="0.2">
      <c r="A786" s="36" t="str">
        <f>IF(LEN(Crossconnect!A788)=0,"",Crossconnect!A788)</f>
        <v/>
      </c>
      <c r="B786" s="174" t="str">
        <f>IF(LEN(Crossconnect!C788)=0,"",Crossconnect!C788)</f>
        <v/>
      </c>
      <c r="C786" s="174" t="str">
        <f t="shared" si="49"/>
        <v/>
      </c>
      <c r="D786" s="299" t="str">
        <f>IF(Crossconnect!B788="","",Crossconnect!B788)</f>
        <v/>
      </c>
      <c r="E786" s="174" t="str">
        <f>IF(LEN(Crossconnect!E788)=0,"",Crossconnect!E788)</f>
        <v/>
      </c>
      <c r="F786" s="174" t="str">
        <f t="shared" si="50"/>
        <v/>
      </c>
      <c r="G786" s="79" t="str">
        <f>IF(Crossconnect!D788="","",Crossconnect!D788)</f>
        <v/>
      </c>
      <c r="H786" s="36" t="str">
        <f>IF(LEN(Crossconnect!F788)=0,"",Crossconnect!F788)</f>
        <v/>
      </c>
      <c r="I786" s="238" t="str">
        <f>IF($C786="","",IF($C786="Ja","",VLOOKUP($B786,PDC!$B$10:$G$95,6,FALSE)))</f>
        <v/>
      </c>
      <c r="J786" s="238" t="str">
        <f>IF($C786="","",IF($C786="Ja","",VLOOKUP($B786,PDC!$B$10:$G$95,5,FALSE)))</f>
        <v/>
      </c>
      <c r="K786" s="31"/>
      <c r="L786" s="31"/>
      <c r="M786" s="238" t="str">
        <f>IF($F786="","",IF($F786="Ja","",VLOOKUP($E786,PDC!$B$10:$G$95,5,FALSE)))</f>
        <v/>
      </c>
      <c r="N786" s="31"/>
      <c r="O786" s="300">
        <f t="shared" si="48"/>
        <v>0</v>
      </c>
      <c r="P786" s="300">
        <f t="shared" si="51"/>
        <v>0</v>
      </c>
    </row>
    <row r="787" spans="1:16" x14ac:dyDescent="0.2">
      <c r="A787" s="36" t="str">
        <f>IF(LEN(Crossconnect!A789)=0,"",Crossconnect!A789)</f>
        <v/>
      </c>
      <c r="B787" s="174" t="str">
        <f>IF(LEN(Crossconnect!C789)=0,"",Crossconnect!C789)</f>
        <v/>
      </c>
      <c r="C787" s="174" t="str">
        <f t="shared" si="49"/>
        <v/>
      </c>
      <c r="D787" s="299" t="str">
        <f>IF(Crossconnect!B789="","",Crossconnect!B789)</f>
        <v/>
      </c>
      <c r="E787" s="174" t="str">
        <f>IF(LEN(Crossconnect!E789)=0,"",Crossconnect!E789)</f>
        <v/>
      </c>
      <c r="F787" s="174" t="str">
        <f t="shared" si="50"/>
        <v/>
      </c>
      <c r="G787" s="79" t="str">
        <f>IF(Crossconnect!D789="","",Crossconnect!D789)</f>
        <v/>
      </c>
      <c r="H787" s="36" t="str">
        <f>IF(LEN(Crossconnect!F789)=0,"",Crossconnect!F789)</f>
        <v/>
      </c>
      <c r="I787" s="238" t="str">
        <f>IF($C787="","",IF($C787="Ja","",VLOOKUP($B787,PDC!$B$10:$G$95,6,FALSE)))</f>
        <v/>
      </c>
      <c r="J787" s="238" t="str">
        <f>IF($C787="","",IF($C787="Ja","",VLOOKUP($B787,PDC!$B$10:$G$95,5,FALSE)))</f>
        <v/>
      </c>
      <c r="K787" s="31"/>
      <c r="L787" s="31"/>
      <c r="M787" s="238" t="str">
        <f>IF($F787="","",IF($F787="Ja","",VLOOKUP($E787,PDC!$B$10:$G$95,5,FALSE)))</f>
        <v/>
      </c>
      <c r="N787" s="31"/>
      <c r="O787" s="300">
        <f t="shared" si="48"/>
        <v>0</v>
      </c>
      <c r="P787" s="300">
        <f t="shared" si="51"/>
        <v>0</v>
      </c>
    </row>
    <row r="788" spans="1:16" x14ac:dyDescent="0.2">
      <c r="A788" s="36" t="str">
        <f>IF(LEN(Crossconnect!A790)=0,"",Crossconnect!A790)</f>
        <v/>
      </c>
      <c r="B788" s="174" t="str">
        <f>IF(LEN(Crossconnect!C790)=0,"",Crossconnect!C790)</f>
        <v/>
      </c>
      <c r="C788" s="174" t="str">
        <f t="shared" si="49"/>
        <v/>
      </c>
      <c r="D788" s="299" t="str">
        <f>IF(Crossconnect!B790="","",Crossconnect!B790)</f>
        <v/>
      </c>
      <c r="E788" s="174" t="str">
        <f>IF(LEN(Crossconnect!E790)=0,"",Crossconnect!E790)</f>
        <v/>
      </c>
      <c r="F788" s="174" t="str">
        <f t="shared" si="50"/>
        <v/>
      </c>
      <c r="G788" s="79" t="str">
        <f>IF(Crossconnect!D790="","",Crossconnect!D790)</f>
        <v/>
      </c>
      <c r="H788" s="36" t="str">
        <f>IF(LEN(Crossconnect!F790)=0,"",Crossconnect!F790)</f>
        <v/>
      </c>
      <c r="I788" s="238" t="str">
        <f>IF($C788="","",IF($C788="Ja","",VLOOKUP($B788,PDC!$B$10:$G$95,6,FALSE)))</f>
        <v/>
      </c>
      <c r="J788" s="238" t="str">
        <f>IF($C788="","",IF($C788="Ja","",VLOOKUP($B788,PDC!$B$10:$G$95,5,FALSE)))</f>
        <v/>
      </c>
      <c r="K788" s="31"/>
      <c r="L788" s="31"/>
      <c r="M788" s="238" t="str">
        <f>IF($F788="","",IF($F788="Ja","",VLOOKUP($E788,PDC!$B$10:$G$95,5,FALSE)))</f>
        <v/>
      </c>
      <c r="N788" s="31"/>
      <c r="O788" s="300">
        <f t="shared" si="48"/>
        <v>0</v>
      </c>
      <c r="P788" s="300">
        <f t="shared" si="51"/>
        <v>0</v>
      </c>
    </row>
    <row r="789" spans="1:16" x14ac:dyDescent="0.2">
      <c r="A789" s="36" t="str">
        <f>IF(LEN(Crossconnect!A791)=0,"",Crossconnect!A791)</f>
        <v/>
      </c>
      <c r="B789" s="174" t="str">
        <f>IF(LEN(Crossconnect!C791)=0,"",Crossconnect!C791)</f>
        <v/>
      </c>
      <c r="C789" s="174" t="str">
        <f t="shared" si="49"/>
        <v/>
      </c>
      <c r="D789" s="299" t="str">
        <f>IF(Crossconnect!B791="","",Crossconnect!B791)</f>
        <v/>
      </c>
      <c r="E789" s="174" t="str">
        <f>IF(LEN(Crossconnect!E791)=0,"",Crossconnect!E791)</f>
        <v/>
      </c>
      <c r="F789" s="174" t="str">
        <f t="shared" si="50"/>
        <v/>
      </c>
      <c r="G789" s="79" t="str">
        <f>IF(Crossconnect!D791="","",Crossconnect!D791)</f>
        <v/>
      </c>
      <c r="H789" s="36" t="str">
        <f>IF(LEN(Crossconnect!F791)=0,"",Crossconnect!F791)</f>
        <v/>
      </c>
      <c r="I789" s="238" t="str">
        <f>IF($C789="","",IF($C789="Ja","",VLOOKUP($B789,PDC!$B$10:$G$95,6,FALSE)))</f>
        <v/>
      </c>
      <c r="J789" s="238" t="str">
        <f>IF($C789="","",IF($C789="Ja","",VLOOKUP($B789,PDC!$B$10:$G$95,5,FALSE)))</f>
        <v/>
      </c>
      <c r="K789" s="31"/>
      <c r="L789" s="31"/>
      <c r="M789" s="238" t="str">
        <f>IF($F789="","",IF($F789="Ja","",VLOOKUP($E789,PDC!$B$10:$G$95,5,FALSE)))</f>
        <v/>
      </c>
      <c r="N789" s="31"/>
      <c r="O789" s="300">
        <f t="shared" si="48"/>
        <v>0</v>
      </c>
      <c r="P789" s="300">
        <f t="shared" si="51"/>
        <v>0</v>
      </c>
    </row>
    <row r="790" spans="1:16" x14ac:dyDescent="0.2">
      <c r="A790" s="36" t="str">
        <f>IF(LEN(Crossconnect!A792)=0,"",Crossconnect!A792)</f>
        <v/>
      </c>
      <c r="B790" s="174" t="str">
        <f>IF(LEN(Crossconnect!C792)=0,"",Crossconnect!C792)</f>
        <v/>
      </c>
      <c r="C790" s="174" t="str">
        <f t="shared" si="49"/>
        <v/>
      </c>
      <c r="D790" s="299" t="str">
        <f>IF(Crossconnect!B792="","",Crossconnect!B792)</f>
        <v/>
      </c>
      <c r="E790" s="174" t="str">
        <f>IF(LEN(Crossconnect!E792)=0,"",Crossconnect!E792)</f>
        <v/>
      </c>
      <c r="F790" s="174" t="str">
        <f t="shared" si="50"/>
        <v/>
      </c>
      <c r="G790" s="79" t="str">
        <f>IF(Crossconnect!D792="","",Crossconnect!D792)</f>
        <v/>
      </c>
      <c r="H790" s="36" t="str">
        <f>IF(LEN(Crossconnect!F792)=0,"",Crossconnect!F792)</f>
        <v/>
      </c>
      <c r="I790" s="238" t="str">
        <f>IF($C790="","",IF($C790="Ja","",VLOOKUP($B790,PDC!$B$10:$G$95,6,FALSE)))</f>
        <v/>
      </c>
      <c r="J790" s="238" t="str">
        <f>IF($C790="","",IF($C790="Ja","",VLOOKUP($B790,PDC!$B$10:$G$95,5,FALSE)))</f>
        <v/>
      </c>
      <c r="K790" s="31"/>
      <c r="L790" s="31"/>
      <c r="M790" s="238" t="str">
        <f>IF($F790="","",IF($F790="Ja","",VLOOKUP($E790,PDC!$B$10:$G$95,5,FALSE)))</f>
        <v/>
      </c>
      <c r="N790" s="31"/>
      <c r="O790" s="300">
        <f t="shared" si="48"/>
        <v>0</v>
      </c>
      <c r="P790" s="300">
        <f t="shared" si="51"/>
        <v>0</v>
      </c>
    </row>
    <row r="791" spans="1:16" x14ac:dyDescent="0.2">
      <c r="A791" s="36" t="str">
        <f>IF(LEN(Crossconnect!A793)=0,"",Crossconnect!A793)</f>
        <v/>
      </c>
      <c r="B791" s="174" t="str">
        <f>IF(LEN(Crossconnect!C793)=0,"",Crossconnect!C793)</f>
        <v/>
      </c>
      <c r="C791" s="174" t="str">
        <f t="shared" si="49"/>
        <v/>
      </c>
      <c r="D791" s="299" t="str">
        <f>IF(Crossconnect!B793="","",Crossconnect!B793)</f>
        <v/>
      </c>
      <c r="E791" s="174" t="str">
        <f>IF(LEN(Crossconnect!E793)=0,"",Crossconnect!E793)</f>
        <v/>
      </c>
      <c r="F791" s="174" t="str">
        <f t="shared" si="50"/>
        <v/>
      </c>
      <c r="G791" s="79" t="str">
        <f>IF(Crossconnect!D793="","",Crossconnect!D793)</f>
        <v/>
      </c>
      <c r="H791" s="36" t="str">
        <f>IF(LEN(Crossconnect!F793)=0,"",Crossconnect!F793)</f>
        <v/>
      </c>
      <c r="I791" s="238" t="str">
        <f>IF($C791="","",IF($C791="Ja","",VLOOKUP($B791,PDC!$B$10:$G$95,6,FALSE)))</f>
        <v/>
      </c>
      <c r="J791" s="238" t="str">
        <f>IF($C791="","",IF($C791="Ja","",VLOOKUP($B791,PDC!$B$10:$G$95,5,FALSE)))</f>
        <v/>
      </c>
      <c r="K791" s="31"/>
      <c r="L791" s="31"/>
      <c r="M791" s="238" t="str">
        <f>IF($F791="","",IF($F791="Ja","",VLOOKUP($E791,PDC!$B$10:$G$95,5,FALSE)))</f>
        <v/>
      </c>
      <c r="N791" s="31"/>
      <c r="O791" s="300">
        <f t="shared" si="48"/>
        <v>0</v>
      </c>
      <c r="P791" s="300">
        <f t="shared" si="51"/>
        <v>0</v>
      </c>
    </row>
    <row r="792" spans="1:16" x14ac:dyDescent="0.2">
      <c r="A792" s="36" t="str">
        <f>IF(LEN(Crossconnect!A794)=0,"",Crossconnect!A794)</f>
        <v/>
      </c>
      <c r="B792" s="174" t="str">
        <f>IF(LEN(Crossconnect!C794)=0,"",Crossconnect!C794)</f>
        <v/>
      </c>
      <c r="C792" s="174" t="str">
        <f t="shared" si="49"/>
        <v/>
      </c>
      <c r="D792" s="299" t="str">
        <f>IF(Crossconnect!B794="","",Crossconnect!B794)</f>
        <v/>
      </c>
      <c r="E792" s="174" t="str">
        <f>IF(LEN(Crossconnect!E794)=0,"",Crossconnect!E794)</f>
        <v/>
      </c>
      <c r="F792" s="174" t="str">
        <f t="shared" si="50"/>
        <v/>
      </c>
      <c r="G792" s="79" t="str">
        <f>IF(Crossconnect!D794="","",Crossconnect!D794)</f>
        <v/>
      </c>
      <c r="H792" s="36" t="str">
        <f>IF(LEN(Crossconnect!F794)=0,"",Crossconnect!F794)</f>
        <v/>
      </c>
      <c r="I792" s="238" t="str">
        <f>IF($C792="","",IF($C792="Ja","",VLOOKUP($B792,PDC!$B$10:$G$95,6,FALSE)))</f>
        <v/>
      </c>
      <c r="J792" s="238" t="str">
        <f>IF($C792="","",IF($C792="Ja","",VLOOKUP($B792,PDC!$B$10:$G$95,5,FALSE)))</f>
        <v/>
      </c>
      <c r="K792" s="31"/>
      <c r="L792" s="31"/>
      <c r="M792" s="238" t="str">
        <f>IF($F792="","",IF($F792="Ja","",VLOOKUP($E792,PDC!$B$10:$G$95,5,FALSE)))</f>
        <v/>
      </c>
      <c r="N792" s="31"/>
      <c r="O792" s="300">
        <f t="shared" si="48"/>
        <v>0</v>
      </c>
      <c r="P792" s="300">
        <f t="shared" si="51"/>
        <v>0</v>
      </c>
    </row>
    <row r="793" spans="1:16" x14ac:dyDescent="0.2">
      <c r="A793" s="36" t="str">
        <f>IF(LEN(Crossconnect!A795)=0,"",Crossconnect!A795)</f>
        <v/>
      </c>
      <c r="B793" s="174" t="str">
        <f>IF(LEN(Crossconnect!C795)=0,"",Crossconnect!C795)</f>
        <v/>
      </c>
      <c r="C793" s="174" t="str">
        <f t="shared" si="49"/>
        <v/>
      </c>
      <c r="D793" s="299" t="str">
        <f>IF(Crossconnect!B795="","",Crossconnect!B795)</f>
        <v/>
      </c>
      <c r="E793" s="174" t="str">
        <f>IF(LEN(Crossconnect!E795)=0,"",Crossconnect!E795)</f>
        <v/>
      </c>
      <c r="F793" s="174" t="str">
        <f t="shared" si="50"/>
        <v/>
      </c>
      <c r="G793" s="79" t="str">
        <f>IF(Crossconnect!D795="","",Crossconnect!D795)</f>
        <v/>
      </c>
      <c r="H793" s="36" t="str">
        <f>IF(LEN(Crossconnect!F795)=0,"",Crossconnect!F795)</f>
        <v/>
      </c>
      <c r="I793" s="238" t="str">
        <f>IF($C793="","",IF($C793="Ja","",VLOOKUP($B793,PDC!$B$10:$G$95,6,FALSE)))</f>
        <v/>
      </c>
      <c r="J793" s="238" t="str">
        <f>IF($C793="","",IF($C793="Ja","",VLOOKUP($B793,PDC!$B$10:$G$95,5,FALSE)))</f>
        <v/>
      </c>
      <c r="K793" s="31"/>
      <c r="L793" s="31"/>
      <c r="M793" s="238" t="str">
        <f>IF($F793="","",IF($F793="Ja","",VLOOKUP($E793,PDC!$B$10:$G$95,5,FALSE)))</f>
        <v/>
      </c>
      <c r="N793" s="31"/>
      <c r="O793" s="300">
        <f t="shared" si="48"/>
        <v>0</v>
      </c>
      <c r="P793" s="300">
        <f t="shared" si="51"/>
        <v>0</v>
      </c>
    </row>
    <row r="794" spans="1:16" x14ac:dyDescent="0.2">
      <c r="A794" s="36" t="str">
        <f>IF(LEN(Crossconnect!A796)=0,"",Crossconnect!A796)</f>
        <v/>
      </c>
      <c r="B794" s="174" t="str">
        <f>IF(LEN(Crossconnect!C796)=0,"",Crossconnect!C796)</f>
        <v/>
      </c>
      <c r="C794" s="174" t="str">
        <f t="shared" si="49"/>
        <v/>
      </c>
      <c r="D794" s="299" t="str">
        <f>IF(Crossconnect!B796="","",Crossconnect!B796)</f>
        <v/>
      </c>
      <c r="E794" s="174" t="str">
        <f>IF(LEN(Crossconnect!E796)=0,"",Crossconnect!E796)</f>
        <v/>
      </c>
      <c r="F794" s="174" t="str">
        <f t="shared" si="50"/>
        <v/>
      </c>
      <c r="G794" s="79" t="str">
        <f>IF(Crossconnect!D796="","",Crossconnect!D796)</f>
        <v/>
      </c>
      <c r="H794" s="36" t="str">
        <f>IF(LEN(Crossconnect!F796)=0,"",Crossconnect!F796)</f>
        <v/>
      </c>
      <c r="I794" s="238" t="str">
        <f>IF($C794="","",IF($C794="Ja","",VLOOKUP($B794,PDC!$B$10:$G$95,6,FALSE)))</f>
        <v/>
      </c>
      <c r="J794" s="238" t="str">
        <f>IF($C794="","",IF($C794="Ja","",VLOOKUP($B794,PDC!$B$10:$G$95,5,FALSE)))</f>
        <v/>
      </c>
      <c r="K794" s="31"/>
      <c r="L794" s="31"/>
      <c r="M794" s="238" t="str">
        <f>IF($F794="","",IF($F794="Ja","",VLOOKUP($E794,PDC!$B$10:$G$95,5,FALSE)))</f>
        <v/>
      </c>
      <c r="N794" s="31"/>
      <c r="O794" s="300">
        <f t="shared" si="48"/>
        <v>0</v>
      </c>
      <c r="P794" s="300">
        <f t="shared" si="51"/>
        <v>0</v>
      </c>
    </row>
    <row r="795" spans="1:16" x14ac:dyDescent="0.2">
      <c r="A795" s="36" t="str">
        <f>IF(LEN(Crossconnect!A797)=0,"",Crossconnect!A797)</f>
        <v/>
      </c>
      <c r="B795" s="174" t="str">
        <f>IF(LEN(Crossconnect!C797)=0,"",Crossconnect!C797)</f>
        <v/>
      </c>
      <c r="C795" s="174" t="str">
        <f t="shared" si="49"/>
        <v/>
      </c>
      <c r="D795" s="299" t="str">
        <f>IF(Crossconnect!B797="","",Crossconnect!B797)</f>
        <v/>
      </c>
      <c r="E795" s="174" t="str">
        <f>IF(LEN(Crossconnect!E797)=0,"",Crossconnect!E797)</f>
        <v/>
      </c>
      <c r="F795" s="174" t="str">
        <f t="shared" si="50"/>
        <v/>
      </c>
      <c r="G795" s="79" t="str">
        <f>IF(Crossconnect!D797="","",Crossconnect!D797)</f>
        <v/>
      </c>
      <c r="H795" s="36" t="str">
        <f>IF(LEN(Crossconnect!F797)=0,"",Crossconnect!F797)</f>
        <v/>
      </c>
      <c r="I795" s="238" t="str">
        <f>IF($C795="","",IF($C795="Ja","",VLOOKUP($B795,PDC!$B$10:$G$95,6,FALSE)))</f>
        <v/>
      </c>
      <c r="J795" s="238" t="str">
        <f>IF($C795="","",IF($C795="Ja","",VLOOKUP($B795,PDC!$B$10:$G$95,5,FALSE)))</f>
        <v/>
      </c>
      <c r="K795" s="31"/>
      <c r="L795" s="31"/>
      <c r="M795" s="238" t="str">
        <f>IF($F795="","",IF($F795="Ja","",VLOOKUP($E795,PDC!$B$10:$G$95,5,FALSE)))</f>
        <v/>
      </c>
      <c r="N795" s="31"/>
      <c r="O795" s="300">
        <f t="shared" si="48"/>
        <v>0</v>
      </c>
      <c r="P795" s="300">
        <f t="shared" si="51"/>
        <v>0</v>
      </c>
    </row>
    <row r="796" spans="1:16" x14ac:dyDescent="0.2">
      <c r="A796" s="36" t="str">
        <f>IF(LEN(Crossconnect!A798)=0,"",Crossconnect!A798)</f>
        <v/>
      </c>
      <c r="B796" s="174" t="str">
        <f>IF(LEN(Crossconnect!C798)=0,"",Crossconnect!C798)</f>
        <v/>
      </c>
      <c r="C796" s="174" t="str">
        <f t="shared" si="49"/>
        <v/>
      </c>
      <c r="D796" s="299" t="str">
        <f>IF(Crossconnect!B798="","",Crossconnect!B798)</f>
        <v/>
      </c>
      <c r="E796" s="174" t="str">
        <f>IF(LEN(Crossconnect!E798)=0,"",Crossconnect!E798)</f>
        <v/>
      </c>
      <c r="F796" s="174" t="str">
        <f t="shared" si="50"/>
        <v/>
      </c>
      <c r="G796" s="79" t="str">
        <f>IF(Crossconnect!D798="","",Crossconnect!D798)</f>
        <v/>
      </c>
      <c r="H796" s="36" t="str">
        <f>IF(LEN(Crossconnect!F798)=0,"",Crossconnect!F798)</f>
        <v/>
      </c>
      <c r="I796" s="238" t="str">
        <f>IF($C796="","",IF($C796="Ja","",VLOOKUP($B796,PDC!$B$10:$G$95,6,FALSE)))</f>
        <v/>
      </c>
      <c r="J796" s="238" t="str">
        <f>IF($C796="","",IF($C796="Ja","",VLOOKUP($B796,PDC!$B$10:$G$95,5,FALSE)))</f>
        <v/>
      </c>
      <c r="K796" s="31"/>
      <c r="L796" s="31"/>
      <c r="M796" s="238" t="str">
        <f>IF($F796="","",IF($F796="Ja","",VLOOKUP($E796,PDC!$B$10:$G$95,5,FALSE)))</f>
        <v/>
      </c>
      <c r="N796" s="31"/>
      <c r="O796" s="300">
        <f t="shared" si="48"/>
        <v>0</v>
      </c>
      <c r="P796" s="300">
        <f t="shared" si="51"/>
        <v>0</v>
      </c>
    </row>
    <row r="797" spans="1:16" x14ac:dyDescent="0.2">
      <c r="A797" s="36" t="str">
        <f>IF(LEN(Crossconnect!A799)=0,"",Crossconnect!A799)</f>
        <v/>
      </c>
      <c r="B797" s="174" t="str">
        <f>IF(LEN(Crossconnect!C799)=0,"",Crossconnect!C799)</f>
        <v/>
      </c>
      <c r="C797" s="174" t="str">
        <f t="shared" si="49"/>
        <v/>
      </c>
      <c r="D797" s="299" t="str">
        <f>IF(Crossconnect!B799="","",Crossconnect!B799)</f>
        <v/>
      </c>
      <c r="E797" s="174" t="str">
        <f>IF(LEN(Crossconnect!E799)=0,"",Crossconnect!E799)</f>
        <v/>
      </c>
      <c r="F797" s="174" t="str">
        <f t="shared" si="50"/>
        <v/>
      </c>
      <c r="G797" s="79" t="str">
        <f>IF(Crossconnect!D799="","",Crossconnect!D799)</f>
        <v/>
      </c>
      <c r="H797" s="36" t="str">
        <f>IF(LEN(Crossconnect!F799)=0,"",Crossconnect!F799)</f>
        <v/>
      </c>
      <c r="I797" s="238" t="str">
        <f>IF($C797="","",IF($C797="Ja","",VLOOKUP($B797,PDC!$B$10:$G$95,6,FALSE)))</f>
        <v/>
      </c>
      <c r="J797" s="238" t="str">
        <f>IF($C797="","",IF($C797="Ja","",VLOOKUP($B797,PDC!$B$10:$G$95,5,FALSE)))</f>
        <v/>
      </c>
      <c r="K797" s="31"/>
      <c r="L797" s="31"/>
      <c r="M797" s="238" t="str">
        <f>IF($F797="","",IF($F797="Ja","",VLOOKUP($E797,PDC!$B$10:$G$95,5,FALSE)))</f>
        <v/>
      </c>
      <c r="N797" s="31"/>
      <c r="O797" s="300">
        <f t="shared" si="48"/>
        <v>0</v>
      </c>
      <c r="P797" s="300">
        <f t="shared" si="51"/>
        <v>0</v>
      </c>
    </row>
    <row r="798" spans="1:16" x14ac:dyDescent="0.2">
      <c r="A798" s="36" t="str">
        <f>IF(LEN(Crossconnect!A800)=0,"",Crossconnect!A800)</f>
        <v/>
      </c>
      <c r="B798" s="174" t="str">
        <f>IF(LEN(Crossconnect!C800)=0,"",Crossconnect!C800)</f>
        <v/>
      </c>
      <c r="C798" s="174" t="str">
        <f t="shared" si="49"/>
        <v/>
      </c>
      <c r="D798" s="299" t="str">
        <f>IF(Crossconnect!B800="","",Crossconnect!B800)</f>
        <v/>
      </c>
      <c r="E798" s="174" t="str">
        <f>IF(LEN(Crossconnect!E800)=0,"",Crossconnect!E800)</f>
        <v/>
      </c>
      <c r="F798" s="174" t="str">
        <f t="shared" si="50"/>
        <v/>
      </c>
      <c r="G798" s="79" t="str">
        <f>IF(Crossconnect!D800="","",Crossconnect!D800)</f>
        <v/>
      </c>
      <c r="H798" s="36" t="str">
        <f>IF(LEN(Crossconnect!F800)=0,"",Crossconnect!F800)</f>
        <v/>
      </c>
      <c r="I798" s="238" t="str">
        <f>IF($C798="","",IF($C798="Ja","",VLOOKUP($B798,PDC!$B$10:$G$95,6,FALSE)))</f>
        <v/>
      </c>
      <c r="J798" s="238" t="str">
        <f>IF($C798="","",IF($C798="Ja","",VLOOKUP($B798,PDC!$B$10:$G$95,5,FALSE)))</f>
        <v/>
      </c>
      <c r="K798" s="31"/>
      <c r="L798" s="31"/>
      <c r="M798" s="238" t="str">
        <f>IF($F798="","",IF($F798="Ja","",VLOOKUP($E798,PDC!$B$10:$G$95,5,FALSE)))</f>
        <v/>
      </c>
      <c r="N798" s="31"/>
      <c r="O798" s="300">
        <f t="shared" si="48"/>
        <v>0</v>
      </c>
      <c r="P798" s="300">
        <f t="shared" si="51"/>
        <v>0</v>
      </c>
    </row>
    <row r="799" spans="1:16" x14ac:dyDescent="0.2">
      <c r="A799" s="36" t="str">
        <f>IF(LEN(Crossconnect!A801)=0,"",Crossconnect!A801)</f>
        <v/>
      </c>
      <c r="B799" s="174" t="str">
        <f>IF(LEN(Crossconnect!C801)=0,"",Crossconnect!C801)</f>
        <v/>
      </c>
      <c r="C799" s="174" t="str">
        <f t="shared" si="49"/>
        <v/>
      </c>
      <c r="D799" s="299" t="str">
        <f>IF(Crossconnect!B801="","",Crossconnect!B801)</f>
        <v/>
      </c>
      <c r="E799" s="174" t="str">
        <f>IF(LEN(Crossconnect!E801)=0,"",Crossconnect!E801)</f>
        <v/>
      </c>
      <c r="F799" s="174" t="str">
        <f t="shared" si="50"/>
        <v/>
      </c>
      <c r="G799" s="79" t="str">
        <f>IF(Crossconnect!D801="","",Crossconnect!D801)</f>
        <v/>
      </c>
      <c r="H799" s="36" t="str">
        <f>IF(LEN(Crossconnect!F801)=0,"",Crossconnect!F801)</f>
        <v/>
      </c>
      <c r="I799" s="238" t="str">
        <f>IF($C799="","",IF($C799="Ja","",VLOOKUP($B799,PDC!$B$10:$G$95,6,FALSE)))</f>
        <v/>
      </c>
      <c r="J799" s="238" t="str">
        <f>IF($C799="","",IF($C799="Ja","",VLOOKUP($B799,PDC!$B$10:$G$95,5,FALSE)))</f>
        <v/>
      </c>
      <c r="K799" s="31"/>
      <c r="L799" s="31"/>
      <c r="M799" s="238" t="str">
        <f>IF($F799="","",IF($F799="Ja","",VLOOKUP($E799,PDC!$B$10:$G$95,5,FALSE)))</f>
        <v/>
      </c>
      <c r="N799" s="31"/>
      <c r="O799" s="300">
        <f t="shared" si="48"/>
        <v>0</v>
      </c>
      <c r="P799" s="300">
        <f t="shared" si="51"/>
        <v>0</v>
      </c>
    </row>
    <row r="800" spans="1:16" x14ac:dyDescent="0.2">
      <c r="A800" s="36" t="str">
        <f>IF(LEN(Crossconnect!A802)=0,"",Crossconnect!A802)</f>
        <v/>
      </c>
      <c r="B800" s="174" t="str">
        <f>IF(LEN(Crossconnect!C802)=0,"",Crossconnect!C802)</f>
        <v/>
      </c>
      <c r="C800" s="174" t="str">
        <f t="shared" si="49"/>
        <v/>
      </c>
      <c r="D800" s="299" t="str">
        <f>IF(Crossconnect!B802="","",Crossconnect!B802)</f>
        <v/>
      </c>
      <c r="E800" s="174" t="str">
        <f>IF(LEN(Crossconnect!E802)=0,"",Crossconnect!E802)</f>
        <v/>
      </c>
      <c r="F800" s="174" t="str">
        <f t="shared" si="50"/>
        <v/>
      </c>
      <c r="G800" s="79" t="str">
        <f>IF(Crossconnect!D802="","",Crossconnect!D802)</f>
        <v/>
      </c>
      <c r="H800" s="36" t="str">
        <f>IF(LEN(Crossconnect!F802)=0,"",Crossconnect!F802)</f>
        <v/>
      </c>
      <c r="I800" s="238" t="str">
        <f>IF($C800="","",IF($C800="Ja","",VLOOKUP($B800,PDC!$B$10:$G$95,6,FALSE)))</f>
        <v/>
      </c>
      <c r="J800" s="238" t="str">
        <f>IF($C800="","",IF($C800="Ja","",VLOOKUP($B800,PDC!$B$10:$G$95,5,FALSE)))</f>
        <v/>
      </c>
      <c r="K800" s="31"/>
      <c r="L800" s="31"/>
      <c r="M800" s="238" t="str">
        <f>IF($F800="","",IF($F800="Ja","",VLOOKUP($E800,PDC!$B$10:$G$95,5,FALSE)))</f>
        <v/>
      </c>
      <c r="N800" s="31"/>
      <c r="O800" s="300">
        <f t="shared" si="48"/>
        <v>0</v>
      </c>
      <c r="P800" s="300">
        <f t="shared" si="51"/>
        <v>0</v>
      </c>
    </row>
    <row r="801" spans="1:16" x14ac:dyDescent="0.2">
      <c r="A801" s="36" t="str">
        <f>IF(LEN(Crossconnect!A803)=0,"",Crossconnect!A803)</f>
        <v/>
      </c>
      <c r="B801" s="174" t="str">
        <f>IF(LEN(Crossconnect!C803)=0,"",Crossconnect!C803)</f>
        <v/>
      </c>
      <c r="C801" s="174" t="str">
        <f t="shared" si="49"/>
        <v/>
      </c>
      <c r="D801" s="299" t="str">
        <f>IF(Crossconnect!B803="","",Crossconnect!B803)</f>
        <v/>
      </c>
      <c r="E801" s="174" t="str">
        <f>IF(LEN(Crossconnect!E803)=0,"",Crossconnect!E803)</f>
        <v/>
      </c>
      <c r="F801" s="174" t="str">
        <f t="shared" si="50"/>
        <v/>
      </c>
      <c r="G801" s="79" t="str">
        <f>IF(Crossconnect!D803="","",Crossconnect!D803)</f>
        <v/>
      </c>
      <c r="H801" s="36" t="str">
        <f>IF(LEN(Crossconnect!F803)=0,"",Crossconnect!F803)</f>
        <v/>
      </c>
      <c r="I801" s="238" t="str">
        <f>IF($C801="","",IF($C801="Ja","",VLOOKUP($B801,PDC!$B$10:$G$95,6,FALSE)))</f>
        <v/>
      </c>
      <c r="J801" s="238" t="str">
        <f>IF($C801="","",IF($C801="Ja","",VLOOKUP($B801,PDC!$B$10:$G$95,5,FALSE)))</f>
        <v/>
      </c>
      <c r="K801" s="31"/>
      <c r="L801" s="31"/>
      <c r="M801" s="238" t="str">
        <f>IF($F801="","",IF($F801="Ja","",VLOOKUP($E801,PDC!$B$10:$G$95,5,FALSE)))</f>
        <v/>
      </c>
      <c r="N801" s="31"/>
      <c r="O801" s="300">
        <f t="shared" si="48"/>
        <v>0</v>
      </c>
      <c r="P801" s="300">
        <f t="shared" si="51"/>
        <v>0</v>
      </c>
    </row>
    <row r="802" spans="1:16" x14ac:dyDescent="0.2">
      <c r="A802" s="36" t="str">
        <f>IF(LEN(Crossconnect!A804)=0,"",Crossconnect!A804)</f>
        <v/>
      </c>
      <c r="B802" s="174" t="str">
        <f>IF(LEN(Crossconnect!C804)=0,"",Crossconnect!C804)</f>
        <v/>
      </c>
      <c r="C802" s="174" t="str">
        <f t="shared" si="49"/>
        <v/>
      </c>
      <c r="D802" s="299" t="str">
        <f>IF(Crossconnect!B804="","",Crossconnect!B804)</f>
        <v/>
      </c>
      <c r="E802" s="174" t="str">
        <f>IF(LEN(Crossconnect!E804)=0,"",Crossconnect!E804)</f>
        <v/>
      </c>
      <c r="F802" s="174" t="str">
        <f t="shared" si="50"/>
        <v/>
      </c>
      <c r="G802" s="79" t="str">
        <f>IF(Crossconnect!D804="","",Crossconnect!D804)</f>
        <v/>
      </c>
      <c r="H802" s="36" t="str">
        <f>IF(LEN(Crossconnect!F804)=0,"",Crossconnect!F804)</f>
        <v/>
      </c>
      <c r="I802" s="238" t="str">
        <f>IF($C802="","",IF($C802="Ja","",VLOOKUP($B802,PDC!$B$10:$G$95,6,FALSE)))</f>
        <v/>
      </c>
      <c r="J802" s="238" t="str">
        <f>IF($C802="","",IF($C802="Ja","",VLOOKUP($B802,PDC!$B$10:$G$95,5,FALSE)))</f>
        <v/>
      </c>
      <c r="K802" s="31"/>
      <c r="L802" s="31"/>
      <c r="M802" s="238" t="str">
        <f>IF($F802="","",IF($F802="Ja","",VLOOKUP($E802,PDC!$B$10:$G$95,5,FALSE)))</f>
        <v/>
      </c>
      <c r="N802" s="31"/>
      <c r="O802" s="300">
        <f t="shared" si="48"/>
        <v>0</v>
      </c>
      <c r="P802" s="300">
        <f t="shared" si="51"/>
        <v>0</v>
      </c>
    </row>
    <row r="803" spans="1:16" x14ac:dyDescent="0.2">
      <c r="A803" s="36" t="str">
        <f>IF(LEN(Crossconnect!A805)=0,"",Crossconnect!A805)</f>
        <v/>
      </c>
      <c r="B803" s="174" t="str">
        <f>IF(LEN(Crossconnect!C805)=0,"",Crossconnect!C805)</f>
        <v/>
      </c>
      <c r="C803" s="174" t="str">
        <f t="shared" si="49"/>
        <v/>
      </c>
      <c r="D803" s="299" t="str">
        <f>IF(Crossconnect!B805="","",Crossconnect!B805)</f>
        <v/>
      </c>
      <c r="E803" s="174" t="str">
        <f>IF(LEN(Crossconnect!E805)=0,"",Crossconnect!E805)</f>
        <v/>
      </c>
      <c r="F803" s="174" t="str">
        <f t="shared" si="50"/>
        <v/>
      </c>
      <c r="G803" s="79" t="str">
        <f>IF(Crossconnect!D805="","",Crossconnect!D805)</f>
        <v/>
      </c>
      <c r="H803" s="36" t="str">
        <f>IF(LEN(Crossconnect!F805)=0,"",Crossconnect!F805)</f>
        <v/>
      </c>
      <c r="I803" s="238" t="str">
        <f>IF($C803="","",IF($C803="Ja","",VLOOKUP($B803,PDC!$B$10:$G$95,6,FALSE)))</f>
        <v/>
      </c>
      <c r="J803" s="238" t="str">
        <f>IF($C803="","",IF($C803="Ja","",VLOOKUP($B803,PDC!$B$10:$G$95,5,FALSE)))</f>
        <v/>
      </c>
      <c r="K803" s="31"/>
      <c r="L803" s="31"/>
      <c r="M803" s="238" t="str">
        <f>IF($F803="","",IF($F803="Ja","",VLOOKUP($E803,PDC!$B$10:$G$95,5,FALSE)))</f>
        <v/>
      </c>
      <c r="N803" s="31"/>
      <c r="O803" s="300">
        <f t="shared" si="48"/>
        <v>0</v>
      </c>
      <c r="P803" s="300">
        <f t="shared" si="51"/>
        <v>0</v>
      </c>
    </row>
    <row r="804" spans="1:16" x14ac:dyDescent="0.2">
      <c r="A804" s="36" t="str">
        <f>IF(LEN(Crossconnect!A806)=0,"",Crossconnect!A806)</f>
        <v/>
      </c>
      <c r="B804" s="174" t="str">
        <f>IF(LEN(Crossconnect!C806)=0,"",Crossconnect!C806)</f>
        <v/>
      </c>
      <c r="C804" s="174" t="str">
        <f t="shared" si="49"/>
        <v/>
      </c>
      <c r="D804" s="299" t="str">
        <f>IF(Crossconnect!B806="","",Crossconnect!B806)</f>
        <v/>
      </c>
      <c r="E804" s="174" t="str">
        <f>IF(LEN(Crossconnect!E806)=0,"",Crossconnect!E806)</f>
        <v/>
      </c>
      <c r="F804" s="174" t="str">
        <f t="shared" si="50"/>
        <v/>
      </c>
      <c r="G804" s="79" t="str">
        <f>IF(Crossconnect!D806="","",Crossconnect!D806)</f>
        <v/>
      </c>
      <c r="H804" s="36" t="str">
        <f>IF(LEN(Crossconnect!F806)=0,"",Crossconnect!F806)</f>
        <v/>
      </c>
      <c r="I804" s="238" t="str">
        <f>IF($C804="","",IF($C804="Ja","",VLOOKUP($B804,PDC!$B$10:$G$95,6,FALSE)))</f>
        <v/>
      </c>
      <c r="J804" s="238" t="str">
        <f>IF($C804="","",IF($C804="Ja","",VLOOKUP($B804,PDC!$B$10:$G$95,5,FALSE)))</f>
        <v/>
      </c>
      <c r="K804" s="31"/>
      <c r="L804" s="31"/>
      <c r="M804" s="238" t="str">
        <f>IF($F804="","",IF($F804="Ja","",VLOOKUP($E804,PDC!$B$10:$G$95,5,FALSE)))</f>
        <v/>
      </c>
      <c r="N804" s="31"/>
      <c r="O804" s="300">
        <f t="shared" si="48"/>
        <v>0</v>
      </c>
      <c r="P804" s="300">
        <f t="shared" si="51"/>
        <v>0</v>
      </c>
    </row>
    <row r="805" spans="1:16" x14ac:dyDescent="0.2">
      <c r="A805" s="36" t="str">
        <f>IF(LEN(Crossconnect!A807)=0,"",Crossconnect!A807)</f>
        <v/>
      </c>
      <c r="B805" s="174" t="str">
        <f>IF(LEN(Crossconnect!C807)=0,"",Crossconnect!C807)</f>
        <v/>
      </c>
      <c r="C805" s="174" t="str">
        <f t="shared" si="49"/>
        <v/>
      </c>
      <c r="D805" s="299" t="str">
        <f>IF(Crossconnect!B807="","",Crossconnect!B807)</f>
        <v/>
      </c>
      <c r="E805" s="174" t="str">
        <f>IF(LEN(Crossconnect!E807)=0,"",Crossconnect!E807)</f>
        <v/>
      </c>
      <c r="F805" s="174" t="str">
        <f t="shared" si="50"/>
        <v/>
      </c>
      <c r="G805" s="79" t="str">
        <f>IF(Crossconnect!D807="","",Crossconnect!D807)</f>
        <v/>
      </c>
      <c r="H805" s="36" t="str">
        <f>IF(LEN(Crossconnect!F807)=0,"",Crossconnect!F807)</f>
        <v/>
      </c>
      <c r="I805" s="238" t="str">
        <f>IF($C805="","",IF($C805="Ja","",VLOOKUP($B805,PDC!$B$10:$G$95,6,FALSE)))</f>
        <v/>
      </c>
      <c r="J805" s="238" t="str">
        <f>IF($C805="","",IF($C805="Ja","",VLOOKUP($B805,PDC!$B$10:$G$95,5,FALSE)))</f>
        <v/>
      </c>
      <c r="K805" s="31"/>
      <c r="L805" s="31"/>
      <c r="M805" s="238" t="str">
        <f>IF($F805="","",IF($F805="Ja","",VLOOKUP($E805,PDC!$B$10:$G$95,5,FALSE)))</f>
        <v/>
      </c>
      <c r="N805" s="31"/>
      <c r="O805" s="300">
        <f t="shared" si="48"/>
        <v>0</v>
      </c>
      <c r="P805" s="300">
        <f t="shared" si="51"/>
        <v>0</v>
      </c>
    </row>
    <row r="806" spans="1:16" x14ac:dyDescent="0.2">
      <c r="A806" s="36" t="str">
        <f>IF(LEN(Crossconnect!A808)=0,"",Crossconnect!A808)</f>
        <v/>
      </c>
      <c r="B806" s="174" t="str">
        <f>IF(LEN(Crossconnect!C808)=0,"",Crossconnect!C808)</f>
        <v/>
      </c>
      <c r="C806" s="174" t="str">
        <f t="shared" si="49"/>
        <v/>
      </c>
      <c r="D806" s="299" t="str">
        <f>IF(Crossconnect!B808="","",Crossconnect!B808)</f>
        <v/>
      </c>
      <c r="E806" s="174" t="str">
        <f>IF(LEN(Crossconnect!E808)=0,"",Crossconnect!E808)</f>
        <v/>
      </c>
      <c r="F806" s="174" t="str">
        <f t="shared" si="50"/>
        <v/>
      </c>
      <c r="G806" s="79" t="str">
        <f>IF(Crossconnect!D808="","",Crossconnect!D808)</f>
        <v/>
      </c>
      <c r="H806" s="36" t="str">
        <f>IF(LEN(Crossconnect!F808)=0,"",Crossconnect!F808)</f>
        <v/>
      </c>
      <c r="I806" s="238" t="str">
        <f>IF($C806="","",IF($C806="Ja","",VLOOKUP($B806,PDC!$B$10:$G$95,6,FALSE)))</f>
        <v/>
      </c>
      <c r="J806" s="238" t="str">
        <f>IF($C806="","",IF($C806="Ja","",VLOOKUP($B806,PDC!$B$10:$G$95,5,FALSE)))</f>
        <v/>
      </c>
      <c r="K806" s="31"/>
      <c r="L806" s="31"/>
      <c r="M806" s="238" t="str">
        <f>IF($F806="","",IF($F806="Ja","",VLOOKUP($E806,PDC!$B$10:$G$95,5,FALSE)))</f>
        <v/>
      </c>
      <c r="N806" s="31"/>
      <c r="O806" s="300">
        <f t="shared" si="48"/>
        <v>0</v>
      </c>
      <c r="P806" s="300">
        <f t="shared" si="51"/>
        <v>0</v>
      </c>
    </row>
    <row r="807" spans="1:16" x14ac:dyDescent="0.2">
      <c r="A807" s="36" t="str">
        <f>IF(LEN(Crossconnect!A809)=0,"",Crossconnect!A809)</f>
        <v/>
      </c>
      <c r="B807" s="174" t="str">
        <f>IF(LEN(Crossconnect!C809)=0,"",Crossconnect!C809)</f>
        <v/>
      </c>
      <c r="C807" s="174" t="str">
        <f t="shared" si="49"/>
        <v/>
      </c>
      <c r="D807" s="299" t="str">
        <f>IF(Crossconnect!B809="","",Crossconnect!B809)</f>
        <v/>
      </c>
      <c r="E807" s="174" t="str">
        <f>IF(LEN(Crossconnect!E809)=0,"",Crossconnect!E809)</f>
        <v/>
      </c>
      <c r="F807" s="174" t="str">
        <f t="shared" si="50"/>
        <v/>
      </c>
      <c r="G807" s="79" t="str">
        <f>IF(Crossconnect!D809="","",Crossconnect!D809)</f>
        <v/>
      </c>
      <c r="H807" s="36" t="str">
        <f>IF(LEN(Crossconnect!F809)=0,"",Crossconnect!F809)</f>
        <v/>
      </c>
      <c r="I807" s="238" t="str">
        <f>IF($C807="","",IF($C807="Ja","",VLOOKUP($B807,PDC!$B$10:$G$95,6,FALSE)))</f>
        <v/>
      </c>
      <c r="J807" s="238" t="str">
        <f>IF($C807="","",IF($C807="Ja","",VLOOKUP($B807,PDC!$B$10:$G$95,5,FALSE)))</f>
        <v/>
      </c>
      <c r="K807" s="31"/>
      <c r="L807" s="31"/>
      <c r="M807" s="238" t="str">
        <f>IF($F807="","",IF($F807="Ja","",VLOOKUP($E807,PDC!$B$10:$G$95,5,FALSE)))</f>
        <v/>
      </c>
      <c r="N807" s="31"/>
      <c r="O807" s="300">
        <f t="shared" si="48"/>
        <v>0</v>
      </c>
      <c r="P807" s="300">
        <f t="shared" si="51"/>
        <v>0</v>
      </c>
    </row>
    <row r="808" spans="1:16" x14ac:dyDescent="0.2">
      <c r="A808" s="36" t="str">
        <f>IF(LEN(Crossconnect!A810)=0,"",Crossconnect!A810)</f>
        <v/>
      </c>
      <c r="B808" s="174" t="str">
        <f>IF(LEN(Crossconnect!C810)=0,"",Crossconnect!C810)</f>
        <v/>
      </c>
      <c r="C808" s="174" t="str">
        <f t="shared" si="49"/>
        <v/>
      </c>
      <c r="D808" s="299" t="str">
        <f>IF(Crossconnect!B810="","",Crossconnect!B810)</f>
        <v/>
      </c>
      <c r="E808" s="174" t="str">
        <f>IF(LEN(Crossconnect!E810)=0,"",Crossconnect!E810)</f>
        <v/>
      </c>
      <c r="F808" s="174" t="str">
        <f t="shared" si="50"/>
        <v/>
      </c>
      <c r="G808" s="79" t="str">
        <f>IF(Crossconnect!D810="","",Crossconnect!D810)</f>
        <v/>
      </c>
      <c r="H808" s="36" t="str">
        <f>IF(LEN(Crossconnect!F810)=0,"",Crossconnect!F810)</f>
        <v/>
      </c>
      <c r="I808" s="238" t="str">
        <f>IF($C808="","",IF($C808="Ja","",VLOOKUP($B808,PDC!$B$10:$G$95,6,FALSE)))</f>
        <v/>
      </c>
      <c r="J808" s="238" t="str">
        <f>IF($C808="","",IF($C808="Ja","",VLOOKUP($B808,PDC!$B$10:$G$95,5,FALSE)))</f>
        <v/>
      </c>
      <c r="K808" s="31"/>
      <c r="L808" s="31"/>
      <c r="M808" s="238" t="str">
        <f>IF($F808="","",IF($F808="Ja","",VLOOKUP($E808,PDC!$B$10:$G$95,5,FALSE)))</f>
        <v/>
      </c>
      <c r="N808" s="31"/>
      <c r="O808" s="300">
        <f t="shared" si="48"/>
        <v>0</v>
      </c>
      <c r="P808" s="300">
        <f t="shared" si="51"/>
        <v>0</v>
      </c>
    </row>
    <row r="809" spans="1:16" x14ac:dyDescent="0.2">
      <c r="A809" s="36" t="str">
        <f>IF(LEN(Crossconnect!A811)=0,"",Crossconnect!A811)</f>
        <v/>
      </c>
      <c r="B809" s="174" t="str">
        <f>IF(LEN(Crossconnect!C811)=0,"",Crossconnect!C811)</f>
        <v/>
      </c>
      <c r="C809" s="174" t="str">
        <f t="shared" si="49"/>
        <v/>
      </c>
      <c r="D809" s="299" t="str">
        <f>IF(Crossconnect!B811="","",Crossconnect!B811)</f>
        <v/>
      </c>
      <c r="E809" s="174" t="str">
        <f>IF(LEN(Crossconnect!E811)=0,"",Crossconnect!E811)</f>
        <v/>
      </c>
      <c r="F809" s="174" t="str">
        <f t="shared" si="50"/>
        <v/>
      </c>
      <c r="G809" s="79" t="str">
        <f>IF(Crossconnect!D811="","",Crossconnect!D811)</f>
        <v/>
      </c>
      <c r="H809" s="36" t="str">
        <f>IF(LEN(Crossconnect!F811)=0,"",Crossconnect!F811)</f>
        <v/>
      </c>
      <c r="I809" s="238" t="str">
        <f>IF($C809="","",IF($C809="Ja","",VLOOKUP($B809,PDC!$B$10:$G$95,6,FALSE)))</f>
        <v/>
      </c>
      <c r="J809" s="238" t="str">
        <f>IF($C809="","",IF($C809="Ja","",VLOOKUP($B809,PDC!$B$10:$G$95,5,FALSE)))</f>
        <v/>
      </c>
      <c r="K809" s="31"/>
      <c r="L809" s="31"/>
      <c r="M809" s="238" t="str">
        <f>IF($F809="","",IF($F809="Ja","",VLOOKUP($E809,PDC!$B$10:$G$95,5,FALSE)))</f>
        <v/>
      </c>
      <c r="N809" s="31"/>
      <c r="O809" s="300">
        <f t="shared" si="48"/>
        <v>0</v>
      </c>
      <c r="P809" s="300">
        <f t="shared" si="51"/>
        <v>0</v>
      </c>
    </row>
    <row r="810" spans="1:16" x14ac:dyDescent="0.2">
      <c r="A810" s="36" t="str">
        <f>IF(LEN(Crossconnect!A812)=0,"",Crossconnect!A812)</f>
        <v/>
      </c>
      <c r="B810" s="174" t="str">
        <f>IF(LEN(Crossconnect!C812)=0,"",Crossconnect!C812)</f>
        <v/>
      </c>
      <c r="C810" s="174" t="str">
        <f t="shared" si="49"/>
        <v/>
      </c>
      <c r="D810" s="299" t="str">
        <f>IF(Crossconnect!B812="","",Crossconnect!B812)</f>
        <v/>
      </c>
      <c r="E810" s="174" t="str">
        <f>IF(LEN(Crossconnect!E812)=0,"",Crossconnect!E812)</f>
        <v/>
      </c>
      <c r="F810" s="174" t="str">
        <f t="shared" si="50"/>
        <v/>
      </c>
      <c r="G810" s="79" t="str">
        <f>IF(Crossconnect!D812="","",Crossconnect!D812)</f>
        <v/>
      </c>
      <c r="H810" s="36" t="str">
        <f>IF(LEN(Crossconnect!F812)=0,"",Crossconnect!F812)</f>
        <v/>
      </c>
      <c r="I810" s="238" t="str">
        <f>IF($C810="","",IF($C810="Ja","",VLOOKUP($B810,PDC!$B$10:$G$95,6,FALSE)))</f>
        <v/>
      </c>
      <c r="J810" s="238" t="str">
        <f>IF($C810="","",IF($C810="Ja","",VLOOKUP($B810,PDC!$B$10:$G$95,5,FALSE)))</f>
        <v/>
      </c>
      <c r="K810" s="31"/>
      <c r="L810" s="31"/>
      <c r="M810" s="238" t="str">
        <f>IF($F810="","",IF($F810="Ja","",VLOOKUP($E810,PDC!$B$10:$G$95,5,FALSE)))</f>
        <v/>
      </c>
      <c r="N810" s="31"/>
      <c r="O810" s="300">
        <f t="shared" si="48"/>
        <v>0</v>
      </c>
      <c r="P810" s="300">
        <f t="shared" si="51"/>
        <v>0</v>
      </c>
    </row>
    <row r="811" spans="1:16" x14ac:dyDescent="0.2">
      <c r="A811" s="36" t="str">
        <f>IF(LEN(Crossconnect!A813)=0,"",Crossconnect!A813)</f>
        <v/>
      </c>
      <c r="B811" s="174" t="str">
        <f>IF(LEN(Crossconnect!C813)=0,"",Crossconnect!C813)</f>
        <v/>
      </c>
      <c r="C811" s="174" t="str">
        <f t="shared" si="49"/>
        <v/>
      </c>
      <c r="D811" s="299" t="str">
        <f>IF(Crossconnect!B813="","",Crossconnect!B813)</f>
        <v/>
      </c>
      <c r="E811" s="174" t="str">
        <f>IF(LEN(Crossconnect!E813)=0,"",Crossconnect!E813)</f>
        <v/>
      </c>
      <c r="F811" s="174" t="str">
        <f t="shared" si="50"/>
        <v/>
      </c>
      <c r="G811" s="79" t="str">
        <f>IF(Crossconnect!D813="","",Crossconnect!D813)</f>
        <v/>
      </c>
      <c r="H811" s="36" t="str">
        <f>IF(LEN(Crossconnect!F813)=0,"",Crossconnect!F813)</f>
        <v/>
      </c>
      <c r="I811" s="238" t="str">
        <f>IF($C811="","",IF($C811="Ja","",VLOOKUP($B811,PDC!$B$10:$G$95,6,FALSE)))</f>
        <v/>
      </c>
      <c r="J811" s="238" t="str">
        <f>IF($C811="","",IF($C811="Ja","",VLOOKUP($B811,PDC!$B$10:$G$95,5,FALSE)))</f>
        <v/>
      </c>
      <c r="K811" s="31"/>
      <c r="L811" s="31"/>
      <c r="M811" s="238" t="str">
        <f>IF($F811="","",IF($F811="Ja","",VLOOKUP($E811,PDC!$B$10:$G$95,5,FALSE)))</f>
        <v/>
      </c>
      <c r="N811" s="31"/>
      <c r="O811" s="300">
        <f t="shared" si="48"/>
        <v>0</v>
      </c>
      <c r="P811" s="300">
        <f t="shared" si="51"/>
        <v>0</v>
      </c>
    </row>
    <row r="812" spans="1:16" x14ac:dyDescent="0.2">
      <c r="A812" s="36" t="str">
        <f>IF(LEN(Crossconnect!A814)=0,"",Crossconnect!A814)</f>
        <v/>
      </c>
      <c r="B812" s="174" t="str">
        <f>IF(LEN(Crossconnect!C814)=0,"",Crossconnect!C814)</f>
        <v/>
      </c>
      <c r="C812" s="174" t="str">
        <f t="shared" si="49"/>
        <v/>
      </c>
      <c r="D812" s="299" t="str">
        <f>IF(Crossconnect!B814="","",Crossconnect!B814)</f>
        <v/>
      </c>
      <c r="E812" s="174" t="str">
        <f>IF(LEN(Crossconnect!E814)=0,"",Crossconnect!E814)</f>
        <v/>
      </c>
      <c r="F812" s="174" t="str">
        <f t="shared" si="50"/>
        <v/>
      </c>
      <c r="G812" s="79" t="str">
        <f>IF(Crossconnect!D814="","",Crossconnect!D814)</f>
        <v/>
      </c>
      <c r="H812" s="36" t="str">
        <f>IF(LEN(Crossconnect!F814)=0,"",Crossconnect!F814)</f>
        <v/>
      </c>
      <c r="I812" s="238" t="str">
        <f>IF($C812="","",IF($C812="Ja","",VLOOKUP($B812,PDC!$B$10:$G$95,6,FALSE)))</f>
        <v/>
      </c>
      <c r="J812" s="238" t="str">
        <f>IF($C812="","",IF($C812="Ja","",VLOOKUP($B812,PDC!$B$10:$G$95,5,FALSE)))</f>
        <v/>
      </c>
      <c r="K812" s="31"/>
      <c r="L812" s="31"/>
      <c r="M812" s="238" t="str">
        <f>IF($F812="","",IF($F812="Ja","",VLOOKUP($E812,PDC!$B$10:$G$95,5,FALSE)))</f>
        <v/>
      </c>
      <c r="N812" s="31"/>
      <c r="O812" s="300">
        <f t="shared" si="48"/>
        <v>0</v>
      </c>
      <c r="P812" s="300">
        <f t="shared" si="51"/>
        <v>0</v>
      </c>
    </row>
    <row r="813" spans="1:16" x14ac:dyDescent="0.2">
      <c r="A813" s="36" t="str">
        <f>IF(LEN(Crossconnect!A815)=0,"",Crossconnect!A815)</f>
        <v/>
      </c>
      <c r="B813" s="174" t="str">
        <f>IF(LEN(Crossconnect!C815)=0,"",Crossconnect!C815)</f>
        <v/>
      </c>
      <c r="C813" s="174" t="str">
        <f t="shared" si="49"/>
        <v/>
      </c>
      <c r="D813" s="299" t="str">
        <f>IF(Crossconnect!B815="","",Crossconnect!B815)</f>
        <v/>
      </c>
      <c r="E813" s="174" t="str">
        <f>IF(LEN(Crossconnect!E815)=0,"",Crossconnect!E815)</f>
        <v/>
      </c>
      <c r="F813" s="174" t="str">
        <f t="shared" si="50"/>
        <v/>
      </c>
      <c r="G813" s="79" t="str">
        <f>IF(Crossconnect!D815="","",Crossconnect!D815)</f>
        <v/>
      </c>
      <c r="H813" s="36" t="str">
        <f>IF(LEN(Crossconnect!F815)=0,"",Crossconnect!F815)</f>
        <v/>
      </c>
      <c r="I813" s="238" t="str">
        <f>IF($C813="","",IF($C813="Ja","",VLOOKUP($B813,PDC!$B$10:$G$95,6,FALSE)))</f>
        <v/>
      </c>
      <c r="J813" s="238" t="str">
        <f>IF($C813="","",IF($C813="Ja","",VLOOKUP($B813,PDC!$B$10:$G$95,5,FALSE)))</f>
        <v/>
      </c>
      <c r="K813" s="31"/>
      <c r="L813" s="31"/>
      <c r="M813" s="238" t="str">
        <f>IF($F813="","",IF($F813="Ja","",VLOOKUP($E813,PDC!$B$10:$G$95,5,FALSE)))</f>
        <v/>
      </c>
      <c r="N813" s="31"/>
      <c r="O813" s="300">
        <f t="shared" si="48"/>
        <v>0</v>
      </c>
      <c r="P813" s="300">
        <f t="shared" si="51"/>
        <v>0</v>
      </c>
    </row>
    <row r="814" spans="1:16" x14ac:dyDescent="0.2">
      <c r="A814" s="36" t="str">
        <f>IF(LEN(Crossconnect!A816)=0,"",Crossconnect!A816)</f>
        <v/>
      </c>
      <c r="B814" s="174" t="str">
        <f>IF(LEN(Crossconnect!C816)=0,"",Crossconnect!C816)</f>
        <v/>
      </c>
      <c r="C814" s="174" t="str">
        <f t="shared" si="49"/>
        <v/>
      </c>
      <c r="D814" s="299" t="str">
        <f>IF(Crossconnect!B816="","",Crossconnect!B816)</f>
        <v/>
      </c>
      <c r="E814" s="174" t="str">
        <f>IF(LEN(Crossconnect!E816)=0,"",Crossconnect!E816)</f>
        <v/>
      </c>
      <c r="F814" s="174" t="str">
        <f t="shared" si="50"/>
        <v/>
      </c>
      <c r="G814" s="79" t="str">
        <f>IF(Crossconnect!D816="","",Crossconnect!D816)</f>
        <v/>
      </c>
      <c r="H814" s="36" t="str">
        <f>IF(LEN(Crossconnect!F816)=0,"",Crossconnect!F816)</f>
        <v/>
      </c>
      <c r="I814" s="238" t="str">
        <f>IF($C814="","",IF($C814="Ja","",VLOOKUP($B814,PDC!$B$10:$G$95,6,FALSE)))</f>
        <v/>
      </c>
      <c r="J814" s="238" t="str">
        <f>IF($C814="","",IF($C814="Ja","",VLOOKUP($B814,PDC!$B$10:$G$95,5,FALSE)))</f>
        <v/>
      </c>
      <c r="K814" s="31"/>
      <c r="L814" s="31"/>
      <c r="M814" s="238" t="str">
        <f>IF($F814="","",IF($F814="Ja","",VLOOKUP($E814,PDC!$B$10:$G$95,5,FALSE)))</f>
        <v/>
      </c>
      <c r="N814" s="31"/>
      <c r="O814" s="300">
        <f t="shared" si="48"/>
        <v>0</v>
      </c>
      <c r="P814" s="300">
        <f t="shared" si="51"/>
        <v>0</v>
      </c>
    </row>
    <row r="815" spans="1:16" x14ac:dyDescent="0.2">
      <c r="A815" s="36" t="str">
        <f>IF(LEN(Crossconnect!A817)=0,"",Crossconnect!A817)</f>
        <v/>
      </c>
      <c r="B815" s="174" t="str">
        <f>IF(LEN(Crossconnect!C817)=0,"",Crossconnect!C817)</f>
        <v/>
      </c>
      <c r="C815" s="174" t="str">
        <f t="shared" si="49"/>
        <v/>
      </c>
      <c r="D815" s="299" t="str">
        <f>IF(Crossconnect!B817="","",Crossconnect!B817)</f>
        <v/>
      </c>
      <c r="E815" s="174" t="str">
        <f>IF(LEN(Crossconnect!E817)=0,"",Crossconnect!E817)</f>
        <v/>
      </c>
      <c r="F815" s="174" t="str">
        <f t="shared" si="50"/>
        <v/>
      </c>
      <c r="G815" s="79" t="str">
        <f>IF(Crossconnect!D817="","",Crossconnect!D817)</f>
        <v/>
      </c>
      <c r="H815" s="36" t="str">
        <f>IF(LEN(Crossconnect!F817)=0,"",Crossconnect!F817)</f>
        <v/>
      </c>
      <c r="I815" s="238" t="str">
        <f>IF($C815="","",IF($C815="Ja","",VLOOKUP($B815,PDC!$B$10:$G$95,6,FALSE)))</f>
        <v/>
      </c>
      <c r="J815" s="238" t="str">
        <f>IF($C815="","",IF($C815="Ja","",VLOOKUP($B815,PDC!$B$10:$G$95,5,FALSE)))</f>
        <v/>
      </c>
      <c r="K815" s="31"/>
      <c r="L815" s="31"/>
      <c r="M815" s="238" t="str">
        <f>IF($F815="","",IF($F815="Ja","",VLOOKUP($E815,PDC!$B$10:$G$95,5,FALSE)))</f>
        <v/>
      </c>
      <c r="N815" s="31"/>
      <c r="O815" s="300">
        <f t="shared" si="48"/>
        <v>0</v>
      </c>
      <c r="P815" s="300">
        <f t="shared" si="51"/>
        <v>0</v>
      </c>
    </row>
    <row r="816" spans="1:16" x14ac:dyDescent="0.2">
      <c r="A816" s="36" t="str">
        <f>IF(LEN(Crossconnect!A818)=0,"",Crossconnect!A818)</f>
        <v/>
      </c>
      <c r="B816" s="174" t="str">
        <f>IF(LEN(Crossconnect!C818)=0,"",Crossconnect!C818)</f>
        <v/>
      </c>
      <c r="C816" s="174" t="str">
        <f t="shared" si="49"/>
        <v/>
      </c>
      <c r="D816" s="299" t="str">
        <f>IF(Crossconnect!B818="","",Crossconnect!B818)</f>
        <v/>
      </c>
      <c r="E816" s="174" t="str">
        <f>IF(LEN(Crossconnect!E818)=0,"",Crossconnect!E818)</f>
        <v/>
      </c>
      <c r="F816" s="174" t="str">
        <f t="shared" si="50"/>
        <v/>
      </c>
      <c r="G816" s="79" t="str">
        <f>IF(Crossconnect!D818="","",Crossconnect!D818)</f>
        <v/>
      </c>
      <c r="H816" s="36" t="str">
        <f>IF(LEN(Crossconnect!F818)=0,"",Crossconnect!F818)</f>
        <v/>
      </c>
      <c r="I816" s="238" t="str">
        <f>IF($C816="","",IF($C816="Ja","",VLOOKUP($B816,PDC!$B$10:$G$95,6,FALSE)))</f>
        <v/>
      </c>
      <c r="J816" s="238" t="str">
        <f>IF($C816="","",IF($C816="Ja","",VLOOKUP($B816,PDC!$B$10:$G$95,5,FALSE)))</f>
        <v/>
      </c>
      <c r="K816" s="31"/>
      <c r="L816" s="31"/>
      <c r="M816" s="238" t="str">
        <f>IF($F816="","",IF($F816="Ja","",VLOOKUP($E816,PDC!$B$10:$G$95,5,FALSE)))</f>
        <v/>
      </c>
      <c r="N816" s="31"/>
      <c r="O816" s="300">
        <f t="shared" si="48"/>
        <v>0</v>
      </c>
      <c r="P816" s="300">
        <f t="shared" si="51"/>
        <v>0</v>
      </c>
    </row>
    <row r="817" spans="1:16" x14ac:dyDescent="0.2">
      <c r="A817" s="36" t="str">
        <f>IF(LEN(Crossconnect!A819)=0,"",Crossconnect!A819)</f>
        <v/>
      </c>
      <c r="B817" s="174" t="str">
        <f>IF(LEN(Crossconnect!C819)=0,"",Crossconnect!C819)</f>
        <v/>
      </c>
      <c r="C817" s="174" t="str">
        <f t="shared" si="49"/>
        <v/>
      </c>
      <c r="D817" s="299" t="str">
        <f>IF(Crossconnect!B819="","",Crossconnect!B819)</f>
        <v/>
      </c>
      <c r="E817" s="174" t="str">
        <f>IF(LEN(Crossconnect!E819)=0,"",Crossconnect!E819)</f>
        <v/>
      </c>
      <c r="F817" s="174" t="str">
        <f t="shared" si="50"/>
        <v/>
      </c>
      <c r="G817" s="79" t="str">
        <f>IF(Crossconnect!D819="","",Crossconnect!D819)</f>
        <v/>
      </c>
      <c r="H817" s="36" t="str">
        <f>IF(LEN(Crossconnect!F819)=0,"",Crossconnect!F819)</f>
        <v/>
      </c>
      <c r="I817" s="238" t="str">
        <f>IF($C817="","",IF($C817="Ja","",VLOOKUP($B817,PDC!$B$10:$G$95,6,FALSE)))</f>
        <v/>
      </c>
      <c r="J817" s="238" t="str">
        <f>IF($C817="","",IF($C817="Ja","",VLOOKUP($B817,PDC!$B$10:$G$95,5,FALSE)))</f>
        <v/>
      </c>
      <c r="K817" s="31"/>
      <c r="L817" s="31"/>
      <c r="M817" s="238" t="str">
        <f>IF($F817="","",IF($F817="Ja","",VLOOKUP($E817,PDC!$B$10:$G$95,5,FALSE)))</f>
        <v/>
      </c>
      <c r="N817" s="31"/>
      <c r="O817" s="300">
        <f t="shared" si="48"/>
        <v>0</v>
      </c>
      <c r="P817" s="300">
        <f t="shared" si="51"/>
        <v>0</v>
      </c>
    </row>
    <row r="818" spans="1:16" x14ac:dyDescent="0.2">
      <c r="A818" s="36" t="str">
        <f>IF(LEN(Crossconnect!A820)=0,"",Crossconnect!A820)</f>
        <v/>
      </c>
      <c r="B818" s="174" t="str">
        <f>IF(LEN(Crossconnect!C820)=0,"",Crossconnect!C820)</f>
        <v/>
      </c>
      <c r="C818" s="174" t="str">
        <f t="shared" si="49"/>
        <v/>
      </c>
      <c r="D818" s="299" t="str">
        <f>IF(Crossconnect!B820="","",Crossconnect!B820)</f>
        <v/>
      </c>
      <c r="E818" s="174" t="str">
        <f>IF(LEN(Crossconnect!E820)=0,"",Crossconnect!E820)</f>
        <v/>
      </c>
      <c r="F818" s="174" t="str">
        <f t="shared" si="50"/>
        <v/>
      </c>
      <c r="G818" s="79" t="str">
        <f>IF(Crossconnect!D820="","",Crossconnect!D820)</f>
        <v/>
      </c>
      <c r="H818" s="36" t="str">
        <f>IF(LEN(Crossconnect!F820)=0,"",Crossconnect!F820)</f>
        <v/>
      </c>
      <c r="I818" s="238" t="str">
        <f>IF($C818="","",IF($C818="Ja","",VLOOKUP($B818,PDC!$B$10:$G$95,6,FALSE)))</f>
        <v/>
      </c>
      <c r="J818" s="238" t="str">
        <f>IF($C818="","",IF($C818="Ja","",VLOOKUP($B818,PDC!$B$10:$G$95,5,FALSE)))</f>
        <v/>
      </c>
      <c r="K818" s="31"/>
      <c r="L818" s="31"/>
      <c r="M818" s="238" t="str">
        <f>IF($F818="","",IF($F818="Ja","",VLOOKUP($E818,PDC!$B$10:$G$95,5,FALSE)))</f>
        <v/>
      </c>
      <c r="N818" s="31"/>
      <c r="O818" s="300">
        <f t="shared" si="48"/>
        <v>0</v>
      </c>
      <c r="P818" s="300">
        <f t="shared" si="51"/>
        <v>0</v>
      </c>
    </row>
    <row r="819" spans="1:16" x14ac:dyDescent="0.2">
      <c r="A819" s="36" t="str">
        <f>IF(LEN(Crossconnect!A821)=0,"",Crossconnect!A821)</f>
        <v/>
      </c>
      <c r="B819" s="174" t="str">
        <f>IF(LEN(Crossconnect!C821)=0,"",Crossconnect!C821)</f>
        <v/>
      </c>
      <c r="C819" s="174" t="str">
        <f t="shared" si="49"/>
        <v/>
      </c>
      <c r="D819" s="299" t="str">
        <f>IF(Crossconnect!B821="","",Crossconnect!B821)</f>
        <v/>
      </c>
      <c r="E819" s="174" t="str">
        <f>IF(LEN(Crossconnect!E821)=0,"",Crossconnect!E821)</f>
        <v/>
      </c>
      <c r="F819" s="174" t="str">
        <f t="shared" si="50"/>
        <v/>
      </c>
      <c r="G819" s="79" t="str">
        <f>IF(Crossconnect!D821="","",Crossconnect!D821)</f>
        <v/>
      </c>
      <c r="H819" s="36" t="str">
        <f>IF(LEN(Crossconnect!F821)=0,"",Crossconnect!F821)</f>
        <v/>
      </c>
      <c r="I819" s="238" t="str">
        <f>IF($C819="","",IF($C819="Ja","",VLOOKUP($B819,PDC!$B$10:$G$95,6,FALSE)))</f>
        <v/>
      </c>
      <c r="J819" s="238" t="str">
        <f>IF($C819="","",IF($C819="Ja","",VLOOKUP($B819,PDC!$B$10:$G$95,5,FALSE)))</f>
        <v/>
      </c>
      <c r="K819" s="31"/>
      <c r="L819" s="31"/>
      <c r="M819" s="238" t="str">
        <f>IF($F819="","",IF($F819="Ja","",VLOOKUP($E819,PDC!$B$10:$G$95,5,FALSE)))</f>
        <v/>
      </c>
      <c r="N819" s="31"/>
      <c r="O819" s="300">
        <f t="shared" si="48"/>
        <v>0</v>
      </c>
      <c r="P819" s="300">
        <f t="shared" si="51"/>
        <v>0</v>
      </c>
    </row>
    <row r="820" spans="1:16" x14ac:dyDescent="0.2">
      <c r="A820" s="36" t="str">
        <f>IF(LEN(Crossconnect!A822)=0,"",Crossconnect!A822)</f>
        <v/>
      </c>
      <c r="B820" s="174" t="str">
        <f>IF(LEN(Crossconnect!C822)=0,"",Crossconnect!C822)</f>
        <v/>
      </c>
      <c r="C820" s="174" t="str">
        <f t="shared" si="49"/>
        <v/>
      </c>
      <c r="D820" s="299" t="str">
        <f>IF(Crossconnect!B822="","",Crossconnect!B822)</f>
        <v/>
      </c>
      <c r="E820" s="174" t="str">
        <f>IF(LEN(Crossconnect!E822)=0,"",Crossconnect!E822)</f>
        <v/>
      </c>
      <c r="F820" s="174" t="str">
        <f t="shared" si="50"/>
        <v/>
      </c>
      <c r="G820" s="79" t="str">
        <f>IF(Crossconnect!D822="","",Crossconnect!D822)</f>
        <v/>
      </c>
      <c r="H820" s="36" t="str">
        <f>IF(LEN(Crossconnect!F822)=0,"",Crossconnect!F822)</f>
        <v/>
      </c>
      <c r="I820" s="238" t="str">
        <f>IF($C820="","",IF($C820="Ja","",VLOOKUP($B820,PDC!$B$10:$G$95,6,FALSE)))</f>
        <v/>
      </c>
      <c r="J820" s="238" t="str">
        <f>IF($C820="","",IF($C820="Ja","",VLOOKUP($B820,PDC!$B$10:$G$95,5,FALSE)))</f>
        <v/>
      </c>
      <c r="K820" s="31"/>
      <c r="L820" s="31"/>
      <c r="M820" s="238" t="str">
        <f>IF($F820="","",IF($F820="Ja","",VLOOKUP($E820,PDC!$B$10:$G$95,5,FALSE)))</f>
        <v/>
      </c>
      <c r="N820" s="31"/>
      <c r="O820" s="300">
        <f t="shared" si="48"/>
        <v>0</v>
      </c>
      <c r="P820" s="300">
        <f t="shared" si="51"/>
        <v>0</v>
      </c>
    </row>
    <row r="821" spans="1:16" x14ac:dyDescent="0.2">
      <c r="A821" s="36" t="str">
        <f>IF(LEN(Crossconnect!A823)=0,"",Crossconnect!A823)</f>
        <v/>
      </c>
      <c r="B821" s="174" t="str">
        <f>IF(LEN(Crossconnect!C823)=0,"",Crossconnect!C823)</f>
        <v/>
      </c>
      <c r="C821" s="174" t="str">
        <f t="shared" si="49"/>
        <v/>
      </c>
      <c r="D821" s="299" t="str">
        <f>IF(Crossconnect!B823="","",Crossconnect!B823)</f>
        <v/>
      </c>
      <c r="E821" s="174" t="str">
        <f>IF(LEN(Crossconnect!E823)=0,"",Crossconnect!E823)</f>
        <v/>
      </c>
      <c r="F821" s="174" t="str">
        <f t="shared" si="50"/>
        <v/>
      </c>
      <c r="G821" s="79" t="str">
        <f>IF(Crossconnect!D823="","",Crossconnect!D823)</f>
        <v/>
      </c>
      <c r="H821" s="36" t="str">
        <f>IF(LEN(Crossconnect!F823)=0,"",Crossconnect!F823)</f>
        <v/>
      </c>
      <c r="I821" s="238" t="str">
        <f>IF($C821="","",IF($C821="Ja","",VLOOKUP($B821,PDC!$B$10:$G$95,6,FALSE)))</f>
        <v/>
      </c>
      <c r="J821" s="238" t="str">
        <f>IF($C821="","",IF($C821="Ja","",VLOOKUP($B821,PDC!$B$10:$G$95,5,FALSE)))</f>
        <v/>
      </c>
      <c r="K821" s="31"/>
      <c r="L821" s="31"/>
      <c r="M821" s="238" t="str">
        <f>IF($F821="","",IF($F821="Ja","",VLOOKUP($E821,PDC!$B$10:$G$95,5,FALSE)))</f>
        <v/>
      </c>
      <c r="N821" s="31"/>
      <c r="O821" s="300">
        <f t="shared" si="48"/>
        <v>0</v>
      </c>
      <c r="P821" s="300">
        <f t="shared" si="51"/>
        <v>0</v>
      </c>
    </row>
    <row r="822" spans="1:16" x14ac:dyDescent="0.2">
      <c r="A822" s="36" t="str">
        <f>IF(LEN(Crossconnect!A824)=0,"",Crossconnect!A824)</f>
        <v/>
      </c>
      <c r="B822" s="174" t="str">
        <f>IF(LEN(Crossconnect!C824)=0,"",Crossconnect!C824)</f>
        <v/>
      </c>
      <c r="C822" s="174" t="str">
        <f t="shared" si="49"/>
        <v/>
      </c>
      <c r="D822" s="299" t="str">
        <f>IF(Crossconnect!B824="","",Crossconnect!B824)</f>
        <v/>
      </c>
      <c r="E822" s="174" t="str">
        <f>IF(LEN(Crossconnect!E824)=0,"",Crossconnect!E824)</f>
        <v/>
      </c>
      <c r="F822" s="174" t="str">
        <f t="shared" si="50"/>
        <v/>
      </c>
      <c r="G822" s="79" t="str">
        <f>IF(Crossconnect!D824="","",Crossconnect!D824)</f>
        <v/>
      </c>
      <c r="H822" s="36" t="str">
        <f>IF(LEN(Crossconnect!F824)=0,"",Crossconnect!F824)</f>
        <v/>
      </c>
      <c r="I822" s="238" t="str">
        <f>IF($C822="","",IF($C822="Ja","",VLOOKUP($B822,PDC!$B$10:$G$95,6,FALSE)))</f>
        <v/>
      </c>
      <c r="J822" s="238" t="str">
        <f>IF($C822="","",IF($C822="Ja","",VLOOKUP($B822,PDC!$B$10:$G$95,5,FALSE)))</f>
        <v/>
      </c>
      <c r="K822" s="31"/>
      <c r="L822" s="31"/>
      <c r="M822" s="238" t="str">
        <f>IF($F822="","",IF($F822="Ja","",VLOOKUP($E822,PDC!$B$10:$G$95,5,FALSE)))</f>
        <v/>
      </c>
      <c r="N822" s="31"/>
      <c r="O822" s="300">
        <f t="shared" si="48"/>
        <v>0</v>
      </c>
      <c r="P822" s="300">
        <f t="shared" si="51"/>
        <v>0</v>
      </c>
    </row>
    <row r="823" spans="1:16" x14ac:dyDescent="0.2">
      <c r="A823" s="36" t="str">
        <f>IF(LEN(Crossconnect!A825)=0,"",Crossconnect!A825)</f>
        <v/>
      </c>
      <c r="B823" s="174" t="str">
        <f>IF(LEN(Crossconnect!C825)=0,"",Crossconnect!C825)</f>
        <v/>
      </c>
      <c r="C823" s="174" t="str">
        <f t="shared" si="49"/>
        <v/>
      </c>
      <c r="D823" s="299" t="str">
        <f>IF(Crossconnect!B825="","",Crossconnect!B825)</f>
        <v/>
      </c>
      <c r="E823" s="174" t="str">
        <f>IF(LEN(Crossconnect!E825)=0,"",Crossconnect!E825)</f>
        <v/>
      </c>
      <c r="F823" s="174" t="str">
        <f t="shared" si="50"/>
        <v/>
      </c>
      <c r="G823" s="79" t="str">
        <f>IF(Crossconnect!D825="","",Crossconnect!D825)</f>
        <v/>
      </c>
      <c r="H823" s="36" t="str">
        <f>IF(LEN(Crossconnect!F825)=0,"",Crossconnect!F825)</f>
        <v/>
      </c>
      <c r="I823" s="238" t="str">
        <f>IF($C823="","",IF($C823="Ja","",VLOOKUP($B823,PDC!$B$10:$G$95,6,FALSE)))</f>
        <v/>
      </c>
      <c r="J823" s="238" t="str">
        <f>IF($C823="","",IF($C823="Ja","",VLOOKUP($B823,PDC!$B$10:$G$95,5,FALSE)))</f>
        <v/>
      </c>
      <c r="K823" s="31"/>
      <c r="L823" s="31"/>
      <c r="M823" s="238" t="str">
        <f>IF($F823="","",IF($F823="Ja","",VLOOKUP($E823,PDC!$B$10:$G$95,5,FALSE)))</f>
        <v/>
      </c>
      <c r="N823" s="31"/>
      <c r="O823" s="300">
        <f t="shared" si="48"/>
        <v>0</v>
      </c>
      <c r="P823" s="300">
        <f t="shared" si="51"/>
        <v>0</v>
      </c>
    </row>
    <row r="824" spans="1:16" x14ac:dyDescent="0.2">
      <c r="A824" s="36" t="str">
        <f>IF(LEN(Crossconnect!A826)=0,"",Crossconnect!A826)</f>
        <v/>
      </c>
      <c r="B824" s="174" t="str">
        <f>IF(LEN(Crossconnect!C826)=0,"",Crossconnect!C826)</f>
        <v/>
      </c>
      <c r="C824" s="174" t="str">
        <f t="shared" si="49"/>
        <v/>
      </c>
      <c r="D824" s="299" t="str">
        <f>IF(Crossconnect!B826="","",Crossconnect!B826)</f>
        <v/>
      </c>
      <c r="E824" s="174" t="str">
        <f>IF(LEN(Crossconnect!E826)=0,"",Crossconnect!E826)</f>
        <v/>
      </c>
      <c r="F824" s="174" t="str">
        <f t="shared" si="50"/>
        <v/>
      </c>
      <c r="G824" s="79" t="str">
        <f>IF(Crossconnect!D826="","",Crossconnect!D826)</f>
        <v/>
      </c>
      <c r="H824" s="36" t="str">
        <f>IF(LEN(Crossconnect!F826)=0,"",Crossconnect!F826)</f>
        <v/>
      </c>
      <c r="I824" s="238" t="str">
        <f>IF($C824="","",IF($C824="Ja","",VLOOKUP($B824,PDC!$B$10:$G$95,6,FALSE)))</f>
        <v/>
      </c>
      <c r="J824" s="238" t="str">
        <f>IF($C824="","",IF($C824="Ja","",VLOOKUP($B824,PDC!$B$10:$G$95,5,FALSE)))</f>
        <v/>
      </c>
      <c r="K824" s="31"/>
      <c r="L824" s="31"/>
      <c r="M824" s="238" t="str">
        <f>IF($F824="","",IF($F824="Ja","",VLOOKUP($E824,PDC!$B$10:$G$95,5,FALSE)))</f>
        <v/>
      </c>
      <c r="N824" s="31"/>
      <c r="O824" s="300">
        <f t="shared" si="48"/>
        <v>0</v>
      </c>
      <c r="P824" s="300">
        <f t="shared" si="51"/>
        <v>0</v>
      </c>
    </row>
    <row r="825" spans="1:16" x14ac:dyDescent="0.2">
      <c r="A825" s="36" t="str">
        <f>IF(LEN(Crossconnect!A827)=0,"",Crossconnect!A827)</f>
        <v/>
      </c>
      <c r="B825" s="174" t="str">
        <f>IF(LEN(Crossconnect!C827)=0,"",Crossconnect!C827)</f>
        <v/>
      </c>
      <c r="C825" s="174" t="str">
        <f t="shared" si="49"/>
        <v/>
      </c>
      <c r="D825" s="299" t="str">
        <f>IF(Crossconnect!B827="","",Crossconnect!B827)</f>
        <v/>
      </c>
      <c r="E825" s="174" t="str">
        <f>IF(LEN(Crossconnect!E827)=0,"",Crossconnect!E827)</f>
        <v/>
      </c>
      <c r="F825" s="174" t="str">
        <f t="shared" si="50"/>
        <v/>
      </c>
      <c r="G825" s="79" t="str">
        <f>IF(Crossconnect!D827="","",Crossconnect!D827)</f>
        <v/>
      </c>
      <c r="H825" s="36" t="str">
        <f>IF(LEN(Crossconnect!F827)=0,"",Crossconnect!F827)</f>
        <v/>
      </c>
      <c r="I825" s="238" t="str">
        <f>IF($C825="","",IF($C825="Ja","",VLOOKUP($B825,PDC!$B$10:$G$95,6,FALSE)))</f>
        <v/>
      </c>
      <c r="J825" s="238" t="str">
        <f>IF($C825="","",IF($C825="Ja","",VLOOKUP($B825,PDC!$B$10:$G$95,5,FALSE)))</f>
        <v/>
      </c>
      <c r="K825" s="31"/>
      <c r="L825" s="31"/>
      <c r="M825" s="238" t="str">
        <f>IF($F825="","",IF($F825="Ja","",VLOOKUP($E825,PDC!$B$10:$G$95,5,FALSE)))</f>
        <v/>
      </c>
      <c r="N825" s="31"/>
      <c r="O825" s="300">
        <f t="shared" si="48"/>
        <v>0</v>
      </c>
      <c r="P825" s="300">
        <f t="shared" si="51"/>
        <v>0</v>
      </c>
    </row>
    <row r="826" spans="1:16" x14ac:dyDescent="0.2">
      <c r="A826" s="36" t="str">
        <f>IF(LEN(Crossconnect!A828)=0,"",Crossconnect!A828)</f>
        <v/>
      </c>
      <c r="B826" s="174" t="str">
        <f>IF(LEN(Crossconnect!C828)=0,"",Crossconnect!C828)</f>
        <v/>
      </c>
      <c r="C826" s="174" t="str">
        <f t="shared" si="49"/>
        <v/>
      </c>
      <c r="D826" s="299" t="str">
        <f>IF(Crossconnect!B828="","",Crossconnect!B828)</f>
        <v/>
      </c>
      <c r="E826" s="174" t="str">
        <f>IF(LEN(Crossconnect!E828)=0,"",Crossconnect!E828)</f>
        <v/>
      </c>
      <c r="F826" s="174" t="str">
        <f t="shared" si="50"/>
        <v/>
      </c>
      <c r="G826" s="79" t="str">
        <f>IF(Crossconnect!D828="","",Crossconnect!D828)</f>
        <v/>
      </c>
      <c r="H826" s="36" t="str">
        <f>IF(LEN(Crossconnect!F828)=0,"",Crossconnect!F828)</f>
        <v/>
      </c>
      <c r="I826" s="238" t="str">
        <f>IF($C826="","",IF($C826="Ja","",VLOOKUP($B826,PDC!$B$10:$G$95,6,FALSE)))</f>
        <v/>
      </c>
      <c r="J826" s="238" t="str">
        <f>IF($C826="","",IF($C826="Ja","",VLOOKUP($B826,PDC!$B$10:$G$95,5,FALSE)))</f>
        <v/>
      </c>
      <c r="K826" s="31"/>
      <c r="L826" s="31"/>
      <c r="M826" s="238" t="str">
        <f>IF($F826="","",IF($F826="Ja","",VLOOKUP($E826,PDC!$B$10:$G$95,5,FALSE)))</f>
        <v/>
      </c>
      <c r="N826" s="31"/>
      <c r="O826" s="300">
        <f t="shared" si="48"/>
        <v>0</v>
      </c>
      <c r="P826" s="300">
        <f t="shared" si="51"/>
        <v>0</v>
      </c>
    </row>
    <row r="827" spans="1:16" x14ac:dyDescent="0.2">
      <c r="A827" s="36" t="str">
        <f>IF(LEN(Crossconnect!A829)=0,"",Crossconnect!A829)</f>
        <v/>
      </c>
      <c r="B827" s="174" t="str">
        <f>IF(LEN(Crossconnect!C829)=0,"",Crossconnect!C829)</f>
        <v/>
      </c>
      <c r="C827" s="174" t="str">
        <f t="shared" si="49"/>
        <v/>
      </c>
      <c r="D827" s="299" t="str">
        <f>IF(Crossconnect!B829="","",Crossconnect!B829)</f>
        <v/>
      </c>
      <c r="E827" s="174" t="str">
        <f>IF(LEN(Crossconnect!E829)=0,"",Crossconnect!E829)</f>
        <v/>
      </c>
      <c r="F827" s="174" t="str">
        <f t="shared" si="50"/>
        <v/>
      </c>
      <c r="G827" s="79" t="str">
        <f>IF(Crossconnect!D829="","",Crossconnect!D829)</f>
        <v/>
      </c>
      <c r="H827" s="36" t="str">
        <f>IF(LEN(Crossconnect!F829)=0,"",Crossconnect!F829)</f>
        <v/>
      </c>
      <c r="I827" s="238" t="str">
        <f>IF($C827="","",IF($C827="Ja","",VLOOKUP($B827,PDC!$B$10:$G$95,6,FALSE)))</f>
        <v/>
      </c>
      <c r="J827" s="238" t="str">
        <f>IF($C827="","",IF($C827="Ja","",VLOOKUP($B827,PDC!$B$10:$G$95,5,FALSE)))</f>
        <v/>
      </c>
      <c r="K827" s="31"/>
      <c r="L827" s="31"/>
      <c r="M827" s="238" t="str">
        <f>IF($F827="","",IF($F827="Ja","",VLOOKUP($E827,PDC!$B$10:$G$95,5,FALSE)))</f>
        <v/>
      </c>
      <c r="N827" s="31"/>
      <c r="O827" s="300">
        <f t="shared" si="48"/>
        <v>0</v>
      </c>
      <c r="P827" s="300">
        <f t="shared" si="51"/>
        <v>0</v>
      </c>
    </row>
    <row r="828" spans="1:16" x14ac:dyDescent="0.2">
      <c r="A828" s="36" t="str">
        <f>IF(LEN(Crossconnect!A830)=0,"",Crossconnect!A830)</f>
        <v/>
      </c>
      <c r="B828" s="174" t="str">
        <f>IF(LEN(Crossconnect!C830)=0,"",Crossconnect!C830)</f>
        <v/>
      </c>
      <c r="C828" s="174" t="str">
        <f t="shared" si="49"/>
        <v/>
      </c>
      <c r="D828" s="299" t="str">
        <f>IF(Crossconnect!B830="","",Crossconnect!B830)</f>
        <v/>
      </c>
      <c r="E828" s="174" t="str">
        <f>IF(LEN(Crossconnect!E830)=0,"",Crossconnect!E830)</f>
        <v/>
      </c>
      <c r="F828" s="174" t="str">
        <f t="shared" si="50"/>
        <v/>
      </c>
      <c r="G828" s="79" t="str">
        <f>IF(Crossconnect!D830="","",Crossconnect!D830)</f>
        <v/>
      </c>
      <c r="H828" s="36" t="str">
        <f>IF(LEN(Crossconnect!F830)=0,"",Crossconnect!F830)</f>
        <v/>
      </c>
      <c r="I828" s="238" t="str">
        <f>IF($C828="","",IF($C828="Ja","",VLOOKUP($B828,PDC!$B$10:$G$95,6,FALSE)))</f>
        <v/>
      </c>
      <c r="J828" s="238" t="str">
        <f>IF($C828="","",IF($C828="Ja","",VLOOKUP($B828,PDC!$B$10:$G$95,5,FALSE)))</f>
        <v/>
      </c>
      <c r="K828" s="31"/>
      <c r="L828" s="31"/>
      <c r="M828" s="238" t="str">
        <f>IF($F828="","",IF($F828="Ja","",VLOOKUP($E828,PDC!$B$10:$G$95,5,FALSE)))</f>
        <v/>
      </c>
      <c r="N828" s="31"/>
      <c r="O828" s="300">
        <f t="shared" si="48"/>
        <v>0</v>
      </c>
      <c r="P828" s="300">
        <f t="shared" si="51"/>
        <v>0</v>
      </c>
    </row>
    <row r="829" spans="1:16" x14ac:dyDescent="0.2">
      <c r="A829" s="36" t="str">
        <f>IF(LEN(Crossconnect!A831)=0,"",Crossconnect!A831)</f>
        <v/>
      </c>
      <c r="B829" s="174" t="str">
        <f>IF(LEN(Crossconnect!C831)=0,"",Crossconnect!C831)</f>
        <v/>
      </c>
      <c r="C829" s="174" t="str">
        <f t="shared" si="49"/>
        <v/>
      </c>
      <c r="D829" s="299" t="str">
        <f>IF(Crossconnect!B831="","",Crossconnect!B831)</f>
        <v/>
      </c>
      <c r="E829" s="174" t="str">
        <f>IF(LEN(Crossconnect!E831)=0,"",Crossconnect!E831)</f>
        <v/>
      </c>
      <c r="F829" s="174" t="str">
        <f t="shared" si="50"/>
        <v/>
      </c>
      <c r="G829" s="79" t="str">
        <f>IF(Crossconnect!D831="","",Crossconnect!D831)</f>
        <v/>
      </c>
      <c r="H829" s="36" t="str">
        <f>IF(LEN(Crossconnect!F831)=0,"",Crossconnect!F831)</f>
        <v/>
      </c>
      <c r="I829" s="238" t="str">
        <f>IF($C829="","",IF($C829="Ja","",VLOOKUP($B829,PDC!$B$10:$G$95,6,FALSE)))</f>
        <v/>
      </c>
      <c r="J829" s="238" t="str">
        <f>IF($C829="","",IF($C829="Ja","",VLOOKUP($B829,PDC!$B$10:$G$95,5,FALSE)))</f>
        <v/>
      </c>
      <c r="K829" s="31"/>
      <c r="L829" s="31"/>
      <c r="M829" s="238" t="str">
        <f>IF($F829="","",IF($F829="Ja","",VLOOKUP($E829,PDC!$B$10:$G$95,5,FALSE)))</f>
        <v/>
      </c>
      <c r="N829" s="31"/>
      <c r="O829" s="300">
        <f t="shared" si="48"/>
        <v>0</v>
      </c>
      <c r="P829" s="300">
        <f t="shared" si="51"/>
        <v>0</v>
      </c>
    </row>
    <row r="830" spans="1:16" x14ac:dyDescent="0.2">
      <c r="A830" s="36" t="str">
        <f>IF(LEN(Crossconnect!A832)=0,"",Crossconnect!A832)</f>
        <v/>
      </c>
      <c r="B830" s="174" t="str">
        <f>IF(LEN(Crossconnect!C832)=0,"",Crossconnect!C832)</f>
        <v/>
      </c>
      <c r="C830" s="174" t="str">
        <f t="shared" si="49"/>
        <v/>
      </c>
      <c r="D830" s="299" t="str">
        <f>IF(Crossconnect!B832="","",Crossconnect!B832)</f>
        <v/>
      </c>
      <c r="E830" s="174" t="str">
        <f>IF(LEN(Crossconnect!E832)=0,"",Crossconnect!E832)</f>
        <v/>
      </c>
      <c r="F830" s="174" t="str">
        <f t="shared" si="50"/>
        <v/>
      </c>
      <c r="G830" s="79" t="str">
        <f>IF(Crossconnect!D832="","",Crossconnect!D832)</f>
        <v/>
      </c>
      <c r="H830" s="36" t="str">
        <f>IF(LEN(Crossconnect!F832)=0,"",Crossconnect!F832)</f>
        <v/>
      </c>
      <c r="I830" s="238" t="str">
        <f>IF($C830="","",IF($C830="Ja","",VLOOKUP($B830,PDC!$B$10:$G$95,6,FALSE)))</f>
        <v/>
      </c>
      <c r="J830" s="238" t="str">
        <f>IF($C830="","",IF($C830="Ja","",VLOOKUP($B830,PDC!$B$10:$G$95,5,FALSE)))</f>
        <v/>
      </c>
      <c r="K830" s="31"/>
      <c r="L830" s="31"/>
      <c r="M830" s="238" t="str">
        <f>IF($F830="","",IF($F830="Ja","",VLOOKUP($E830,PDC!$B$10:$G$95,5,FALSE)))</f>
        <v/>
      </c>
      <c r="N830" s="31"/>
      <c r="O830" s="300">
        <f t="shared" si="48"/>
        <v>0</v>
      </c>
      <c r="P830" s="300">
        <f t="shared" si="51"/>
        <v>0</v>
      </c>
    </row>
    <row r="831" spans="1:16" x14ac:dyDescent="0.2">
      <c r="A831" s="36" t="str">
        <f>IF(LEN(Crossconnect!A833)=0,"",Crossconnect!A833)</f>
        <v/>
      </c>
      <c r="B831" s="174" t="str">
        <f>IF(LEN(Crossconnect!C833)=0,"",Crossconnect!C833)</f>
        <v/>
      </c>
      <c r="C831" s="174" t="str">
        <f t="shared" si="49"/>
        <v/>
      </c>
      <c r="D831" s="299" t="str">
        <f>IF(Crossconnect!B833="","",Crossconnect!B833)</f>
        <v/>
      </c>
      <c r="E831" s="174" t="str">
        <f>IF(LEN(Crossconnect!E833)=0,"",Crossconnect!E833)</f>
        <v/>
      </c>
      <c r="F831" s="174" t="str">
        <f t="shared" si="50"/>
        <v/>
      </c>
      <c r="G831" s="79" t="str">
        <f>IF(Crossconnect!D833="","",Crossconnect!D833)</f>
        <v/>
      </c>
      <c r="H831" s="36" t="str">
        <f>IF(LEN(Crossconnect!F833)=0,"",Crossconnect!F833)</f>
        <v/>
      </c>
      <c r="I831" s="238" t="str">
        <f>IF($C831="","",IF($C831="Ja","",VLOOKUP($B831,PDC!$B$10:$G$95,6,FALSE)))</f>
        <v/>
      </c>
      <c r="J831" s="238" t="str">
        <f>IF($C831="","",IF($C831="Ja","",VLOOKUP($B831,PDC!$B$10:$G$95,5,FALSE)))</f>
        <v/>
      </c>
      <c r="K831" s="31"/>
      <c r="L831" s="31"/>
      <c r="M831" s="238" t="str">
        <f>IF($F831="","",IF($F831="Ja","",VLOOKUP($E831,PDC!$B$10:$G$95,5,FALSE)))</f>
        <v/>
      </c>
      <c r="N831" s="31"/>
      <c r="O831" s="300">
        <f t="shared" si="48"/>
        <v>0</v>
      </c>
      <c r="P831" s="300">
        <f t="shared" si="51"/>
        <v>0</v>
      </c>
    </row>
    <row r="832" spans="1:16" x14ac:dyDescent="0.2">
      <c r="A832" s="36" t="str">
        <f>IF(LEN(Crossconnect!A834)=0,"",Crossconnect!A834)</f>
        <v/>
      </c>
      <c r="B832" s="174" t="str">
        <f>IF(LEN(Crossconnect!C834)=0,"",Crossconnect!C834)</f>
        <v/>
      </c>
      <c r="C832" s="174" t="str">
        <f t="shared" si="49"/>
        <v/>
      </c>
      <c r="D832" s="299" t="str">
        <f>IF(Crossconnect!B834="","",Crossconnect!B834)</f>
        <v/>
      </c>
      <c r="E832" s="174" t="str">
        <f>IF(LEN(Crossconnect!E834)=0,"",Crossconnect!E834)</f>
        <v/>
      </c>
      <c r="F832" s="174" t="str">
        <f t="shared" si="50"/>
        <v/>
      </c>
      <c r="G832" s="79" t="str">
        <f>IF(Crossconnect!D834="","",Crossconnect!D834)</f>
        <v/>
      </c>
      <c r="H832" s="36" t="str">
        <f>IF(LEN(Crossconnect!F834)=0,"",Crossconnect!F834)</f>
        <v/>
      </c>
      <c r="I832" s="238" t="str">
        <f>IF($C832="","",IF($C832="Ja","",VLOOKUP($B832,PDC!$B$10:$G$95,6,FALSE)))</f>
        <v/>
      </c>
      <c r="J832" s="238" t="str">
        <f>IF($C832="","",IF($C832="Ja","",VLOOKUP($B832,PDC!$B$10:$G$95,5,FALSE)))</f>
        <v/>
      </c>
      <c r="K832" s="31"/>
      <c r="L832" s="31"/>
      <c r="M832" s="238" t="str">
        <f>IF($F832="","",IF($F832="Ja","",VLOOKUP($E832,PDC!$B$10:$G$95,5,FALSE)))</f>
        <v/>
      </c>
      <c r="N832" s="31"/>
      <c r="O832" s="300">
        <f t="shared" si="48"/>
        <v>0</v>
      </c>
      <c r="P832" s="300">
        <f t="shared" si="51"/>
        <v>0</v>
      </c>
    </row>
    <row r="833" spans="1:16" x14ac:dyDescent="0.2">
      <c r="A833" s="36" t="str">
        <f>IF(LEN(Crossconnect!A835)=0,"",Crossconnect!A835)</f>
        <v/>
      </c>
      <c r="B833" s="174" t="str">
        <f>IF(LEN(Crossconnect!C835)=0,"",Crossconnect!C835)</f>
        <v/>
      </c>
      <c r="C833" s="174" t="str">
        <f t="shared" si="49"/>
        <v/>
      </c>
      <c r="D833" s="299" t="str">
        <f>IF(Crossconnect!B835="","",Crossconnect!B835)</f>
        <v/>
      </c>
      <c r="E833" s="174" t="str">
        <f>IF(LEN(Crossconnect!E835)=0,"",Crossconnect!E835)</f>
        <v/>
      </c>
      <c r="F833" s="174" t="str">
        <f t="shared" si="50"/>
        <v/>
      </c>
      <c r="G833" s="79" t="str">
        <f>IF(Crossconnect!D835="","",Crossconnect!D835)</f>
        <v/>
      </c>
      <c r="H833" s="36" t="str">
        <f>IF(LEN(Crossconnect!F835)=0,"",Crossconnect!F835)</f>
        <v/>
      </c>
      <c r="I833" s="238" t="str">
        <f>IF($C833="","",IF($C833="Ja","",VLOOKUP($B833,PDC!$B$10:$G$95,6,FALSE)))</f>
        <v/>
      </c>
      <c r="J833" s="238" t="str">
        <f>IF($C833="","",IF($C833="Ja","",VLOOKUP($B833,PDC!$B$10:$G$95,5,FALSE)))</f>
        <v/>
      </c>
      <c r="K833" s="31"/>
      <c r="L833" s="31"/>
      <c r="M833" s="238" t="str">
        <f>IF($F833="","",IF($F833="Ja","",VLOOKUP($E833,PDC!$B$10:$G$95,5,FALSE)))</f>
        <v/>
      </c>
      <c r="N833" s="31"/>
      <c r="O833" s="300">
        <f t="shared" si="48"/>
        <v>0</v>
      </c>
      <c r="P833" s="300">
        <f t="shared" si="51"/>
        <v>0</v>
      </c>
    </row>
    <row r="834" spans="1:16" x14ac:dyDescent="0.2">
      <c r="A834" s="36" t="str">
        <f>IF(LEN(Crossconnect!A836)=0,"",Crossconnect!A836)</f>
        <v/>
      </c>
      <c r="B834" s="174" t="str">
        <f>IF(LEN(Crossconnect!C836)=0,"",Crossconnect!C836)</f>
        <v/>
      </c>
      <c r="C834" s="174" t="str">
        <f t="shared" si="49"/>
        <v/>
      </c>
      <c r="D834" s="299" t="str">
        <f>IF(Crossconnect!B836="","",Crossconnect!B836)</f>
        <v/>
      </c>
      <c r="E834" s="174" t="str">
        <f>IF(LEN(Crossconnect!E836)=0,"",Crossconnect!E836)</f>
        <v/>
      </c>
      <c r="F834" s="174" t="str">
        <f t="shared" si="50"/>
        <v/>
      </c>
      <c r="G834" s="79" t="str">
        <f>IF(Crossconnect!D836="","",Crossconnect!D836)</f>
        <v/>
      </c>
      <c r="H834" s="36" t="str">
        <f>IF(LEN(Crossconnect!F836)=0,"",Crossconnect!F836)</f>
        <v/>
      </c>
      <c r="I834" s="238" t="str">
        <f>IF($C834="","",IF($C834="Ja","",VLOOKUP($B834,PDC!$B$10:$G$95,6,FALSE)))</f>
        <v/>
      </c>
      <c r="J834" s="238" t="str">
        <f>IF($C834="","",IF($C834="Ja","",VLOOKUP($B834,PDC!$B$10:$G$95,5,FALSE)))</f>
        <v/>
      </c>
      <c r="K834" s="31"/>
      <c r="L834" s="31"/>
      <c r="M834" s="238" t="str">
        <f>IF($F834="","",IF($F834="Ja","",VLOOKUP($E834,PDC!$B$10:$G$95,5,FALSE)))</f>
        <v/>
      </c>
      <c r="N834" s="31"/>
      <c r="O834" s="300">
        <f t="shared" si="48"/>
        <v>0</v>
      </c>
      <c r="P834" s="300">
        <f t="shared" si="51"/>
        <v>0</v>
      </c>
    </row>
    <row r="835" spans="1:16" x14ac:dyDescent="0.2">
      <c r="A835" s="36" t="str">
        <f>IF(LEN(Crossconnect!A837)=0,"",Crossconnect!A837)</f>
        <v/>
      </c>
      <c r="B835" s="174" t="str">
        <f>IF(LEN(Crossconnect!C837)=0,"",Crossconnect!C837)</f>
        <v/>
      </c>
      <c r="C835" s="174" t="str">
        <f t="shared" si="49"/>
        <v/>
      </c>
      <c r="D835" s="299" t="str">
        <f>IF(Crossconnect!B837="","",Crossconnect!B837)</f>
        <v/>
      </c>
      <c r="E835" s="174" t="str">
        <f>IF(LEN(Crossconnect!E837)=0,"",Crossconnect!E837)</f>
        <v/>
      </c>
      <c r="F835" s="174" t="str">
        <f t="shared" si="50"/>
        <v/>
      </c>
      <c r="G835" s="79" t="str">
        <f>IF(Crossconnect!D837="","",Crossconnect!D837)</f>
        <v/>
      </c>
      <c r="H835" s="36" t="str">
        <f>IF(LEN(Crossconnect!F837)=0,"",Crossconnect!F837)</f>
        <v/>
      </c>
      <c r="I835" s="238" t="str">
        <f>IF($C835="","",IF($C835="Ja","",VLOOKUP($B835,PDC!$B$10:$G$95,6,FALSE)))</f>
        <v/>
      </c>
      <c r="J835" s="238" t="str">
        <f>IF($C835="","",IF($C835="Ja","",VLOOKUP($B835,PDC!$B$10:$G$95,5,FALSE)))</f>
        <v/>
      </c>
      <c r="K835" s="31"/>
      <c r="L835" s="31"/>
      <c r="M835" s="238" t="str">
        <f>IF($F835="","",IF($F835="Ja","",VLOOKUP($E835,PDC!$B$10:$G$95,5,FALSE)))</f>
        <v/>
      </c>
      <c r="N835" s="31"/>
      <c r="O835" s="300">
        <f t="shared" si="48"/>
        <v>0</v>
      </c>
      <c r="P835" s="300">
        <f t="shared" si="51"/>
        <v>0</v>
      </c>
    </row>
    <row r="836" spans="1:16" x14ac:dyDescent="0.2">
      <c r="A836" s="36" t="str">
        <f>IF(LEN(Crossconnect!A838)=0,"",Crossconnect!A838)</f>
        <v/>
      </c>
      <c r="B836" s="174" t="str">
        <f>IF(LEN(Crossconnect!C838)=0,"",Crossconnect!C838)</f>
        <v/>
      </c>
      <c r="C836" s="174" t="str">
        <f t="shared" si="49"/>
        <v/>
      </c>
      <c r="D836" s="299" t="str">
        <f>IF(Crossconnect!B838="","",Crossconnect!B838)</f>
        <v/>
      </c>
      <c r="E836" s="174" t="str">
        <f>IF(LEN(Crossconnect!E838)=0,"",Crossconnect!E838)</f>
        <v/>
      </c>
      <c r="F836" s="174" t="str">
        <f t="shared" si="50"/>
        <v/>
      </c>
      <c r="G836" s="79" t="str">
        <f>IF(Crossconnect!D838="","",Crossconnect!D838)</f>
        <v/>
      </c>
      <c r="H836" s="36" t="str">
        <f>IF(LEN(Crossconnect!F838)=0,"",Crossconnect!F838)</f>
        <v/>
      </c>
      <c r="I836" s="238" t="str">
        <f>IF($C836="","",IF($C836="Ja","",VLOOKUP($B836,PDC!$B$10:$G$95,6,FALSE)))</f>
        <v/>
      </c>
      <c r="J836" s="238" t="str">
        <f>IF($C836="","",IF($C836="Ja","",VLOOKUP($B836,PDC!$B$10:$G$95,5,FALSE)))</f>
        <v/>
      </c>
      <c r="K836" s="31"/>
      <c r="L836" s="31"/>
      <c r="M836" s="238" t="str">
        <f>IF($F836="","",IF($F836="Ja","",VLOOKUP($E836,PDC!$B$10:$G$95,5,FALSE)))</f>
        <v/>
      </c>
      <c r="N836" s="31"/>
      <c r="O836" s="300">
        <f t="shared" si="48"/>
        <v>0</v>
      </c>
      <c r="P836" s="300">
        <f t="shared" si="51"/>
        <v>0</v>
      </c>
    </row>
    <row r="837" spans="1:16" x14ac:dyDescent="0.2">
      <c r="A837" s="36" t="str">
        <f>IF(LEN(Crossconnect!A839)=0,"",Crossconnect!A839)</f>
        <v/>
      </c>
      <c r="B837" s="174" t="str">
        <f>IF(LEN(Crossconnect!C839)=0,"",Crossconnect!C839)</f>
        <v/>
      </c>
      <c r="C837" s="174" t="str">
        <f t="shared" si="49"/>
        <v/>
      </c>
      <c r="D837" s="299" t="str">
        <f>IF(Crossconnect!B839="","",Crossconnect!B839)</f>
        <v/>
      </c>
      <c r="E837" s="174" t="str">
        <f>IF(LEN(Crossconnect!E839)=0,"",Crossconnect!E839)</f>
        <v/>
      </c>
      <c r="F837" s="174" t="str">
        <f t="shared" si="50"/>
        <v/>
      </c>
      <c r="G837" s="79" t="str">
        <f>IF(Crossconnect!D839="","",Crossconnect!D839)</f>
        <v/>
      </c>
      <c r="H837" s="36" t="str">
        <f>IF(LEN(Crossconnect!F839)=0,"",Crossconnect!F839)</f>
        <v/>
      </c>
      <c r="I837" s="238" t="str">
        <f>IF($C837="","",IF($C837="Ja","",VLOOKUP($B837,PDC!$B$10:$G$95,6,FALSE)))</f>
        <v/>
      </c>
      <c r="J837" s="238" t="str">
        <f>IF($C837="","",IF($C837="Ja","",VLOOKUP($B837,PDC!$B$10:$G$95,5,FALSE)))</f>
        <v/>
      </c>
      <c r="K837" s="31"/>
      <c r="L837" s="31"/>
      <c r="M837" s="238" t="str">
        <f>IF($F837="","",IF($F837="Ja","",VLOOKUP($E837,PDC!$B$10:$G$95,5,FALSE)))</f>
        <v/>
      </c>
      <c r="N837" s="31"/>
      <c r="O837" s="300">
        <f t="shared" si="48"/>
        <v>0</v>
      </c>
      <c r="P837" s="300">
        <f t="shared" si="51"/>
        <v>0</v>
      </c>
    </row>
    <row r="838" spans="1:16" x14ac:dyDescent="0.2">
      <c r="A838" s="36" t="str">
        <f>IF(LEN(Crossconnect!A840)=0,"",Crossconnect!A840)</f>
        <v/>
      </c>
      <c r="B838" s="174" t="str">
        <f>IF(LEN(Crossconnect!C840)=0,"",Crossconnect!C840)</f>
        <v/>
      </c>
      <c r="C838" s="174" t="str">
        <f t="shared" si="49"/>
        <v/>
      </c>
      <c r="D838" s="299" t="str">
        <f>IF(Crossconnect!B840="","",Crossconnect!B840)</f>
        <v/>
      </c>
      <c r="E838" s="174" t="str">
        <f>IF(LEN(Crossconnect!E840)=0,"",Crossconnect!E840)</f>
        <v/>
      </c>
      <c r="F838" s="174" t="str">
        <f t="shared" si="50"/>
        <v/>
      </c>
      <c r="G838" s="79" t="str">
        <f>IF(Crossconnect!D840="","",Crossconnect!D840)</f>
        <v/>
      </c>
      <c r="H838" s="36" t="str">
        <f>IF(LEN(Crossconnect!F840)=0,"",Crossconnect!F840)</f>
        <v/>
      </c>
      <c r="I838" s="238" t="str">
        <f>IF($C838="","",IF($C838="Ja","",VLOOKUP($B838,PDC!$B$10:$G$95,6,FALSE)))</f>
        <v/>
      </c>
      <c r="J838" s="238" t="str">
        <f>IF($C838="","",IF($C838="Ja","",VLOOKUP($B838,PDC!$B$10:$G$95,5,FALSE)))</f>
        <v/>
      </c>
      <c r="K838" s="31"/>
      <c r="L838" s="31"/>
      <c r="M838" s="238" t="str">
        <f>IF($F838="","",IF($F838="Ja","",VLOOKUP($E838,PDC!$B$10:$G$95,5,FALSE)))</f>
        <v/>
      </c>
      <c r="N838" s="31"/>
      <c r="O838" s="300">
        <f t="shared" si="48"/>
        <v>0</v>
      </c>
      <c r="P838" s="300">
        <f t="shared" si="51"/>
        <v>0</v>
      </c>
    </row>
    <row r="839" spans="1:16" x14ac:dyDescent="0.2">
      <c r="A839" s="36" t="str">
        <f>IF(LEN(Crossconnect!A841)=0,"",Crossconnect!A841)</f>
        <v/>
      </c>
      <c r="B839" s="174" t="str">
        <f>IF(LEN(Crossconnect!C841)=0,"",Crossconnect!C841)</f>
        <v/>
      </c>
      <c r="C839" s="174" t="str">
        <f t="shared" si="49"/>
        <v/>
      </c>
      <c r="D839" s="299" t="str">
        <f>IF(Crossconnect!B841="","",Crossconnect!B841)</f>
        <v/>
      </c>
      <c r="E839" s="174" t="str">
        <f>IF(LEN(Crossconnect!E841)=0,"",Crossconnect!E841)</f>
        <v/>
      </c>
      <c r="F839" s="174" t="str">
        <f t="shared" si="50"/>
        <v/>
      </c>
      <c r="G839" s="79" t="str">
        <f>IF(Crossconnect!D841="","",Crossconnect!D841)</f>
        <v/>
      </c>
      <c r="H839" s="36" t="str">
        <f>IF(LEN(Crossconnect!F841)=0,"",Crossconnect!F841)</f>
        <v/>
      </c>
      <c r="I839" s="238" t="str">
        <f>IF($C839="","",IF($C839="Ja","",VLOOKUP($B839,PDC!$B$10:$G$95,6,FALSE)))</f>
        <v/>
      </c>
      <c r="J839" s="238" t="str">
        <f>IF($C839="","",IF($C839="Ja","",VLOOKUP($B839,PDC!$B$10:$G$95,5,FALSE)))</f>
        <v/>
      </c>
      <c r="K839" s="31"/>
      <c r="L839" s="31"/>
      <c r="M839" s="238" t="str">
        <f>IF($F839="","",IF($F839="Ja","",VLOOKUP($E839,PDC!$B$10:$G$95,5,FALSE)))</f>
        <v/>
      </c>
      <c r="N839" s="31"/>
      <c r="O839" s="300">
        <f t="shared" si="48"/>
        <v>0</v>
      </c>
      <c r="P839" s="300">
        <f t="shared" si="51"/>
        <v>0</v>
      </c>
    </row>
    <row r="840" spans="1:16" x14ac:dyDescent="0.2">
      <c r="A840" s="36" t="str">
        <f>IF(LEN(Crossconnect!A842)=0,"",Crossconnect!A842)</f>
        <v/>
      </c>
      <c r="B840" s="174" t="str">
        <f>IF(LEN(Crossconnect!C842)=0,"",Crossconnect!C842)</f>
        <v/>
      </c>
      <c r="C840" s="174" t="str">
        <f t="shared" si="49"/>
        <v/>
      </c>
      <c r="D840" s="299" t="str">
        <f>IF(Crossconnect!B842="","",Crossconnect!B842)</f>
        <v/>
      </c>
      <c r="E840" s="174" t="str">
        <f>IF(LEN(Crossconnect!E842)=0,"",Crossconnect!E842)</f>
        <v/>
      </c>
      <c r="F840" s="174" t="str">
        <f t="shared" si="50"/>
        <v/>
      </c>
      <c r="G840" s="79" t="str">
        <f>IF(Crossconnect!D842="","",Crossconnect!D842)</f>
        <v/>
      </c>
      <c r="H840" s="36" t="str">
        <f>IF(LEN(Crossconnect!F842)=0,"",Crossconnect!F842)</f>
        <v/>
      </c>
      <c r="I840" s="238" t="str">
        <f>IF($C840="","",IF($C840="Ja","",VLOOKUP($B840,PDC!$B$10:$G$95,6,FALSE)))</f>
        <v/>
      </c>
      <c r="J840" s="238" t="str">
        <f>IF($C840="","",IF($C840="Ja","",VLOOKUP($B840,PDC!$B$10:$G$95,5,FALSE)))</f>
        <v/>
      </c>
      <c r="K840" s="31"/>
      <c r="L840" s="31"/>
      <c r="M840" s="238" t="str">
        <f>IF($F840="","",IF($F840="Ja","",VLOOKUP($E840,PDC!$B$10:$G$95,5,FALSE)))</f>
        <v/>
      </c>
      <c r="N840" s="31"/>
      <c r="O840" s="300">
        <f t="shared" si="48"/>
        <v>0</v>
      </c>
      <c r="P840" s="300">
        <f t="shared" si="51"/>
        <v>0</v>
      </c>
    </row>
    <row r="841" spans="1:16" x14ac:dyDescent="0.2">
      <c r="A841" s="36" t="str">
        <f>IF(LEN(Crossconnect!A843)=0,"",Crossconnect!A843)</f>
        <v/>
      </c>
      <c r="B841" s="174" t="str">
        <f>IF(LEN(Crossconnect!C843)=0,"",Crossconnect!C843)</f>
        <v/>
      </c>
      <c r="C841" s="174" t="str">
        <f t="shared" si="49"/>
        <v/>
      </c>
      <c r="D841" s="299" t="str">
        <f>IF(Crossconnect!B843="","",Crossconnect!B843)</f>
        <v/>
      </c>
      <c r="E841" s="174" t="str">
        <f>IF(LEN(Crossconnect!E843)=0,"",Crossconnect!E843)</f>
        <v/>
      </c>
      <c r="F841" s="174" t="str">
        <f t="shared" si="50"/>
        <v/>
      </c>
      <c r="G841" s="79" t="str">
        <f>IF(Crossconnect!D843="","",Crossconnect!D843)</f>
        <v/>
      </c>
      <c r="H841" s="36" t="str">
        <f>IF(LEN(Crossconnect!F843)=0,"",Crossconnect!F843)</f>
        <v/>
      </c>
      <c r="I841" s="238" t="str">
        <f>IF($C841="","",IF($C841="Ja","",VLOOKUP($B841,PDC!$B$10:$G$95,6,FALSE)))</f>
        <v/>
      </c>
      <c r="J841" s="238" t="str">
        <f>IF($C841="","",IF($C841="Ja","",VLOOKUP($B841,PDC!$B$10:$G$95,5,FALSE)))</f>
        <v/>
      </c>
      <c r="K841" s="31"/>
      <c r="L841" s="31"/>
      <c r="M841" s="238" t="str">
        <f>IF($F841="","",IF($F841="Ja","",VLOOKUP($E841,PDC!$B$10:$G$95,5,FALSE)))</f>
        <v/>
      </c>
      <c r="N841" s="31"/>
      <c r="O841" s="300">
        <f t="shared" si="48"/>
        <v>0</v>
      </c>
      <c r="P841" s="300">
        <f t="shared" si="51"/>
        <v>0</v>
      </c>
    </row>
    <row r="842" spans="1:16" x14ac:dyDescent="0.2">
      <c r="A842" s="36" t="str">
        <f>IF(LEN(Crossconnect!A844)=0,"",Crossconnect!A844)</f>
        <v/>
      </c>
      <c r="B842" s="174" t="str">
        <f>IF(LEN(Crossconnect!C844)=0,"",Crossconnect!C844)</f>
        <v/>
      </c>
      <c r="C842" s="174" t="str">
        <f t="shared" si="49"/>
        <v/>
      </c>
      <c r="D842" s="299" t="str">
        <f>IF(Crossconnect!B844="","",Crossconnect!B844)</f>
        <v/>
      </c>
      <c r="E842" s="174" t="str">
        <f>IF(LEN(Crossconnect!E844)=0,"",Crossconnect!E844)</f>
        <v/>
      </c>
      <c r="F842" s="174" t="str">
        <f t="shared" si="50"/>
        <v/>
      </c>
      <c r="G842" s="79" t="str">
        <f>IF(Crossconnect!D844="","",Crossconnect!D844)</f>
        <v/>
      </c>
      <c r="H842" s="36" t="str">
        <f>IF(LEN(Crossconnect!F844)=0,"",Crossconnect!F844)</f>
        <v/>
      </c>
      <c r="I842" s="238" t="str">
        <f>IF($C842="","",IF($C842="Ja","",VLOOKUP($B842,PDC!$B$10:$G$95,6,FALSE)))</f>
        <v/>
      </c>
      <c r="J842" s="238" t="str">
        <f>IF($C842="","",IF($C842="Ja","",VLOOKUP($B842,PDC!$B$10:$G$95,5,FALSE)))</f>
        <v/>
      </c>
      <c r="K842" s="31"/>
      <c r="L842" s="31"/>
      <c r="M842" s="238" t="str">
        <f>IF($F842="","",IF($F842="Ja","",VLOOKUP($E842,PDC!$B$10:$G$95,5,FALSE)))</f>
        <v/>
      </c>
      <c r="N842" s="31"/>
      <c r="O842" s="300">
        <f t="shared" si="48"/>
        <v>0</v>
      </c>
      <c r="P842" s="300">
        <f t="shared" si="51"/>
        <v>0</v>
      </c>
    </row>
    <row r="843" spans="1:16" x14ac:dyDescent="0.2">
      <c r="A843" s="36" t="str">
        <f>IF(LEN(Crossconnect!A845)=0,"",Crossconnect!A845)</f>
        <v/>
      </c>
      <c r="B843" s="174" t="str">
        <f>IF(LEN(Crossconnect!C845)=0,"",Crossconnect!C845)</f>
        <v/>
      </c>
      <c r="C843" s="174" t="str">
        <f t="shared" si="49"/>
        <v/>
      </c>
      <c r="D843" s="299" t="str">
        <f>IF(Crossconnect!B845="","",Crossconnect!B845)</f>
        <v/>
      </c>
      <c r="E843" s="174" t="str">
        <f>IF(LEN(Crossconnect!E845)=0,"",Crossconnect!E845)</f>
        <v/>
      </c>
      <c r="F843" s="174" t="str">
        <f t="shared" si="50"/>
        <v/>
      </c>
      <c r="G843" s="79" t="str">
        <f>IF(Crossconnect!D845="","",Crossconnect!D845)</f>
        <v/>
      </c>
      <c r="H843" s="36" t="str">
        <f>IF(LEN(Crossconnect!F845)=0,"",Crossconnect!F845)</f>
        <v/>
      </c>
      <c r="I843" s="238" t="str">
        <f>IF($C843="","",IF($C843="Ja","",VLOOKUP($B843,PDC!$B$10:$G$95,6,FALSE)))</f>
        <v/>
      </c>
      <c r="J843" s="238" t="str">
        <f>IF($C843="","",IF($C843="Ja","",VLOOKUP($B843,PDC!$B$10:$G$95,5,FALSE)))</f>
        <v/>
      </c>
      <c r="K843" s="31"/>
      <c r="L843" s="31"/>
      <c r="M843" s="238" t="str">
        <f>IF($F843="","",IF($F843="Ja","",VLOOKUP($E843,PDC!$B$10:$G$95,5,FALSE)))</f>
        <v/>
      </c>
      <c r="N843" s="31"/>
      <c r="O843" s="300">
        <f t="shared" si="48"/>
        <v>0</v>
      </c>
      <c r="P843" s="300">
        <f t="shared" si="51"/>
        <v>0</v>
      </c>
    </row>
    <row r="844" spans="1:16" x14ac:dyDescent="0.2">
      <c r="A844" s="36" t="str">
        <f>IF(LEN(Crossconnect!A846)=0,"",Crossconnect!A846)</f>
        <v/>
      </c>
      <c r="B844" s="174" t="str">
        <f>IF(LEN(Crossconnect!C846)=0,"",Crossconnect!C846)</f>
        <v/>
      </c>
      <c r="C844" s="174" t="str">
        <f t="shared" si="49"/>
        <v/>
      </c>
      <c r="D844" s="299" t="str">
        <f>IF(Crossconnect!B846="","",Crossconnect!B846)</f>
        <v/>
      </c>
      <c r="E844" s="174" t="str">
        <f>IF(LEN(Crossconnect!E846)=0,"",Crossconnect!E846)</f>
        <v/>
      </c>
      <c r="F844" s="174" t="str">
        <f t="shared" si="50"/>
        <v/>
      </c>
      <c r="G844" s="79" t="str">
        <f>IF(Crossconnect!D846="","",Crossconnect!D846)</f>
        <v/>
      </c>
      <c r="H844" s="36" t="str">
        <f>IF(LEN(Crossconnect!F846)=0,"",Crossconnect!F846)</f>
        <v/>
      </c>
      <c r="I844" s="238" t="str">
        <f>IF($C844="","",IF($C844="Ja","",VLOOKUP($B844,PDC!$B$10:$G$95,6,FALSE)))</f>
        <v/>
      </c>
      <c r="J844" s="238" t="str">
        <f>IF($C844="","",IF($C844="Ja","",VLOOKUP($B844,PDC!$B$10:$G$95,5,FALSE)))</f>
        <v/>
      </c>
      <c r="K844" s="31"/>
      <c r="L844" s="31"/>
      <c r="M844" s="238" t="str">
        <f>IF($F844="","",IF($F844="Ja","",VLOOKUP($E844,PDC!$B$10:$G$95,5,FALSE)))</f>
        <v/>
      </c>
      <c r="N844" s="31"/>
      <c r="O844" s="300">
        <f t="shared" ref="O844:O907" si="52">IF(C844="",0,IF(C844="Ja",K844,I844))</f>
        <v>0</v>
      </c>
      <c r="P844" s="300">
        <f t="shared" si="51"/>
        <v>0</v>
      </c>
    </row>
    <row r="845" spans="1:16" x14ac:dyDescent="0.2">
      <c r="A845" s="36" t="str">
        <f>IF(LEN(Crossconnect!A847)=0,"",Crossconnect!A847)</f>
        <v/>
      </c>
      <c r="B845" s="174" t="str">
        <f>IF(LEN(Crossconnect!C847)=0,"",Crossconnect!C847)</f>
        <v/>
      </c>
      <c r="C845" s="174" t="str">
        <f t="shared" ref="C845:C908" si="53">IF(B845="","",IF(LEFT(B845,3)="SD-","Ja","Nee"))</f>
        <v/>
      </c>
      <c r="D845" s="299" t="str">
        <f>IF(Crossconnect!B847="","",Crossconnect!B847)</f>
        <v/>
      </c>
      <c r="E845" s="174" t="str">
        <f>IF(LEN(Crossconnect!E847)=0,"",Crossconnect!E847)</f>
        <v/>
      </c>
      <c r="F845" s="174" t="str">
        <f t="shared" ref="F845:F908" si="54">IF(E845="","",IF(LEFT(E845,3)="SD-","Ja","Nee"))</f>
        <v/>
      </c>
      <c r="G845" s="79" t="str">
        <f>IF(Crossconnect!D847="","",Crossconnect!D847)</f>
        <v/>
      </c>
      <c r="H845" s="36" t="str">
        <f>IF(LEN(Crossconnect!F847)=0,"",Crossconnect!F847)</f>
        <v/>
      </c>
      <c r="I845" s="238" t="str">
        <f>IF($C845="","",IF($C845="Ja","",VLOOKUP($B845,PDC!$B$10:$G$95,6,FALSE)))</f>
        <v/>
      </c>
      <c r="J845" s="238" t="str">
        <f>IF($C845="","",IF($C845="Ja","",VLOOKUP($B845,PDC!$B$10:$G$95,5,FALSE)))</f>
        <v/>
      </c>
      <c r="K845" s="31"/>
      <c r="L845" s="31"/>
      <c r="M845" s="238" t="str">
        <f>IF($F845="","",IF($F845="Ja","",VLOOKUP($E845,PDC!$B$10:$G$95,5,FALSE)))</f>
        <v/>
      </c>
      <c r="N845" s="31"/>
      <c r="O845" s="300">
        <f t="shared" si="52"/>
        <v>0</v>
      </c>
      <c r="P845" s="300">
        <f t="shared" ref="P845:P908" si="55">IF(AND(C845="",F845=""),0,IF(C845="Ja",L845,J845)+IF(F845="Ja",N845,M845))</f>
        <v>0</v>
      </c>
    </row>
    <row r="846" spans="1:16" x14ac:dyDescent="0.2">
      <c r="A846" s="36" t="str">
        <f>IF(LEN(Crossconnect!A848)=0,"",Crossconnect!A848)</f>
        <v/>
      </c>
      <c r="B846" s="174" t="str">
        <f>IF(LEN(Crossconnect!C848)=0,"",Crossconnect!C848)</f>
        <v/>
      </c>
      <c r="C846" s="174" t="str">
        <f t="shared" si="53"/>
        <v/>
      </c>
      <c r="D846" s="299" t="str">
        <f>IF(Crossconnect!B848="","",Crossconnect!B848)</f>
        <v/>
      </c>
      <c r="E846" s="174" t="str">
        <f>IF(LEN(Crossconnect!E848)=0,"",Crossconnect!E848)</f>
        <v/>
      </c>
      <c r="F846" s="174" t="str">
        <f t="shared" si="54"/>
        <v/>
      </c>
      <c r="G846" s="79" t="str">
        <f>IF(Crossconnect!D848="","",Crossconnect!D848)</f>
        <v/>
      </c>
      <c r="H846" s="36" t="str">
        <f>IF(LEN(Crossconnect!F848)=0,"",Crossconnect!F848)</f>
        <v/>
      </c>
      <c r="I846" s="238" t="str">
        <f>IF($C846="","",IF($C846="Ja","",VLOOKUP($B846,PDC!$B$10:$G$95,6,FALSE)))</f>
        <v/>
      </c>
      <c r="J846" s="238" t="str">
        <f>IF($C846="","",IF($C846="Ja","",VLOOKUP($B846,PDC!$B$10:$G$95,5,FALSE)))</f>
        <v/>
      </c>
      <c r="K846" s="31"/>
      <c r="L846" s="31"/>
      <c r="M846" s="238" t="str">
        <f>IF($F846="","",IF($F846="Ja","",VLOOKUP($E846,PDC!$B$10:$G$95,5,FALSE)))</f>
        <v/>
      </c>
      <c r="N846" s="31"/>
      <c r="O846" s="300">
        <f t="shared" si="52"/>
        <v>0</v>
      </c>
      <c r="P846" s="300">
        <f t="shared" si="55"/>
        <v>0</v>
      </c>
    </row>
    <row r="847" spans="1:16" x14ac:dyDescent="0.2">
      <c r="A847" s="36" t="str">
        <f>IF(LEN(Crossconnect!A849)=0,"",Crossconnect!A849)</f>
        <v/>
      </c>
      <c r="B847" s="174" t="str">
        <f>IF(LEN(Crossconnect!C849)=0,"",Crossconnect!C849)</f>
        <v/>
      </c>
      <c r="C847" s="174" t="str">
        <f t="shared" si="53"/>
        <v/>
      </c>
      <c r="D847" s="299" t="str">
        <f>IF(Crossconnect!B849="","",Crossconnect!B849)</f>
        <v/>
      </c>
      <c r="E847" s="174" t="str">
        <f>IF(LEN(Crossconnect!E849)=0,"",Crossconnect!E849)</f>
        <v/>
      </c>
      <c r="F847" s="174" t="str">
        <f t="shared" si="54"/>
        <v/>
      </c>
      <c r="G847" s="79" t="str">
        <f>IF(Crossconnect!D849="","",Crossconnect!D849)</f>
        <v/>
      </c>
      <c r="H847" s="36" t="str">
        <f>IF(LEN(Crossconnect!F849)=0,"",Crossconnect!F849)</f>
        <v/>
      </c>
      <c r="I847" s="238" t="str">
        <f>IF($C847="","",IF($C847="Ja","",VLOOKUP($B847,PDC!$B$10:$G$95,6,FALSE)))</f>
        <v/>
      </c>
      <c r="J847" s="238" t="str">
        <f>IF($C847="","",IF($C847="Ja","",VLOOKUP($B847,PDC!$B$10:$G$95,5,FALSE)))</f>
        <v/>
      </c>
      <c r="K847" s="31"/>
      <c r="L847" s="31"/>
      <c r="M847" s="238" t="str">
        <f>IF($F847="","",IF($F847="Ja","",VLOOKUP($E847,PDC!$B$10:$G$95,5,FALSE)))</f>
        <v/>
      </c>
      <c r="N847" s="31"/>
      <c r="O847" s="300">
        <f t="shared" si="52"/>
        <v>0</v>
      </c>
      <c r="P847" s="300">
        <f t="shared" si="55"/>
        <v>0</v>
      </c>
    </row>
    <row r="848" spans="1:16" x14ac:dyDescent="0.2">
      <c r="A848" s="36" t="str">
        <f>IF(LEN(Crossconnect!A850)=0,"",Crossconnect!A850)</f>
        <v/>
      </c>
      <c r="B848" s="174" t="str">
        <f>IF(LEN(Crossconnect!C850)=0,"",Crossconnect!C850)</f>
        <v/>
      </c>
      <c r="C848" s="174" t="str">
        <f t="shared" si="53"/>
        <v/>
      </c>
      <c r="D848" s="299" t="str">
        <f>IF(Crossconnect!B850="","",Crossconnect!B850)</f>
        <v/>
      </c>
      <c r="E848" s="174" t="str">
        <f>IF(LEN(Crossconnect!E850)=0,"",Crossconnect!E850)</f>
        <v/>
      </c>
      <c r="F848" s="174" t="str">
        <f t="shared" si="54"/>
        <v/>
      </c>
      <c r="G848" s="79" t="str">
        <f>IF(Crossconnect!D850="","",Crossconnect!D850)</f>
        <v/>
      </c>
      <c r="H848" s="36" t="str">
        <f>IF(LEN(Crossconnect!F850)=0,"",Crossconnect!F850)</f>
        <v/>
      </c>
      <c r="I848" s="238" t="str">
        <f>IF($C848="","",IF($C848="Ja","",VLOOKUP($B848,PDC!$B$10:$G$95,6,FALSE)))</f>
        <v/>
      </c>
      <c r="J848" s="238" t="str">
        <f>IF($C848="","",IF($C848="Ja","",VLOOKUP($B848,PDC!$B$10:$G$95,5,FALSE)))</f>
        <v/>
      </c>
      <c r="K848" s="31"/>
      <c r="L848" s="31"/>
      <c r="M848" s="238" t="str">
        <f>IF($F848="","",IF($F848="Ja","",VLOOKUP($E848,PDC!$B$10:$G$95,5,FALSE)))</f>
        <v/>
      </c>
      <c r="N848" s="31"/>
      <c r="O848" s="300">
        <f t="shared" si="52"/>
        <v>0</v>
      </c>
      <c r="P848" s="300">
        <f t="shared" si="55"/>
        <v>0</v>
      </c>
    </row>
    <row r="849" spans="1:16" x14ac:dyDescent="0.2">
      <c r="A849" s="36" t="str">
        <f>IF(LEN(Crossconnect!A851)=0,"",Crossconnect!A851)</f>
        <v/>
      </c>
      <c r="B849" s="174" t="str">
        <f>IF(LEN(Crossconnect!C851)=0,"",Crossconnect!C851)</f>
        <v/>
      </c>
      <c r="C849" s="174" t="str">
        <f t="shared" si="53"/>
        <v/>
      </c>
      <c r="D849" s="299" t="str">
        <f>IF(Crossconnect!B851="","",Crossconnect!B851)</f>
        <v/>
      </c>
      <c r="E849" s="174" t="str">
        <f>IF(LEN(Crossconnect!E851)=0,"",Crossconnect!E851)</f>
        <v/>
      </c>
      <c r="F849" s="174" t="str">
        <f t="shared" si="54"/>
        <v/>
      </c>
      <c r="G849" s="79" t="str">
        <f>IF(Crossconnect!D851="","",Crossconnect!D851)</f>
        <v/>
      </c>
      <c r="H849" s="36" t="str">
        <f>IF(LEN(Crossconnect!F851)=0,"",Crossconnect!F851)</f>
        <v/>
      </c>
      <c r="I849" s="238" t="str">
        <f>IF($C849="","",IF($C849="Ja","",VLOOKUP($B849,PDC!$B$10:$G$95,6,FALSE)))</f>
        <v/>
      </c>
      <c r="J849" s="238" t="str">
        <f>IF($C849="","",IF($C849="Ja","",VLOOKUP($B849,PDC!$B$10:$G$95,5,FALSE)))</f>
        <v/>
      </c>
      <c r="K849" s="31"/>
      <c r="L849" s="31"/>
      <c r="M849" s="238" t="str">
        <f>IF($F849="","",IF($F849="Ja","",VLOOKUP($E849,PDC!$B$10:$G$95,5,FALSE)))</f>
        <v/>
      </c>
      <c r="N849" s="31"/>
      <c r="O849" s="300">
        <f t="shared" si="52"/>
        <v>0</v>
      </c>
      <c r="P849" s="300">
        <f t="shared" si="55"/>
        <v>0</v>
      </c>
    </row>
    <row r="850" spans="1:16" x14ac:dyDescent="0.2">
      <c r="A850" s="36" t="str">
        <f>IF(LEN(Crossconnect!A852)=0,"",Crossconnect!A852)</f>
        <v/>
      </c>
      <c r="B850" s="174" t="str">
        <f>IF(LEN(Crossconnect!C852)=0,"",Crossconnect!C852)</f>
        <v/>
      </c>
      <c r="C850" s="174" t="str">
        <f t="shared" si="53"/>
        <v/>
      </c>
      <c r="D850" s="299" t="str">
        <f>IF(Crossconnect!B852="","",Crossconnect!B852)</f>
        <v/>
      </c>
      <c r="E850" s="174" t="str">
        <f>IF(LEN(Crossconnect!E852)=0,"",Crossconnect!E852)</f>
        <v/>
      </c>
      <c r="F850" s="174" t="str">
        <f t="shared" si="54"/>
        <v/>
      </c>
      <c r="G850" s="79" t="str">
        <f>IF(Crossconnect!D852="","",Crossconnect!D852)</f>
        <v/>
      </c>
      <c r="H850" s="36" t="str">
        <f>IF(LEN(Crossconnect!F852)=0,"",Crossconnect!F852)</f>
        <v/>
      </c>
      <c r="I850" s="238" t="str">
        <f>IF($C850="","",IF($C850="Ja","",VLOOKUP($B850,PDC!$B$10:$G$95,6,FALSE)))</f>
        <v/>
      </c>
      <c r="J850" s="238" t="str">
        <f>IF($C850="","",IF($C850="Ja","",VLOOKUP($B850,PDC!$B$10:$G$95,5,FALSE)))</f>
        <v/>
      </c>
      <c r="K850" s="31"/>
      <c r="L850" s="31"/>
      <c r="M850" s="238" t="str">
        <f>IF($F850="","",IF($F850="Ja","",VLOOKUP($E850,PDC!$B$10:$G$95,5,FALSE)))</f>
        <v/>
      </c>
      <c r="N850" s="31"/>
      <c r="O850" s="300">
        <f t="shared" si="52"/>
        <v>0</v>
      </c>
      <c r="P850" s="300">
        <f t="shared" si="55"/>
        <v>0</v>
      </c>
    </row>
    <row r="851" spans="1:16" x14ac:dyDescent="0.2">
      <c r="A851" s="36" t="str">
        <f>IF(LEN(Crossconnect!A853)=0,"",Crossconnect!A853)</f>
        <v/>
      </c>
      <c r="B851" s="174" t="str">
        <f>IF(LEN(Crossconnect!C853)=0,"",Crossconnect!C853)</f>
        <v/>
      </c>
      <c r="C851" s="174" t="str">
        <f t="shared" si="53"/>
        <v/>
      </c>
      <c r="D851" s="299" t="str">
        <f>IF(Crossconnect!B853="","",Crossconnect!B853)</f>
        <v/>
      </c>
      <c r="E851" s="174" t="str">
        <f>IF(LEN(Crossconnect!E853)=0,"",Crossconnect!E853)</f>
        <v/>
      </c>
      <c r="F851" s="174" t="str">
        <f t="shared" si="54"/>
        <v/>
      </c>
      <c r="G851" s="79" t="str">
        <f>IF(Crossconnect!D853="","",Crossconnect!D853)</f>
        <v/>
      </c>
      <c r="H851" s="36" t="str">
        <f>IF(LEN(Crossconnect!F853)=0,"",Crossconnect!F853)</f>
        <v/>
      </c>
      <c r="I851" s="238" t="str">
        <f>IF($C851="","",IF($C851="Ja","",VLOOKUP($B851,PDC!$B$10:$G$95,6,FALSE)))</f>
        <v/>
      </c>
      <c r="J851" s="238" t="str">
        <f>IF($C851="","",IF($C851="Ja","",VLOOKUP($B851,PDC!$B$10:$G$95,5,FALSE)))</f>
        <v/>
      </c>
      <c r="K851" s="31"/>
      <c r="L851" s="31"/>
      <c r="M851" s="238" t="str">
        <f>IF($F851="","",IF($F851="Ja","",VLOOKUP($E851,PDC!$B$10:$G$95,5,FALSE)))</f>
        <v/>
      </c>
      <c r="N851" s="31"/>
      <c r="O851" s="300">
        <f t="shared" si="52"/>
        <v>0</v>
      </c>
      <c r="P851" s="300">
        <f t="shared" si="55"/>
        <v>0</v>
      </c>
    </row>
    <row r="852" spans="1:16" x14ac:dyDescent="0.2">
      <c r="A852" s="36" t="str">
        <f>IF(LEN(Crossconnect!A854)=0,"",Crossconnect!A854)</f>
        <v/>
      </c>
      <c r="B852" s="174" t="str">
        <f>IF(LEN(Crossconnect!C854)=0,"",Crossconnect!C854)</f>
        <v/>
      </c>
      <c r="C852" s="174" t="str">
        <f t="shared" si="53"/>
        <v/>
      </c>
      <c r="D852" s="299" t="str">
        <f>IF(Crossconnect!B854="","",Crossconnect!B854)</f>
        <v/>
      </c>
      <c r="E852" s="174" t="str">
        <f>IF(LEN(Crossconnect!E854)=0,"",Crossconnect!E854)</f>
        <v/>
      </c>
      <c r="F852" s="174" t="str">
        <f t="shared" si="54"/>
        <v/>
      </c>
      <c r="G852" s="79" t="str">
        <f>IF(Crossconnect!D854="","",Crossconnect!D854)</f>
        <v/>
      </c>
      <c r="H852" s="36" t="str">
        <f>IF(LEN(Crossconnect!F854)=0,"",Crossconnect!F854)</f>
        <v/>
      </c>
      <c r="I852" s="238" t="str">
        <f>IF($C852="","",IF($C852="Ja","",VLOOKUP($B852,PDC!$B$10:$G$95,6,FALSE)))</f>
        <v/>
      </c>
      <c r="J852" s="238" t="str">
        <f>IF($C852="","",IF($C852="Ja","",VLOOKUP($B852,PDC!$B$10:$G$95,5,FALSE)))</f>
        <v/>
      </c>
      <c r="K852" s="31"/>
      <c r="L852" s="31"/>
      <c r="M852" s="238" t="str">
        <f>IF($F852="","",IF($F852="Ja","",VLOOKUP($E852,PDC!$B$10:$G$95,5,FALSE)))</f>
        <v/>
      </c>
      <c r="N852" s="31"/>
      <c r="O852" s="300">
        <f t="shared" si="52"/>
        <v>0</v>
      </c>
      <c r="P852" s="300">
        <f t="shared" si="55"/>
        <v>0</v>
      </c>
    </row>
    <row r="853" spans="1:16" x14ac:dyDescent="0.2">
      <c r="A853" s="36" t="str">
        <f>IF(LEN(Crossconnect!A855)=0,"",Crossconnect!A855)</f>
        <v/>
      </c>
      <c r="B853" s="174" t="str">
        <f>IF(LEN(Crossconnect!C855)=0,"",Crossconnect!C855)</f>
        <v/>
      </c>
      <c r="C853" s="174" t="str">
        <f t="shared" si="53"/>
        <v/>
      </c>
      <c r="D853" s="299" t="str">
        <f>IF(Crossconnect!B855="","",Crossconnect!B855)</f>
        <v/>
      </c>
      <c r="E853" s="174" t="str">
        <f>IF(LEN(Crossconnect!E855)=0,"",Crossconnect!E855)</f>
        <v/>
      </c>
      <c r="F853" s="174" t="str">
        <f t="shared" si="54"/>
        <v/>
      </c>
      <c r="G853" s="79" t="str">
        <f>IF(Crossconnect!D855="","",Crossconnect!D855)</f>
        <v/>
      </c>
      <c r="H853" s="36" t="str">
        <f>IF(LEN(Crossconnect!F855)=0,"",Crossconnect!F855)</f>
        <v/>
      </c>
      <c r="I853" s="238" t="str">
        <f>IF($C853="","",IF($C853="Ja","",VLOOKUP($B853,PDC!$B$10:$G$95,6,FALSE)))</f>
        <v/>
      </c>
      <c r="J853" s="238" t="str">
        <f>IF($C853="","",IF($C853="Ja","",VLOOKUP($B853,PDC!$B$10:$G$95,5,FALSE)))</f>
        <v/>
      </c>
      <c r="K853" s="31"/>
      <c r="L853" s="31"/>
      <c r="M853" s="238" t="str">
        <f>IF($F853="","",IF($F853="Ja","",VLOOKUP($E853,PDC!$B$10:$G$95,5,FALSE)))</f>
        <v/>
      </c>
      <c r="N853" s="31"/>
      <c r="O853" s="300">
        <f t="shared" si="52"/>
        <v>0</v>
      </c>
      <c r="P853" s="300">
        <f t="shared" si="55"/>
        <v>0</v>
      </c>
    </row>
    <row r="854" spans="1:16" x14ac:dyDescent="0.2">
      <c r="A854" s="36" t="str">
        <f>IF(LEN(Crossconnect!A856)=0,"",Crossconnect!A856)</f>
        <v/>
      </c>
      <c r="B854" s="174" t="str">
        <f>IF(LEN(Crossconnect!C856)=0,"",Crossconnect!C856)</f>
        <v/>
      </c>
      <c r="C854" s="174" t="str">
        <f t="shared" si="53"/>
        <v/>
      </c>
      <c r="D854" s="299" t="str">
        <f>IF(Crossconnect!B856="","",Crossconnect!B856)</f>
        <v/>
      </c>
      <c r="E854" s="174" t="str">
        <f>IF(LEN(Crossconnect!E856)=0,"",Crossconnect!E856)</f>
        <v/>
      </c>
      <c r="F854" s="174" t="str">
        <f t="shared" si="54"/>
        <v/>
      </c>
      <c r="G854" s="79" t="str">
        <f>IF(Crossconnect!D856="","",Crossconnect!D856)</f>
        <v/>
      </c>
      <c r="H854" s="36" t="str">
        <f>IF(LEN(Crossconnect!F856)=0,"",Crossconnect!F856)</f>
        <v/>
      </c>
      <c r="I854" s="238" t="str">
        <f>IF($C854="","",IF($C854="Ja","",VLOOKUP($B854,PDC!$B$10:$G$95,6,FALSE)))</f>
        <v/>
      </c>
      <c r="J854" s="238" t="str">
        <f>IF($C854="","",IF($C854="Ja","",VLOOKUP($B854,PDC!$B$10:$G$95,5,FALSE)))</f>
        <v/>
      </c>
      <c r="K854" s="31"/>
      <c r="L854" s="31"/>
      <c r="M854" s="238" t="str">
        <f>IF($F854="","",IF($F854="Ja","",VLOOKUP($E854,PDC!$B$10:$G$95,5,FALSE)))</f>
        <v/>
      </c>
      <c r="N854" s="31"/>
      <c r="O854" s="300">
        <f t="shared" si="52"/>
        <v>0</v>
      </c>
      <c r="P854" s="300">
        <f t="shared" si="55"/>
        <v>0</v>
      </c>
    </row>
    <row r="855" spans="1:16" x14ac:dyDescent="0.2">
      <c r="A855" s="36" t="str">
        <f>IF(LEN(Crossconnect!A857)=0,"",Crossconnect!A857)</f>
        <v/>
      </c>
      <c r="B855" s="174" t="str">
        <f>IF(LEN(Crossconnect!C857)=0,"",Crossconnect!C857)</f>
        <v/>
      </c>
      <c r="C855" s="174" t="str">
        <f t="shared" si="53"/>
        <v/>
      </c>
      <c r="D855" s="299" t="str">
        <f>IF(Crossconnect!B857="","",Crossconnect!B857)</f>
        <v/>
      </c>
      <c r="E855" s="174" t="str">
        <f>IF(LEN(Crossconnect!E857)=0,"",Crossconnect!E857)</f>
        <v/>
      </c>
      <c r="F855" s="174" t="str">
        <f t="shared" si="54"/>
        <v/>
      </c>
      <c r="G855" s="79" t="str">
        <f>IF(Crossconnect!D857="","",Crossconnect!D857)</f>
        <v/>
      </c>
      <c r="H855" s="36" t="str">
        <f>IF(LEN(Crossconnect!F857)=0,"",Crossconnect!F857)</f>
        <v/>
      </c>
      <c r="I855" s="238" t="str">
        <f>IF($C855="","",IF($C855="Ja","",VLOOKUP($B855,PDC!$B$10:$G$95,6,FALSE)))</f>
        <v/>
      </c>
      <c r="J855" s="238" t="str">
        <f>IF($C855="","",IF($C855="Ja","",VLOOKUP($B855,PDC!$B$10:$G$95,5,FALSE)))</f>
        <v/>
      </c>
      <c r="K855" s="31"/>
      <c r="L855" s="31"/>
      <c r="M855" s="238" t="str">
        <f>IF($F855="","",IF($F855="Ja","",VLOOKUP($E855,PDC!$B$10:$G$95,5,FALSE)))</f>
        <v/>
      </c>
      <c r="N855" s="31"/>
      <c r="O855" s="300">
        <f t="shared" si="52"/>
        <v>0</v>
      </c>
      <c r="P855" s="300">
        <f t="shared" si="55"/>
        <v>0</v>
      </c>
    </row>
    <row r="856" spans="1:16" x14ac:dyDescent="0.2">
      <c r="A856" s="36" t="str">
        <f>IF(LEN(Crossconnect!A858)=0,"",Crossconnect!A858)</f>
        <v/>
      </c>
      <c r="B856" s="174" t="str">
        <f>IF(LEN(Crossconnect!C858)=0,"",Crossconnect!C858)</f>
        <v/>
      </c>
      <c r="C856" s="174" t="str">
        <f t="shared" si="53"/>
        <v/>
      </c>
      <c r="D856" s="299" t="str">
        <f>IF(Crossconnect!B858="","",Crossconnect!B858)</f>
        <v/>
      </c>
      <c r="E856" s="174" t="str">
        <f>IF(LEN(Crossconnect!E858)=0,"",Crossconnect!E858)</f>
        <v/>
      </c>
      <c r="F856" s="174" t="str">
        <f t="shared" si="54"/>
        <v/>
      </c>
      <c r="G856" s="79" t="str">
        <f>IF(Crossconnect!D858="","",Crossconnect!D858)</f>
        <v/>
      </c>
      <c r="H856" s="36" t="str">
        <f>IF(LEN(Crossconnect!F858)=0,"",Crossconnect!F858)</f>
        <v/>
      </c>
      <c r="I856" s="238" t="str">
        <f>IF($C856="","",IF($C856="Ja","",VLOOKUP($B856,PDC!$B$10:$G$95,6,FALSE)))</f>
        <v/>
      </c>
      <c r="J856" s="238" t="str">
        <f>IF($C856="","",IF($C856="Ja","",VLOOKUP($B856,PDC!$B$10:$G$95,5,FALSE)))</f>
        <v/>
      </c>
      <c r="K856" s="31"/>
      <c r="L856" s="31"/>
      <c r="M856" s="238" t="str">
        <f>IF($F856="","",IF($F856="Ja","",VLOOKUP($E856,PDC!$B$10:$G$95,5,FALSE)))</f>
        <v/>
      </c>
      <c r="N856" s="31"/>
      <c r="O856" s="300">
        <f t="shared" si="52"/>
        <v>0</v>
      </c>
      <c r="P856" s="300">
        <f t="shared" si="55"/>
        <v>0</v>
      </c>
    </row>
    <row r="857" spans="1:16" x14ac:dyDescent="0.2">
      <c r="A857" s="36" t="str">
        <f>IF(LEN(Crossconnect!A859)=0,"",Crossconnect!A859)</f>
        <v/>
      </c>
      <c r="B857" s="174" t="str">
        <f>IF(LEN(Crossconnect!C859)=0,"",Crossconnect!C859)</f>
        <v/>
      </c>
      <c r="C857" s="174" t="str">
        <f t="shared" si="53"/>
        <v/>
      </c>
      <c r="D857" s="299" t="str">
        <f>IF(Crossconnect!B859="","",Crossconnect!B859)</f>
        <v/>
      </c>
      <c r="E857" s="174" t="str">
        <f>IF(LEN(Crossconnect!E859)=0,"",Crossconnect!E859)</f>
        <v/>
      </c>
      <c r="F857" s="174" t="str">
        <f t="shared" si="54"/>
        <v/>
      </c>
      <c r="G857" s="79" t="str">
        <f>IF(Crossconnect!D859="","",Crossconnect!D859)</f>
        <v/>
      </c>
      <c r="H857" s="36" t="str">
        <f>IF(LEN(Crossconnect!F859)=0,"",Crossconnect!F859)</f>
        <v/>
      </c>
      <c r="I857" s="238" t="str">
        <f>IF($C857="","",IF($C857="Ja","",VLOOKUP($B857,PDC!$B$10:$G$95,6,FALSE)))</f>
        <v/>
      </c>
      <c r="J857" s="238" t="str">
        <f>IF($C857="","",IF($C857="Ja","",VLOOKUP($B857,PDC!$B$10:$G$95,5,FALSE)))</f>
        <v/>
      </c>
      <c r="K857" s="31"/>
      <c r="L857" s="31"/>
      <c r="M857" s="238" t="str">
        <f>IF($F857="","",IF($F857="Ja","",VLOOKUP($E857,PDC!$B$10:$G$95,5,FALSE)))</f>
        <v/>
      </c>
      <c r="N857" s="31"/>
      <c r="O857" s="300">
        <f t="shared" si="52"/>
        <v>0</v>
      </c>
      <c r="P857" s="300">
        <f t="shared" si="55"/>
        <v>0</v>
      </c>
    </row>
    <row r="858" spans="1:16" x14ac:dyDescent="0.2">
      <c r="A858" s="36" t="str">
        <f>IF(LEN(Crossconnect!A860)=0,"",Crossconnect!A860)</f>
        <v/>
      </c>
      <c r="B858" s="174" t="str">
        <f>IF(LEN(Crossconnect!C860)=0,"",Crossconnect!C860)</f>
        <v/>
      </c>
      <c r="C858" s="174" t="str">
        <f t="shared" si="53"/>
        <v/>
      </c>
      <c r="D858" s="299" t="str">
        <f>IF(Crossconnect!B860="","",Crossconnect!B860)</f>
        <v/>
      </c>
      <c r="E858" s="174" t="str">
        <f>IF(LEN(Crossconnect!E860)=0,"",Crossconnect!E860)</f>
        <v/>
      </c>
      <c r="F858" s="174" t="str">
        <f t="shared" si="54"/>
        <v/>
      </c>
      <c r="G858" s="79" t="str">
        <f>IF(Crossconnect!D860="","",Crossconnect!D860)</f>
        <v/>
      </c>
      <c r="H858" s="36" t="str">
        <f>IF(LEN(Crossconnect!F860)=0,"",Crossconnect!F860)</f>
        <v/>
      </c>
      <c r="I858" s="238" t="str">
        <f>IF($C858="","",IF($C858="Ja","",VLOOKUP($B858,PDC!$B$10:$G$95,6,FALSE)))</f>
        <v/>
      </c>
      <c r="J858" s="238" t="str">
        <f>IF($C858="","",IF($C858="Ja","",VLOOKUP($B858,PDC!$B$10:$G$95,5,FALSE)))</f>
        <v/>
      </c>
      <c r="K858" s="31"/>
      <c r="L858" s="31"/>
      <c r="M858" s="238" t="str">
        <f>IF($F858="","",IF($F858="Ja","",VLOOKUP($E858,PDC!$B$10:$G$95,5,FALSE)))</f>
        <v/>
      </c>
      <c r="N858" s="31"/>
      <c r="O858" s="300">
        <f t="shared" si="52"/>
        <v>0</v>
      </c>
      <c r="P858" s="300">
        <f t="shared" si="55"/>
        <v>0</v>
      </c>
    </row>
    <row r="859" spans="1:16" x14ac:dyDescent="0.2">
      <c r="A859" s="36" t="str">
        <f>IF(LEN(Crossconnect!A861)=0,"",Crossconnect!A861)</f>
        <v/>
      </c>
      <c r="B859" s="174" t="str">
        <f>IF(LEN(Crossconnect!C861)=0,"",Crossconnect!C861)</f>
        <v/>
      </c>
      <c r="C859" s="174" t="str">
        <f t="shared" si="53"/>
        <v/>
      </c>
      <c r="D859" s="299" t="str">
        <f>IF(Crossconnect!B861="","",Crossconnect!B861)</f>
        <v/>
      </c>
      <c r="E859" s="174" t="str">
        <f>IF(LEN(Crossconnect!E861)=0,"",Crossconnect!E861)</f>
        <v/>
      </c>
      <c r="F859" s="174" t="str">
        <f t="shared" si="54"/>
        <v/>
      </c>
      <c r="G859" s="79" t="str">
        <f>IF(Crossconnect!D861="","",Crossconnect!D861)</f>
        <v/>
      </c>
      <c r="H859" s="36" t="str">
        <f>IF(LEN(Crossconnect!F861)=0,"",Crossconnect!F861)</f>
        <v/>
      </c>
      <c r="I859" s="238" t="str">
        <f>IF($C859="","",IF($C859="Ja","",VLOOKUP($B859,PDC!$B$10:$G$95,6,FALSE)))</f>
        <v/>
      </c>
      <c r="J859" s="238" t="str">
        <f>IF($C859="","",IF($C859="Ja","",VLOOKUP($B859,PDC!$B$10:$G$95,5,FALSE)))</f>
        <v/>
      </c>
      <c r="K859" s="31"/>
      <c r="L859" s="31"/>
      <c r="M859" s="238" t="str">
        <f>IF($F859="","",IF($F859="Ja","",VLOOKUP($E859,PDC!$B$10:$G$95,5,FALSE)))</f>
        <v/>
      </c>
      <c r="N859" s="31"/>
      <c r="O859" s="300">
        <f t="shared" si="52"/>
        <v>0</v>
      </c>
      <c r="P859" s="300">
        <f t="shared" si="55"/>
        <v>0</v>
      </c>
    </row>
    <row r="860" spans="1:16" x14ac:dyDescent="0.2">
      <c r="A860" s="36" t="str">
        <f>IF(LEN(Crossconnect!A862)=0,"",Crossconnect!A862)</f>
        <v/>
      </c>
      <c r="B860" s="174" t="str">
        <f>IF(LEN(Crossconnect!C862)=0,"",Crossconnect!C862)</f>
        <v/>
      </c>
      <c r="C860" s="174" t="str">
        <f t="shared" si="53"/>
        <v/>
      </c>
      <c r="D860" s="299" t="str">
        <f>IF(Crossconnect!B862="","",Crossconnect!B862)</f>
        <v/>
      </c>
      <c r="E860" s="174" t="str">
        <f>IF(LEN(Crossconnect!E862)=0,"",Crossconnect!E862)</f>
        <v/>
      </c>
      <c r="F860" s="174" t="str">
        <f t="shared" si="54"/>
        <v/>
      </c>
      <c r="G860" s="79" t="str">
        <f>IF(Crossconnect!D862="","",Crossconnect!D862)</f>
        <v/>
      </c>
      <c r="H860" s="36" t="str">
        <f>IF(LEN(Crossconnect!F862)=0,"",Crossconnect!F862)</f>
        <v/>
      </c>
      <c r="I860" s="238" t="str">
        <f>IF($C860="","",IF($C860="Ja","",VLOOKUP($B860,PDC!$B$10:$G$95,6,FALSE)))</f>
        <v/>
      </c>
      <c r="J860" s="238" t="str">
        <f>IF($C860="","",IF($C860="Ja","",VLOOKUP($B860,PDC!$B$10:$G$95,5,FALSE)))</f>
        <v/>
      </c>
      <c r="K860" s="31"/>
      <c r="L860" s="31"/>
      <c r="M860" s="238" t="str">
        <f>IF($F860="","",IF($F860="Ja","",VLOOKUP($E860,PDC!$B$10:$G$95,5,FALSE)))</f>
        <v/>
      </c>
      <c r="N860" s="31"/>
      <c r="O860" s="300">
        <f t="shared" si="52"/>
        <v>0</v>
      </c>
      <c r="P860" s="300">
        <f t="shared" si="55"/>
        <v>0</v>
      </c>
    </row>
    <row r="861" spans="1:16" x14ac:dyDescent="0.2">
      <c r="A861" s="36" t="str">
        <f>IF(LEN(Crossconnect!A863)=0,"",Crossconnect!A863)</f>
        <v/>
      </c>
      <c r="B861" s="174" t="str">
        <f>IF(LEN(Crossconnect!C863)=0,"",Crossconnect!C863)</f>
        <v/>
      </c>
      <c r="C861" s="174" t="str">
        <f t="shared" si="53"/>
        <v/>
      </c>
      <c r="D861" s="299" t="str">
        <f>IF(Crossconnect!B863="","",Crossconnect!B863)</f>
        <v/>
      </c>
      <c r="E861" s="174" t="str">
        <f>IF(LEN(Crossconnect!E863)=0,"",Crossconnect!E863)</f>
        <v/>
      </c>
      <c r="F861" s="174" t="str">
        <f t="shared" si="54"/>
        <v/>
      </c>
      <c r="G861" s="79" t="str">
        <f>IF(Crossconnect!D863="","",Crossconnect!D863)</f>
        <v/>
      </c>
      <c r="H861" s="36" t="str">
        <f>IF(LEN(Crossconnect!F863)=0,"",Crossconnect!F863)</f>
        <v/>
      </c>
      <c r="I861" s="238" t="str">
        <f>IF($C861="","",IF($C861="Ja","",VLOOKUP($B861,PDC!$B$10:$G$95,6,FALSE)))</f>
        <v/>
      </c>
      <c r="J861" s="238" t="str">
        <f>IF($C861="","",IF($C861="Ja","",VLOOKUP($B861,PDC!$B$10:$G$95,5,FALSE)))</f>
        <v/>
      </c>
      <c r="K861" s="31"/>
      <c r="L861" s="31"/>
      <c r="M861" s="238" t="str">
        <f>IF($F861="","",IF($F861="Ja","",VLOOKUP($E861,PDC!$B$10:$G$95,5,FALSE)))</f>
        <v/>
      </c>
      <c r="N861" s="31"/>
      <c r="O861" s="300">
        <f t="shared" si="52"/>
        <v>0</v>
      </c>
      <c r="P861" s="300">
        <f t="shared" si="55"/>
        <v>0</v>
      </c>
    </row>
    <row r="862" spans="1:16" x14ac:dyDescent="0.2">
      <c r="A862" s="36" t="str">
        <f>IF(LEN(Crossconnect!A864)=0,"",Crossconnect!A864)</f>
        <v/>
      </c>
      <c r="B862" s="174" t="str">
        <f>IF(LEN(Crossconnect!C864)=0,"",Crossconnect!C864)</f>
        <v/>
      </c>
      <c r="C862" s="174" t="str">
        <f t="shared" si="53"/>
        <v/>
      </c>
      <c r="D862" s="299" t="str">
        <f>IF(Crossconnect!B864="","",Crossconnect!B864)</f>
        <v/>
      </c>
      <c r="E862" s="174" t="str">
        <f>IF(LEN(Crossconnect!E864)=0,"",Crossconnect!E864)</f>
        <v/>
      </c>
      <c r="F862" s="174" t="str">
        <f t="shared" si="54"/>
        <v/>
      </c>
      <c r="G862" s="79" t="str">
        <f>IF(Crossconnect!D864="","",Crossconnect!D864)</f>
        <v/>
      </c>
      <c r="H862" s="36" t="str">
        <f>IF(LEN(Crossconnect!F864)=0,"",Crossconnect!F864)</f>
        <v/>
      </c>
      <c r="I862" s="238" t="str">
        <f>IF($C862="","",IF($C862="Ja","",VLOOKUP($B862,PDC!$B$10:$G$95,6,FALSE)))</f>
        <v/>
      </c>
      <c r="J862" s="238" t="str">
        <f>IF($C862="","",IF($C862="Ja","",VLOOKUP($B862,PDC!$B$10:$G$95,5,FALSE)))</f>
        <v/>
      </c>
      <c r="K862" s="31"/>
      <c r="L862" s="31"/>
      <c r="M862" s="238" t="str">
        <f>IF($F862="","",IF($F862="Ja","",VLOOKUP($E862,PDC!$B$10:$G$95,5,FALSE)))</f>
        <v/>
      </c>
      <c r="N862" s="31"/>
      <c r="O862" s="300">
        <f t="shared" si="52"/>
        <v>0</v>
      </c>
      <c r="P862" s="300">
        <f t="shared" si="55"/>
        <v>0</v>
      </c>
    </row>
    <row r="863" spans="1:16" x14ac:dyDescent="0.2">
      <c r="A863" s="36" t="str">
        <f>IF(LEN(Crossconnect!A865)=0,"",Crossconnect!A865)</f>
        <v/>
      </c>
      <c r="B863" s="174" t="str">
        <f>IF(LEN(Crossconnect!C865)=0,"",Crossconnect!C865)</f>
        <v/>
      </c>
      <c r="C863" s="174" t="str">
        <f t="shared" si="53"/>
        <v/>
      </c>
      <c r="D863" s="299" t="str">
        <f>IF(Crossconnect!B865="","",Crossconnect!B865)</f>
        <v/>
      </c>
      <c r="E863" s="174" t="str">
        <f>IF(LEN(Crossconnect!E865)=0,"",Crossconnect!E865)</f>
        <v/>
      </c>
      <c r="F863" s="174" t="str">
        <f t="shared" si="54"/>
        <v/>
      </c>
      <c r="G863" s="79" t="str">
        <f>IF(Crossconnect!D865="","",Crossconnect!D865)</f>
        <v/>
      </c>
      <c r="H863" s="36" t="str">
        <f>IF(LEN(Crossconnect!F865)=0,"",Crossconnect!F865)</f>
        <v/>
      </c>
      <c r="I863" s="238" t="str">
        <f>IF($C863="","",IF($C863="Ja","",VLOOKUP($B863,PDC!$B$10:$G$95,6,FALSE)))</f>
        <v/>
      </c>
      <c r="J863" s="238" t="str">
        <f>IF($C863="","",IF($C863="Ja","",VLOOKUP($B863,PDC!$B$10:$G$95,5,FALSE)))</f>
        <v/>
      </c>
      <c r="K863" s="31"/>
      <c r="L863" s="31"/>
      <c r="M863" s="238" t="str">
        <f>IF($F863="","",IF($F863="Ja","",VLOOKUP($E863,PDC!$B$10:$G$95,5,FALSE)))</f>
        <v/>
      </c>
      <c r="N863" s="31"/>
      <c r="O863" s="300">
        <f t="shared" si="52"/>
        <v>0</v>
      </c>
      <c r="P863" s="300">
        <f t="shared" si="55"/>
        <v>0</v>
      </c>
    </row>
    <row r="864" spans="1:16" x14ac:dyDescent="0.2">
      <c r="A864" s="36" t="str">
        <f>IF(LEN(Crossconnect!A866)=0,"",Crossconnect!A866)</f>
        <v/>
      </c>
      <c r="B864" s="174" t="str">
        <f>IF(LEN(Crossconnect!C866)=0,"",Crossconnect!C866)</f>
        <v/>
      </c>
      <c r="C864" s="174" t="str">
        <f t="shared" si="53"/>
        <v/>
      </c>
      <c r="D864" s="299" t="str">
        <f>IF(Crossconnect!B866="","",Crossconnect!B866)</f>
        <v/>
      </c>
      <c r="E864" s="174" t="str">
        <f>IF(LEN(Crossconnect!E866)=0,"",Crossconnect!E866)</f>
        <v/>
      </c>
      <c r="F864" s="174" t="str">
        <f t="shared" si="54"/>
        <v/>
      </c>
      <c r="G864" s="79" t="str">
        <f>IF(Crossconnect!D866="","",Crossconnect!D866)</f>
        <v/>
      </c>
      <c r="H864" s="36" t="str">
        <f>IF(LEN(Crossconnect!F866)=0,"",Crossconnect!F866)</f>
        <v/>
      </c>
      <c r="I864" s="238" t="str">
        <f>IF($C864="","",IF($C864="Ja","",VLOOKUP($B864,PDC!$B$10:$G$95,6,FALSE)))</f>
        <v/>
      </c>
      <c r="J864" s="238" t="str">
        <f>IF($C864="","",IF($C864="Ja","",VLOOKUP($B864,PDC!$B$10:$G$95,5,FALSE)))</f>
        <v/>
      </c>
      <c r="K864" s="31"/>
      <c r="L864" s="31"/>
      <c r="M864" s="238" t="str">
        <f>IF($F864="","",IF($F864="Ja","",VLOOKUP($E864,PDC!$B$10:$G$95,5,FALSE)))</f>
        <v/>
      </c>
      <c r="N864" s="31"/>
      <c r="O864" s="300">
        <f t="shared" si="52"/>
        <v>0</v>
      </c>
      <c r="P864" s="300">
        <f t="shared" si="55"/>
        <v>0</v>
      </c>
    </row>
    <row r="865" spans="1:16" x14ac:dyDescent="0.2">
      <c r="A865" s="36" t="str">
        <f>IF(LEN(Crossconnect!A867)=0,"",Crossconnect!A867)</f>
        <v/>
      </c>
      <c r="B865" s="174" t="str">
        <f>IF(LEN(Crossconnect!C867)=0,"",Crossconnect!C867)</f>
        <v/>
      </c>
      <c r="C865" s="174" t="str">
        <f t="shared" si="53"/>
        <v/>
      </c>
      <c r="D865" s="299" t="str">
        <f>IF(Crossconnect!B867="","",Crossconnect!B867)</f>
        <v/>
      </c>
      <c r="E865" s="174" t="str">
        <f>IF(LEN(Crossconnect!E867)=0,"",Crossconnect!E867)</f>
        <v/>
      </c>
      <c r="F865" s="174" t="str">
        <f t="shared" si="54"/>
        <v/>
      </c>
      <c r="G865" s="79" t="str">
        <f>IF(Crossconnect!D867="","",Crossconnect!D867)</f>
        <v/>
      </c>
      <c r="H865" s="36" t="str">
        <f>IF(LEN(Crossconnect!F867)=0,"",Crossconnect!F867)</f>
        <v/>
      </c>
      <c r="I865" s="238" t="str">
        <f>IF($C865="","",IF($C865="Ja","",VLOOKUP($B865,PDC!$B$10:$G$95,6,FALSE)))</f>
        <v/>
      </c>
      <c r="J865" s="238" t="str">
        <f>IF($C865="","",IF($C865="Ja","",VLOOKUP($B865,PDC!$B$10:$G$95,5,FALSE)))</f>
        <v/>
      </c>
      <c r="K865" s="31"/>
      <c r="L865" s="31"/>
      <c r="M865" s="238" t="str">
        <f>IF($F865="","",IF($F865="Ja","",VLOOKUP($E865,PDC!$B$10:$G$95,5,FALSE)))</f>
        <v/>
      </c>
      <c r="N865" s="31"/>
      <c r="O865" s="300">
        <f t="shared" si="52"/>
        <v>0</v>
      </c>
      <c r="P865" s="300">
        <f t="shared" si="55"/>
        <v>0</v>
      </c>
    </row>
    <row r="866" spans="1:16" x14ac:dyDescent="0.2">
      <c r="A866" s="36" t="str">
        <f>IF(LEN(Crossconnect!A868)=0,"",Crossconnect!A868)</f>
        <v/>
      </c>
      <c r="B866" s="174" t="str">
        <f>IF(LEN(Crossconnect!C868)=0,"",Crossconnect!C868)</f>
        <v/>
      </c>
      <c r="C866" s="174" t="str">
        <f t="shared" si="53"/>
        <v/>
      </c>
      <c r="D866" s="299" t="str">
        <f>IF(Crossconnect!B868="","",Crossconnect!B868)</f>
        <v/>
      </c>
      <c r="E866" s="174" t="str">
        <f>IF(LEN(Crossconnect!E868)=0,"",Crossconnect!E868)</f>
        <v/>
      </c>
      <c r="F866" s="174" t="str">
        <f t="shared" si="54"/>
        <v/>
      </c>
      <c r="G866" s="79" t="str">
        <f>IF(Crossconnect!D868="","",Crossconnect!D868)</f>
        <v/>
      </c>
      <c r="H866" s="36" t="str">
        <f>IF(LEN(Crossconnect!F868)=0,"",Crossconnect!F868)</f>
        <v/>
      </c>
      <c r="I866" s="238" t="str">
        <f>IF($C866="","",IF($C866="Ja","",VLOOKUP($B866,PDC!$B$10:$G$95,6,FALSE)))</f>
        <v/>
      </c>
      <c r="J866" s="238" t="str">
        <f>IF($C866="","",IF($C866="Ja","",VLOOKUP($B866,PDC!$B$10:$G$95,5,FALSE)))</f>
        <v/>
      </c>
      <c r="K866" s="31"/>
      <c r="L866" s="31"/>
      <c r="M866" s="238" t="str">
        <f>IF($F866="","",IF($F866="Ja","",VLOOKUP($E866,PDC!$B$10:$G$95,5,FALSE)))</f>
        <v/>
      </c>
      <c r="N866" s="31"/>
      <c r="O866" s="300">
        <f t="shared" si="52"/>
        <v>0</v>
      </c>
      <c r="P866" s="300">
        <f t="shared" si="55"/>
        <v>0</v>
      </c>
    </row>
    <row r="867" spans="1:16" x14ac:dyDescent="0.2">
      <c r="A867" s="36" t="str">
        <f>IF(LEN(Crossconnect!A869)=0,"",Crossconnect!A869)</f>
        <v/>
      </c>
      <c r="B867" s="174" t="str">
        <f>IF(LEN(Crossconnect!C869)=0,"",Crossconnect!C869)</f>
        <v/>
      </c>
      <c r="C867" s="174" t="str">
        <f t="shared" si="53"/>
        <v/>
      </c>
      <c r="D867" s="299" t="str">
        <f>IF(Crossconnect!B869="","",Crossconnect!B869)</f>
        <v/>
      </c>
      <c r="E867" s="174" t="str">
        <f>IF(LEN(Crossconnect!E869)=0,"",Crossconnect!E869)</f>
        <v/>
      </c>
      <c r="F867" s="174" t="str">
        <f t="shared" si="54"/>
        <v/>
      </c>
      <c r="G867" s="79" t="str">
        <f>IF(Crossconnect!D869="","",Crossconnect!D869)</f>
        <v/>
      </c>
      <c r="H867" s="36" t="str">
        <f>IF(LEN(Crossconnect!F869)=0,"",Crossconnect!F869)</f>
        <v/>
      </c>
      <c r="I867" s="238" t="str">
        <f>IF($C867="","",IF($C867="Ja","",VLOOKUP($B867,PDC!$B$10:$G$95,6,FALSE)))</f>
        <v/>
      </c>
      <c r="J867" s="238" t="str">
        <f>IF($C867="","",IF($C867="Ja","",VLOOKUP($B867,PDC!$B$10:$G$95,5,FALSE)))</f>
        <v/>
      </c>
      <c r="K867" s="31"/>
      <c r="L867" s="31"/>
      <c r="M867" s="238" t="str">
        <f>IF($F867="","",IF($F867="Ja","",VLOOKUP($E867,PDC!$B$10:$G$95,5,FALSE)))</f>
        <v/>
      </c>
      <c r="N867" s="31"/>
      <c r="O867" s="300">
        <f t="shared" si="52"/>
        <v>0</v>
      </c>
      <c r="P867" s="300">
        <f t="shared" si="55"/>
        <v>0</v>
      </c>
    </row>
    <row r="868" spans="1:16" x14ac:dyDescent="0.2">
      <c r="A868" s="36" t="str">
        <f>IF(LEN(Crossconnect!A870)=0,"",Crossconnect!A870)</f>
        <v/>
      </c>
      <c r="B868" s="174" t="str">
        <f>IF(LEN(Crossconnect!C870)=0,"",Crossconnect!C870)</f>
        <v/>
      </c>
      <c r="C868" s="174" t="str">
        <f t="shared" si="53"/>
        <v/>
      </c>
      <c r="D868" s="299" t="str">
        <f>IF(Crossconnect!B870="","",Crossconnect!B870)</f>
        <v/>
      </c>
      <c r="E868" s="174" t="str">
        <f>IF(LEN(Crossconnect!E870)=0,"",Crossconnect!E870)</f>
        <v/>
      </c>
      <c r="F868" s="174" t="str">
        <f t="shared" si="54"/>
        <v/>
      </c>
      <c r="G868" s="79" t="str">
        <f>IF(Crossconnect!D870="","",Crossconnect!D870)</f>
        <v/>
      </c>
      <c r="H868" s="36" t="str">
        <f>IF(LEN(Crossconnect!F870)=0,"",Crossconnect!F870)</f>
        <v/>
      </c>
      <c r="I868" s="238" t="str">
        <f>IF($C868="","",IF($C868="Ja","",VLOOKUP($B868,PDC!$B$10:$G$95,6,FALSE)))</f>
        <v/>
      </c>
      <c r="J868" s="238" t="str">
        <f>IF($C868="","",IF($C868="Ja","",VLOOKUP($B868,PDC!$B$10:$G$95,5,FALSE)))</f>
        <v/>
      </c>
      <c r="K868" s="31"/>
      <c r="L868" s="31"/>
      <c r="M868" s="238" t="str">
        <f>IF($F868="","",IF($F868="Ja","",VLOOKUP($E868,PDC!$B$10:$G$95,5,FALSE)))</f>
        <v/>
      </c>
      <c r="N868" s="31"/>
      <c r="O868" s="300">
        <f t="shared" si="52"/>
        <v>0</v>
      </c>
      <c r="P868" s="300">
        <f t="shared" si="55"/>
        <v>0</v>
      </c>
    </row>
    <row r="869" spans="1:16" x14ac:dyDescent="0.2">
      <c r="A869" s="36" t="str">
        <f>IF(LEN(Crossconnect!A871)=0,"",Crossconnect!A871)</f>
        <v/>
      </c>
      <c r="B869" s="174" t="str">
        <f>IF(LEN(Crossconnect!C871)=0,"",Crossconnect!C871)</f>
        <v/>
      </c>
      <c r="C869" s="174" t="str">
        <f t="shared" si="53"/>
        <v/>
      </c>
      <c r="D869" s="299" t="str">
        <f>IF(Crossconnect!B871="","",Crossconnect!B871)</f>
        <v/>
      </c>
      <c r="E869" s="174" t="str">
        <f>IF(LEN(Crossconnect!E871)=0,"",Crossconnect!E871)</f>
        <v/>
      </c>
      <c r="F869" s="174" t="str">
        <f t="shared" si="54"/>
        <v/>
      </c>
      <c r="G869" s="79" t="str">
        <f>IF(Crossconnect!D871="","",Crossconnect!D871)</f>
        <v/>
      </c>
      <c r="H869" s="36" t="str">
        <f>IF(LEN(Crossconnect!F871)=0,"",Crossconnect!F871)</f>
        <v/>
      </c>
      <c r="I869" s="238" t="str">
        <f>IF($C869="","",IF($C869="Ja","",VLOOKUP($B869,PDC!$B$10:$G$95,6,FALSE)))</f>
        <v/>
      </c>
      <c r="J869" s="238" t="str">
        <f>IF($C869="","",IF($C869="Ja","",VLOOKUP($B869,PDC!$B$10:$G$95,5,FALSE)))</f>
        <v/>
      </c>
      <c r="K869" s="31"/>
      <c r="L869" s="31"/>
      <c r="M869" s="238" t="str">
        <f>IF($F869="","",IF($F869="Ja","",VLOOKUP($E869,PDC!$B$10:$G$95,5,FALSE)))</f>
        <v/>
      </c>
      <c r="N869" s="31"/>
      <c r="O869" s="300">
        <f t="shared" si="52"/>
        <v>0</v>
      </c>
      <c r="P869" s="300">
        <f t="shared" si="55"/>
        <v>0</v>
      </c>
    </row>
    <row r="870" spans="1:16" x14ac:dyDescent="0.2">
      <c r="A870" s="36" t="str">
        <f>IF(LEN(Crossconnect!A872)=0,"",Crossconnect!A872)</f>
        <v/>
      </c>
      <c r="B870" s="174" t="str">
        <f>IF(LEN(Crossconnect!C872)=0,"",Crossconnect!C872)</f>
        <v/>
      </c>
      <c r="C870" s="174" t="str">
        <f t="shared" si="53"/>
        <v/>
      </c>
      <c r="D870" s="299" t="str">
        <f>IF(Crossconnect!B872="","",Crossconnect!B872)</f>
        <v/>
      </c>
      <c r="E870" s="174" t="str">
        <f>IF(LEN(Crossconnect!E872)=0,"",Crossconnect!E872)</f>
        <v/>
      </c>
      <c r="F870" s="174" t="str">
        <f t="shared" si="54"/>
        <v/>
      </c>
      <c r="G870" s="79" t="str">
        <f>IF(Crossconnect!D872="","",Crossconnect!D872)</f>
        <v/>
      </c>
      <c r="H870" s="36" t="str">
        <f>IF(LEN(Crossconnect!F872)=0,"",Crossconnect!F872)</f>
        <v/>
      </c>
      <c r="I870" s="238" t="str">
        <f>IF($C870="","",IF($C870="Ja","",VLOOKUP($B870,PDC!$B$10:$G$95,6,FALSE)))</f>
        <v/>
      </c>
      <c r="J870" s="238" t="str">
        <f>IF($C870="","",IF($C870="Ja","",VLOOKUP($B870,PDC!$B$10:$G$95,5,FALSE)))</f>
        <v/>
      </c>
      <c r="K870" s="31"/>
      <c r="L870" s="31"/>
      <c r="M870" s="238" t="str">
        <f>IF($F870="","",IF($F870="Ja","",VLOOKUP($E870,PDC!$B$10:$G$95,5,FALSE)))</f>
        <v/>
      </c>
      <c r="N870" s="31"/>
      <c r="O870" s="300">
        <f t="shared" si="52"/>
        <v>0</v>
      </c>
      <c r="P870" s="300">
        <f t="shared" si="55"/>
        <v>0</v>
      </c>
    </row>
    <row r="871" spans="1:16" x14ac:dyDescent="0.2">
      <c r="A871" s="36" t="str">
        <f>IF(LEN(Crossconnect!A873)=0,"",Crossconnect!A873)</f>
        <v/>
      </c>
      <c r="B871" s="174" t="str">
        <f>IF(LEN(Crossconnect!C873)=0,"",Crossconnect!C873)</f>
        <v/>
      </c>
      <c r="C871" s="174" t="str">
        <f t="shared" si="53"/>
        <v/>
      </c>
      <c r="D871" s="299" t="str">
        <f>IF(Crossconnect!B873="","",Crossconnect!B873)</f>
        <v/>
      </c>
      <c r="E871" s="174" t="str">
        <f>IF(LEN(Crossconnect!E873)=0,"",Crossconnect!E873)</f>
        <v/>
      </c>
      <c r="F871" s="174" t="str">
        <f t="shared" si="54"/>
        <v/>
      </c>
      <c r="G871" s="79" t="str">
        <f>IF(Crossconnect!D873="","",Crossconnect!D873)</f>
        <v/>
      </c>
      <c r="H871" s="36" t="str">
        <f>IF(LEN(Crossconnect!F873)=0,"",Crossconnect!F873)</f>
        <v/>
      </c>
      <c r="I871" s="238" t="str">
        <f>IF($C871="","",IF($C871="Ja","",VLOOKUP($B871,PDC!$B$10:$G$95,6,FALSE)))</f>
        <v/>
      </c>
      <c r="J871" s="238" t="str">
        <f>IF($C871="","",IF($C871="Ja","",VLOOKUP($B871,PDC!$B$10:$G$95,5,FALSE)))</f>
        <v/>
      </c>
      <c r="K871" s="31"/>
      <c r="L871" s="31"/>
      <c r="M871" s="238" t="str">
        <f>IF($F871="","",IF($F871="Ja","",VLOOKUP($E871,PDC!$B$10:$G$95,5,FALSE)))</f>
        <v/>
      </c>
      <c r="N871" s="31"/>
      <c r="O871" s="300">
        <f t="shared" si="52"/>
        <v>0</v>
      </c>
      <c r="P871" s="300">
        <f t="shared" si="55"/>
        <v>0</v>
      </c>
    </row>
    <row r="872" spans="1:16" x14ac:dyDescent="0.2">
      <c r="A872" s="36" t="str">
        <f>IF(LEN(Crossconnect!A874)=0,"",Crossconnect!A874)</f>
        <v/>
      </c>
      <c r="B872" s="174" t="str">
        <f>IF(LEN(Crossconnect!C874)=0,"",Crossconnect!C874)</f>
        <v/>
      </c>
      <c r="C872" s="174" t="str">
        <f t="shared" si="53"/>
        <v/>
      </c>
      <c r="D872" s="299" t="str">
        <f>IF(Crossconnect!B874="","",Crossconnect!B874)</f>
        <v/>
      </c>
      <c r="E872" s="174" t="str">
        <f>IF(LEN(Crossconnect!E874)=0,"",Crossconnect!E874)</f>
        <v/>
      </c>
      <c r="F872" s="174" t="str">
        <f t="shared" si="54"/>
        <v/>
      </c>
      <c r="G872" s="79" t="str">
        <f>IF(Crossconnect!D874="","",Crossconnect!D874)</f>
        <v/>
      </c>
      <c r="H872" s="36" t="str">
        <f>IF(LEN(Crossconnect!F874)=0,"",Crossconnect!F874)</f>
        <v/>
      </c>
      <c r="I872" s="238" t="str">
        <f>IF($C872="","",IF($C872="Ja","",VLOOKUP($B872,PDC!$B$10:$G$95,6,FALSE)))</f>
        <v/>
      </c>
      <c r="J872" s="238" t="str">
        <f>IF($C872="","",IF($C872="Ja","",VLOOKUP($B872,PDC!$B$10:$G$95,5,FALSE)))</f>
        <v/>
      </c>
      <c r="K872" s="31"/>
      <c r="L872" s="31"/>
      <c r="M872" s="238" t="str">
        <f>IF($F872="","",IF($F872="Ja","",VLOOKUP($E872,PDC!$B$10:$G$95,5,FALSE)))</f>
        <v/>
      </c>
      <c r="N872" s="31"/>
      <c r="O872" s="300">
        <f t="shared" si="52"/>
        <v>0</v>
      </c>
      <c r="P872" s="300">
        <f t="shared" si="55"/>
        <v>0</v>
      </c>
    </row>
    <row r="873" spans="1:16" x14ac:dyDescent="0.2">
      <c r="A873" s="36" t="str">
        <f>IF(LEN(Crossconnect!A875)=0,"",Crossconnect!A875)</f>
        <v/>
      </c>
      <c r="B873" s="174" t="str">
        <f>IF(LEN(Crossconnect!C875)=0,"",Crossconnect!C875)</f>
        <v/>
      </c>
      <c r="C873" s="174" t="str">
        <f t="shared" si="53"/>
        <v/>
      </c>
      <c r="D873" s="299" t="str">
        <f>IF(Crossconnect!B875="","",Crossconnect!B875)</f>
        <v/>
      </c>
      <c r="E873" s="174" t="str">
        <f>IF(LEN(Crossconnect!E875)=0,"",Crossconnect!E875)</f>
        <v/>
      </c>
      <c r="F873" s="174" t="str">
        <f t="shared" si="54"/>
        <v/>
      </c>
      <c r="G873" s="79" t="str">
        <f>IF(Crossconnect!D875="","",Crossconnect!D875)</f>
        <v/>
      </c>
      <c r="H873" s="36" t="str">
        <f>IF(LEN(Crossconnect!F875)=0,"",Crossconnect!F875)</f>
        <v/>
      </c>
      <c r="I873" s="238" t="str">
        <f>IF($C873="","",IF($C873="Ja","",VLOOKUP($B873,PDC!$B$10:$G$95,6,FALSE)))</f>
        <v/>
      </c>
      <c r="J873" s="238" t="str">
        <f>IF($C873="","",IF($C873="Ja","",VLOOKUP($B873,PDC!$B$10:$G$95,5,FALSE)))</f>
        <v/>
      </c>
      <c r="K873" s="31"/>
      <c r="L873" s="31"/>
      <c r="M873" s="238" t="str">
        <f>IF($F873="","",IF($F873="Ja","",VLOOKUP($E873,PDC!$B$10:$G$95,5,FALSE)))</f>
        <v/>
      </c>
      <c r="N873" s="31"/>
      <c r="O873" s="300">
        <f t="shared" si="52"/>
        <v>0</v>
      </c>
      <c r="P873" s="300">
        <f t="shared" si="55"/>
        <v>0</v>
      </c>
    </row>
    <row r="874" spans="1:16" x14ac:dyDescent="0.2">
      <c r="A874" s="36" t="str">
        <f>IF(LEN(Crossconnect!A876)=0,"",Crossconnect!A876)</f>
        <v/>
      </c>
      <c r="B874" s="174" t="str">
        <f>IF(LEN(Crossconnect!C876)=0,"",Crossconnect!C876)</f>
        <v/>
      </c>
      <c r="C874" s="174" t="str">
        <f t="shared" si="53"/>
        <v/>
      </c>
      <c r="D874" s="299" t="str">
        <f>IF(Crossconnect!B876="","",Crossconnect!B876)</f>
        <v/>
      </c>
      <c r="E874" s="174" t="str">
        <f>IF(LEN(Crossconnect!E876)=0,"",Crossconnect!E876)</f>
        <v/>
      </c>
      <c r="F874" s="174" t="str">
        <f t="shared" si="54"/>
        <v/>
      </c>
      <c r="G874" s="79" t="str">
        <f>IF(Crossconnect!D876="","",Crossconnect!D876)</f>
        <v/>
      </c>
      <c r="H874" s="36" t="str">
        <f>IF(LEN(Crossconnect!F876)=0,"",Crossconnect!F876)</f>
        <v/>
      </c>
      <c r="I874" s="238" t="str">
        <f>IF($C874="","",IF($C874="Ja","",VLOOKUP($B874,PDC!$B$10:$G$95,6,FALSE)))</f>
        <v/>
      </c>
      <c r="J874" s="238" t="str">
        <f>IF($C874="","",IF($C874="Ja","",VLOOKUP($B874,PDC!$B$10:$G$95,5,FALSE)))</f>
        <v/>
      </c>
      <c r="K874" s="31"/>
      <c r="L874" s="31"/>
      <c r="M874" s="238" t="str">
        <f>IF($F874="","",IF($F874="Ja","",VLOOKUP($E874,PDC!$B$10:$G$95,5,FALSE)))</f>
        <v/>
      </c>
      <c r="N874" s="31"/>
      <c r="O874" s="300">
        <f t="shared" si="52"/>
        <v>0</v>
      </c>
      <c r="P874" s="300">
        <f t="shared" si="55"/>
        <v>0</v>
      </c>
    </row>
    <row r="875" spans="1:16" x14ac:dyDescent="0.2">
      <c r="A875" s="36" t="str">
        <f>IF(LEN(Crossconnect!A877)=0,"",Crossconnect!A877)</f>
        <v/>
      </c>
      <c r="B875" s="174" t="str">
        <f>IF(LEN(Crossconnect!C877)=0,"",Crossconnect!C877)</f>
        <v/>
      </c>
      <c r="C875" s="174" t="str">
        <f t="shared" si="53"/>
        <v/>
      </c>
      <c r="D875" s="299" t="str">
        <f>IF(Crossconnect!B877="","",Crossconnect!B877)</f>
        <v/>
      </c>
      <c r="E875" s="174" t="str">
        <f>IF(LEN(Crossconnect!E877)=0,"",Crossconnect!E877)</f>
        <v/>
      </c>
      <c r="F875" s="174" t="str">
        <f t="shared" si="54"/>
        <v/>
      </c>
      <c r="G875" s="79" t="str">
        <f>IF(Crossconnect!D877="","",Crossconnect!D877)</f>
        <v/>
      </c>
      <c r="H875" s="36" t="str">
        <f>IF(LEN(Crossconnect!F877)=0,"",Crossconnect!F877)</f>
        <v/>
      </c>
      <c r="I875" s="238" t="str">
        <f>IF($C875="","",IF($C875="Ja","",VLOOKUP($B875,PDC!$B$10:$G$95,6,FALSE)))</f>
        <v/>
      </c>
      <c r="J875" s="238" t="str">
        <f>IF($C875="","",IF($C875="Ja","",VLOOKUP($B875,PDC!$B$10:$G$95,5,FALSE)))</f>
        <v/>
      </c>
      <c r="K875" s="31"/>
      <c r="L875" s="31"/>
      <c r="M875" s="238" t="str">
        <f>IF($F875="","",IF($F875="Ja","",VLOOKUP($E875,PDC!$B$10:$G$95,5,FALSE)))</f>
        <v/>
      </c>
      <c r="N875" s="31"/>
      <c r="O875" s="300">
        <f t="shared" si="52"/>
        <v>0</v>
      </c>
      <c r="P875" s="300">
        <f t="shared" si="55"/>
        <v>0</v>
      </c>
    </row>
    <row r="876" spans="1:16" x14ac:dyDescent="0.2">
      <c r="A876" s="36" t="str">
        <f>IF(LEN(Crossconnect!A878)=0,"",Crossconnect!A878)</f>
        <v/>
      </c>
      <c r="B876" s="174" t="str">
        <f>IF(LEN(Crossconnect!C878)=0,"",Crossconnect!C878)</f>
        <v/>
      </c>
      <c r="C876" s="174" t="str">
        <f t="shared" si="53"/>
        <v/>
      </c>
      <c r="D876" s="299" t="str">
        <f>IF(Crossconnect!B878="","",Crossconnect!B878)</f>
        <v/>
      </c>
      <c r="E876" s="174" t="str">
        <f>IF(LEN(Crossconnect!E878)=0,"",Crossconnect!E878)</f>
        <v/>
      </c>
      <c r="F876" s="174" t="str">
        <f t="shared" si="54"/>
        <v/>
      </c>
      <c r="G876" s="79" t="str">
        <f>IF(Crossconnect!D878="","",Crossconnect!D878)</f>
        <v/>
      </c>
      <c r="H876" s="36" t="str">
        <f>IF(LEN(Crossconnect!F878)=0,"",Crossconnect!F878)</f>
        <v/>
      </c>
      <c r="I876" s="238" t="str">
        <f>IF($C876="","",IF($C876="Ja","",VLOOKUP($B876,PDC!$B$10:$G$95,6,FALSE)))</f>
        <v/>
      </c>
      <c r="J876" s="238" t="str">
        <f>IF($C876="","",IF($C876="Ja","",VLOOKUP($B876,PDC!$B$10:$G$95,5,FALSE)))</f>
        <v/>
      </c>
      <c r="K876" s="31"/>
      <c r="L876" s="31"/>
      <c r="M876" s="238" t="str">
        <f>IF($F876="","",IF($F876="Ja","",VLOOKUP($E876,PDC!$B$10:$G$95,5,FALSE)))</f>
        <v/>
      </c>
      <c r="N876" s="31"/>
      <c r="O876" s="300">
        <f t="shared" si="52"/>
        <v>0</v>
      </c>
      <c r="P876" s="300">
        <f t="shared" si="55"/>
        <v>0</v>
      </c>
    </row>
    <row r="877" spans="1:16" x14ac:dyDescent="0.2">
      <c r="A877" s="36" t="str">
        <f>IF(LEN(Crossconnect!A879)=0,"",Crossconnect!A879)</f>
        <v/>
      </c>
      <c r="B877" s="174" t="str">
        <f>IF(LEN(Crossconnect!C879)=0,"",Crossconnect!C879)</f>
        <v/>
      </c>
      <c r="C877" s="174" t="str">
        <f t="shared" si="53"/>
        <v/>
      </c>
      <c r="D877" s="299" t="str">
        <f>IF(Crossconnect!B879="","",Crossconnect!B879)</f>
        <v/>
      </c>
      <c r="E877" s="174" t="str">
        <f>IF(LEN(Crossconnect!E879)=0,"",Crossconnect!E879)</f>
        <v/>
      </c>
      <c r="F877" s="174" t="str">
        <f t="shared" si="54"/>
        <v/>
      </c>
      <c r="G877" s="79" t="str">
        <f>IF(Crossconnect!D879="","",Crossconnect!D879)</f>
        <v/>
      </c>
      <c r="H877" s="36" t="str">
        <f>IF(LEN(Crossconnect!F879)=0,"",Crossconnect!F879)</f>
        <v/>
      </c>
      <c r="I877" s="238" t="str">
        <f>IF($C877="","",IF($C877="Ja","",VLOOKUP($B877,PDC!$B$10:$G$95,6,FALSE)))</f>
        <v/>
      </c>
      <c r="J877" s="238" t="str">
        <f>IF($C877="","",IF($C877="Ja","",VLOOKUP($B877,PDC!$B$10:$G$95,5,FALSE)))</f>
        <v/>
      </c>
      <c r="K877" s="31"/>
      <c r="L877" s="31"/>
      <c r="M877" s="238" t="str">
        <f>IF($F877="","",IF($F877="Ja","",VLOOKUP($E877,PDC!$B$10:$G$95,5,FALSE)))</f>
        <v/>
      </c>
      <c r="N877" s="31"/>
      <c r="O877" s="300">
        <f t="shared" si="52"/>
        <v>0</v>
      </c>
      <c r="P877" s="300">
        <f t="shared" si="55"/>
        <v>0</v>
      </c>
    </row>
    <row r="878" spans="1:16" x14ac:dyDescent="0.2">
      <c r="A878" s="36" t="str">
        <f>IF(LEN(Crossconnect!A880)=0,"",Crossconnect!A880)</f>
        <v/>
      </c>
      <c r="B878" s="174" t="str">
        <f>IF(LEN(Crossconnect!C880)=0,"",Crossconnect!C880)</f>
        <v/>
      </c>
      <c r="C878" s="174" t="str">
        <f t="shared" si="53"/>
        <v/>
      </c>
      <c r="D878" s="299" t="str">
        <f>IF(Crossconnect!B880="","",Crossconnect!B880)</f>
        <v/>
      </c>
      <c r="E878" s="174" t="str">
        <f>IF(LEN(Crossconnect!E880)=0,"",Crossconnect!E880)</f>
        <v/>
      </c>
      <c r="F878" s="174" t="str">
        <f t="shared" si="54"/>
        <v/>
      </c>
      <c r="G878" s="79" t="str">
        <f>IF(Crossconnect!D880="","",Crossconnect!D880)</f>
        <v/>
      </c>
      <c r="H878" s="36" t="str">
        <f>IF(LEN(Crossconnect!F880)=0,"",Crossconnect!F880)</f>
        <v/>
      </c>
      <c r="I878" s="238" t="str">
        <f>IF($C878="","",IF($C878="Ja","",VLOOKUP($B878,PDC!$B$10:$G$95,6,FALSE)))</f>
        <v/>
      </c>
      <c r="J878" s="238" t="str">
        <f>IF($C878="","",IF($C878="Ja","",VLOOKUP($B878,PDC!$B$10:$G$95,5,FALSE)))</f>
        <v/>
      </c>
      <c r="K878" s="31"/>
      <c r="L878" s="31"/>
      <c r="M878" s="238" t="str">
        <f>IF($F878="","",IF($F878="Ja","",VLOOKUP($E878,PDC!$B$10:$G$95,5,FALSE)))</f>
        <v/>
      </c>
      <c r="N878" s="31"/>
      <c r="O878" s="300">
        <f t="shared" si="52"/>
        <v>0</v>
      </c>
      <c r="P878" s="300">
        <f t="shared" si="55"/>
        <v>0</v>
      </c>
    </row>
    <row r="879" spans="1:16" x14ac:dyDescent="0.2">
      <c r="A879" s="36" t="str">
        <f>IF(LEN(Crossconnect!A881)=0,"",Crossconnect!A881)</f>
        <v/>
      </c>
      <c r="B879" s="174" t="str">
        <f>IF(LEN(Crossconnect!C881)=0,"",Crossconnect!C881)</f>
        <v/>
      </c>
      <c r="C879" s="174" t="str">
        <f t="shared" si="53"/>
        <v/>
      </c>
      <c r="D879" s="299" t="str">
        <f>IF(Crossconnect!B881="","",Crossconnect!B881)</f>
        <v/>
      </c>
      <c r="E879" s="174" t="str">
        <f>IF(LEN(Crossconnect!E881)=0,"",Crossconnect!E881)</f>
        <v/>
      </c>
      <c r="F879" s="174" t="str">
        <f t="shared" si="54"/>
        <v/>
      </c>
      <c r="G879" s="79" t="str">
        <f>IF(Crossconnect!D881="","",Crossconnect!D881)</f>
        <v/>
      </c>
      <c r="H879" s="36" t="str">
        <f>IF(LEN(Crossconnect!F881)=0,"",Crossconnect!F881)</f>
        <v/>
      </c>
      <c r="I879" s="238" t="str">
        <f>IF($C879="","",IF($C879="Ja","",VLOOKUP($B879,PDC!$B$10:$G$95,6,FALSE)))</f>
        <v/>
      </c>
      <c r="J879" s="238" t="str">
        <f>IF($C879="","",IF($C879="Ja","",VLOOKUP($B879,PDC!$B$10:$G$95,5,FALSE)))</f>
        <v/>
      </c>
      <c r="K879" s="31"/>
      <c r="L879" s="31"/>
      <c r="M879" s="238" t="str">
        <f>IF($F879="","",IF($F879="Ja","",VLOOKUP($E879,PDC!$B$10:$G$95,5,FALSE)))</f>
        <v/>
      </c>
      <c r="N879" s="31"/>
      <c r="O879" s="300">
        <f t="shared" si="52"/>
        <v>0</v>
      </c>
      <c r="P879" s="300">
        <f t="shared" si="55"/>
        <v>0</v>
      </c>
    </row>
    <row r="880" spans="1:16" x14ac:dyDescent="0.2">
      <c r="A880" s="36" t="str">
        <f>IF(LEN(Crossconnect!A882)=0,"",Crossconnect!A882)</f>
        <v/>
      </c>
      <c r="B880" s="174" t="str">
        <f>IF(LEN(Crossconnect!C882)=0,"",Crossconnect!C882)</f>
        <v/>
      </c>
      <c r="C880" s="174" t="str">
        <f t="shared" si="53"/>
        <v/>
      </c>
      <c r="D880" s="299" t="str">
        <f>IF(Crossconnect!B882="","",Crossconnect!B882)</f>
        <v/>
      </c>
      <c r="E880" s="174" t="str">
        <f>IF(LEN(Crossconnect!E882)=0,"",Crossconnect!E882)</f>
        <v/>
      </c>
      <c r="F880" s="174" t="str">
        <f t="shared" si="54"/>
        <v/>
      </c>
      <c r="G880" s="79" t="str">
        <f>IF(Crossconnect!D882="","",Crossconnect!D882)</f>
        <v/>
      </c>
      <c r="H880" s="36" t="str">
        <f>IF(LEN(Crossconnect!F882)=0,"",Crossconnect!F882)</f>
        <v/>
      </c>
      <c r="I880" s="238" t="str">
        <f>IF($C880="","",IF($C880="Ja","",VLOOKUP($B880,PDC!$B$10:$G$95,6,FALSE)))</f>
        <v/>
      </c>
      <c r="J880" s="238" t="str">
        <f>IF($C880="","",IF($C880="Ja","",VLOOKUP($B880,PDC!$B$10:$G$95,5,FALSE)))</f>
        <v/>
      </c>
      <c r="K880" s="31"/>
      <c r="L880" s="31"/>
      <c r="M880" s="238" t="str">
        <f>IF($F880="","",IF($F880="Ja","",VLOOKUP($E880,PDC!$B$10:$G$95,5,FALSE)))</f>
        <v/>
      </c>
      <c r="N880" s="31"/>
      <c r="O880" s="300">
        <f t="shared" si="52"/>
        <v>0</v>
      </c>
      <c r="P880" s="300">
        <f t="shared" si="55"/>
        <v>0</v>
      </c>
    </row>
    <row r="881" spans="1:16" x14ac:dyDescent="0.2">
      <c r="A881" s="36" t="str">
        <f>IF(LEN(Crossconnect!A883)=0,"",Crossconnect!A883)</f>
        <v/>
      </c>
      <c r="B881" s="174" t="str">
        <f>IF(LEN(Crossconnect!C883)=0,"",Crossconnect!C883)</f>
        <v/>
      </c>
      <c r="C881" s="174" t="str">
        <f t="shared" si="53"/>
        <v/>
      </c>
      <c r="D881" s="299" t="str">
        <f>IF(Crossconnect!B883="","",Crossconnect!B883)</f>
        <v/>
      </c>
      <c r="E881" s="174" t="str">
        <f>IF(LEN(Crossconnect!E883)=0,"",Crossconnect!E883)</f>
        <v/>
      </c>
      <c r="F881" s="174" t="str">
        <f t="shared" si="54"/>
        <v/>
      </c>
      <c r="G881" s="79" t="str">
        <f>IF(Crossconnect!D883="","",Crossconnect!D883)</f>
        <v/>
      </c>
      <c r="H881" s="36" t="str">
        <f>IF(LEN(Crossconnect!F883)=0,"",Crossconnect!F883)</f>
        <v/>
      </c>
      <c r="I881" s="238" t="str">
        <f>IF($C881="","",IF($C881="Ja","",VLOOKUP($B881,PDC!$B$10:$G$95,6,FALSE)))</f>
        <v/>
      </c>
      <c r="J881" s="238" t="str">
        <f>IF($C881="","",IF($C881="Ja","",VLOOKUP($B881,PDC!$B$10:$G$95,5,FALSE)))</f>
        <v/>
      </c>
      <c r="K881" s="31"/>
      <c r="L881" s="31"/>
      <c r="M881" s="238" t="str">
        <f>IF($F881="","",IF($F881="Ja","",VLOOKUP($E881,PDC!$B$10:$G$95,5,FALSE)))</f>
        <v/>
      </c>
      <c r="N881" s="31"/>
      <c r="O881" s="300">
        <f t="shared" si="52"/>
        <v>0</v>
      </c>
      <c r="P881" s="300">
        <f t="shared" si="55"/>
        <v>0</v>
      </c>
    </row>
    <row r="882" spans="1:16" x14ac:dyDescent="0.2">
      <c r="A882" s="36" t="str">
        <f>IF(LEN(Crossconnect!A884)=0,"",Crossconnect!A884)</f>
        <v/>
      </c>
      <c r="B882" s="174" t="str">
        <f>IF(LEN(Crossconnect!C884)=0,"",Crossconnect!C884)</f>
        <v/>
      </c>
      <c r="C882" s="174" t="str">
        <f t="shared" si="53"/>
        <v/>
      </c>
      <c r="D882" s="299" t="str">
        <f>IF(Crossconnect!B884="","",Crossconnect!B884)</f>
        <v/>
      </c>
      <c r="E882" s="174" t="str">
        <f>IF(LEN(Crossconnect!E884)=0,"",Crossconnect!E884)</f>
        <v/>
      </c>
      <c r="F882" s="174" t="str">
        <f t="shared" si="54"/>
        <v/>
      </c>
      <c r="G882" s="79" t="str">
        <f>IF(Crossconnect!D884="","",Crossconnect!D884)</f>
        <v/>
      </c>
      <c r="H882" s="36" t="str">
        <f>IF(LEN(Crossconnect!F884)=0,"",Crossconnect!F884)</f>
        <v/>
      </c>
      <c r="I882" s="238" t="str">
        <f>IF($C882="","",IF($C882="Ja","",VLOOKUP($B882,PDC!$B$10:$G$95,6,FALSE)))</f>
        <v/>
      </c>
      <c r="J882" s="238" t="str">
        <f>IF($C882="","",IF($C882="Ja","",VLOOKUP($B882,PDC!$B$10:$G$95,5,FALSE)))</f>
        <v/>
      </c>
      <c r="K882" s="31"/>
      <c r="L882" s="31"/>
      <c r="M882" s="238" t="str">
        <f>IF($F882="","",IF($F882="Ja","",VLOOKUP($E882,PDC!$B$10:$G$95,5,FALSE)))</f>
        <v/>
      </c>
      <c r="N882" s="31"/>
      <c r="O882" s="300">
        <f t="shared" si="52"/>
        <v>0</v>
      </c>
      <c r="P882" s="300">
        <f t="shared" si="55"/>
        <v>0</v>
      </c>
    </row>
    <row r="883" spans="1:16" x14ac:dyDescent="0.2">
      <c r="A883" s="36" t="str">
        <f>IF(LEN(Crossconnect!A885)=0,"",Crossconnect!A885)</f>
        <v/>
      </c>
      <c r="B883" s="174" t="str">
        <f>IF(LEN(Crossconnect!C885)=0,"",Crossconnect!C885)</f>
        <v/>
      </c>
      <c r="C883" s="174" t="str">
        <f t="shared" si="53"/>
        <v/>
      </c>
      <c r="D883" s="299" t="str">
        <f>IF(Crossconnect!B885="","",Crossconnect!B885)</f>
        <v/>
      </c>
      <c r="E883" s="174" t="str">
        <f>IF(LEN(Crossconnect!E885)=0,"",Crossconnect!E885)</f>
        <v/>
      </c>
      <c r="F883" s="174" t="str">
        <f t="shared" si="54"/>
        <v/>
      </c>
      <c r="G883" s="79" t="str">
        <f>IF(Crossconnect!D885="","",Crossconnect!D885)</f>
        <v/>
      </c>
      <c r="H883" s="36" t="str">
        <f>IF(LEN(Crossconnect!F885)=0,"",Crossconnect!F885)</f>
        <v/>
      </c>
      <c r="I883" s="238" t="str">
        <f>IF($C883="","",IF($C883="Ja","",VLOOKUP($B883,PDC!$B$10:$G$95,6,FALSE)))</f>
        <v/>
      </c>
      <c r="J883" s="238" t="str">
        <f>IF($C883="","",IF($C883="Ja","",VLOOKUP($B883,PDC!$B$10:$G$95,5,FALSE)))</f>
        <v/>
      </c>
      <c r="K883" s="31"/>
      <c r="L883" s="31"/>
      <c r="M883" s="238" t="str">
        <f>IF($F883="","",IF($F883="Ja","",VLOOKUP($E883,PDC!$B$10:$G$95,5,FALSE)))</f>
        <v/>
      </c>
      <c r="N883" s="31"/>
      <c r="O883" s="300">
        <f t="shared" si="52"/>
        <v>0</v>
      </c>
      <c r="P883" s="300">
        <f t="shared" si="55"/>
        <v>0</v>
      </c>
    </row>
    <row r="884" spans="1:16" x14ac:dyDescent="0.2">
      <c r="A884" s="36" t="str">
        <f>IF(LEN(Crossconnect!A886)=0,"",Crossconnect!A886)</f>
        <v/>
      </c>
      <c r="B884" s="174" t="str">
        <f>IF(LEN(Crossconnect!C886)=0,"",Crossconnect!C886)</f>
        <v/>
      </c>
      <c r="C884" s="174" t="str">
        <f t="shared" si="53"/>
        <v/>
      </c>
      <c r="D884" s="299" t="str">
        <f>IF(Crossconnect!B886="","",Crossconnect!B886)</f>
        <v/>
      </c>
      <c r="E884" s="174" t="str">
        <f>IF(LEN(Crossconnect!E886)=0,"",Crossconnect!E886)</f>
        <v/>
      </c>
      <c r="F884" s="174" t="str">
        <f t="shared" si="54"/>
        <v/>
      </c>
      <c r="G884" s="79" t="str">
        <f>IF(Crossconnect!D886="","",Crossconnect!D886)</f>
        <v/>
      </c>
      <c r="H884" s="36" t="str">
        <f>IF(LEN(Crossconnect!F886)=0,"",Crossconnect!F886)</f>
        <v/>
      </c>
      <c r="I884" s="238" t="str">
        <f>IF($C884="","",IF($C884="Ja","",VLOOKUP($B884,PDC!$B$10:$G$95,6,FALSE)))</f>
        <v/>
      </c>
      <c r="J884" s="238" t="str">
        <f>IF($C884="","",IF($C884="Ja","",VLOOKUP($B884,PDC!$B$10:$G$95,5,FALSE)))</f>
        <v/>
      </c>
      <c r="K884" s="31"/>
      <c r="L884" s="31"/>
      <c r="M884" s="238" t="str">
        <f>IF($F884="","",IF($F884="Ja","",VLOOKUP($E884,PDC!$B$10:$G$95,5,FALSE)))</f>
        <v/>
      </c>
      <c r="N884" s="31"/>
      <c r="O884" s="300">
        <f t="shared" si="52"/>
        <v>0</v>
      </c>
      <c r="P884" s="300">
        <f t="shared" si="55"/>
        <v>0</v>
      </c>
    </row>
    <row r="885" spans="1:16" x14ac:dyDescent="0.2">
      <c r="A885" s="36" t="str">
        <f>IF(LEN(Crossconnect!A887)=0,"",Crossconnect!A887)</f>
        <v/>
      </c>
      <c r="B885" s="174" t="str">
        <f>IF(LEN(Crossconnect!C887)=0,"",Crossconnect!C887)</f>
        <v/>
      </c>
      <c r="C885" s="174" t="str">
        <f t="shared" si="53"/>
        <v/>
      </c>
      <c r="D885" s="299" t="str">
        <f>IF(Crossconnect!B887="","",Crossconnect!B887)</f>
        <v/>
      </c>
      <c r="E885" s="174" t="str">
        <f>IF(LEN(Crossconnect!E887)=0,"",Crossconnect!E887)</f>
        <v/>
      </c>
      <c r="F885" s="174" t="str">
        <f t="shared" si="54"/>
        <v/>
      </c>
      <c r="G885" s="79" t="str">
        <f>IF(Crossconnect!D887="","",Crossconnect!D887)</f>
        <v/>
      </c>
      <c r="H885" s="36" t="str">
        <f>IF(LEN(Crossconnect!F887)=0,"",Crossconnect!F887)</f>
        <v/>
      </c>
      <c r="I885" s="238" t="str">
        <f>IF($C885="","",IF($C885="Ja","",VLOOKUP($B885,PDC!$B$10:$G$95,6,FALSE)))</f>
        <v/>
      </c>
      <c r="J885" s="238" t="str">
        <f>IF($C885="","",IF($C885="Ja","",VLOOKUP($B885,PDC!$B$10:$G$95,5,FALSE)))</f>
        <v/>
      </c>
      <c r="K885" s="31"/>
      <c r="L885" s="31"/>
      <c r="M885" s="238" t="str">
        <f>IF($F885="","",IF($F885="Ja","",VLOOKUP($E885,PDC!$B$10:$G$95,5,FALSE)))</f>
        <v/>
      </c>
      <c r="N885" s="31"/>
      <c r="O885" s="300">
        <f t="shared" si="52"/>
        <v>0</v>
      </c>
      <c r="P885" s="300">
        <f t="shared" si="55"/>
        <v>0</v>
      </c>
    </row>
    <row r="886" spans="1:16" x14ac:dyDescent="0.2">
      <c r="A886" s="36" t="str">
        <f>IF(LEN(Crossconnect!A888)=0,"",Crossconnect!A888)</f>
        <v/>
      </c>
      <c r="B886" s="174" t="str">
        <f>IF(LEN(Crossconnect!C888)=0,"",Crossconnect!C888)</f>
        <v/>
      </c>
      <c r="C886" s="174" t="str">
        <f t="shared" si="53"/>
        <v/>
      </c>
      <c r="D886" s="299" t="str">
        <f>IF(Crossconnect!B888="","",Crossconnect!B888)</f>
        <v/>
      </c>
      <c r="E886" s="174" t="str">
        <f>IF(LEN(Crossconnect!E888)=0,"",Crossconnect!E888)</f>
        <v/>
      </c>
      <c r="F886" s="174" t="str">
        <f t="shared" si="54"/>
        <v/>
      </c>
      <c r="G886" s="79" t="str">
        <f>IF(Crossconnect!D888="","",Crossconnect!D888)</f>
        <v/>
      </c>
      <c r="H886" s="36" t="str">
        <f>IF(LEN(Crossconnect!F888)=0,"",Crossconnect!F888)</f>
        <v/>
      </c>
      <c r="I886" s="238" t="str">
        <f>IF($C886="","",IF($C886="Ja","",VLOOKUP($B886,PDC!$B$10:$G$95,6,FALSE)))</f>
        <v/>
      </c>
      <c r="J886" s="238" t="str">
        <f>IF($C886="","",IF($C886="Ja","",VLOOKUP($B886,PDC!$B$10:$G$95,5,FALSE)))</f>
        <v/>
      </c>
      <c r="K886" s="31"/>
      <c r="L886" s="31"/>
      <c r="M886" s="238" t="str">
        <f>IF($F886="","",IF($F886="Ja","",VLOOKUP($E886,PDC!$B$10:$G$95,5,FALSE)))</f>
        <v/>
      </c>
      <c r="N886" s="31"/>
      <c r="O886" s="300">
        <f t="shared" si="52"/>
        <v>0</v>
      </c>
      <c r="P886" s="300">
        <f t="shared" si="55"/>
        <v>0</v>
      </c>
    </row>
    <row r="887" spans="1:16" x14ac:dyDescent="0.2">
      <c r="A887" s="36" t="str">
        <f>IF(LEN(Crossconnect!A889)=0,"",Crossconnect!A889)</f>
        <v/>
      </c>
      <c r="B887" s="174" t="str">
        <f>IF(LEN(Crossconnect!C889)=0,"",Crossconnect!C889)</f>
        <v/>
      </c>
      <c r="C887" s="174" t="str">
        <f t="shared" si="53"/>
        <v/>
      </c>
      <c r="D887" s="299" t="str">
        <f>IF(Crossconnect!B889="","",Crossconnect!B889)</f>
        <v/>
      </c>
      <c r="E887" s="174" t="str">
        <f>IF(LEN(Crossconnect!E889)=0,"",Crossconnect!E889)</f>
        <v/>
      </c>
      <c r="F887" s="174" t="str">
        <f t="shared" si="54"/>
        <v/>
      </c>
      <c r="G887" s="79" t="str">
        <f>IF(Crossconnect!D889="","",Crossconnect!D889)</f>
        <v/>
      </c>
      <c r="H887" s="36" t="str">
        <f>IF(LEN(Crossconnect!F889)=0,"",Crossconnect!F889)</f>
        <v/>
      </c>
      <c r="I887" s="238" t="str">
        <f>IF($C887="","",IF($C887="Ja","",VLOOKUP($B887,PDC!$B$10:$G$95,6,FALSE)))</f>
        <v/>
      </c>
      <c r="J887" s="238" t="str">
        <f>IF($C887="","",IF($C887="Ja","",VLOOKUP($B887,PDC!$B$10:$G$95,5,FALSE)))</f>
        <v/>
      </c>
      <c r="K887" s="31"/>
      <c r="L887" s="31"/>
      <c r="M887" s="238" t="str">
        <f>IF($F887="","",IF($F887="Ja","",VLOOKUP($E887,PDC!$B$10:$G$95,5,FALSE)))</f>
        <v/>
      </c>
      <c r="N887" s="31"/>
      <c r="O887" s="300">
        <f t="shared" si="52"/>
        <v>0</v>
      </c>
      <c r="P887" s="300">
        <f t="shared" si="55"/>
        <v>0</v>
      </c>
    </row>
    <row r="888" spans="1:16" x14ac:dyDescent="0.2">
      <c r="A888" s="36" t="str">
        <f>IF(LEN(Crossconnect!A890)=0,"",Crossconnect!A890)</f>
        <v/>
      </c>
      <c r="B888" s="174" t="str">
        <f>IF(LEN(Crossconnect!C890)=0,"",Crossconnect!C890)</f>
        <v/>
      </c>
      <c r="C888" s="174" t="str">
        <f t="shared" si="53"/>
        <v/>
      </c>
      <c r="D888" s="299" t="str">
        <f>IF(Crossconnect!B890="","",Crossconnect!B890)</f>
        <v/>
      </c>
      <c r="E888" s="174" t="str">
        <f>IF(LEN(Crossconnect!E890)=0,"",Crossconnect!E890)</f>
        <v/>
      </c>
      <c r="F888" s="174" t="str">
        <f t="shared" si="54"/>
        <v/>
      </c>
      <c r="G888" s="79" t="str">
        <f>IF(Crossconnect!D890="","",Crossconnect!D890)</f>
        <v/>
      </c>
      <c r="H888" s="36" t="str">
        <f>IF(LEN(Crossconnect!F890)=0,"",Crossconnect!F890)</f>
        <v/>
      </c>
      <c r="I888" s="238" t="str">
        <f>IF($C888="","",IF($C888="Ja","",VLOOKUP($B888,PDC!$B$10:$G$95,6,FALSE)))</f>
        <v/>
      </c>
      <c r="J888" s="238" t="str">
        <f>IF($C888="","",IF($C888="Ja","",VLOOKUP($B888,PDC!$B$10:$G$95,5,FALSE)))</f>
        <v/>
      </c>
      <c r="K888" s="31"/>
      <c r="L888" s="31"/>
      <c r="M888" s="238" t="str">
        <f>IF($F888="","",IF($F888="Ja","",VLOOKUP($E888,PDC!$B$10:$G$95,5,FALSE)))</f>
        <v/>
      </c>
      <c r="N888" s="31"/>
      <c r="O888" s="300">
        <f t="shared" si="52"/>
        <v>0</v>
      </c>
      <c r="P888" s="300">
        <f t="shared" si="55"/>
        <v>0</v>
      </c>
    </row>
    <row r="889" spans="1:16" x14ac:dyDescent="0.2">
      <c r="A889" s="36" t="str">
        <f>IF(LEN(Crossconnect!A891)=0,"",Crossconnect!A891)</f>
        <v/>
      </c>
      <c r="B889" s="174" t="str">
        <f>IF(LEN(Crossconnect!C891)=0,"",Crossconnect!C891)</f>
        <v/>
      </c>
      <c r="C889" s="174" t="str">
        <f t="shared" si="53"/>
        <v/>
      </c>
      <c r="D889" s="299" t="str">
        <f>IF(Crossconnect!B891="","",Crossconnect!B891)</f>
        <v/>
      </c>
      <c r="E889" s="174" t="str">
        <f>IF(LEN(Crossconnect!E891)=0,"",Crossconnect!E891)</f>
        <v/>
      </c>
      <c r="F889" s="174" t="str">
        <f t="shared" si="54"/>
        <v/>
      </c>
      <c r="G889" s="79" t="str">
        <f>IF(Crossconnect!D891="","",Crossconnect!D891)</f>
        <v/>
      </c>
      <c r="H889" s="36" t="str">
        <f>IF(LEN(Crossconnect!F891)=0,"",Crossconnect!F891)</f>
        <v/>
      </c>
      <c r="I889" s="238" t="str">
        <f>IF($C889="","",IF($C889="Ja","",VLOOKUP($B889,PDC!$B$10:$G$95,6,FALSE)))</f>
        <v/>
      </c>
      <c r="J889" s="238" t="str">
        <f>IF($C889="","",IF($C889="Ja","",VLOOKUP($B889,PDC!$B$10:$G$95,5,FALSE)))</f>
        <v/>
      </c>
      <c r="K889" s="31"/>
      <c r="L889" s="31"/>
      <c r="M889" s="238" t="str">
        <f>IF($F889="","",IF($F889="Ja","",VLOOKUP($E889,PDC!$B$10:$G$95,5,FALSE)))</f>
        <v/>
      </c>
      <c r="N889" s="31"/>
      <c r="O889" s="300">
        <f t="shared" si="52"/>
        <v>0</v>
      </c>
      <c r="P889" s="300">
        <f t="shared" si="55"/>
        <v>0</v>
      </c>
    </row>
    <row r="890" spans="1:16" x14ac:dyDescent="0.2">
      <c r="A890" s="36" t="str">
        <f>IF(LEN(Crossconnect!A892)=0,"",Crossconnect!A892)</f>
        <v/>
      </c>
      <c r="B890" s="174" t="str">
        <f>IF(LEN(Crossconnect!C892)=0,"",Crossconnect!C892)</f>
        <v/>
      </c>
      <c r="C890" s="174" t="str">
        <f t="shared" si="53"/>
        <v/>
      </c>
      <c r="D890" s="299" t="str">
        <f>IF(Crossconnect!B892="","",Crossconnect!B892)</f>
        <v/>
      </c>
      <c r="E890" s="174" t="str">
        <f>IF(LEN(Crossconnect!E892)=0,"",Crossconnect!E892)</f>
        <v/>
      </c>
      <c r="F890" s="174" t="str">
        <f t="shared" si="54"/>
        <v/>
      </c>
      <c r="G890" s="79" t="str">
        <f>IF(Crossconnect!D892="","",Crossconnect!D892)</f>
        <v/>
      </c>
      <c r="H890" s="36" t="str">
        <f>IF(LEN(Crossconnect!F892)=0,"",Crossconnect!F892)</f>
        <v/>
      </c>
      <c r="I890" s="238" t="str">
        <f>IF($C890="","",IF($C890="Ja","",VLOOKUP($B890,PDC!$B$10:$G$95,6,FALSE)))</f>
        <v/>
      </c>
      <c r="J890" s="238" t="str">
        <f>IF($C890="","",IF($C890="Ja","",VLOOKUP($B890,PDC!$B$10:$G$95,5,FALSE)))</f>
        <v/>
      </c>
      <c r="K890" s="31"/>
      <c r="L890" s="31"/>
      <c r="M890" s="238" t="str">
        <f>IF($F890="","",IF($F890="Ja","",VLOOKUP($E890,PDC!$B$10:$G$95,5,FALSE)))</f>
        <v/>
      </c>
      <c r="N890" s="31"/>
      <c r="O890" s="300">
        <f t="shared" si="52"/>
        <v>0</v>
      </c>
      <c r="P890" s="300">
        <f t="shared" si="55"/>
        <v>0</v>
      </c>
    </row>
    <row r="891" spans="1:16" x14ac:dyDescent="0.2">
      <c r="A891" s="36" t="str">
        <f>IF(LEN(Crossconnect!A893)=0,"",Crossconnect!A893)</f>
        <v/>
      </c>
      <c r="B891" s="174" t="str">
        <f>IF(LEN(Crossconnect!C893)=0,"",Crossconnect!C893)</f>
        <v/>
      </c>
      <c r="C891" s="174" t="str">
        <f t="shared" si="53"/>
        <v/>
      </c>
      <c r="D891" s="299" t="str">
        <f>IF(Crossconnect!B893="","",Crossconnect!B893)</f>
        <v/>
      </c>
      <c r="E891" s="174" t="str">
        <f>IF(LEN(Crossconnect!E893)=0,"",Crossconnect!E893)</f>
        <v/>
      </c>
      <c r="F891" s="174" t="str">
        <f t="shared" si="54"/>
        <v/>
      </c>
      <c r="G891" s="79" t="str">
        <f>IF(Crossconnect!D893="","",Crossconnect!D893)</f>
        <v/>
      </c>
      <c r="H891" s="36" t="str">
        <f>IF(LEN(Crossconnect!F893)=0,"",Crossconnect!F893)</f>
        <v/>
      </c>
      <c r="I891" s="238" t="str">
        <f>IF($C891="","",IF($C891="Ja","",VLOOKUP($B891,PDC!$B$10:$G$95,6,FALSE)))</f>
        <v/>
      </c>
      <c r="J891" s="238" t="str">
        <f>IF($C891="","",IF($C891="Ja","",VLOOKUP($B891,PDC!$B$10:$G$95,5,FALSE)))</f>
        <v/>
      </c>
      <c r="K891" s="31"/>
      <c r="L891" s="31"/>
      <c r="M891" s="238" t="str">
        <f>IF($F891="","",IF($F891="Ja","",VLOOKUP($E891,PDC!$B$10:$G$95,5,FALSE)))</f>
        <v/>
      </c>
      <c r="N891" s="31"/>
      <c r="O891" s="300">
        <f t="shared" si="52"/>
        <v>0</v>
      </c>
      <c r="P891" s="300">
        <f t="shared" si="55"/>
        <v>0</v>
      </c>
    </row>
    <row r="892" spans="1:16" x14ac:dyDescent="0.2">
      <c r="A892" s="36" t="str">
        <f>IF(LEN(Crossconnect!A894)=0,"",Crossconnect!A894)</f>
        <v/>
      </c>
      <c r="B892" s="174" t="str">
        <f>IF(LEN(Crossconnect!C894)=0,"",Crossconnect!C894)</f>
        <v/>
      </c>
      <c r="C892" s="174" t="str">
        <f t="shared" si="53"/>
        <v/>
      </c>
      <c r="D892" s="299" t="str">
        <f>IF(Crossconnect!B894="","",Crossconnect!B894)</f>
        <v/>
      </c>
      <c r="E892" s="174" t="str">
        <f>IF(LEN(Crossconnect!E894)=0,"",Crossconnect!E894)</f>
        <v/>
      </c>
      <c r="F892" s="174" t="str">
        <f t="shared" si="54"/>
        <v/>
      </c>
      <c r="G892" s="79" t="str">
        <f>IF(Crossconnect!D894="","",Crossconnect!D894)</f>
        <v/>
      </c>
      <c r="H892" s="36" t="str">
        <f>IF(LEN(Crossconnect!F894)=0,"",Crossconnect!F894)</f>
        <v/>
      </c>
      <c r="I892" s="238" t="str">
        <f>IF($C892="","",IF($C892="Ja","",VLOOKUP($B892,PDC!$B$10:$G$95,6,FALSE)))</f>
        <v/>
      </c>
      <c r="J892" s="238" t="str">
        <f>IF($C892="","",IF($C892="Ja","",VLOOKUP($B892,PDC!$B$10:$G$95,5,FALSE)))</f>
        <v/>
      </c>
      <c r="K892" s="31"/>
      <c r="L892" s="31"/>
      <c r="M892" s="238" t="str">
        <f>IF($F892="","",IF($F892="Ja","",VLOOKUP($E892,PDC!$B$10:$G$95,5,FALSE)))</f>
        <v/>
      </c>
      <c r="N892" s="31"/>
      <c r="O892" s="300">
        <f t="shared" si="52"/>
        <v>0</v>
      </c>
      <c r="P892" s="300">
        <f t="shared" si="55"/>
        <v>0</v>
      </c>
    </row>
    <row r="893" spans="1:16" x14ac:dyDescent="0.2">
      <c r="A893" s="36" t="str">
        <f>IF(LEN(Crossconnect!A895)=0,"",Crossconnect!A895)</f>
        <v/>
      </c>
      <c r="B893" s="174" t="str">
        <f>IF(LEN(Crossconnect!C895)=0,"",Crossconnect!C895)</f>
        <v/>
      </c>
      <c r="C893" s="174" t="str">
        <f t="shared" si="53"/>
        <v/>
      </c>
      <c r="D893" s="299" t="str">
        <f>IF(Crossconnect!B895="","",Crossconnect!B895)</f>
        <v/>
      </c>
      <c r="E893" s="174" t="str">
        <f>IF(LEN(Crossconnect!E895)=0,"",Crossconnect!E895)</f>
        <v/>
      </c>
      <c r="F893" s="174" t="str">
        <f t="shared" si="54"/>
        <v/>
      </c>
      <c r="G893" s="79" t="str">
        <f>IF(Crossconnect!D895="","",Crossconnect!D895)</f>
        <v/>
      </c>
      <c r="H893" s="36" t="str">
        <f>IF(LEN(Crossconnect!F895)=0,"",Crossconnect!F895)</f>
        <v/>
      </c>
      <c r="I893" s="238" t="str">
        <f>IF($C893="","",IF($C893="Ja","",VLOOKUP($B893,PDC!$B$10:$G$95,6,FALSE)))</f>
        <v/>
      </c>
      <c r="J893" s="238" t="str">
        <f>IF($C893="","",IF($C893="Ja","",VLOOKUP($B893,PDC!$B$10:$G$95,5,FALSE)))</f>
        <v/>
      </c>
      <c r="K893" s="31"/>
      <c r="L893" s="31"/>
      <c r="M893" s="238" t="str">
        <f>IF($F893="","",IF($F893="Ja","",VLOOKUP($E893,PDC!$B$10:$G$95,5,FALSE)))</f>
        <v/>
      </c>
      <c r="N893" s="31"/>
      <c r="O893" s="300">
        <f t="shared" si="52"/>
        <v>0</v>
      </c>
      <c r="P893" s="300">
        <f t="shared" si="55"/>
        <v>0</v>
      </c>
    </row>
    <row r="894" spans="1:16" x14ac:dyDescent="0.2">
      <c r="A894" s="36" t="str">
        <f>IF(LEN(Crossconnect!A896)=0,"",Crossconnect!A896)</f>
        <v/>
      </c>
      <c r="B894" s="174" t="str">
        <f>IF(LEN(Crossconnect!C896)=0,"",Crossconnect!C896)</f>
        <v/>
      </c>
      <c r="C894" s="174" t="str">
        <f t="shared" si="53"/>
        <v/>
      </c>
      <c r="D894" s="299" t="str">
        <f>IF(Crossconnect!B896="","",Crossconnect!B896)</f>
        <v/>
      </c>
      <c r="E894" s="174" t="str">
        <f>IF(LEN(Crossconnect!E896)=0,"",Crossconnect!E896)</f>
        <v/>
      </c>
      <c r="F894" s="174" t="str">
        <f t="shared" si="54"/>
        <v/>
      </c>
      <c r="G894" s="79" t="str">
        <f>IF(Crossconnect!D896="","",Crossconnect!D896)</f>
        <v/>
      </c>
      <c r="H894" s="36" t="str">
        <f>IF(LEN(Crossconnect!F896)=0,"",Crossconnect!F896)</f>
        <v/>
      </c>
      <c r="I894" s="238" t="str">
        <f>IF($C894="","",IF($C894="Ja","",VLOOKUP($B894,PDC!$B$10:$G$95,6,FALSE)))</f>
        <v/>
      </c>
      <c r="J894" s="238" t="str">
        <f>IF($C894="","",IF($C894="Ja","",VLOOKUP($B894,PDC!$B$10:$G$95,5,FALSE)))</f>
        <v/>
      </c>
      <c r="K894" s="31"/>
      <c r="L894" s="31"/>
      <c r="M894" s="238" t="str">
        <f>IF($F894="","",IF($F894="Ja","",VLOOKUP($E894,PDC!$B$10:$G$95,5,FALSE)))</f>
        <v/>
      </c>
      <c r="N894" s="31"/>
      <c r="O894" s="300">
        <f t="shared" si="52"/>
        <v>0</v>
      </c>
      <c r="P894" s="300">
        <f t="shared" si="55"/>
        <v>0</v>
      </c>
    </row>
    <row r="895" spans="1:16" x14ac:dyDescent="0.2">
      <c r="A895" s="36" t="str">
        <f>IF(LEN(Crossconnect!A897)=0,"",Crossconnect!A897)</f>
        <v/>
      </c>
      <c r="B895" s="174" t="str">
        <f>IF(LEN(Crossconnect!C897)=0,"",Crossconnect!C897)</f>
        <v/>
      </c>
      <c r="C895" s="174" t="str">
        <f t="shared" si="53"/>
        <v/>
      </c>
      <c r="D895" s="299" t="str">
        <f>IF(Crossconnect!B897="","",Crossconnect!B897)</f>
        <v/>
      </c>
      <c r="E895" s="174" t="str">
        <f>IF(LEN(Crossconnect!E897)=0,"",Crossconnect!E897)</f>
        <v/>
      </c>
      <c r="F895" s="174" t="str">
        <f t="shared" si="54"/>
        <v/>
      </c>
      <c r="G895" s="79" t="str">
        <f>IF(Crossconnect!D897="","",Crossconnect!D897)</f>
        <v/>
      </c>
      <c r="H895" s="36" t="str">
        <f>IF(LEN(Crossconnect!F897)=0,"",Crossconnect!F897)</f>
        <v/>
      </c>
      <c r="I895" s="238" t="str">
        <f>IF($C895="","",IF($C895="Ja","",VLOOKUP($B895,PDC!$B$10:$G$95,6,FALSE)))</f>
        <v/>
      </c>
      <c r="J895" s="238" t="str">
        <f>IF($C895="","",IF($C895="Ja","",VLOOKUP($B895,PDC!$B$10:$G$95,5,FALSE)))</f>
        <v/>
      </c>
      <c r="K895" s="31"/>
      <c r="L895" s="31"/>
      <c r="M895" s="238" t="str">
        <f>IF($F895="","",IF($F895="Ja","",VLOOKUP($E895,PDC!$B$10:$G$95,5,FALSE)))</f>
        <v/>
      </c>
      <c r="N895" s="31"/>
      <c r="O895" s="300">
        <f t="shared" si="52"/>
        <v>0</v>
      </c>
      <c r="P895" s="300">
        <f t="shared" si="55"/>
        <v>0</v>
      </c>
    </row>
    <row r="896" spans="1:16" x14ac:dyDescent="0.2">
      <c r="A896" s="36" t="str">
        <f>IF(LEN(Crossconnect!A898)=0,"",Crossconnect!A898)</f>
        <v/>
      </c>
      <c r="B896" s="174" t="str">
        <f>IF(LEN(Crossconnect!C898)=0,"",Crossconnect!C898)</f>
        <v/>
      </c>
      <c r="C896" s="174" t="str">
        <f t="shared" si="53"/>
        <v/>
      </c>
      <c r="D896" s="299" t="str">
        <f>IF(Crossconnect!B898="","",Crossconnect!B898)</f>
        <v/>
      </c>
      <c r="E896" s="174" t="str">
        <f>IF(LEN(Crossconnect!E898)=0,"",Crossconnect!E898)</f>
        <v/>
      </c>
      <c r="F896" s="174" t="str">
        <f t="shared" si="54"/>
        <v/>
      </c>
      <c r="G896" s="79" t="str">
        <f>IF(Crossconnect!D898="","",Crossconnect!D898)</f>
        <v/>
      </c>
      <c r="H896" s="36" t="str">
        <f>IF(LEN(Crossconnect!F898)=0,"",Crossconnect!F898)</f>
        <v/>
      </c>
      <c r="I896" s="238" t="str">
        <f>IF($C896="","",IF($C896="Ja","",VLOOKUP($B896,PDC!$B$10:$G$95,6,FALSE)))</f>
        <v/>
      </c>
      <c r="J896" s="238" t="str">
        <f>IF($C896="","",IF($C896="Ja","",VLOOKUP($B896,PDC!$B$10:$G$95,5,FALSE)))</f>
        <v/>
      </c>
      <c r="K896" s="31"/>
      <c r="L896" s="31"/>
      <c r="M896" s="238" t="str">
        <f>IF($F896="","",IF($F896="Ja","",VLOOKUP($E896,PDC!$B$10:$G$95,5,FALSE)))</f>
        <v/>
      </c>
      <c r="N896" s="31"/>
      <c r="O896" s="300">
        <f t="shared" si="52"/>
        <v>0</v>
      </c>
      <c r="P896" s="300">
        <f t="shared" si="55"/>
        <v>0</v>
      </c>
    </row>
    <row r="897" spans="1:16" x14ac:dyDescent="0.2">
      <c r="A897" s="36" t="str">
        <f>IF(LEN(Crossconnect!A899)=0,"",Crossconnect!A899)</f>
        <v/>
      </c>
      <c r="B897" s="174" t="str">
        <f>IF(LEN(Crossconnect!C899)=0,"",Crossconnect!C899)</f>
        <v/>
      </c>
      <c r="C897" s="174" t="str">
        <f t="shared" si="53"/>
        <v/>
      </c>
      <c r="D897" s="299" t="str">
        <f>IF(Crossconnect!B899="","",Crossconnect!B899)</f>
        <v/>
      </c>
      <c r="E897" s="174" t="str">
        <f>IF(LEN(Crossconnect!E899)=0,"",Crossconnect!E899)</f>
        <v/>
      </c>
      <c r="F897" s="174" t="str">
        <f t="shared" si="54"/>
        <v/>
      </c>
      <c r="G897" s="79" t="str">
        <f>IF(Crossconnect!D899="","",Crossconnect!D899)</f>
        <v/>
      </c>
      <c r="H897" s="36" t="str">
        <f>IF(LEN(Crossconnect!F899)=0,"",Crossconnect!F899)</f>
        <v/>
      </c>
      <c r="I897" s="238" t="str">
        <f>IF($C897="","",IF($C897="Ja","",VLOOKUP($B897,PDC!$B$10:$G$95,6,FALSE)))</f>
        <v/>
      </c>
      <c r="J897" s="238" t="str">
        <f>IF($C897="","",IF($C897="Ja","",VLOOKUP($B897,PDC!$B$10:$G$95,5,FALSE)))</f>
        <v/>
      </c>
      <c r="K897" s="31"/>
      <c r="L897" s="31"/>
      <c r="M897" s="238" t="str">
        <f>IF($F897="","",IF($F897="Ja","",VLOOKUP($E897,PDC!$B$10:$G$95,5,FALSE)))</f>
        <v/>
      </c>
      <c r="N897" s="31"/>
      <c r="O897" s="300">
        <f t="shared" si="52"/>
        <v>0</v>
      </c>
      <c r="P897" s="300">
        <f t="shared" si="55"/>
        <v>0</v>
      </c>
    </row>
    <row r="898" spans="1:16" x14ac:dyDescent="0.2">
      <c r="A898" s="36" t="str">
        <f>IF(LEN(Crossconnect!A900)=0,"",Crossconnect!A900)</f>
        <v/>
      </c>
      <c r="B898" s="174" t="str">
        <f>IF(LEN(Crossconnect!C900)=0,"",Crossconnect!C900)</f>
        <v/>
      </c>
      <c r="C898" s="174" t="str">
        <f t="shared" si="53"/>
        <v/>
      </c>
      <c r="D898" s="299" t="str">
        <f>IF(Crossconnect!B900="","",Crossconnect!B900)</f>
        <v/>
      </c>
      <c r="E898" s="174" t="str">
        <f>IF(LEN(Crossconnect!E900)=0,"",Crossconnect!E900)</f>
        <v/>
      </c>
      <c r="F898" s="174" t="str">
        <f t="shared" si="54"/>
        <v/>
      </c>
      <c r="G898" s="79" t="str">
        <f>IF(Crossconnect!D900="","",Crossconnect!D900)</f>
        <v/>
      </c>
      <c r="H898" s="36" t="str">
        <f>IF(LEN(Crossconnect!F900)=0,"",Crossconnect!F900)</f>
        <v/>
      </c>
      <c r="I898" s="238" t="str">
        <f>IF($C898="","",IF($C898="Ja","",VLOOKUP($B898,PDC!$B$10:$G$95,6,FALSE)))</f>
        <v/>
      </c>
      <c r="J898" s="238" t="str">
        <f>IF($C898="","",IF($C898="Ja","",VLOOKUP($B898,PDC!$B$10:$G$95,5,FALSE)))</f>
        <v/>
      </c>
      <c r="K898" s="31"/>
      <c r="L898" s="31"/>
      <c r="M898" s="238" t="str">
        <f>IF($F898="","",IF($F898="Ja","",VLOOKUP($E898,PDC!$B$10:$G$95,5,FALSE)))</f>
        <v/>
      </c>
      <c r="N898" s="31"/>
      <c r="O898" s="300">
        <f t="shared" si="52"/>
        <v>0</v>
      </c>
      <c r="P898" s="300">
        <f t="shared" si="55"/>
        <v>0</v>
      </c>
    </row>
    <row r="899" spans="1:16" x14ac:dyDescent="0.2">
      <c r="A899" s="36" t="str">
        <f>IF(LEN(Crossconnect!A901)=0,"",Crossconnect!A901)</f>
        <v/>
      </c>
      <c r="B899" s="174" t="str">
        <f>IF(LEN(Crossconnect!C901)=0,"",Crossconnect!C901)</f>
        <v/>
      </c>
      <c r="C899" s="174" t="str">
        <f t="shared" si="53"/>
        <v/>
      </c>
      <c r="D899" s="299" t="str">
        <f>IF(Crossconnect!B901="","",Crossconnect!B901)</f>
        <v/>
      </c>
      <c r="E899" s="174" t="str">
        <f>IF(LEN(Crossconnect!E901)=0,"",Crossconnect!E901)</f>
        <v/>
      </c>
      <c r="F899" s="174" t="str">
        <f t="shared" si="54"/>
        <v/>
      </c>
      <c r="G899" s="79" t="str">
        <f>IF(Crossconnect!D901="","",Crossconnect!D901)</f>
        <v/>
      </c>
      <c r="H899" s="36" t="str">
        <f>IF(LEN(Crossconnect!F901)=0,"",Crossconnect!F901)</f>
        <v/>
      </c>
      <c r="I899" s="238" t="str">
        <f>IF($C899="","",IF($C899="Ja","",VLOOKUP($B899,PDC!$B$10:$G$95,6,FALSE)))</f>
        <v/>
      </c>
      <c r="J899" s="238" t="str">
        <f>IF($C899="","",IF($C899="Ja","",VLOOKUP($B899,PDC!$B$10:$G$95,5,FALSE)))</f>
        <v/>
      </c>
      <c r="K899" s="31"/>
      <c r="L899" s="31"/>
      <c r="M899" s="238" t="str">
        <f>IF($F899="","",IF($F899="Ja","",VLOOKUP($E899,PDC!$B$10:$G$95,5,FALSE)))</f>
        <v/>
      </c>
      <c r="N899" s="31"/>
      <c r="O899" s="300">
        <f t="shared" si="52"/>
        <v>0</v>
      </c>
      <c r="P899" s="300">
        <f t="shared" si="55"/>
        <v>0</v>
      </c>
    </row>
    <row r="900" spans="1:16" x14ac:dyDescent="0.2">
      <c r="A900" s="36" t="str">
        <f>IF(LEN(Crossconnect!A902)=0,"",Crossconnect!A902)</f>
        <v/>
      </c>
      <c r="B900" s="174" t="str">
        <f>IF(LEN(Crossconnect!C902)=0,"",Crossconnect!C902)</f>
        <v/>
      </c>
      <c r="C900" s="174" t="str">
        <f t="shared" si="53"/>
        <v/>
      </c>
      <c r="D900" s="299" t="str">
        <f>IF(Crossconnect!B902="","",Crossconnect!B902)</f>
        <v/>
      </c>
      <c r="E900" s="174" t="str">
        <f>IF(LEN(Crossconnect!E902)=0,"",Crossconnect!E902)</f>
        <v/>
      </c>
      <c r="F900" s="174" t="str">
        <f t="shared" si="54"/>
        <v/>
      </c>
      <c r="G900" s="79" t="str">
        <f>IF(Crossconnect!D902="","",Crossconnect!D902)</f>
        <v/>
      </c>
      <c r="H900" s="36" t="str">
        <f>IF(LEN(Crossconnect!F902)=0,"",Crossconnect!F902)</f>
        <v/>
      </c>
      <c r="I900" s="238" t="str">
        <f>IF($C900="","",IF($C900="Ja","",VLOOKUP($B900,PDC!$B$10:$G$95,6,FALSE)))</f>
        <v/>
      </c>
      <c r="J900" s="238" t="str">
        <f>IF($C900="","",IF($C900="Ja","",VLOOKUP($B900,PDC!$B$10:$G$95,5,FALSE)))</f>
        <v/>
      </c>
      <c r="K900" s="31"/>
      <c r="L900" s="31"/>
      <c r="M900" s="238" t="str">
        <f>IF($F900="","",IF($F900="Ja","",VLOOKUP($E900,PDC!$B$10:$G$95,5,FALSE)))</f>
        <v/>
      </c>
      <c r="N900" s="31"/>
      <c r="O900" s="300">
        <f t="shared" si="52"/>
        <v>0</v>
      </c>
      <c r="P900" s="300">
        <f t="shared" si="55"/>
        <v>0</v>
      </c>
    </row>
    <row r="901" spans="1:16" x14ac:dyDescent="0.2">
      <c r="A901" s="36" t="str">
        <f>IF(LEN(Crossconnect!A903)=0,"",Crossconnect!A903)</f>
        <v/>
      </c>
      <c r="B901" s="174" t="str">
        <f>IF(LEN(Crossconnect!C903)=0,"",Crossconnect!C903)</f>
        <v/>
      </c>
      <c r="C901" s="174" t="str">
        <f t="shared" si="53"/>
        <v/>
      </c>
      <c r="D901" s="299" t="str">
        <f>IF(Crossconnect!B903="","",Crossconnect!B903)</f>
        <v/>
      </c>
      <c r="E901" s="174" t="str">
        <f>IF(LEN(Crossconnect!E903)=0,"",Crossconnect!E903)</f>
        <v/>
      </c>
      <c r="F901" s="174" t="str">
        <f t="shared" si="54"/>
        <v/>
      </c>
      <c r="G901" s="79" t="str">
        <f>IF(Crossconnect!D903="","",Crossconnect!D903)</f>
        <v/>
      </c>
      <c r="H901" s="36" t="str">
        <f>IF(LEN(Crossconnect!F903)=0,"",Crossconnect!F903)</f>
        <v/>
      </c>
      <c r="I901" s="238" t="str">
        <f>IF($C901="","",IF($C901="Ja","",VLOOKUP($B901,PDC!$B$10:$G$95,6,FALSE)))</f>
        <v/>
      </c>
      <c r="J901" s="238" t="str">
        <f>IF($C901="","",IF($C901="Ja","",VLOOKUP($B901,PDC!$B$10:$G$95,5,FALSE)))</f>
        <v/>
      </c>
      <c r="K901" s="31"/>
      <c r="L901" s="31"/>
      <c r="M901" s="238" t="str">
        <f>IF($F901="","",IF($F901="Ja","",VLOOKUP($E901,PDC!$B$10:$G$95,5,FALSE)))</f>
        <v/>
      </c>
      <c r="N901" s="31"/>
      <c r="O901" s="300">
        <f t="shared" si="52"/>
        <v>0</v>
      </c>
      <c r="P901" s="300">
        <f t="shared" si="55"/>
        <v>0</v>
      </c>
    </row>
    <row r="902" spans="1:16" x14ac:dyDescent="0.2">
      <c r="A902" s="36" t="str">
        <f>IF(LEN(Crossconnect!A904)=0,"",Crossconnect!A904)</f>
        <v/>
      </c>
      <c r="B902" s="174" t="str">
        <f>IF(LEN(Crossconnect!C904)=0,"",Crossconnect!C904)</f>
        <v/>
      </c>
      <c r="C902" s="174" t="str">
        <f t="shared" si="53"/>
        <v/>
      </c>
      <c r="D902" s="299" t="str">
        <f>IF(Crossconnect!B904="","",Crossconnect!B904)</f>
        <v/>
      </c>
      <c r="E902" s="174" t="str">
        <f>IF(LEN(Crossconnect!E904)=0,"",Crossconnect!E904)</f>
        <v/>
      </c>
      <c r="F902" s="174" t="str">
        <f t="shared" si="54"/>
        <v/>
      </c>
      <c r="G902" s="79" t="str">
        <f>IF(Crossconnect!D904="","",Crossconnect!D904)</f>
        <v/>
      </c>
      <c r="H902" s="36" t="str">
        <f>IF(LEN(Crossconnect!F904)=0,"",Crossconnect!F904)</f>
        <v/>
      </c>
      <c r="I902" s="238" t="str">
        <f>IF($C902="","",IF($C902="Ja","",VLOOKUP($B902,PDC!$B$10:$G$95,6,FALSE)))</f>
        <v/>
      </c>
      <c r="J902" s="238" t="str">
        <f>IF($C902="","",IF($C902="Ja","",VLOOKUP($B902,PDC!$B$10:$G$95,5,FALSE)))</f>
        <v/>
      </c>
      <c r="K902" s="31"/>
      <c r="L902" s="31"/>
      <c r="M902" s="238" t="str">
        <f>IF($F902="","",IF($F902="Ja","",VLOOKUP($E902,PDC!$B$10:$G$95,5,FALSE)))</f>
        <v/>
      </c>
      <c r="N902" s="31"/>
      <c r="O902" s="300">
        <f t="shared" si="52"/>
        <v>0</v>
      </c>
      <c r="P902" s="300">
        <f t="shared" si="55"/>
        <v>0</v>
      </c>
    </row>
    <row r="903" spans="1:16" x14ac:dyDescent="0.2">
      <c r="A903" s="36" t="str">
        <f>IF(LEN(Crossconnect!A905)=0,"",Crossconnect!A905)</f>
        <v/>
      </c>
      <c r="B903" s="174" t="str">
        <f>IF(LEN(Crossconnect!C905)=0,"",Crossconnect!C905)</f>
        <v/>
      </c>
      <c r="C903" s="174" t="str">
        <f t="shared" si="53"/>
        <v/>
      </c>
      <c r="D903" s="299" t="str">
        <f>IF(Crossconnect!B905="","",Crossconnect!B905)</f>
        <v/>
      </c>
      <c r="E903" s="174" t="str">
        <f>IF(LEN(Crossconnect!E905)=0,"",Crossconnect!E905)</f>
        <v/>
      </c>
      <c r="F903" s="174" t="str">
        <f t="shared" si="54"/>
        <v/>
      </c>
      <c r="G903" s="79" t="str">
        <f>IF(Crossconnect!D905="","",Crossconnect!D905)</f>
        <v/>
      </c>
      <c r="H903" s="36" t="str">
        <f>IF(LEN(Crossconnect!F905)=0,"",Crossconnect!F905)</f>
        <v/>
      </c>
      <c r="I903" s="238" t="str">
        <f>IF($C903="","",IF($C903="Ja","",VLOOKUP($B903,PDC!$B$10:$G$95,6,FALSE)))</f>
        <v/>
      </c>
      <c r="J903" s="238" t="str">
        <f>IF($C903="","",IF($C903="Ja","",VLOOKUP($B903,PDC!$B$10:$G$95,5,FALSE)))</f>
        <v/>
      </c>
      <c r="K903" s="31"/>
      <c r="L903" s="31"/>
      <c r="M903" s="238" t="str">
        <f>IF($F903="","",IF($F903="Ja","",VLOOKUP($E903,PDC!$B$10:$G$95,5,FALSE)))</f>
        <v/>
      </c>
      <c r="N903" s="31"/>
      <c r="O903" s="300">
        <f t="shared" si="52"/>
        <v>0</v>
      </c>
      <c r="P903" s="300">
        <f t="shared" si="55"/>
        <v>0</v>
      </c>
    </row>
    <row r="904" spans="1:16" x14ac:dyDescent="0.2">
      <c r="A904" s="36" t="str">
        <f>IF(LEN(Crossconnect!A906)=0,"",Crossconnect!A906)</f>
        <v/>
      </c>
      <c r="B904" s="174" t="str">
        <f>IF(LEN(Crossconnect!C906)=0,"",Crossconnect!C906)</f>
        <v/>
      </c>
      <c r="C904" s="174" t="str">
        <f t="shared" si="53"/>
        <v/>
      </c>
      <c r="D904" s="299" t="str">
        <f>IF(Crossconnect!B906="","",Crossconnect!B906)</f>
        <v/>
      </c>
      <c r="E904" s="174" t="str">
        <f>IF(LEN(Crossconnect!E906)=0,"",Crossconnect!E906)</f>
        <v/>
      </c>
      <c r="F904" s="174" t="str">
        <f t="shared" si="54"/>
        <v/>
      </c>
      <c r="G904" s="79" t="str">
        <f>IF(Crossconnect!D906="","",Crossconnect!D906)</f>
        <v/>
      </c>
      <c r="H904" s="36" t="str">
        <f>IF(LEN(Crossconnect!F906)=0,"",Crossconnect!F906)</f>
        <v/>
      </c>
      <c r="I904" s="238" t="str">
        <f>IF($C904="","",IF($C904="Ja","",VLOOKUP($B904,PDC!$B$10:$G$95,6,FALSE)))</f>
        <v/>
      </c>
      <c r="J904" s="238" t="str">
        <f>IF($C904="","",IF($C904="Ja","",VLOOKUP($B904,PDC!$B$10:$G$95,5,FALSE)))</f>
        <v/>
      </c>
      <c r="K904" s="31"/>
      <c r="L904" s="31"/>
      <c r="M904" s="238" t="str">
        <f>IF($F904="","",IF($F904="Ja","",VLOOKUP($E904,PDC!$B$10:$G$95,5,FALSE)))</f>
        <v/>
      </c>
      <c r="N904" s="31"/>
      <c r="O904" s="300">
        <f t="shared" si="52"/>
        <v>0</v>
      </c>
      <c r="P904" s="300">
        <f t="shared" si="55"/>
        <v>0</v>
      </c>
    </row>
    <row r="905" spans="1:16" x14ac:dyDescent="0.2">
      <c r="A905" s="36" t="str">
        <f>IF(LEN(Crossconnect!A907)=0,"",Crossconnect!A907)</f>
        <v/>
      </c>
      <c r="B905" s="174" t="str">
        <f>IF(LEN(Crossconnect!C907)=0,"",Crossconnect!C907)</f>
        <v/>
      </c>
      <c r="C905" s="174" t="str">
        <f t="shared" si="53"/>
        <v/>
      </c>
      <c r="D905" s="299" t="str">
        <f>IF(Crossconnect!B907="","",Crossconnect!B907)</f>
        <v/>
      </c>
      <c r="E905" s="174" t="str">
        <f>IF(LEN(Crossconnect!E907)=0,"",Crossconnect!E907)</f>
        <v/>
      </c>
      <c r="F905" s="174" t="str">
        <f t="shared" si="54"/>
        <v/>
      </c>
      <c r="G905" s="79" t="str">
        <f>IF(Crossconnect!D907="","",Crossconnect!D907)</f>
        <v/>
      </c>
      <c r="H905" s="36" t="str">
        <f>IF(LEN(Crossconnect!F907)=0,"",Crossconnect!F907)</f>
        <v/>
      </c>
      <c r="I905" s="238" t="str">
        <f>IF($C905="","",IF($C905="Ja","",VLOOKUP($B905,PDC!$B$10:$G$95,6,FALSE)))</f>
        <v/>
      </c>
      <c r="J905" s="238" t="str">
        <f>IF($C905="","",IF($C905="Ja","",VLOOKUP($B905,PDC!$B$10:$G$95,5,FALSE)))</f>
        <v/>
      </c>
      <c r="K905" s="31"/>
      <c r="L905" s="31"/>
      <c r="M905" s="238" t="str">
        <f>IF($F905="","",IF($F905="Ja","",VLOOKUP($E905,PDC!$B$10:$G$95,5,FALSE)))</f>
        <v/>
      </c>
      <c r="N905" s="31"/>
      <c r="O905" s="300">
        <f t="shared" si="52"/>
        <v>0</v>
      </c>
      <c r="P905" s="300">
        <f t="shared" si="55"/>
        <v>0</v>
      </c>
    </row>
    <row r="906" spans="1:16" x14ac:dyDescent="0.2">
      <c r="A906" s="36" t="str">
        <f>IF(LEN(Crossconnect!A908)=0,"",Crossconnect!A908)</f>
        <v/>
      </c>
      <c r="B906" s="174" t="str">
        <f>IF(LEN(Crossconnect!C908)=0,"",Crossconnect!C908)</f>
        <v/>
      </c>
      <c r="C906" s="174" t="str">
        <f t="shared" si="53"/>
        <v/>
      </c>
      <c r="D906" s="299" t="str">
        <f>IF(Crossconnect!B908="","",Crossconnect!B908)</f>
        <v/>
      </c>
      <c r="E906" s="174" t="str">
        <f>IF(LEN(Crossconnect!E908)=0,"",Crossconnect!E908)</f>
        <v/>
      </c>
      <c r="F906" s="174" t="str">
        <f t="shared" si="54"/>
        <v/>
      </c>
      <c r="G906" s="79" t="str">
        <f>IF(Crossconnect!D908="","",Crossconnect!D908)</f>
        <v/>
      </c>
      <c r="H906" s="36" t="str">
        <f>IF(LEN(Crossconnect!F908)=0,"",Crossconnect!F908)</f>
        <v/>
      </c>
      <c r="I906" s="238" t="str">
        <f>IF($C906="","",IF($C906="Ja","",VLOOKUP($B906,PDC!$B$10:$G$95,6,FALSE)))</f>
        <v/>
      </c>
      <c r="J906" s="238" t="str">
        <f>IF($C906="","",IF($C906="Ja","",VLOOKUP($B906,PDC!$B$10:$G$95,5,FALSE)))</f>
        <v/>
      </c>
      <c r="K906" s="31"/>
      <c r="L906" s="31"/>
      <c r="M906" s="238" t="str">
        <f>IF($F906="","",IF($F906="Ja","",VLOOKUP($E906,PDC!$B$10:$G$95,5,FALSE)))</f>
        <v/>
      </c>
      <c r="N906" s="31"/>
      <c r="O906" s="300">
        <f t="shared" si="52"/>
        <v>0</v>
      </c>
      <c r="P906" s="300">
        <f t="shared" si="55"/>
        <v>0</v>
      </c>
    </row>
    <row r="907" spans="1:16" x14ac:dyDescent="0.2">
      <c r="A907" s="36" t="str">
        <f>IF(LEN(Crossconnect!A909)=0,"",Crossconnect!A909)</f>
        <v/>
      </c>
      <c r="B907" s="174" t="str">
        <f>IF(LEN(Crossconnect!C909)=0,"",Crossconnect!C909)</f>
        <v/>
      </c>
      <c r="C907" s="174" t="str">
        <f t="shared" si="53"/>
        <v/>
      </c>
      <c r="D907" s="299" t="str">
        <f>IF(Crossconnect!B909="","",Crossconnect!B909)</f>
        <v/>
      </c>
      <c r="E907" s="174" t="str">
        <f>IF(LEN(Crossconnect!E909)=0,"",Crossconnect!E909)</f>
        <v/>
      </c>
      <c r="F907" s="174" t="str">
        <f t="shared" si="54"/>
        <v/>
      </c>
      <c r="G907" s="79" t="str">
        <f>IF(Crossconnect!D909="","",Crossconnect!D909)</f>
        <v/>
      </c>
      <c r="H907" s="36" t="str">
        <f>IF(LEN(Crossconnect!F909)=0,"",Crossconnect!F909)</f>
        <v/>
      </c>
      <c r="I907" s="238" t="str">
        <f>IF($C907="","",IF($C907="Ja","",VLOOKUP($B907,PDC!$B$10:$G$95,6,FALSE)))</f>
        <v/>
      </c>
      <c r="J907" s="238" t="str">
        <f>IF($C907="","",IF($C907="Ja","",VLOOKUP($B907,PDC!$B$10:$G$95,5,FALSE)))</f>
        <v/>
      </c>
      <c r="K907" s="31"/>
      <c r="L907" s="31"/>
      <c r="M907" s="238" t="str">
        <f>IF($F907="","",IF($F907="Ja","",VLOOKUP($E907,PDC!$B$10:$G$95,5,FALSE)))</f>
        <v/>
      </c>
      <c r="N907" s="31"/>
      <c r="O907" s="300">
        <f t="shared" si="52"/>
        <v>0</v>
      </c>
      <c r="P907" s="300">
        <f t="shared" si="55"/>
        <v>0</v>
      </c>
    </row>
    <row r="908" spans="1:16" x14ac:dyDescent="0.2">
      <c r="A908" s="36" t="str">
        <f>IF(LEN(Crossconnect!A910)=0,"",Crossconnect!A910)</f>
        <v/>
      </c>
      <c r="B908" s="174" t="str">
        <f>IF(LEN(Crossconnect!C910)=0,"",Crossconnect!C910)</f>
        <v/>
      </c>
      <c r="C908" s="174" t="str">
        <f t="shared" si="53"/>
        <v/>
      </c>
      <c r="D908" s="299" t="str">
        <f>IF(Crossconnect!B910="","",Crossconnect!B910)</f>
        <v/>
      </c>
      <c r="E908" s="174" t="str">
        <f>IF(LEN(Crossconnect!E910)=0,"",Crossconnect!E910)</f>
        <v/>
      </c>
      <c r="F908" s="174" t="str">
        <f t="shared" si="54"/>
        <v/>
      </c>
      <c r="G908" s="79" t="str">
        <f>IF(Crossconnect!D910="","",Crossconnect!D910)</f>
        <v/>
      </c>
      <c r="H908" s="36" t="str">
        <f>IF(LEN(Crossconnect!F910)=0,"",Crossconnect!F910)</f>
        <v/>
      </c>
      <c r="I908" s="238" t="str">
        <f>IF($C908="","",IF($C908="Ja","",VLOOKUP($B908,PDC!$B$10:$G$95,6,FALSE)))</f>
        <v/>
      </c>
      <c r="J908" s="238" t="str">
        <f>IF($C908="","",IF($C908="Ja","",VLOOKUP($B908,PDC!$B$10:$G$95,5,FALSE)))</f>
        <v/>
      </c>
      <c r="K908" s="31"/>
      <c r="L908" s="31"/>
      <c r="M908" s="238" t="str">
        <f>IF($F908="","",IF($F908="Ja","",VLOOKUP($E908,PDC!$B$10:$G$95,5,FALSE)))</f>
        <v/>
      </c>
      <c r="N908" s="31"/>
      <c r="O908" s="300">
        <f t="shared" ref="O908:O971" si="56">IF(C908="",0,IF(C908="Ja",K908,I908))</f>
        <v>0</v>
      </c>
      <c r="P908" s="300">
        <f t="shared" si="55"/>
        <v>0</v>
      </c>
    </row>
    <row r="909" spans="1:16" x14ac:dyDescent="0.2">
      <c r="A909" s="36" t="str">
        <f>IF(LEN(Crossconnect!A911)=0,"",Crossconnect!A911)</f>
        <v/>
      </c>
      <c r="B909" s="174" t="str">
        <f>IF(LEN(Crossconnect!C911)=0,"",Crossconnect!C911)</f>
        <v/>
      </c>
      <c r="C909" s="174" t="str">
        <f t="shared" ref="C909:C972" si="57">IF(B909="","",IF(LEFT(B909,3)="SD-","Ja","Nee"))</f>
        <v/>
      </c>
      <c r="D909" s="299" t="str">
        <f>IF(Crossconnect!B911="","",Crossconnect!B911)</f>
        <v/>
      </c>
      <c r="E909" s="174" t="str">
        <f>IF(LEN(Crossconnect!E911)=0,"",Crossconnect!E911)</f>
        <v/>
      </c>
      <c r="F909" s="174" t="str">
        <f t="shared" ref="F909:F972" si="58">IF(E909="","",IF(LEFT(E909,3)="SD-","Ja","Nee"))</f>
        <v/>
      </c>
      <c r="G909" s="79" t="str">
        <f>IF(Crossconnect!D911="","",Crossconnect!D911)</f>
        <v/>
      </c>
      <c r="H909" s="36" t="str">
        <f>IF(LEN(Crossconnect!F911)=0,"",Crossconnect!F911)</f>
        <v/>
      </c>
      <c r="I909" s="238" t="str">
        <f>IF($C909="","",IF($C909="Ja","",VLOOKUP($B909,PDC!$B$10:$G$95,6,FALSE)))</f>
        <v/>
      </c>
      <c r="J909" s="238" t="str">
        <f>IF($C909="","",IF($C909="Ja","",VLOOKUP($B909,PDC!$B$10:$G$95,5,FALSE)))</f>
        <v/>
      </c>
      <c r="K909" s="31"/>
      <c r="L909" s="31"/>
      <c r="M909" s="238" t="str">
        <f>IF($F909="","",IF($F909="Ja","",VLOOKUP($E909,PDC!$B$10:$G$95,5,FALSE)))</f>
        <v/>
      </c>
      <c r="N909" s="31"/>
      <c r="O909" s="300">
        <f t="shared" si="56"/>
        <v>0</v>
      </c>
      <c r="P909" s="300">
        <f t="shared" ref="P909:P972" si="59">IF(AND(C909="",F909=""),0,IF(C909="Ja",L909,J909)+IF(F909="Ja",N909,M909))</f>
        <v>0</v>
      </c>
    </row>
    <row r="910" spans="1:16" x14ac:dyDescent="0.2">
      <c r="A910" s="36" t="str">
        <f>IF(LEN(Crossconnect!A912)=0,"",Crossconnect!A912)</f>
        <v/>
      </c>
      <c r="B910" s="174" t="str">
        <f>IF(LEN(Crossconnect!C912)=0,"",Crossconnect!C912)</f>
        <v/>
      </c>
      <c r="C910" s="174" t="str">
        <f t="shared" si="57"/>
        <v/>
      </c>
      <c r="D910" s="299" t="str">
        <f>IF(Crossconnect!B912="","",Crossconnect!B912)</f>
        <v/>
      </c>
      <c r="E910" s="174" t="str">
        <f>IF(LEN(Crossconnect!E912)=0,"",Crossconnect!E912)</f>
        <v/>
      </c>
      <c r="F910" s="174" t="str">
        <f t="shared" si="58"/>
        <v/>
      </c>
      <c r="G910" s="79" t="str">
        <f>IF(Crossconnect!D912="","",Crossconnect!D912)</f>
        <v/>
      </c>
      <c r="H910" s="36" t="str">
        <f>IF(LEN(Crossconnect!F912)=0,"",Crossconnect!F912)</f>
        <v/>
      </c>
      <c r="I910" s="238" t="str">
        <f>IF($C910="","",IF($C910="Ja","",VLOOKUP($B910,PDC!$B$10:$G$95,6,FALSE)))</f>
        <v/>
      </c>
      <c r="J910" s="238" t="str">
        <f>IF($C910="","",IF($C910="Ja","",VLOOKUP($B910,PDC!$B$10:$G$95,5,FALSE)))</f>
        <v/>
      </c>
      <c r="K910" s="31"/>
      <c r="L910" s="31"/>
      <c r="M910" s="238" t="str">
        <f>IF($F910="","",IF($F910="Ja","",VLOOKUP($E910,PDC!$B$10:$G$95,5,FALSE)))</f>
        <v/>
      </c>
      <c r="N910" s="31"/>
      <c r="O910" s="300">
        <f t="shared" si="56"/>
        <v>0</v>
      </c>
      <c r="P910" s="300">
        <f t="shared" si="59"/>
        <v>0</v>
      </c>
    </row>
    <row r="911" spans="1:16" x14ac:dyDescent="0.2">
      <c r="A911" s="36" t="str">
        <f>IF(LEN(Crossconnect!A913)=0,"",Crossconnect!A913)</f>
        <v/>
      </c>
      <c r="B911" s="174" t="str">
        <f>IF(LEN(Crossconnect!C913)=0,"",Crossconnect!C913)</f>
        <v/>
      </c>
      <c r="C911" s="174" t="str">
        <f t="shared" si="57"/>
        <v/>
      </c>
      <c r="D911" s="299" t="str">
        <f>IF(Crossconnect!B913="","",Crossconnect!B913)</f>
        <v/>
      </c>
      <c r="E911" s="174" t="str">
        <f>IF(LEN(Crossconnect!E913)=0,"",Crossconnect!E913)</f>
        <v/>
      </c>
      <c r="F911" s="174" t="str">
        <f t="shared" si="58"/>
        <v/>
      </c>
      <c r="G911" s="79" t="str">
        <f>IF(Crossconnect!D913="","",Crossconnect!D913)</f>
        <v/>
      </c>
      <c r="H911" s="36" t="str">
        <f>IF(LEN(Crossconnect!F913)=0,"",Crossconnect!F913)</f>
        <v/>
      </c>
      <c r="I911" s="238" t="str">
        <f>IF($C911="","",IF($C911="Ja","",VLOOKUP($B911,PDC!$B$10:$G$95,6,FALSE)))</f>
        <v/>
      </c>
      <c r="J911" s="238" t="str">
        <f>IF($C911="","",IF($C911="Ja","",VLOOKUP($B911,PDC!$B$10:$G$95,5,FALSE)))</f>
        <v/>
      </c>
      <c r="K911" s="31"/>
      <c r="L911" s="31"/>
      <c r="M911" s="238" t="str">
        <f>IF($F911="","",IF($F911="Ja","",VLOOKUP($E911,PDC!$B$10:$G$95,5,FALSE)))</f>
        <v/>
      </c>
      <c r="N911" s="31"/>
      <c r="O911" s="300">
        <f t="shared" si="56"/>
        <v>0</v>
      </c>
      <c r="P911" s="300">
        <f t="shared" si="59"/>
        <v>0</v>
      </c>
    </row>
    <row r="912" spans="1:16" x14ac:dyDescent="0.2">
      <c r="A912" s="36" t="str">
        <f>IF(LEN(Crossconnect!A914)=0,"",Crossconnect!A914)</f>
        <v/>
      </c>
      <c r="B912" s="174" t="str">
        <f>IF(LEN(Crossconnect!C914)=0,"",Crossconnect!C914)</f>
        <v/>
      </c>
      <c r="C912" s="174" t="str">
        <f t="shared" si="57"/>
        <v/>
      </c>
      <c r="D912" s="299" t="str">
        <f>IF(Crossconnect!B914="","",Crossconnect!B914)</f>
        <v/>
      </c>
      <c r="E912" s="174" t="str">
        <f>IF(LEN(Crossconnect!E914)=0,"",Crossconnect!E914)</f>
        <v/>
      </c>
      <c r="F912" s="174" t="str">
        <f t="shared" si="58"/>
        <v/>
      </c>
      <c r="G912" s="79" t="str">
        <f>IF(Crossconnect!D914="","",Crossconnect!D914)</f>
        <v/>
      </c>
      <c r="H912" s="36" t="str">
        <f>IF(LEN(Crossconnect!F914)=0,"",Crossconnect!F914)</f>
        <v/>
      </c>
      <c r="I912" s="238" t="str">
        <f>IF($C912="","",IF($C912="Ja","",VLOOKUP($B912,PDC!$B$10:$G$95,6,FALSE)))</f>
        <v/>
      </c>
      <c r="J912" s="238" t="str">
        <f>IF($C912="","",IF($C912="Ja","",VLOOKUP($B912,PDC!$B$10:$G$95,5,FALSE)))</f>
        <v/>
      </c>
      <c r="K912" s="31"/>
      <c r="L912" s="31"/>
      <c r="M912" s="238" t="str">
        <f>IF($F912="","",IF($F912="Ja","",VLOOKUP($E912,PDC!$B$10:$G$95,5,FALSE)))</f>
        <v/>
      </c>
      <c r="N912" s="31"/>
      <c r="O912" s="300">
        <f t="shared" si="56"/>
        <v>0</v>
      </c>
      <c r="P912" s="300">
        <f t="shared" si="59"/>
        <v>0</v>
      </c>
    </row>
    <row r="913" spans="1:16" x14ac:dyDescent="0.2">
      <c r="A913" s="36" t="str">
        <f>IF(LEN(Crossconnect!A915)=0,"",Crossconnect!A915)</f>
        <v/>
      </c>
      <c r="B913" s="174" t="str">
        <f>IF(LEN(Crossconnect!C915)=0,"",Crossconnect!C915)</f>
        <v/>
      </c>
      <c r="C913" s="174" t="str">
        <f t="shared" si="57"/>
        <v/>
      </c>
      <c r="D913" s="299" t="str">
        <f>IF(Crossconnect!B915="","",Crossconnect!B915)</f>
        <v/>
      </c>
      <c r="E913" s="174" t="str">
        <f>IF(LEN(Crossconnect!E915)=0,"",Crossconnect!E915)</f>
        <v/>
      </c>
      <c r="F913" s="174" t="str">
        <f t="shared" si="58"/>
        <v/>
      </c>
      <c r="G913" s="79" t="str">
        <f>IF(Crossconnect!D915="","",Crossconnect!D915)</f>
        <v/>
      </c>
      <c r="H913" s="36" t="str">
        <f>IF(LEN(Crossconnect!F915)=0,"",Crossconnect!F915)</f>
        <v/>
      </c>
      <c r="I913" s="238" t="str">
        <f>IF($C913="","",IF($C913="Ja","",VLOOKUP($B913,PDC!$B$10:$G$95,6,FALSE)))</f>
        <v/>
      </c>
      <c r="J913" s="238" t="str">
        <f>IF($C913="","",IF($C913="Ja","",VLOOKUP($B913,PDC!$B$10:$G$95,5,FALSE)))</f>
        <v/>
      </c>
      <c r="K913" s="31"/>
      <c r="L913" s="31"/>
      <c r="M913" s="238" t="str">
        <f>IF($F913="","",IF($F913="Ja","",VLOOKUP($E913,PDC!$B$10:$G$95,5,FALSE)))</f>
        <v/>
      </c>
      <c r="N913" s="31"/>
      <c r="O913" s="300">
        <f t="shared" si="56"/>
        <v>0</v>
      </c>
      <c r="P913" s="300">
        <f t="shared" si="59"/>
        <v>0</v>
      </c>
    </row>
    <row r="914" spans="1:16" x14ac:dyDescent="0.2">
      <c r="A914" s="36" t="str">
        <f>IF(LEN(Crossconnect!A916)=0,"",Crossconnect!A916)</f>
        <v/>
      </c>
      <c r="B914" s="174" t="str">
        <f>IF(LEN(Crossconnect!C916)=0,"",Crossconnect!C916)</f>
        <v/>
      </c>
      <c r="C914" s="174" t="str">
        <f t="shared" si="57"/>
        <v/>
      </c>
      <c r="D914" s="299" t="str">
        <f>IF(Crossconnect!B916="","",Crossconnect!B916)</f>
        <v/>
      </c>
      <c r="E914" s="174" t="str">
        <f>IF(LEN(Crossconnect!E916)=0,"",Crossconnect!E916)</f>
        <v/>
      </c>
      <c r="F914" s="174" t="str">
        <f t="shared" si="58"/>
        <v/>
      </c>
      <c r="G914" s="79" t="str">
        <f>IF(Crossconnect!D916="","",Crossconnect!D916)</f>
        <v/>
      </c>
      <c r="H914" s="36" t="str">
        <f>IF(LEN(Crossconnect!F916)=0,"",Crossconnect!F916)</f>
        <v/>
      </c>
      <c r="I914" s="238" t="str">
        <f>IF($C914="","",IF($C914="Ja","",VLOOKUP($B914,PDC!$B$10:$G$95,6,FALSE)))</f>
        <v/>
      </c>
      <c r="J914" s="238" t="str">
        <f>IF($C914="","",IF($C914="Ja","",VLOOKUP($B914,PDC!$B$10:$G$95,5,FALSE)))</f>
        <v/>
      </c>
      <c r="K914" s="31"/>
      <c r="L914" s="31"/>
      <c r="M914" s="238" t="str">
        <f>IF($F914="","",IF($F914="Ja","",VLOOKUP($E914,PDC!$B$10:$G$95,5,FALSE)))</f>
        <v/>
      </c>
      <c r="N914" s="31"/>
      <c r="O914" s="300">
        <f t="shared" si="56"/>
        <v>0</v>
      </c>
      <c r="P914" s="300">
        <f t="shared" si="59"/>
        <v>0</v>
      </c>
    </row>
    <row r="915" spans="1:16" x14ac:dyDescent="0.2">
      <c r="A915" s="36" t="str">
        <f>IF(LEN(Crossconnect!A917)=0,"",Crossconnect!A917)</f>
        <v/>
      </c>
      <c r="B915" s="174" t="str">
        <f>IF(LEN(Crossconnect!C917)=0,"",Crossconnect!C917)</f>
        <v/>
      </c>
      <c r="C915" s="174" t="str">
        <f t="shared" si="57"/>
        <v/>
      </c>
      <c r="D915" s="299" t="str">
        <f>IF(Crossconnect!B917="","",Crossconnect!B917)</f>
        <v/>
      </c>
      <c r="E915" s="174" t="str">
        <f>IF(LEN(Crossconnect!E917)=0,"",Crossconnect!E917)</f>
        <v/>
      </c>
      <c r="F915" s="174" t="str">
        <f t="shared" si="58"/>
        <v/>
      </c>
      <c r="G915" s="79" t="str">
        <f>IF(Crossconnect!D917="","",Crossconnect!D917)</f>
        <v/>
      </c>
      <c r="H915" s="36" t="str">
        <f>IF(LEN(Crossconnect!F917)=0,"",Crossconnect!F917)</f>
        <v/>
      </c>
      <c r="I915" s="238" t="str">
        <f>IF($C915="","",IF($C915="Ja","",VLOOKUP($B915,PDC!$B$10:$G$95,6,FALSE)))</f>
        <v/>
      </c>
      <c r="J915" s="238" t="str">
        <f>IF($C915="","",IF($C915="Ja","",VLOOKUP($B915,PDC!$B$10:$G$95,5,FALSE)))</f>
        <v/>
      </c>
      <c r="K915" s="31"/>
      <c r="L915" s="31"/>
      <c r="M915" s="238" t="str">
        <f>IF($F915="","",IF($F915="Ja","",VLOOKUP($E915,PDC!$B$10:$G$95,5,FALSE)))</f>
        <v/>
      </c>
      <c r="N915" s="31"/>
      <c r="O915" s="300">
        <f t="shared" si="56"/>
        <v>0</v>
      </c>
      <c r="P915" s="300">
        <f t="shared" si="59"/>
        <v>0</v>
      </c>
    </row>
    <row r="916" spans="1:16" x14ac:dyDescent="0.2">
      <c r="A916" s="36" t="str">
        <f>IF(LEN(Crossconnect!A918)=0,"",Crossconnect!A918)</f>
        <v/>
      </c>
      <c r="B916" s="174" t="str">
        <f>IF(LEN(Crossconnect!C918)=0,"",Crossconnect!C918)</f>
        <v/>
      </c>
      <c r="C916" s="174" t="str">
        <f t="shared" si="57"/>
        <v/>
      </c>
      <c r="D916" s="299" t="str">
        <f>IF(Crossconnect!B918="","",Crossconnect!B918)</f>
        <v/>
      </c>
      <c r="E916" s="174" t="str">
        <f>IF(LEN(Crossconnect!E918)=0,"",Crossconnect!E918)</f>
        <v/>
      </c>
      <c r="F916" s="174" t="str">
        <f t="shared" si="58"/>
        <v/>
      </c>
      <c r="G916" s="79" t="str">
        <f>IF(Crossconnect!D918="","",Crossconnect!D918)</f>
        <v/>
      </c>
      <c r="H916" s="36" t="str">
        <f>IF(LEN(Crossconnect!F918)=0,"",Crossconnect!F918)</f>
        <v/>
      </c>
      <c r="I916" s="238" t="str">
        <f>IF($C916="","",IF($C916="Ja","",VLOOKUP($B916,PDC!$B$10:$G$95,6,FALSE)))</f>
        <v/>
      </c>
      <c r="J916" s="238" t="str">
        <f>IF($C916="","",IF($C916="Ja","",VLOOKUP($B916,PDC!$B$10:$G$95,5,FALSE)))</f>
        <v/>
      </c>
      <c r="K916" s="31"/>
      <c r="L916" s="31"/>
      <c r="M916" s="238" t="str">
        <f>IF($F916="","",IF($F916="Ja","",VLOOKUP($E916,PDC!$B$10:$G$95,5,FALSE)))</f>
        <v/>
      </c>
      <c r="N916" s="31"/>
      <c r="O916" s="300">
        <f t="shared" si="56"/>
        <v>0</v>
      </c>
      <c r="P916" s="300">
        <f t="shared" si="59"/>
        <v>0</v>
      </c>
    </row>
    <row r="917" spans="1:16" x14ac:dyDescent="0.2">
      <c r="A917" s="36" t="str">
        <f>IF(LEN(Crossconnect!A919)=0,"",Crossconnect!A919)</f>
        <v/>
      </c>
      <c r="B917" s="174" t="str">
        <f>IF(LEN(Crossconnect!C919)=0,"",Crossconnect!C919)</f>
        <v/>
      </c>
      <c r="C917" s="174" t="str">
        <f t="shared" si="57"/>
        <v/>
      </c>
      <c r="D917" s="299" t="str">
        <f>IF(Crossconnect!B919="","",Crossconnect!B919)</f>
        <v/>
      </c>
      <c r="E917" s="174" t="str">
        <f>IF(LEN(Crossconnect!E919)=0,"",Crossconnect!E919)</f>
        <v/>
      </c>
      <c r="F917" s="174" t="str">
        <f t="shared" si="58"/>
        <v/>
      </c>
      <c r="G917" s="79" t="str">
        <f>IF(Crossconnect!D919="","",Crossconnect!D919)</f>
        <v/>
      </c>
      <c r="H917" s="36" t="str">
        <f>IF(LEN(Crossconnect!F919)=0,"",Crossconnect!F919)</f>
        <v/>
      </c>
      <c r="I917" s="238" t="str">
        <f>IF($C917="","",IF($C917="Ja","",VLOOKUP($B917,PDC!$B$10:$G$95,6,FALSE)))</f>
        <v/>
      </c>
      <c r="J917" s="238" t="str">
        <f>IF($C917="","",IF($C917="Ja","",VLOOKUP($B917,PDC!$B$10:$G$95,5,FALSE)))</f>
        <v/>
      </c>
      <c r="K917" s="31"/>
      <c r="L917" s="31"/>
      <c r="M917" s="238" t="str">
        <f>IF($F917="","",IF($F917="Ja","",VLOOKUP($E917,PDC!$B$10:$G$95,5,FALSE)))</f>
        <v/>
      </c>
      <c r="N917" s="31"/>
      <c r="O917" s="300">
        <f t="shared" si="56"/>
        <v>0</v>
      </c>
      <c r="P917" s="300">
        <f t="shared" si="59"/>
        <v>0</v>
      </c>
    </row>
    <row r="918" spans="1:16" x14ac:dyDescent="0.2">
      <c r="A918" s="36" t="str">
        <f>IF(LEN(Crossconnect!A920)=0,"",Crossconnect!A920)</f>
        <v/>
      </c>
      <c r="B918" s="174" t="str">
        <f>IF(LEN(Crossconnect!C920)=0,"",Crossconnect!C920)</f>
        <v/>
      </c>
      <c r="C918" s="174" t="str">
        <f t="shared" si="57"/>
        <v/>
      </c>
      <c r="D918" s="299" t="str">
        <f>IF(Crossconnect!B920="","",Crossconnect!B920)</f>
        <v/>
      </c>
      <c r="E918" s="174" t="str">
        <f>IF(LEN(Crossconnect!E920)=0,"",Crossconnect!E920)</f>
        <v/>
      </c>
      <c r="F918" s="174" t="str">
        <f t="shared" si="58"/>
        <v/>
      </c>
      <c r="G918" s="79" t="str">
        <f>IF(Crossconnect!D920="","",Crossconnect!D920)</f>
        <v/>
      </c>
      <c r="H918" s="36" t="str">
        <f>IF(LEN(Crossconnect!F920)=0,"",Crossconnect!F920)</f>
        <v/>
      </c>
      <c r="I918" s="238" t="str">
        <f>IF($C918="","",IF($C918="Ja","",VLOOKUP($B918,PDC!$B$10:$G$95,6,FALSE)))</f>
        <v/>
      </c>
      <c r="J918" s="238" t="str">
        <f>IF($C918="","",IF($C918="Ja","",VLOOKUP($B918,PDC!$B$10:$G$95,5,FALSE)))</f>
        <v/>
      </c>
      <c r="K918" s="31"/>
      <c r="L918" s="31"/>
      <c r="M918" s="238" t="str">
        <f>IF($F918="","",IF($F918="Ja","",VLOOKUP($E918,PDC!$B$10:$G$95,5,FALSE)))</f>
        <v/>
      </c>
      <c r="N918" s="31"/>
      <c r="O918" s="300">
        <f t="shared" si="56"/>
        <v>0</v>
      </c>
      <c r="P918" s="300">
        <f t="shared" si="59"/>
        <v>0</v>
      </c>
    </row>
    <row r="919" spans="1:16" x14ac:dyDescent="0.2">
      <c r="A919" s="36" t="str">
        <f>IF(LEN(Crossconnect!A921)=0,"",Crossconnect!A921)</f>
        <v/>
      </c>
      <c r="B919" s="174" t="str">
        <f>IF(LEN(Crossconnect!C921)=0,"",Crossconnect!C921)</f>
        <v/>
      </c>
      <c r="C919" s="174" t="str">
        <f t="shared" si="57"/>
        <v/>
      </c>
      <c r="D919" s="299" t="str">
        <f>IF(Crossconnect!B921="","",Crossconnect!B921)</f>
        <v/>
      </c>
      <c r="E919" s="174" t="str">
        <f>IF(LEN(Crossconnect!E921)=0,"",Crossconnect!E921)</f>
        <v/>
      </c>
      <c r="F919" s="174" t="str">
        <f t="shared" si="58"/>
        <v/>
      </c>
      <c r="G919" s="79" t="str">
        <f>IF(Crossconnect!D921="","",Crossconnect!D921)</f>
        <v/>
      </c>
      <c r="H919" s="36" t="str">
        <f>IF(LEN(Crossconnect!F921)=0,"",Crossconnect!F921)</f>
        <v/>
      </c>
      <c r="I919" s="238" t="str">
        <f>IF($C919="","",IF($C919="Ja","",VLOOKUP($B919,PDC!$B$10:$G$95,6,FALSE)))</f>
        <v/>
      </c>
      <c r="J919" s="238" t="str">
        <f>IF($C919="","",IF($C919="Ja","",VLOOKUP($B919,PDC!$B$10:$G$95,5,FALSE)))</f>
        <v/>
      </c>
      <c r="K919" s="31"/>
      <c r="L919" s="31"/>
      <c r="M919" s="238" t="str">
        <f>IF($F919="","",IF($F919="Ja","",VLOOKUP($E919,PDC!$B$10:$G$95,5,FALSE)))</f>
        <v/>
      </c>
      <c r="N919" s="31"/>
      <c r="O919" s="300">
        <f t="shared" si="56"/>
        <v>0</v>
      </c>
      <c r="P919" s="300">
        <f t="shared" si="59"/>
        <v>0</v>
      </c>
    </row>
    <row r="920" spans="1:16" x14ac:dyDescent="0.2">
      <c r="A920" s="36" t="str">
        <f>IF(LEN(Crossconnect!A922)=0,"",Crossconnect!A922)</f>
        <v/>
      </c>
      <c r="B920" s="174" t="str">
        <f>IF(LEN(Crossconnect!C922)=0,"",Crossconnect!C922)</f>
        <v/>
      </c>
      <c r="C920" s="174" t="str">
        <f t="shared" si="57"/>
        <v/>
      </c>
      <c r="D920" s="299" t="str">
        <f>IF(Crossconnect!B922="","",Crossconnect!B922)</f>
        <v/>
      </c>
      <c r="E920" s="174" t="str">
        <f>IF(LEN(Crossconnect!E922)=0,"",Crossconnect!E922)</f>
        <v/>
      </c>
      <c r="F920" s="174" t="str">
        <f t="shared" si="58"/>
        <v/>
      </c>
      <c r="G920" s="79" t="str">
        <f>IF(Crossconnect!D922="","",Crossconnect!D922)</f>
        <v/>
      </c>
      <c r="H920" s="36" t="str">
        <f>IF(LEN(Crossconnect!F922)=0,"",Crossconnect!F922)</f>
        <v/>
      </c>
      <c r="I920" s="238" t="str">
        <f>IF($C920="","",IF($C920="Ja","",VLOOKUP($B920,PDC!$B$10:$G$95,6,FALSE)))</f>
        <v/>
      </c>
      <c r="J920" s="238" t="str">
        <f>IF($C920="","",IF($C920="Ja","",VLOOKUP($B920,PDC!$B$10:$G$95,5,FALSE)))</f>
        <v/>
      </c>
      <c r="K920" s="31"/>
      <c r="L920" s="31"/>
      <c r="M920" s="238" t="str">
        <f>IF($F920="","",IF($F920="Ja","",VLOOKUP($E920,PDC!$B$10:$G$95,5,FALSE)))</f>
        <v/>
      </c>
      <c r="N920" s="31"/>
      <c r="O920" s="300">
        <f t="shared" si="56"/>
        <v>0</v>
      </c>
      <c r="P920" s="300">
        <f t="shared" si="59"/>
        <v>0</v>
      </c>
    </row>
    <row r="921" spans="1:16" x14ac:dyDescent="0.2">
      <c r="A921" s="36" t="str">
        <f>IF(LEN(Crossconnect!A923)=0,"",Crossconnect!A923)</f>
        <v/>
      </c>
      <c r="B921" s="174" t="str">
        <f>IF(LEN(Crossconnect!C923)=0,"",Crossconnect!C923)</f>
        <v/>
      </c>
      <c r="C921" s="174" t="str">
        <f t="shared" si="57"/>
        <v/>
      </c>
      <c r="D921" s="299" t="str">
        <f>IF(Crossconnect!B923="","",Crossconnect!B923)</f>
        <v/>
      </c>
      <c r="E921" s="174" t="str">
        <f>IF(LEN(Crossconnect!E923)=0,"",Crossconnect!E923)</f>
        <v/>
      </c>
      <c r="F921" s="174" t="str">
        <f t="shared" si="58"/>
        <v/>
      </c>
      <c r="G921" s="79" t="str">
        <f>IF(Crossconnect!D923="","",Crossconnect!D923)</f>
        <v/>
      </c>
      <c r="H921" s="36" t="str">
        <f>IF(LEN(Crossconnect!F923)=0,"",Crossconnect!F923)</f>
        <v/>
      </c>
      <c r="I921" s="238" t="str">
        <f>IF($C921="","",IF($C921="Ja","",VLOOKUP($B921,PDC!$B$10:$G$95,6,FALSE)))</f>
        <v/>
      </c>
      <c r="J921" s="238" t="str">
        <f>IF($C921="","",IF($C921="Ja","",VLOOKUP($B921,PDC!$B$10:$G$95,5,FALSE)))</f>
        <v/>
      </c>
      <c r="K921" s="31"/>
      <c r="L921" s="31"/>
      <c r="M921" s="238" t="str">
        <f>IF($F921="","",IF($F921="Ja","",VLOOKUP($E921,PDC!$B$10:$G$95,5,FALSE)))</f>
        <v/>
      </c>
      <c r="N921" s="31"/>
      <c r="O921" s="300">
        <f t="shared" si="56"/>
        <v>0</v>
      </c>
      <c r="P921" s="300">
        <f t="shared" si="59"/>
        <v>0</v>
      </c>
    </row>
    <row r="922" spans="1:16" x14ac:dyDescent="0.2">
      <c r="A922" s="36" t="str">
        <f>IF(LEN(Crossconnect!A924)=0,"",Crossconnect!A924)</f>
        <v/>
      </c>
      <c r="B922" s="174" t="str">
        <f>IF(LEN(Crossconnect!C924)=0,"",Crossconnect!C924)</f>
        <v/>
      </c>
      <c r="C922" s="174" t="str">
        <f t="shared" si="57"/>
        <v/>
      </c>
      <c r="D922" s="299" t="str">
        <f>IF(Crossconnect!B924="","",Crossconnect!B924)</f>
        <v/>
      </c>
      <c r="E922" s="174" t="str">
        <f>IF(LEN(Crossconnect!E924)=0,"",Crossconnect!E924)</f>
        <v/>
      </c>
      <c r="F922" s="174" t="str">
        <f t="shared" si="58"/>
        <v/>
      </c>
      <c r="G922" s="79" t="str">
        <f>IF(Crossconnect!D924="","",Crossconnect!D924)</f>
        <v/>
      </c>
      <c r="H922" s="36" t="str">
        <f>IF(LEN(Crossconnect!F924)=0,"",Crossconnect!F924)</f>
        <v/>
      </c>
      <c r="I922" s="238" t="str">
        <f>IF($C922="","",IF($C922="Ja","",VLOOKUP($B922,PDC!$B$10:$G$95,6,FALSE)))</f>
        <v/>
      </c>
      <c r="J922" s="238" t="str">
        <f>IF($C922="","",IF($C922="Ja","",VLOOKUP($B922,PDC!$B$10:$G$95,5,FALSE)))</f>
        <v/>
      </c>
      <c r="K922" s="31"/>
      <c r="L922" s="31"/>
      <c r="M922" s="238" t="str">
        <f>IF($F922="","",IF($F922="Ja","",VLOOKUP($E922,PDC!$B$10:$G$95,5,FALSE)))</f>
        <v/>
      </c>
      <c r="N922" s="31"/>
      <c r="O922" s="300">
        <f t="shared" si="56"/>
        <v>0</v>
      </c>
      <c r="P922" s="300">
        <f t="shared" si="59"/>
        <v>0</v>
      </c>
    </row>
    <row r="923" spans="1:16" x14ac:dyDescent="0.2">
      <c r="A923" s="36" t="str">
        <f>IF(LEN(Crossconnect!A925)=0,"",Crossconnect!A925)</f>
        <v/>
      </c>
      <c r="B923" s="174" t="str">
        <f>IF(LEN(Crossconnect!C925)=0,"",Crossconnect!C925)</f>
        <v/>
      </c>
      <c r="C923" s="174" t="str">
        <f t="shared" si="57"/>
        <v/>
      </c>
      <c r="D923" s="299" t="str">
        <f>IF(Crossconnect!B925="","",Crossconnect!B925)</f>
        <v/>
      </c>
      <c r="E923" s="174" t="str">
        <f>IF(LEN(Crossconnect!E925)=0,"",Crossconnect!E925)</f>
        <v/>
      </c>
      <c r="F923" s="174" t="str">
        <f t="shared" si="58"/>
        <v/>
      </c>
      <c r="G923" s="79" t="str">
        <f>IF(Crossconnect!D925="","",Crossconnect!D925)</f>
        <v/>
      </c>
      <c r="H923" s="36" t="str">
        <f>IF(LEN(Crossconnect!F925)=0,"",Crossconnect!F925)</f>
        <v/>
      </c>
      <c r="I923" s="238" t="str">
        <f>IF($C923="","",IF($C923="Ja","",VLOOKUP($B923,PDC!$B$10:$G$95,6,FALSE)))</f>
        <v/>
      </c>
      <c r="J923" s="238" t="str">
        <f>IF($C923="","",IF($C923="Ja","",VLOOKUP($B923,PDC!$B$10:$G$95,5,FALSE)))</f>
        <v/>
      </c>
      <c r="K923" s="31"/>
      <c r="L923" s="31"/>
      <c r="M923" s="238" t="str">
        <f>IF($F923="","",IF($F923="Ja","",VLOOKUP($E923,PDC!$B$10:$G$95,5,FALSE)))</f>
        <v/>
      </c>
      <c r="N923" s="31"/>
      <c r="O923" s="300">
        <f t="shared" si="56"/>
        <v>0</v>
      </c>
      <c r="P923" s="300">
        <f t="shared" si="59"/>
        <v>0</v>
      </c>
    </row>
    <row r="924" spans="1:16" x14ac:dyDescent="0.2">
      <c r="A924" s="36" t="str">
        <f>IF(LEN(Crossconnect!A926)=0,"",Crossconnect!A926)</f>
        <v/>
      </c>
      <c r="B924" s="174" t="str">
        <f>IF(LEN(Crossconnect!C926)=0,"",Crossconnect!C926)</f>
        <v/>
      </c>
      <c r="C924" s="174" t="str">
        <f t="shared" si="57"/>
        <v/>
      </c>
      <c r="D924" s="299" t="str">
        <f>IF(Crossconnect!B926="","",Crossconnect!B926)</f>
        <v/>
      </c>
      <c r="E924" s="174" t="str">
        <f>IF(LEN(Crossconnect!E926)=0,"",Crossconnect!E926)</f>
        <v/>
      </c>
      <c r="F924" s="174" t="str">
        <f t="shared" si="58"/>
        <v/>
      </c>
      <c r="G924" s="79" t="str">
        <f>IF(Crossconnect!D926="","",Crossconnect!D926)</f>
        <v/>
      </c>
      <c r="H924" s="36" t="str">
        <f>IF(LEN(Crossconnect!F926)=0,"",Crossconnect!F926)</f>
        <v/>
      </c>
      <c r="I924" s="238" t="str">
        <f>IF($C924="","",IF($C924="Ja","",VLOOKUP($B924,PDC!$B$10:$G$95,6,FALSE)))</f>
        <v/>
      </c>
      <c r="J924" s="238" t="str">
        <f>IF($C924="","",IF($C924="Ja","",VLOOKUP($B924,PDC!$B$10:$G$95,5,FALSE)))</f>
        <v/>
      </c>
      <c r="K924" s="31"/>
      <c r="L924" s="31"/>
      <c r="M924" s="238" t="str">
        <f>IF($F924="","",IF($F924="Ja","",VLOOKUP($E924,PDC!$B$10:$G$95,5,FALSE)))</f>
        <v/>
      </c>
      <c r="N924" s="31"/>
      <c r="O924" s="300">
        <f t="shared" si="56"/>
        <v>0</v>
      </c>
      <c r="P924" s="300">
        <f t="shared" si="59"/>
        <v>0</v>
      </c>
    </row>
    <row r="925" spans="1:16" x14ac:dyDescent="0.2">
      <c r="A925" s="36" t="str">
        <f>IF(LEN(Crossconnect!A927)=0,"",Crossconnect!A927)</f>
        <v/>
      </c>
      <c r="B925" s="174" t="str">
        <f>IF(LEN(Crossconnect!C927)=0,"",Crossconnect!C927)</f>
        <v/>
      </c>
      <c r="C925" s="174" t="str">
        <f t="shared" si="57"/>
        <v/>
      </c>
      <c r="D925" s="299" t="str">
        <f>IF(Crossconnect!B927="","",Crossconnect!B927)</f>
        <v/>
      </c>
      <c r="E925" s="174" t="str">
        <f>IF(LEN(Crossconnect!E927)=0,"",Crossconnect!E927)</f>
        <v/>
      </c>
      <c r="F925" s="174" t="str">
        <f t="shared" si="58"/>
        <v/>
      </c>
      <c r="G925" s="79" t="str">
        <f>IF(Crossconnect!D927="","",Crossconnect!D927)</f>
        <v/>
      </c>
      <c r="H925" s="36" t="str">
        <f>IF(LEN(Crossconnect!F927)=0,"",Crossconnect!F927)</f>
        <v/>
      </c>
      <c r="I925" s="238" t="str">
        <f>IF($C925="","",IF($C925="Ja","",VLOOKUP($B925,PDC!$B$10:$G$95,6,FALSE)))</f>
        <v/>
      </c>
      <c r="J925" s="238" t="str">
        <f>IF($C925="","",IF($C925="Ja","",VLOOKUP($B925,PDC!$B$10:$G$95,5,FALSE)))</f>
        <v/>
      </c>
      <c r="K925" s="31"/>
      <c r="L925" s="31"/>
      <c r="M925" s="238" t="str">
        <f>IF($F925="","",IF($F925="Ja","",VLOOKUP($E925,PDC!$B$10:$G$95,5,FALSE)))</f>
        <v/>
      </c>
      <c r="N925" s="31"/>
      <c r="O925" s="300">
        <f t="shared" si="56"/>
        <v>0</v>
      </c>
      <c r="P925" s="300">
        <f t="shared" si="59"/>
        <v>0</v>
      </c>
    </row>
    <row r="926" spans="1:16" x14ac:dyDescent="0.2">
      <c r="A926" s="36" t="str">
        <f>IF(LEN(Crossconnect!A928)=0,"",Crossconnect!A928)</f>
        <v/>
      </c>
      <c r="B926" s="174" t="str">
        <f>IF(LEN(Crossconnect!C928)=0,"",Crossconnect!C928)</f>
        <v/>
      </c>
      <c r="C926" s="174" t="str">
        <f t="shared" si="57"/>
        <v/>
      </c>
      <c r="D926" s="299" t="str">
        <f>IF(Crossconnect!B928="","",Crossconnect!B928)</f>
        <v/>
      </c>
      <c r="E926" s="174" t="str">
        <f>IF(LEN(Crossconnect!E928)=0,"",Crossconnect!E928)</f>
        <v/>
      </c>
      <c r="F926" s="174" t="str">
        <f t="shared" si="58"/>
        <v/>
      </c>
      <c r="G926" s="79" t="str">
        <f>IF(Crossconnect!D928="","",Crossconnect!D928)</f>
        <v/>
      </c>
      <c r="H926" s="36" t="str">
        <f>IF(LEN(Crossconnect!F928)=0,"",Crossconnect!F928)</f>
        <v/>
      </c>
      <c r="I926" s="238" t="str">
        <f>IF($C926="","",IF($C926="Ja","",VLOOKUP($B926,PDC!$B$10:$G$95,6,FALSE)))</f>
        <v/>
      </c>
      <c r="J926" s="238" t="str">
        <f>IF($C926="","",IF($C926="Ja","",VLOOKUP($B926,PDC!$B$10:$G$95,5,FALSE)))</f>
        <v/>
      </c>
      <c r="K926" s="31"/>
      <c r="L926" s="31"/>
      <c r="M926" s="238" t="str">
        <f>IF($F926="","",IF($F926="Ja","",VLOOKUP($E926,PDC!$B$10:$G$95,5,FALSE)))</f>
        <v/>
      </c>
      <c r="N926" s="31"/>
      <c r="O926" s="300">
        <f t="shared" si="56"/>
        <v>0</v>
      </c>
      <c r="P926" s="300">
        <f t="shared" si="59"/>
        <v>0</v>
      </c>
    </row>
    <row r="927" spans="1:16" x14ac:dyDescent="0.2">
      <c r="A927" s="36" t="str">
        <f>IF(LEN(Crossconnect!A929)=0,"",Crossconnect!A929)</f>
        <v/>
      </c>
      <c r="B927" s="174" t="str">
        <f>IF(LEN(Crossconnect!C929)=0,"",Crossconnect!C929)</f>
        <v/>
      </c>
      <c r="C927" s="174" t="str">
        <f t="shared" si="57"/>
        <v/>
      </c>
      <c r="D927" s="299" t="str">
        <f>IF(Crossconnect!B929="","",Crossconnect!B929)</f>
        <v/>
      </c>
      <c r="E927" s="174" t="str">
        <f>IF(LEN(Crossconnect!E929)=0,"",Crossconnect!E929)</f>
        <v/>
      </c>
      <c r="F927" s="174" t="str">
        <f t="shared" si="58"/>
        <v/>
      </c>
      <c r="G927" s="79" t="str">
        <f>IF(Crossconnect!D929="","",Crossconnect!D929)</f>
        <v/>
      </c>
      <c r="H927" s="36" t="str">
        <f>IF(LEN(Crossconnect!F929)=0,"",Crossconnect!F929)</f>
        <v/>
      </c>
      <c r="I927" s="238" t="str">
        <f>IF($C927="","",IF($C927="Ja","",VLOOKUP($B927,PDC!$B$10:$G$95,6,FALSE)))</f>
        <v/>
      </c>
      <c r="J927" s="238" t="str">
        <f>IF($C927="","",IF($C927="Ja","",VLOOKUP($B927,PDC!$B$10:$G$95,5,FALSE)))</f>
        <v/>
      </c>
      <c r="K927" s="31"/>
      <c r="L927" s="31"/>
      <c r="M927" s="238" t="str">
        <f>IF($F927="","",IF($F927="Ja","",VLOOKUP($E927,PDC!$B$10:$G$95,5,FALSE)))</f>
        <v/>
      </c>
      <c r="N927" s="31"/>
      <c r="O927" s="300">
        <f t="shared" si="56"/>
        <v>0</v>
      </c>
      <c r="P927" s="300">
        <f t="shared" si="59"/>
        <v>0</v>
      </c>
    </row>
    <row r="928" spans="1:16" x14ac:dyDescent="0.2">
      <c r="A928" s="36" t="str">
        <f>IF(LEN(Crossconnect!A930)=0,"",Crossconnect!A930)</f>
        <v/>
      </c>
      <c r="B928" s="174" t="str">
        <f>IF(LEN(Crossconnect!C930)=0,"",Crossconnect!C930)</f>
        <v/>
      </c>
      <c r="C928" s="174" t="str">
        <f t="shared" si="57"/>
        <v/>
      </c>
      <c r="D928" s="299" t="str">
        <f>IF(Crossconnect!B930="","",Crossconnect!B930)</f>
        <v/>
      </c>
      <c r="E928" s="174" t="str">
        <f>IF(LEN(Crossconnect!E930)=0,"",Crossconnect!E930)</f>
        <v/>
      </c>
      <c r="F928" s="174" t="str">
        <f t="shared" si="58"/>
        <v/>
      </c>
      <c r="G928" s="79" t="str">
        <f>IF(Crossconnect!D930="","",Crossconnect!D930)</f>
        <v/>
      </c>
      <c r="H928" s="36" t="str">
        <f>IF(LEN(Crossconnect!F930)=0,"",Crossconnect!F930)</f>
        <v/>
      </c>
      <c r="I928" s="238" t="str">
        <f>IF($C928="","",IF($C928="Ja","",VLOOKUP($B928,PDC!$B$10:$G$95,6,FALSE)))</f>
        <v/>
      </c>
      <c r="J928" s="238" t="str">
        <f>IF($C928="","",IF($C928="Ja","",VLOOKUP($B928,PDC!$B$10:$G$95,5,FALSE)))</f>
        <v/>
      </c>
      <c r="K928" s="31"/>
      <c r="L928" s="31"/>
      <c r="M928" s="238" t="str">
        <f>IF($F928="","",IF($F928="Ja","",VLOOKUP($E928,PDC!$B$10:$G$95,5,FALSE)))</f>
        <v/>
      </c>
      <c r="N928" s="31"/>
      <c r="O928" s="300">
        <f t="shared" si="56"/>
        <v>0</v>
      </c>
      <c r="P928" s="300">
        <f t="shared" si="59"/>
        <v>0</v>
      </c>
    </row>
    <row r="929" spans="1:16" x14ac:dyDescent="0.2">
      <c r="A929" s="36" t="str">
        <f>IF(LEN(Crossconnect!A931)=0,"",Crossconnect!A931)</f>
        <v/>
      </c>
      <c r="B929" s="174" t="str">
        <f>IF(LEN(Crossconnect!C931)=0,"",Crossconnect!C931)</f>
        <v/>
      </c>
      <c r="C929" s="174" t="str">
        <f t="shared" si="57"/>
        <v/>
      </c>
      <c r="D929" s="299" t="str">
        <f>IF(Crossconnect!B931="","",Crossconnect!B931)</f>
        <v/>
      </c>
      <c r="E929" s="174" t="str">
        <f>IF(LEN(Crossconnect!E931)=0,"",Crossconnect!E931)</f>
        <v/>
      </c>
      <c r="F929" s="174" t="str">
        <f t="shared" si="58"/>
        <v/>
      </c>
      <c r="G929" s="79" t="str">
        <f>IF(Crossconnect!D931="","",Crossconnect!D931)</f>
        <v/>
      </c>
      <c r="H929" s="36" t="str">
        <f>IF(LEN(Crossconnect!F931)=0,"",Crossconnect!F931)</f>
        <v/>
      </c>
      <c r="I929" s="238" t="str">
        <f>IF($C929="","",IF($C929="Ja","",VLOOKUP($B929,PDC!$B$10:$G$95,6,FALSE)))</f>
        <v/>
      </c>
      <c r="J929" s="238" t="str">
        <f>IF($C929="","",IF($C929="Ja","",VLOOKUP($B929,PDC!$B$10:$G$95,5,FALSE)))</f>
        <v/>
      </c>
      <c r="K929" s="31"/>
      <c r="L929" s="31"/>
      <c r="M929" s="238" t="str">
        <f>IF($F929="","",IF($F929="Ja","",VLOOKUP($E929,PDC!$B$10:$G$95,5,FALSE)))</f>
        <v/>
      </c>
      <c r="N929" s="31"/>
      <c r="O929" s="300">
        <f t="shared" si="56"/>
        <v>0</v>
      </c>
      <c r="P929" s="300">
        <f t="shared" si="59"/>
        <v>0</v>
      </c>
    </row>
    <row r="930" spans="1:16" x14ac:dyDescent="0.2">
      <c r="A930" s="36" t="str">
        <f>IF(LEN(Crossconnect!A932)=0,"",Crossconnect!A932)</f>
        <v/>
      </c>
      <c r="B930" s="174" t="str">
        <f>IF(LEN(Crossconnect!C932)=0,"",Crossconnect!C932)</f>
        <v/>
      </c>
      <c r="C930" s="174" t="str">
        <f t="shared" si="57"/>
        <v/>
      </c>
      <c r="D930" s="299" t="str">
        <f>IF(Crossconnect!B932="","",Crossconnect!B932)</f>
        <v/>
      </c>
      <c r="E930" s="174" t="str">
        <f>IF(LEN(Crossconnect!E932)=0,"",Crossconnect!E932)</f>
        <v/>
      </c>
      <c r="F930" s="174" t="str">
        <f t="shared" si="58"/>
        <v/>
      </c>
      <c r="G930" s="79" t="str">
        <f>IF(Crossconnect!D932="","",Crossconnect!D932)</f>
        <v/>
      </c>
      <c r="H930" s="36" t="str">
        <f>IF(LEN(Crossconnect!F932)=0,"",Crossconnect!F932)</f>
        <v/>
      </c>
      <c r="I930" s="238" t="str">
        <f>IF($C930="","",IF($C930="Ja","",VLOOKUP($B930,PDC!$B$10:$G$95,6,FALSE)))</f>
        <v/>
      </c>
      <c r="J930" s="238" t="str">
        <f>IF($C930="","",IF($C930="Ja","",VLOOKUP($B930,PDC!$B$10:$G$95,5,FALSE)))</f>
        <v/>
      </c>
      <c r="K930" s="31"/>
      <c r="L930" s="31"/>
      <c r="M930" s="238" t="str">
        <f>IF($F930="","",IF($F930="Ja","",VLOOKUP($E930,PDC!$B$10:$G$95,5,FALSE)))</f>
        <v/>
      </c>
      <c r="N930" s="31"/>
      <c r="O930" s="300">
        <f t="shared" si="56"/>
        <v>0</v>
      </c>
      <c r="P930" s="300">
        <f t="shared" si="59"/>
        <v>0</v>
      </c>
    </row>
    <row r="931" spans="1:16" x14ac:dyDescent="0.2">
      <c r="A931" s="36" t="str">
        <f>IF(LEN(Crossconnect!A933)=0,"",Crossconnect!A933)</f>
        <v/>
      </c>
      <c r="B931" s="174" t="str">
        <f>IF(LEN(Crossconnect!C933)=0,"",Crossconnect!C933)</f>
        <v/>
      </c>
      <c r="C931" s="174" t="str">
        <f t="shared" si="57"/>
        <v/>
      </c>
      <c r="D931" s="299" t="str">
        <f>IF(Crossconnect!B933="","",Crossconnect!B933)</f>
        <v/>
      </c>
      <c r="E931" s="174" t="str">
        <f>IF(LEN(Crossconnect!E933)=0,"",Crossconnect!E933)</f>
        <v/>
      </c>
      <c r="F931" s="174" t="str">
        <f t="shared" si="58"/>
        <v/>
      </c>
      <c r="G931" s="79" t="str">
        <f>IF(Crossconnect!D933="","",Crossconnect!D933)</f>
        <v/>
      </c>
      <c r="H931" s="36" t="str">
        <f>IF(LEN(Crossconnect!F933)=0,"",Crossconnect!F933)</f>
        <v/>
      </c>
      <c r="I931" s="238" t="str">
        <f>IF($C931="","",IF($C931="Ja","",VLOOKUP($B931,PDC!$B$10:$G$95,6,FALSE)))</f>
        <v/>
      </c>
      <c r="J931" s="238" t="str">
        <f>IF($C931="","",IF($C931="Ja","",VLOOKUP($B931,PDC!$B$10:$G$95,5,FALSE)))</f>
        <v/>
      </c>
      <c r="K931" s="31"/>
      <c r="L931" s="31"/>
      <c r="M931" s="238" t="str">
        <f>IF($F931="","",IF($F931="Ja","",VLOOKUP($E931,PDC!$B$10:$G$95,5,FALSE)))</f>
        <v/>
      </c>
      <c r="N931" s="31"/>
      <c r="O931" s="300">
        <f t="shared" si="56"/>
        <v>0</v>
      </c>
      <c r="P931" s="300">
        <f t="shared" si="59"/>
        <v>0</v>
      </c>
    </row>
    <row r="932" spans="1:16" x14ac:dyDescent="0.2">
      <c r="A932" s="36" t="str">
        <f>IF(LEN(Crossconnect!A934)=0,"",Crossconnect!A934)</f>
        <v/>
      </c>
      <c r="B932" s="174" t="str">
        <f>IF(LEN(Crossconnect!C934)=0,"",Crossconnect!C934)</f>
        <v/>
      </c>
      <c r="C932" s="174" t="str">
        <f t="shared" si="57"/>
        <v/>
      </c>
      <c r="D932" s="299" t="str">
        <f>IF(Crossconnect!B934="","",Crossconnect!B934)</f>
        <v/>
      </c>
      <c r="E932" s="174" t="str">
        <f>IF(LEN(Crossconnect!E934)=0,"",Crossconnect!E934)</f>
        <v/>
      </c>
      <c r="F932" s="174" t="str">
        <f t="shared" si="58"/>
        <v/>
      </c>
      <c r="G932" s="79" t="str">
        <f>IF(Crossconnect!D934="","",Crossconnect!D934)</f>
        <v/>
      </c>
      <c r="H932" s="36" t="str">
        <f>IF(LEN(Crossconnect!F934)=0,"",Crossconnect!F934)</f>
        <v/>
      </c>
      <c r="I932" s="238" t="str">
        <f>IF($C932="","",IF($C932="Ja","",VLOOKUP($B932,PDC!$B$10:$G$95,6,FALSE)))</f>
        <v/>
      </c>
      <c r="J932" s="238" t="str">
        <f>IF($C932="","",IF($C932="Ja","",VLOOKUP($B932,PDC!$B$10:$G$95,5,FALSE)))</f>
        <v/>
      </c>
      <c r="K932" s="31"/>
      <c r="L932" s="31"/>
      <c r="M932" s="238" t="str">
        <f>IF($F932="","",IF($F932="Ja","",VLOOKUP($E932,PDC!$B$10:$G$95,5,FALSE)))</f>
        <v/>
      </c>
      <c r="N932" s="31"/>
      <c r="O932" s="300">
        <f t="shared" si="56"/>
        <v>0</v>
      </c>
      <c r="P932" s="300">
        <f t="shared" si="59"/>
        <v>0</v>
      </c>
    </row>
    <row r="933" spans="1:16" x14ac:dyDescent="0.2">
      <c r="A933" s="36" t="str">
        <f>IF(LEN(Crossconnect!A935)=0,"",Crossconnect!A935)</f>
        <v/>
      </c>
      <c r="B933" s="174" t="str">
        <f>IF(LEN(Crossconnect!C935)=0,"",Crossconnect!C935)</f>
        <v/>
      </c>
      <c r="C933" s="174" t="str">
        <f t="shared" si="57"/>
        <v/>
      </c>
      <c r="D933" s="299" t="str">
        <f>IF(Crossconnect!B935="","",Crossconnect!B935)</f>
        <v/>
      </c>
      <c r="E933" s="174" t="str">
        <f>IF(LEN(Crossconnect!E935)=0,"",Crossconnect!E935)</f>
        <v/>
      </c>
      <c r="F933" s="174" t="str">
        <f t="shared" si="58"/>
        <v/>
      </c>
      <c r="G933" s="79" t="str">
        <f>IF(Crossconnect!D935="","",Crossconnect!D935)</f>
        <v/>
      </c>
      <c r="H933" s="36" t="str">
        <f>IF(LEN(Crossconnect!F935)=0,"",Crossconnect!F935)</f>
        <v/>
      </c>
      <c r="I933" s="238" t="str">
        <f>IF($C933="","",IF($C933="Ja","",VLOOKUP($B933,PDC!$B$10:$G$95,6,FALSE)))</f>
        <v/>
      </c>
      <c r="J933" s="238" t="str">
        <f>IF($C933="","",IF($C933="Ja","",VLOOKUP($B933,PDC!$B$10:$G$95,5,FALSE)))</f>
        <v/>
      </c>
      <c r="K933" s="31"/>
      <c r="L933" s="31"/>
      <c r="M933" s="238" t="str">
        <f>IF($F933="","",IF($F933="Ja","",VLOOKUP($E933,PDC!$B$10:$G$95,5,FALSE)))</f>
        <v/>
      </c>
      <c r="N933" s="31"/>
      <c r="O933" s="300">
        <f t="shared" si="56"/>
        <v>0</v>
      </c>
      <c r="P933" s="300">
        <f t="shared" si="59"/>
        <v>0</v>
      </c>
    </row>
    <row r="934" spans="1:16" x14ac:dyDescent="0.2">
      <c r="A934" s="36" t="str">
        <f>IF(LEN(Crossconnect!A936)=0,"",Crossconnect!A936)</f>
        <v/>
      </c>
      <c r="B934" s="174" t="str">
        <f>IF(LEN(Crossconnect!C936)=0,"",Crossconnect!C936)</f>
        <v/>
      </c>
      <c r="C934" s="174" t="str">
        <f t="shared" si="57"/>
        <v/>
      </c>
      <c r="D934" s="299" t="str">
        <f>IF(Crossconnect!B936="","",Crossconnect!B936)</f>
        <v/>
      </c>
      <c r="E934" s="174" t="str">
        <f>IF(LEN(Crossconnect!E936)=0,"",Crossconnect!E936)</f>
        <v/>
      </c>
      <c r="F934" s="174" t="str">
        <f t="shared" si="58"/>
        <v/>
      </c>
      <c r="G934" s="79" t="str">
        <f>IF(Crossconnect!D936="","",Crossconnect!D936)</f>
        <v/>
      </c>
      <c r="H934" s="36" t="str">
        <f>IF(LEN(Crossconnect!F936)=0,"",Crossconnect!F936)</f>
        <v/>
      </c>
      <c r="I934" s="238" t="str">
        <f>IF($C934="","",IF($C934="Ja","",VLOOKUP($B934,PDC!$B$10:$G$95,6,FALSE)))</f>
        <v/>
      </c>
      <c r="J934" s="238" t="str">
        <f>IF($C934="","",IF($C934="Ja","",VLOOKUP($B934,PDC!$B$10:$G$95,5,FALSE)))</f>
        <v/>
      </c>
      <c r="K934" s="31"/>
      <c r="L934" s="31"/>
      <c r="M934" s="238" t="str">
        <f>IF($F934="","",IF($F934="Ja","",VLOOKUP($E934,PDC!$B$10:$G$95,5,FALSE)))</f>
        <v/>
      </c>
      <c r="N934" s="31"/>
      <c r="O934" s="300">
        <f t="shared" si="56"/>
        <v>0</v>
      </c>
      <c r="P934" s="300">
        <f t="shared" si="59"/>
        <v>0</v>
      </c>
    </row>
    <row r="935" spans="1:16" x14ac:dyDescent="0.2">
      <c r="A935" s="36" t="str">
        <f>IF(LEN(Crossconnect!A937)=0,"",Crossconnect!A937)</f>
        <v/>
      </c>
      <c r="B935" s="174" t="str">
        <f>IF(LEN(Crossconnect!C937)=0,"",Crossconnect!C937)</f>
        <v/>
      </c>
      <c r="C935" s="174" t="str">
        <f t="shared" si="57"/>
        <v/>
      </c>
      <c r="D935" s="299" t="str">
        <f>IF(Crossconnect!B937="","",Crossconnect!B937)</f>
        <v/>
      </c>
      <c r="E935" s="174" t="str">
        <f>IF(LEN(Crossconnect!E937)=0,"",Crossconnect!E937)</f>
        <v/>
      </c>
      <c r="F935" s="174" t="str">
        <f t="shared" si="58"/>
        <v/>
      </c>
      <c r="G935" s="79" t="str">
        <f>IF(Crossconnect!D937="","",Crossconnect!D937)</f>
        <v/>
      </c>
      <c r="H935" s="36" t="str">
        <f>IF(LEN(Crossconnect!F937)=0,"",Crossconnect!F937)</f>
        <v/>
      </c>
      <c r="I935" s="238" t="str">
        <f>IF($C935="","",IF($C935="Ja","",VLOOKUP($B935,PDC!$B$10:$G$95,6,FALSE)))</f>
        <v/>
      </c>
      <c r="J935" s="238" t="str">
        <f>IF($C935="","",IF($C935="Ja","",VLOOKUP($B935,PDC!$B$10:$G$95,5,FALSE)))</f>
        <v/>
      </c>
      <c r="K935" s="31"/>
      <c r="L935" s="31"/>
      <c r="M935" s="238" t="str">
        <f>IF($F935="","",IF($F935="Ja","",VLOOKUP($E935,PDC!$B$10:$G$95,5,FALSE)))</f>
        <v/>
      </c>
      <c r="N935" s="31"/>
      <c r="O935" s="300">
        <f t="shared" si="56"/>
        <v>0</v>
      </c>
      <c r="P935" s="300">
        <f t="shared" si="59"/>
        <v>0</v>
      </c>
    </row>
    <row r="936" spans="1:16" x14ac:dyDescent="0.2">
      <c r="A936" s="36" t="str">
        <f>IF(LEN(Crossconnect!A938)=0,"",Crossconnect!A938)</f>
        <v/>
      </c>
      <c r="B936" s="174" t="str">
        <f>IF(LEN(Crossconnect!C938)=0,"",Crossconnect!C938)</f>
        <v/>
      </c>
      <c r="C936" s="174" t="str">
        <f t="shared" si="57"/>
        <v/>
      </c>
      <c r="D936" s="299" t="str">
        <f>IF(Crossconnect!B938="","",Crossconnect!B938)</f>
        <v/>
      </c>
      <c r="E936" s="174" t="str">
        <f>IF(LEN(Crossconnect!E938)=0,"",Crossconnect!E938)</f>
        <v/>
      </c>
      <c r="F936" s="174" t="str">
        <f t="shared" si="58"/>
        <v/>
      </c>
      <c r="G936" s="79" t="str">
        <f>IF(Crossconnect!D938="","",Crossconnect!D938)</f>
        <v/>
      </c>
      <c r="H936" s="36" t="str">
        <f>IF(LEN(Crossconnect!F938)=0,"",Crossconnect!F938)</f>
        <v/>
      </c>
      <c r="I936" s="238" t="str">
        <f>IF($C936="","",IF($C936="Ja","",VLOOKUP($B936,PDC!$B$10:$G$95,6,FALSE)))</f>
        <v/>
      </c>
      <c r="J936" s="238" t="str">
        <f>IF($C936="","",IF($C936="Ja","",VLOOKUP($B936,PDC!$B$10:$G$95,5,FALSE)))</f>
        <v/>
      </c>
      <c r="K936" s="31"/>
      <c r="L936" s="31"/>
      <c r="M936" s="238" t="str">
        <f>IF($F936="","",IF($F936="Ja","",VLOOKUP($E936,PDC!$B$10:$G$95,5,FALSE)))</f>
        <v/>
      </c>
      <c r="N936" s="31"/>
      <c r="O936" s="300">
        <f t="shared" si="56"/>
        <v>0</v>
      </c>
      <c r="P936" s="300">
        <f t="shared" si="59"/>
        <v>0</v>
      </c>
    </row>
    <row r="937" spans="1:16" x14ac:dyDescent="0.2">
      <c r="A937" s="36" t="str">
        <f>IF(LEN(Crossconnect!A939)=0,"",Crossconnect!A939)</f>
        <v/>
      </c>
      <c r="B937" s="174" t="str">
        <f>IF(LEN(Crossconnect!C939)=0,"",Crossconnect!C939)</f>
        <v/>
      </c>
      <c r="C937" s="174" t="str">
        <f t="shared" si="57"/>
        <v/>
      </c>
      <c r="D937" s="299" t="str">
        <f>IF(Crossconnect!B939="","",Crossconnect!B939)</f>
        <v/>
      </c>
      <c r="E937" s="174" t="str">
        <f>IF(LEN(Crossconnect!E939)=0,"",Crossconnect!E939)</f>
        <v/>
      </c>
      <c r="F937" s="174" t="str">
        <f t="shared" si="58"/>
        <v/>
      </c>
      <c r="G937" s="79" t="str">
        <f>IF(Crossconnect!D939="","",Crossconnect!D939)</f>
        <v/>
      </c>
      <c r="H937" s="36" t="str">
        <f>IF(LEN(Crossconnect!F939)=0,"",Crossconnect!F939)</f>
        <v/>
      </c>
      <c r="I937" s="238" t="str">
        <f>IF($C937="","",IF($C937="Ja","",VLOOKUP($B937,PDC!$B$10:$G$95,6,FALSE)))</f>
        <v/>
      </c>
      <c r="J937" s="238" t="str">
        <f>IF($C937="","",IF($C937="Ja","",VLOOKUP($B937,PDC!$B$10:$G$95,5,FALSE)))</f>
        <v/>
      </c>
      <c r="K937" s="31"/>
      <c r="L937" s="31"/>
      <c r="M937" s="238" t="str">
        <f>IF($F937="","",IF($F937="Ja","",VLOOKUP($E937,PDC!$B$10:$G$95,5,FALSE)))</f>
        <v/>
      </c>
      <c r="N937" s="31"/>
      <c r="O937" s="300">
        <f t="shared" si="56"/>
        <v>0</v>
      </c>
      <c r="P937" s="300">
        <f t="shared" si="59"/>
        <v>0</v>
      </c>
    </row>
    <row r="938" spans="1:16" x14ac:dyDescent="0.2">
      <c r="A938" s="36" t="str">
        <f>IF(LEN(Crossconnect!A940)=0,"",Crossconnect!A940)</f>
        <v/>
      </c>
      <c r="B938" s="174" t="str">
        <f>IF(LEN(Crossconnect!C940)=0,"",Crossconnect!C940)</f>
        <v/>
      </c>
      <c r="C938" s="174" t="str">
        <f t="shared" si="57"/>
        <v/>
      </c>
      <c r="D938" s="299" t="str">
        <f>IF(Crossconnect!B940="","",Crossconnect!B940)</f>
        <v/>
      </c>
      <c r="E938" s="174" t="str">
        <f>IF(LEN(Crossconnect!E940)=0,"",Crossconnect!E940)</f>
        <v/>
      </c>
      <c r="F938" s="174" t="str">
        <f t="shared" si="58"/>
        <v/>
      </c>
      <c r="G938" s="79" t="str">
        <f>IF(Crossconnect!D940="","",Crossconnect!D940)</f>
        <v/>
      </c>
      <c r="H938" s="36" t="str">
        <f>IF(LEN(Crossconnect!F940)=0,"",Crossconnect!F940)</f>
        <v/>
      </c>
      <c r="I938" s="238" t="str">
        <f>IF($C938="","",IF($C938="Ja","",VLOOKUP($B938,PDC!$B$10:$G$95,6,FALSE)))</f>
        <v/>
      </c>
      <c r="J938" s="238" t="str">
        <f>IF($C938="","",IF($C938="Ja","",VLOOKUP($B938,PDC!$B$10:$G$95,5,FALSE)))</f>
        <v/>
      </c>
      <c r="K938" s="31"/>
      <c r="L938" s="31"/>
      <c r="M938" s="238" t="str">
        <f>IF($F938="","",IF($F938="Ja","",VLOOKUP($E938,PDC!$B$10:$G$95,5,FALSE)))</f>
        <v/>
      </c>
      <c r="N938" s="31"/>
      <c r="O938" s="300">
        <f t="shared" si="56"/>
        <v>0</v>
      </c>
      <c r="P938" s="300">
        <f t="shared" si="59"/>
        <v>0</v>
      </c>
    </row>
    <row r="939" spans="1:16" x14ac:dyDescent="0.2">
      <c r="A939" s="36" t="str">
        <f>IF(LEN(Crossconnect!A941)=0,"",Crossconnect!A941)</f>
        <v/>
      </c>
      <c r="B939" s="174" t="str">
        <f>IF(LEN(Crossconnect!C941)=0,"",Crossconnect!C941)</f>
        <v/>
      </c>
      <c r="C939" s="174" t="str">
        <f t="shared" si="57"/>
        <v/>
      </c>
      <c r="D939" s="299" t="str">
        <f>IF(Crossconnect!B941="","",Crossconnect!B941)</f>
        <v/>
      </c>
      <c r="E939" s="174" t="str">
        <f>IF(LEN(Crossconnect!E941)=0,"",Crossconnect!E941)</f>
        <v/>
      </c>
      <c r="F939" s="174" t="str">
        <f t="shared" si="58"/>
        <v/>
      </c>
      <c r="G939" s="79" t="str">
        <f>IF(Crossconnect!D941="","",Crossconnect!D941)</f>
        <v/>
      </c>
      <c r="H939" s="36" t="str">
        <f>IF(LEN(Crossconnect!F941)=0,"",Crossconnect!F941)</f>
        <v/>
      </c>
      <c r="I939" s="238" t="str">
        <f>IF($C939="","",IF($C939="Ja","",VLOOKUP($B939,PDC!$B$10:$G$95,6,FALSE)))</f>
        <v/>
      </c>
      <c r="J939" s="238" t="str">
        <f>IF($C939="","",IF($C939="Ja","",VLOOKUP($B939,PDC!$B$10:$G$95,5,FALSE)))</f>
        <v/>
      </c>
      <c r="K939" s="31"/>
      <c r="L939" s="31"/>
      <c r="M939" s="238" t="str">
        <f>IF($F939="","",IF($F939="Ja","",VLOOKUP($E939,PDC!$B$10:$G$95,5,FALSE)))</f>
        <v/>
      </c>
      <c r="N939" s="31"/>
      <c r="O939" s="300">
        <f t="shared" si="56"/>
        <v>0</v>
      </c>
      <c r="P939" s="300">
        <f t="shared" si="59"/>
        <v>0</v>
      </c>
    </row>
    <row r="940" spans="1:16" x14ac:dyDescent="0.2">
      <c r="A940" s="36" t="str">
        <f>IF(LEN(Crossconnect!A942)=0,"",Crossconnect!A942)</f>
        <v/>
      </c>
      <c r="B940" s="174" t="str">
        <f>IF(LEN(Crossconnect!C942)=0,"",Crossconnect!C942)</f>
        <v/>
      </c>
      <c r="C940" s="174" t="str">
        <f t="shared" si="57"/>
        <v/>
      </c>
      <c r="D940" s="299" t="str">
        <f>IF(Crossconnect!B942="","",Crossconnect!B942)</f>
        <v/>
      </c>
      <c r="E940" s="174" t="str">
        <f>IF(LEN(Crossconnect!E942)=0,"",Crossconnect!E942)</f>
        <v/>
      </c>
      <c r="F940" s="174" t="str">
        <f t="shared" si="58"/>
        <v/>
      </c>
      <c r="G940" s="79" t="str">
        <f>IF(Crossconnect!D942="","",Crossconnect!D942)</f>
        <v/>
      </c>
      <c r="H940" s="36" t="str">
        <f>IF(LEN(Crossconnect!F942)=0,"",Crossconnect!F942)</f>
        <v/>
      </c>
      <c r="I940" s="238" t="str">
        <f>IF($C940="","",IF($C940="Ja","",VLOOKUP($B940,PDC!$B$10:$G$95,6,FALSE)))</f>
        <v/>
      </c>
      <c r="J940" s="238" t="str">
        <f>IF($C940="","",IF($C940="Ja","",VLOOKUP($B940,PDC!$B$10:$G$95,5,FALSE)))</f>
        <v/>
      </c>
      <c r="K940" s="31"/>
      <c r="L940" s="31"/>
      <c r="M940" s="238" t="str">
        <f>IF($F940="","",IF($F940="Ja","",VLOOKUP($E940,PDC!$B$10:$G$95,5,FALSE)))</f>
        <v/>
      </c>
      <c r="N940" s="31"/>
      <c r="O940" s="300">
        <f t="shared" si="56"/>
        <v>0</v>
      </c>
      <c r="P940" s="300">
        <f t="shared" si="59"/>
        <v>0</v>
      </c>
    </row>
    <row r="941" spans="1:16" x14ac:dyDescent="0.2">
      <c r="A941" s="36" t="str">
        <f>IF(LEN(Crossconnect!A943)=0,"",Crossconnect!A943)</f>
        <v/>
      </c>
      <c r="B941" s="174" t="str">
        <f>IF(LEN(Crossconnect!C943)=0,"",Crossconnect!C943)</f>
        <v/>
      </c>
      <c r="C941" s="174" t="str">
        <f t="shared" si="57"/>
        <v/>
      </c>
      <c r="D941" s="299" t="str">
        <f>IF(Crossconnect!B943="","",Crossconnect!B943)</f>
        <v/>
      </c>
      <c r="E941" s="174" t="str">
        <f>IF(LEN(Crossconnect!E943)=0,"",Crossconnect!E943)</f>
        <v/>
      </c>
      <c r="F941" s="174" t="str">
        <f t="shared" si="58"/>
        <v/>
      </c>
      <c r="G941" s="79" t="str">
        <f>IF(Crossconnect!D943="","",Crossconnect!D943)</f>
        <v/>
      </c>
      <c r="H941" s="36" t="str">
        <f>IF(LEN(Crossconnect!F943)=0,"",Crossconnect!F943)</f>
        <v/>
      </c>
      <c r="I941" s="238" t="str">
        <f>IF($C941="","",IF($C941="Ja","",VLOOKUP($B941,PDC!$B$10:$G$95,6,FALSE)))</f>
        <v/>
      </c>
      <c r="J941" s="238" t="str">
        <f>IF($C941="","",IF($C941="Ja","",VLOOKUP($B941,PDC!$B$10:$G$95,5,FALSE)))</f>
        <v/>
      </c>
      <c r="K941" s="31"/>
      <c r="L941" s="31"/>
      <c r="M941" s="238" t="str">
        <f>IF($F941="","",IF($F941="Ja","",VLOOKUP($E941,PDC!$B$10:$G$95,5,FALSE)))</f>
        <v/>
      </c>
      <c r="N941" s="31"/>
      <c r="O941" s="300">
        <f t="shared" si="56"/>
        <v>0</v>
      </c>
      <c r="P941" s="300">
        <f t="shared" si="59"/>
        <v>0</v>
      </c>
    </row>
    <row r="942" spans="1:16" x14ac:dyDescent="0.2">
      <c r="A942" s="36" t="str">
        <f>IF(LEN(Crossconnect!A944)=0,"",Crossconnect!A944)</f>
        <v/>
      </c>
      <c r="B942" s="174" t="str">
        <f>IF(LEN(Crossconnect!C944)=0,"",Crossconnect!C944)</f>
        <v/>
      </c>
      <c r="C942" s="174" t="str">
        <f t="shared" si="57"/>
        <v/>
      </c>
      <c r="D942" s="299" t="str">
        <f>IF(Crossconnect!B944="","",Crossconnect!B944)</f>
        <v/>
      </c>
      <c r="E942" s="174" t="str">
        <f>IF(LEN(Crossconnect!E944)=0,"",Crossconnect!E944)</f>
        <v/>
      </c>
      <c r="F942" s="174" t="str">
        <f t="shared" si="58"/>
        <v/>
      </c>
      <c r="G942" s="79" t="str">
        <f>IF(Crossconnect!D944="","",Crossconnect!D944)</f>
        <v/>
      </c>
      <c r="H942" s="36" t="str">
        <f>IF(LEN(Crossconnect!F944)=0,"",Crossconnect!F944)</f>
        <v/>
      </c>
      <c r="I942" s="238" t="str">
        <f>IF($C942="","",IF($C942="Ja","",VLOOKUP($B942,PDC!$B$10:$G$95,6,FALSE)))</f>
        <v/>
      </c>
      <c r="J942" s="238" t="str">
        <f>IF($C942="","",IF($C942="Ja","",VLOOKUP($B942,PDC!$B$10:$G$95,5,FALSE)))</f>
        <v/>
      </c>
      <c r="K942" s="31"/>
      <c r="L942" s="31"/>
      <c r="M942" s="238" t="str">
        <f>IF($F942="","",IF($F942="Ja","",VLOOKUP($E942,PDC!$B$10:$G$95,5,FALSE)))</f>
        <v/>
      </c>
      <c r="N942" s="31"/>
      <c r="O942" s="300">
        <f t="shared" si="56"/>
        <v>0</v>
      </c>
      <c r="P942" s="300">
        <f t="shared" si="59"/>
        <v>0</v>
      </c>
    </row>
    <row r="943" spans="1:16" x14ac:dyDescent="0.2">
      <c r="A943" s="36" t="str">
        <f>IF(LEN(Crossconnect!A945)=0,"",Crossconnect!A945)</f>
        <v/>
      </c>
      <c r="B943" s="174" t="str">
        <f>IF(LEN(Crossconnect!C945)=0,"",Crossconnect!C945)</f>
        <v/>
      </c>
      <c r="C943" s="174" t="str">
        <f t="shared" si="57"/>
        <v/>
      </c>
      <c r="D943" s="299" t="str">
        <f>IF(Crossconnect!B945="","",Crossconnect!B945)</f>
        <v/>
      </c>
      <c r="E943" s="174" t="str">
        <f>IF(LEN(Crossconnect!E945)=0,"",Crossconnect!E945)</f>
        <v/>
      </c>
      <c r="F943" s="174" t="str">
        <f t="shared" si="58"/>
        <v/>
      </c>
      <c r="G943" s="79" t="str">
        <f>IF(Crossconnect!D945="","",Crossconnect!D945)</f>
        <v/>
      </c>
      <c r="H943" s="36" t="str">
        <f>IF(LEN(Crossconnect!F945)=0,"",Crossconnect!F945)</f>
        <v/>
      </c>
      <c r="I943" s="238" t="str">
        <f>IF($C943="","",IF($C943="Ja","",VLOOKUP($B943,PDC!$B$10:$G$95,6,FALSE)))</f>
        <v/>
      </c>
      <c r="J943" s="238" t="str">
        <f>IF($C943="","",IF($C943="Ja","",VLOOKUP($B943,PDC!$B$10:$G$95,5,FALSE)))</f>
        <v/>
      </c>
      <c r="K943" s="31"/>
      <c r="L943" s="31"/>
      <c r="M943" s="238" t="str">
        <f>IF($F943="","",IF($F943="Ja","",VLOOKUP($E943,PDC!$B$10:$G$95,5,FALSE)))</f>
        <v/>
      </c>
      <c r="N943" s="31"/>
      <c r="O943" s="300">
        <f t="shared" si="56"/>
        <v>0</v>
      </c>
      <c r="P943" s="300">
        <f t="shared" si="59"/>
        <v>0</v>
      </c>
    </row>
    <row r="944" spans="1:16" x14ac:dyDescent="0.2">
      <c r="A944" s="36" t="str">
        <f>IF(LEN(Crossconnect!A946)=0,"",Crossconnect!A946)</f>
        <v/>
      </c>
      <c r="B944" s="174" t="str">
        <f>IF(LEN(Crossconnect!C946)=0,"",Crossconnect!C946)</f>
        <v/>
      </c>
      <c r="C944" s="174" t="str">
        <f t="shared" si="57"/>
        <v/>
      </c>
      <c r="D944" s="299" t="str">
        <f>IF(Crossconnect!B946="","",Crossconnect!B946)</f>
        <v/>
      </c>
      <c r="E944" s="174" t="str">
        <f>IF(LEN(Crossconnect!E946)=0,"",Crossconnect!E946)</f>
        <v/>
      </c>
      <c r="F944" s="174" t="str">
        <f t="shared" si="58"/>
        <v/>
      </c>
      <c r="G944" s="79" t="str">
        <f>IF(Crossconnect!D946="","",Crossconnect!D946)</f>
        <v/>
      </c>
      <c r="H944" s="36" t="str">
        <f>IF(LEN(Crossconnect!F946)=0,"",Crossconnect!F946)</f>
        <v/>
      </c>
      <c r="I944" s="238" t="str">
        <f>IF($C944="","",IF($C944="Ja","",VLOOKUP($B944,PDC!$B$10:$G$95,6,FALSE)))</f>
        <v/>
      </c>
      <c r="J944" s="238" t="str">
        <f>IF($C944="","",IF($C944="Ja","",VLOOKUP($B944,PDC!$B$10:$G$95,5,FALSE)))</f>
        <v/>
      </c>
      <c r="K944" s="31"/>
      <c r="L944" s="31"/>
      <c r="M944" s="238" t="str">
        <f>IF($F944="","",IF($F944="Ja","",VLOOKUP($E944,PDC!$B$10:$G$95,5,FALSE)))</f>
        <v/>
      </c>
      <c r="N944" s="31"/>
      <c r="O944" s="300">
        <f t="shared" si="56"/>
        <v>0</v>
      </c>
      <c r="P944" s="300">
        <f t="shared" si="59"/>
        <v>0</v>
      </c>
    </row>
    <row r="945" spans="1:16" x14ac:dyDescent="0.2">
      <c r="A945" s="36" t="str">
        <f>IF(LEN(Crossconnect!A947)=0,"",Crossconnect!A947)</f>
        <v/>
      </c>
      <c r="B945" s="174" t="str">
        <f>IF(LEN(Crossconnect!C947)=0,"",Crossconnect!C947)</f>
        <v/>
      </c>
      <c r="C945" s="174" t="str">
        <f t="shared" si="57"/>
        <v/>
      </c>
      <c r="D945" s="299" t="str">
        <f>IF(Crossconnect!B947="","",Crossconnect!B947)</f>
        <v/>
      </c>
      <c r="E945" s="174" t="str">
        <f>IF(LEN(Crossconnect!E947)=0,"",Crossconnect!E947)</f>
        <v/>
      </c>
      <c r="F945" s="174" t="str">
        <f t="shared" si="58"/>
        <v/>
      </c>
      <c r="G945" s="79" t="str">
        <f>IF(Crossconnect!D947="","",Crossconnect!D947)</f>
        <v/>
      </c>
      <c r="H945" s="36" t="str">
        <f>IF(LEN(Crossconnect!F947)=0,"",Crossconnect!F947)</f>
        <v/>
      </c>
      <c r="I945" s="238" t="str">
        <f>IF($C945="","",IF($C945="Ja","",VLOOKUP($B945,PDC!$B$10:$G$95,6,FALSE)))</f>
        <v/>
      </c>
      <c r="J945" s="238" t="str">
        <f>IF($C945="","",IF($C945="Ja","",VLOOKUP($B945,PDC!$B$10:$G$95,5,FALSE)))</f>
        <v/>
      </c>
      <c r="K945" s="31"/>
      <c r="L945" s="31"/>
      <c r="M945" s="238" t="str">
        <f>IF($F945="","",IF($F945="Ja","",VLOOKUP($E945,PDC!$B$10:$G$95,5,FALSE)))</f>
        <v/>
      </c>
      <c r="N945" s="31"/>
      <c r="O945" s="300">
        <f t="shared" si="56"/>
        <v>0</v>
      </c>
      <c r="P945" s="300">
        <f t="shared" si="59"/>
        <v>0</v>
      </c>
    </row>
    <row r="946" spans="1:16" x14ac:dyDescent="0.2">
      <c r="A946" s="36" t="str">
        <f>IF(LEN(Crossconnect!A948)=0,"",Crossconnect!A948)</f>
        <v/>
      </c>
      <c r="B946" s="174" t="str">
        <f>IF(LEN(Crossconnect!C948)=0,"",Crossconnect!C948)</f>
        <v/>
      </c>
      <c r="C946" s="174" t="str">
        <f t="shared" si="57"/>
        <v/>
      </c>
      <c r="D946" s="299" t="str">
        <f>IF(Crossconnect!B948="","",Crossconnect!B948)</f>
        <v/>
      </c>
      <c r="E946" s="174" t="str">
        <f>IF(LEN(Crossconnect!E948)=0,"",Crossconnect!E948)</f>
        <v/>
      </c>
      <c r="F946" s="174" t="str">
        <f t="shared" si="58"/>
        <v/>
      </c>
      <c r="G946" s="79" t="str">
        <f>IF(Crossconnect!D948="","",Crossconnect!D948)</f>
        <v/>
      </c>
      <c r="H946" s="36" t="str">
        <f>IF(LEN(Crossconnect!F948)=0,"",Crossconnect!F948)</f>
        <v/>
      </c>
      <c r="I946" s="238" t="str">
        <f>IF($C946="","",IF($C946="Ja","",VLOOKUP($B946,PDC!$B$10:$G$95,6,FALSE)))</f>
        <v/>
      </c>
      <c r="J946" s="238" t="str">
        <f>IF($C946="","",IF($C946="Ja","",VLOOKUP($B946,PDC!$B$10:$G$95,5,FALSE)))</f>
        <v/>
      </c>
      <c r="K946" s="31"/>
      <c r="L946" s="31"/>
      <c r="M946" s="238" t="str">
        <f>IF($F946="","",IF($F946="Ja","",VLOOKUP($E946,PDC!$B$10:$G$95,5,FALSE)))</f>
        <v/>
      </c>
      <c r="N946" s="31"/>
      <c r="O946" s="300">
        <f t="shared" si="56"/>
        <v>0</v>
      </c>
      <c r="P946" s="300">
        <f t="shared" si="59"/>
        <v>0</v>
      </c>
    </row>
    <row r="947" spans="1:16" x14ac:dyDescent="0.2">
      <c r="A947" s="36" t="str">
        <f>IF(LEN(Crossconnect!A949)=0,"",Crossconnect!A949)</f>
        <v/>
      </c>
      <c r="B947" s="174" t="str">
        <f>IF(LEN(Crossconnect!C949)=0,"",Crossconnect!C949)</f>
        <v/>
      </c>
      <c r="C947" s="174" t="str">
        <f t="shared" si="57"/>
        <v/>
      </c>
      <c r="D947" s="299" t="str">
        <f>IF(Crossconnect!B949="","",Crossconnect!B949)</f>
        <v/>
      </c>
      <c r="E947" s="174" t="str">
        <f>IF(LEN(Crossconnect!E949)=0,"",Crossconnect!E949)</f>
        <v/>
      </c>
      <c r="F947" s="174" t="str">
        <f t="shared" si="58"/>
        <v/>
      </c>
      <c r="G947" s="79" t="str">
        <f>IF(Crossconnect!D949="","",Crossconnect!D949)</f>
        <v/>
      </c>
      <c r="H947" s="36" t="str">
        <f>IF(LEN(Crossconnect!F949)=0,"",Crossconnect!F949)</f>
        <v/>
      </c>
      <c r="I947" s="238" t="str">
        <f>IF($C947="","",IF($C947="Ja","",VLOOKUP($B947,PDC!$B$10:$G$95,6,FALSE)))</f>
        <v/>
      </c>
      <c r="J947" s="238" t="str">
        <f>IF($C947="","",IF($C947="Ja","",VLOOKUP($B947,PDC!$B$10:$G$95,5,FALSE)))</f>
        <v/>
      </c>
      <c r="K947" s="31"/>
      <c r="L947" s="31"/>
      <c r="M947" s="238" t="str">
        <f>IF($F947="","",IF($F947="Ja","",VLOOKUP($E947,PDC!$B$10:$G$95,5,FALSE)))</f>
        <v/>
      </c>
      <c r="N947" s="31"/>
      <c r="O947" s="300">
        <f t="shared" si="56"/>
        <v>0</v>
      </c>
      <c r="P947" s="300">
        <f t="shared" si="59"/>
        <v>0</v>
      </c>
    </row>
    <row r="948" spans="1:16" x14ac:dyDescent="0.2">
      <c r="A948" s="36" t="str">
        <f>IF(LEN(Crossconnect!A950)=0,"",Crossconnect!A950)</f>
        <v/>
      </c>
      <c r="B948" s="174" t="str">
        <f>IF(LEN(Crossconnect!C950)=0,"",Crossconnect!C950)</f>
        <v/>
      </c>
      <c r="C948" s="174" t="str">
        <f t="shared" si="57"/>
        <v/>
      </c>
      <c r="D948" s="299" t="str">
        <f>IF(Crossconnect!B950="","",Crossconnect!B950)</f>
        <v/>
      </c>
      <c r="E948" s="174" t="str">
        <f>IF(LEN(Crossconnect!E950)=0,"",Crossconnect!E950)</f>
        <v/>
      </c>
      <c r="F948" s="174" t="str">
        <f t="shared" si="58"/>
        <v/>
      </c>
      <c r="G948" s="79" t="str">
        <f>IF(Crossconnect!D950="","",Crossconnect!D950)</f>
        <v/>
      </c>
      <c r="H948" s="36" t="str">
        <f>IF(LEN(Crossconnect!F950)=0,"",Crossconnect!F950)</f>
        <v/>
      </c>
      <c r="I948" s="238" t="str">
        <f>IF($C948="","",IF($C948="Ja","",VLOOKUP($B948,PDC!$B$10:$G$95,6,FALSE)))</f>
        <v/>
      </c>
      <c r="J948" s="238" t="str">
        <f>IF($C948="","",IF($C948="Ja","",VLOOKUP($B948,PDC!$B$10:$G$95,5,FALSE)))</f>
        <v/>
      </c>
      <c r="K948" s="31"/>
      <c r="L948" s="31"/>
      <c r="M948" s="238" t="str">
        <f>IF($F948="","",IF($F948="Ja","",VLOOKUP($E948,PDC!$B$10:$G$95,5,FALSE)))</f>
        <v/>
      </c>
      <c r="N948" s="31"/>
      <c r="O948" s="300">
        <f t="shared" si="56"/>
        <v>0</v>
      </c>
      <c r="P948" s="300">
        <f t="shared" si="59"/>
        <v>0</v>
      </c>
    </row>
    <row r="949" spans="1:16" x14ac:dyDescent="0.2">
      <c r="A949" s="36" t="str">
        <f>IF(LEN(Crossconnect!A951)=0,"",Crossconnect!A951)</f>
        <v/>
      </c>
      <c r="B949" s="174" t="str">
        <f>IF(LEN(Crossconnect!C951)=0,"",Crossconnect!C951)</f>
        <v/>
      </c>
      <c r="C949" s="174" t="str">
        <f t="shared" si="57"/>
        <v/>
      </c>
      <c r="D949" s="299" t="str">
        <f>IF(Crossconnect!B951="","",Crossconnect!B951)</f>
        <v/>
      </c>
      <c r="E949" s="174" t="str">
        <f>IF(LEN(Crossconnect!E951)=0,"",Crossconnect!E951)</f>
        <v/>
      </c>
      <c r="F949" s="174" t="str">
        <f t="shared" si="58"/>
        <v/>
      </c>
      <c r="G949" s="79" t="str">
        <f>IF(Crossconnect!D951="","",Crossconnect!D951)</f>
        <v/>
      </c>
      <c r="H949" s="36" t="str">
        <f>IF(LEN(Crossconnect!F951)=0,"",Crossconnect!F951)</f>
        <v/>
      </c>
      <c r="I949" s="238" t="str">
        <f>IF($C949="","",IF($C949="Ja","",VLOOKUP($B949,PDC!$B$10:$G$95,6,FALSE)))</f>
        <v/>
      </c>
      <c r="J949" s="238" t="str">
        <f>IF($C949="","",IF($C949="Ja","",VLOOKUP($B949,PDC!$B$10:$G$95,5,FALSE)))</f>
        <v/>
      </c>
      <c r="K949" s="31"/>
      <c r="L949" s="31"/>
      <c r="M949" s="238" t="str">
        <f>IF($F949="","",IF($F949="Ja","",VLOOKUP($E949,PDC!$B$10:$G$95,5,FALSE)))</f>
        <v/>
      </c>
      <c r="N949" s="31"/>
      <c r="O949" s="300">
        <f t="shared" si="56"/>
        <v>0</v>
      </c>
      <c r="P949" s="300">
        <f t="shared" si="59"/>
        <v>0</v>
      </c>
    </row>
    <row r="950" spans="1:16" x14ac:dyDescent="0.2">
      <c r="A950" s="36" t="str">
        <f>IF(LEN(Crossconnect!A952)=0,"",Crossconnect!A952)</f>
        <v/>
      </c>
      <c r="B950" s="174" t="str">
        <f>IF(LEN(Crossconnect!C952)=0,"",Crossconnect!C952)</f>
        <v/>
      </c>
      <c r="C950" s="174" t="str">
        <f t="shared" si="57"/>
        <v/>
      </c>
      <c r="D950" s="299" t="str">
        <f>IF(Crossconnect!B952="","",Crossconnect!B952)</f>
        <v/>
      </c>
      <c r="E950" s="174" t="str">
        <f>IF(LEN(Crossconnect!E952)=0,"",Crossconnect!E952)</f>
        <v/>
      </c>
      <c r="F950" s="174" t="str">
        <f t="shared" si="58"/>
        <v/>
      </c>
      <c r="G950" s="79" t="str">
        <f>IF(Crossconnect!D952="","",Crossconnect!D952)</f>
        <v/>
      </c>
      <c r="H950" s="36" t="str">
        <f>IF(LEN(Crossconnect!F952)=0,"",Crossconnect!F952)</f>
        <v/>
      </c>
      <c r="I950" s="238" t="str">
        <f>IF($C950="","",IF($C950="Ja","",VLOOKUP($B950,PDC!$B$10:$G$95,6,FALSE)))</f>
        <v/>
      </c>
      <c r="J950" s="238" t="str">
        <f>IF($C950="","",IF($C950="Ja","",VLOOKUP($B950,PDC!$B$10:$G$95,5,FALSE)))</f>
        <v/>
      </c>
      <c r="K950" s="31"/>
      <c r="L950" s="31"/>
      <c r="M950" s="238" t="str">
        <f>IF($F950="","",IF($F950="Ja","",VLOOKUP($E950,PDC!$B$10:$G$95,5,FALSE)))</f>
        <v/>
      </c>
      <c r="N950" s="31"/>
      <c r="O950" s="300">
        <f t="shared" si="56"/>
        <v>0</v>
      </c>
      <c r="P950" s="300">
        <f t="shared" si="59"/>
        <v>0</v>
      </c>
    </row>
    <row r="951" spans="1:16" x14ac:dyDescent="0.2">
      <c r="A951" s="36" t="str">
        <f>IF(LEN(Crossconnect!A953)=0,"",Crossconnect!A953)</f>
        <v/>
      </c>
      <c r="B951" s="174" t="str">
        <f>IF(LEN(Crossconnect!C953)=0,"",Crossconnect!C953)</f>
        <v/>
      </c>
      <c r="C951" s="174" t="str">
        <f t="shared" si="57"/>
        <v/>
      </c>
      <c r="D951" s="299" t="str">
        <f>IF(Crossconnect!B953="","",Crossconnect!B953)</f>
        <v/>
      </c>
      <c r="E951" s="174" t="str">
        <f>IF(LEN(Crossconnect!E953)=0,"",Crossconnect!E953)</f>
        <v/>
      </c>
      <c r="F951" s="174" t="str">
        <f t="shared" si="58"/>
        <v/>
      </c>
      <c r="G951" s="79" t="str">
        <f>IF(Crossconnect!D953="","",Crossconnect!D953)</f>
        <v/>
      </c>
      <c r="H951" s="36" t="str">
        <f>IF(LEN(Crossconnect!F953)=0,"",Crossconnect!F953)</f>
        <v/>
      </c>
      <c r="I951" s="238" t="str">
        <f>IF($C951="","",IF($C951="Ja","",VLOOKUP($B951,PDC!$B$10:$G$95,6,FALSE)))</f>
        <v/>
      </c>
      <c r="J951" s="238" t="str">
        <f>IF($C951="","",IF($C951="Ja","",VLOOKUP($B951,PDC!$B$10:$G$95,5,FALSE)))</f>
        <v/>
      </c>
      <c r="K951" s="31"/>
      <c r="L951" s="31"/>
      <c r="M951" s="238" t="str">
        <f>IF($F951="","",IF($F951="Ja","",VLOOKUP($E951,PDC!$B$10:$G$95,5,FALSE)))</f>
        <v/>
      </c>
      <c r="N951" s="31"/>
      <c r="O951" s="300">
        <f t="shared" si="56"/>
        <v>0</v>
      </c>
      <c r="P951" s="300">
        <f t="shared" si="59"/>
        <v>0</v>
      </c>
    </row>
    <row r="952" spans="1:16" x14ac:dyDescent="0.2">
      <c r="A952" s="36" t="str">
        <f>IF(LEN(Crossconnect!A954)=0,"",Crossconnect!A954)</f>
        <v/>
      </c>
      <c r="B952" s="174" t="str">
        <f>IF(LEN(Crossconnect!C954)=0,"",Crossconnect!C954)</f>
        <v/>
      </c>
      <c r="C952" s="174" t="str">
        <f t="shared" si="57"/>
        <v/>
      </c>
      <c r="D952" s="299" t="str">
        <f>IF(Crossconnect!B954="","",Crossconnect!B954)</f>
        <v/>
      </c>
      <c r="E952" s="174" t="str">
        <f>IF(LEN(Crossconnect!E954)=0,"",Crossconnect!E954)</f>
        <v/>
      </c>
      <c r="F952" s="174" t="str">
        <f t="shared" si="58"/>
        <v/>
      </c>
      <c r="G952" s="79" t="str">
        <f>IF(Crossconnect!D954="","",Crossconnect!D954)</f>
        <v/>
      </c>
      <c r="H952" s="36" t="str">
        <f>IF(LEN(Crossconnect!F954)=0,"",Crossconnect!F954)</f>
        <v/>
      </c>
      <c r="I952" s="238" t="str">
        <f>IF($C952="","",IF($C952="Ja","",VLOOKUP($B952,PDC!$B$10:$G$95,6,FALSE)))</f>
        <v/>
      </c>
      <c r="J952" s="238" t="str">
        <f>IF($C952="","",IF($C952="Ja","",VLOOKUP($B952,PDC!$B$10:$G$95,5,FALSE)))</f>
        <v/>
      </c>
      <c r="K952" s="31"/>
      <c r="L952" s="31"/>
      <c r="M952" s="238" t="str">
        <f>IF($F952="","",IF($F952="Ja","",VLOOKUP($E952,PDC!$B$10:$G$95,5,FALSE)))</f>
        <v/>
      </c>
      <c r="N952" s="31"/>
      <c r="O952" s="300">
        <f t="shared" si="56"/>
        <v>0</v>
      </c>
      <c r="P952" s="300">
        <f t="shared" si="59"/>
        <v>0</v>
      </c>
    </row>
    <row r="953" spans="1:16" x14ac:dyDescent="0.2">
      <c r="A953" s="36" t="str">
        <f>IF(LEN(Crossconnect!A955)=0,"",Crossconnect!A955)</f>
        <v/>
      </c>
      <c r="B953" s="174" t="str">
        <f>IF(LEN(Crossconnect!C955)=0,"",Crossconnect!C955)</f>
        <v/>
      </c>
      <c r="C953" s="174" t="str">
        <f t="shared" si="57"/>
        <v/>
      </c>
      <c r="D953" s="299" t="str">
        <f>IF(Crossconnect!B955="","",Crossconnect!B955)</f>
        <v/>
      </c>
      <c r="E953" s="174" t="str">
        <f>IF(LEN(Crossconnect!E955)=0,"",Crossconnect!E955)</f>
        <v/>
      </c>
      <c r="F953" s="174" t="str">
        <f t="shared" si="58"/>
        <v/>
      </c>
      <c r="G953" s="79" t="str">
        <f>IF(Crossconnect!D955="","",Crossconnect!D955)</f>
        <v/>
      </c>
      <c r="H953" s="36" t="str">
        <f>IF(LEN(Crossconnect!F955)=0,"",Crossconnect!F955)</f>
        <v/>
      </c>
      <c r="I953" s="238" t="str">
        <f>IF($C953="","",IF($C953="Ja","",VLOOKUP($B953,PDC!$B$10:$G$95,6,FALSE)))</f>
        <v/>
      </c>
      <c r="J953" s="238" t="str">
        <f>IF($C953="","",IF($C953="Ja","",VLOOKUP($B953,PDC!$B$10:$G$95,5,FALSE)))</f>
        <v/>
      </c>
      <c r="K953" s="31"/>
      <c r="L953" s="31"/>
      <c r="M953" s="238" t="str">
        <f>IF($F953="","",IF($F953="Ja","",VLOOKUP($E953,PDC!$B$10:$G$95,5,FALSE)))</f>
        <v/>
      </c>
      <c r="N953" s="31"/>
      <c r="O953" s="300">
        <f t="shared" si="56"/>
        <v>0</v>
      </c>
      <c r="P953" s="300">
        <f t="shared" si="59"/>
        <v>0</v>
      </c>
    </row>
    <row r="954" spans="1:16" x14ac:dyDescent="0.2">
      <c r="A954" s="36" t="str">
        <f>IF(LEN(Crossconnect!A956)=0,"",Crossconnect!A956)</f>
        <v/>
      </c>
      <c r="B954" s="174" t="str">
        <f>IF(LEN(Crossconnect!C956)=0,"",Crossconnect!C956)</f>
        <v/>
      </c>
      <c r="C954" s="174" t="str">
        <f t="shared" si="57"/>
        <v/>
      </c>
      <c r="D954" s="299" t="str">
        <f>IF(Crossconnect!B956="","",Crossconnect!B956)</f>
        <v/>
      </c>
      <c r="E954" s="174" t="str">
        <f>IF(LEN(Crossconnect!E956)=0,"",Crossconnect!E956)</f>
        <v/>
      </c>
      <c r="F954" s="174" t="str">
        <f t="shared" si="58"/>
        <v/>
      </c>
      <c r="G954" s="79" t="str">
        <f>IF(Crossconnect!D956="","",Crossconnect!D956)</f>
        <v/>
      </c>
      <c r="H954" s="36" t="str">
        <f>IF(LEN(Crossconnect!F956)=0,"",Crossconnect!F956)</f>
        <v/>
      </c>
      <c r="I954" s="238" t="str">
        <f>IF($C954="","",IF($C954="Ja","",VLOOKUP($B954,PDC!$B$10:$G$95,6,FALSE)))</f>
        <v/>
      </c>
      <c r="J954" s="238" t="str">
        <f>IF($C954="","",IF($C954="Ja","",VLOOKUP($B954,PDC!$B$10:$G$95,5,FALSE)))</f>
        <v/>
      </c>
      <c r="K954" s="31"/>
      <c r="L954" s="31"/>
      <c r="M954" s="238" t="str">
        <f>IF($F954="","",IF($F954="Ja","",VLOOKUP($E954,PDC!$B$10:$G$95,5,FALSE)))</f>
        <v/>
      </c>
      <c r="N954" s="31"/>
      <c r="O954" s="300">
        <f t="shared" si="56"/>
        <v>0</v>
      </c>
      <c r="P954" s="300">
        <f t="shared" si="59"/>
        <v>0</v>
      </c>
    </row>
    <row r="955" spans="1:16" x14ac:dyDescent="0.2">
      <c r="A955" s="36" t="str">
        <f>IF(LEN(Crossconnect!A957)=0,"",Crossconnect!A957)</f>
        <v/>
      </c>
      <c r="B955" s="174" t="str">
        <f>IF(LEN(Crossconnect!C957)=0,"",Crossconnect!C957)</f>
        <v/>
      </c>
      <c r="C955" s="174" t="str">
        <f t="shared" si="57"/>
        <v/>
      </c>
      <c r="D955" s="299" t="str">
        <f>IF(Crossconnect!B957="","",Crossconnect!B957)</f>
        <v/>
      </c>
      <c r="E955" s="174" t="str">
        <f>IF(LEN(Crossconnect!E957)=0,"",Crossconnect!E957)</f>
        <v/>
      </c>
      <c r="F955" s="174" t="str">
        <f t="shared" si="58"/>
        <v/>
      </c>
      <c r="G955" s="79" t="str">
        <f>IF(Crossconnect!D957="","",Crossconnect!D957)</f>
        <v/>
      </c>
      <c r="H955" s="36" t="str">
        <f>IF(LEN(Crossconnect!F957)=0,"",Crossconnect!F957)</f>
        <v/>
      </c>
      <c r="I955" s="238" t="str">
        <f>IF($C955="","",IF($C955="Ja","",VLOOKUP($B955,PDC!$B$10:$G$95,6,FALSE)))</f>
        <v/>
      </c>
      <c r="J955" s="238" t="str">
        <f>IF($C955="","",IF($C955="Ja","",VLOOKUP($B955,PDC!$B$10:$G$95,5,FALSE)))</f>
        <v/>
      </c>
      <c r="K955" s="31"/>
      <c r="L955" s="31"/>
      <c r="M955" s="238" t="str">
        <f>IF($F955="","",IF($F955="Ja","",VLOOKUP($E955,PDC!$B$10:$G$95,5,FALSE)))</f>
        <v/>
      </c>
      <c r="N955" s="31"/>
      <c r="O955" s="300">
        <f t="shared" si="56"/>
        <v>0</v>
      </c>
      <c r="P955" s="300">
        <f t="shared" si="59"/>
        <v>0</v>
      </c>
    </row>
    <row r="956" spans="1:16" x14ac:dyDescent="0.2">
      <c r="A956" s="36" t="str">
        <f>IF(LEN(Crossconnect!A958)=0,"",Crossconnect!A958)</f>
        <v/>
      </c>
      <c r="B956" s="174" t="str">
        <f>IF(LEN(Crossconnect!C958)=0,"",Crossconnect!C958)</f>
        <v/>
      </c>
      <c r="C956" s="174" t="str">
        <f t="shared" si="57"/>
        <v/>
      </c>
      <c r="D956" s="299" t="str">
        <f>IF(Crossconnect!B958="","",Crossconnect!B958)</f>
        <v/>
      </c>
      <c r="E956" s="174" t="str">
        <f>IF(LEN(Crossconnect!E958)=0,"",Crossconnect!E958)</f>
        <v/>
      </c>
      <c r="F956" s="174" t="str">
        <f t="shared" si="58"/>
        <v/>
      </c>
      <c r="G956" s="79" t="str">
        <f>IF(Crossconnect!D958="","",Crossconnect!D958)</f>
        <v/>
      </c>
      <c r="H956" s="36" t="str">
        <f>IF(LEN(Crossconnect!F958)=0,"",Crossconnect!F958)</f>
        <v/>
      </c>
      <c r="I956" s="238" t="str">
        <f>IF($C956="","",IF($C956="Ja","",VLOOKUP($B956,PDC!$B$10:$G$95,6,FALSE)))</f>
        <v/>
      </c>
      <c r="J956" s="238" t="str">
        <f>IF($C956="","",IF($C956="Ja","",VLOOKUP($B956,PDC!$B$10:$G$95,5,FALSE)))</f>
        <v/>
      </c>
      <c r="K956" s="31"/>
      <c r="L956" s="31"/>
      <c r="M956" s="238" t="str">
        <f>IF($F956="","",IF($F956="Ja","",VLOOKUP($E956,PDC!$B$10:$G$95,5,FALSE)))</f>
        <v/>
      </c>
      <c r="N956" s="31"/>
      <c r="O956" s="300">
        <f t="shared" si="56"/>
        <v>0</v>
      </c>
      <c r="P956" s="300">
        <f t="shared" si="59"/>
        <v>0</v>
      </c>
    </row>
    <row r="957" spans="1:16" x14ac:dyDescent="0.2">
      <c r="A957" s="36" t="str">
        <f>IF(LEN(Crossconnect!A959)=0,"",Crossconnect!A959)</f>
        <v/>
      </c>
      <c r="B957" s="174" t="str">
        <f>IF(LEN(Crossconnect!C959)=0,"",Crossconnect!C959)</f>
        <v/>
      </c>
      <c r="C957" s="174" t="str">
        <f t="shared" si="57"/>
        <v/>
      </c>
      <c r="D957" s="299" t="str">
        <f>IF(Crossconnect!B959="","",Crossconnect!B959)</f>
        <v/>
      </c>
      <c r="E957" s="174" t="str">
        <f>IF(LEN(Crossconnect!E959)=0,"",Crossconnect!E959)</f>
        <v/>
      </c>
      <c r="F957" s="174" t="str">
        <f t="shared" si="58"/>
        <v/>
      </c>
      <c r="G957" s="79" t="str">
        <f>IF(Crossconnect!D959="","",Crossconnect!D959)</f>
        <v/>
      </c>
      <c r="H957" s="36" t="str">
        <f>IF(LEN(Crossconnect!F959)=0,"",Crossconnect!F959)</f>
        <v/>
      </c>
      <c r="I957" s="238" t="str">
        <f>IF($C957="","",IF($C957="Ja","",VLOOKUP($B957,PDC!$B$10:$G$95,6,FALSE)))</f>
        <v/>
      </c>
      <c r="J957" s="238" t="str">
        <f>IF($C957="","",IF($C957="Ja","",VLOOKUP($B957,PDC!$B$10:$G$95,5,FALSE)))</f>
        <v/>
      </c>
      <c r="K957" s="31"/>
      <c r="L957" s="31"/>
      <c r="M957" s="238" t="str">
        <f>IF($F957="","",IF($F957="Ja","",VLOOKUP($E957,PDC!$B$10:$G$95,5,FALSE)))</f>
        <v/>
      </c>
      <c r="N957" s="31"/>
      <c r="O957" s="300">
        <f t="shared" si="56"/>
        <v>0</v>
      </c>
      <c r="P957" s="300">
        <f t="shared" si="59"/>
        <v>0</v>
      </c>
    </row>
    <row r="958" spans="1:16" x14ac:dyDescent="0.2">
      <c r="A958" s="36" t="str">
        <f>IF(LEN(Crossconnect!A960)=0,"",Crossconnect!A960)</f>
        <v/>
      </c>
      <c r="B958" s="174" t="str">
        <f>IF(LEN(Crossconnect!C960)=0,"",Crossconnect!C960)</f>
        <v/>
      </c>
      <c r="C958" s="174" t="str">
        <f t="shared" si="57"/>
        <v/>
      </c>
      <c r="D958" s="299" t="str">
        <f>IF(Crossconnect!B960="","",Crossconnect!B960)</f>
        <v/>
      </c>
      <c r="E958" s="174" t="str">
        <f>IF(LEN(Crossconnect!E960)=0,"",Crossconnect!E960)</f>
        <v/>
      </c>
      <c r="F958" s="174" t="str">
        <f t="shared" si="58"/>
        <v/>
      </c>
      <c r="G958" s="79" t="str">
        <f>IF(Crossconnect!D960="","",Crossconnect!D960)</f>
        <v/>
      </c>
      <c r="H958" s="36" t="str">
        <f>IF(LEN(Crossconnect!F960)=0,"",Crossconnect!F960)</f>
        <v/>
      </c>
      <c r="I958" s="238" t="str">
        <f>IF($C958="","",IF($C958="Ja","",VLOOKUP($B958,PDC!$B$10:$G$95,6,FALSE)))</f>
        <v/>
      </c>
      <c r="J958" s="238" t="str">
        <f>IF($C958="","",IF($C958="Ja","",VLOOKUP($B958,PDC!$B$10:$G$95,5,FALSE)))</f>
        <v/>
      </c>
      <c r="K958" s="31"/>
      <c r="L958" s="31"/>
      <c r="M958" s="238" t="str">
        <f>IF($F958="","",IF($F958="Ja","",VLOOKUP($E958,PDC!$B$10:$G$95,5,FALSE)))</f>
        <v/>
      </c>
      <c r="N958" s="31"/>
      <c r="O958" s="300">
        <f t="shared" si="56"/>
        <v>0</v>
      </c>
      <c r="P958" s="300">
        <f t="shared" si="59"/>
        <v>0</v>
      </c>
    </row>
    <row r="959" spans="1:16" x14ac:dyDescent="0.2">
      <c r="A959" s="36" t="str">
        <f>IF(LEN(Crossconnect!A961)=0,"",Crossconnect!A961)</f>
        <v/>
      </c>
      <c r="B959" s="174" t="str">
        <f>IF(LEN(Crossconnect!C961)=0,"",Crossconnect!C961)</f>
        <v/>
      </c>
      <c r="C959" s="174" t="str">
        <f t="shared" si="57"/>
        <v/>
      </c>
      <c r="D959" s="299" t="str">
        <f>IF(Crossconnect!B961="","",Crossconnect!B961)</f>
        <v/>
      </c>
      <c r="E959" s="174" t="str">
        <f>IF(LEN(Crossconnect!E961)=0,"",Crossconnect!E961)</f>
        <v/>
      </c>
      <c r="F959" s="174" t="str">
        <f t="shared" si="58"/>
        <v/>
      </c>
      <c r="G959" s="79" t="str">
        <f>IF(Crossconnect!D961="","",Crossconnect!D961)</f>
        <v/>
      </c>
      <c r="H959" s="36" t="str">
        <f>IF(LEN(Crossconnect!F961)=0,"",Crossconnect!F961)</f>
        <v/>
      </c>
      <c r="I959" s="238" t="str">
        <f>IF($C959="","",IF($C959="Ja","",VLOOKUP($B959,PDC!$B$10:$G$95,6,FALSE)))</f>
        <v/>
      </c>
      <c r="J959" s="238" t="str">
        <f>IF($C959="","",IF($C959="Ja","",VLOOKUP($B959,PDC!$B$10:$G$95,5,FALSE)))</f>
        <v/>
      </c>
      <c r="K959" s="31"/>
      <c r="L959" s="31"/>
      <c r="M959" s="238" t="str">
        <f>IF($F959="","",IF($F959="Ja","",VLOOKUP($E959,PDC!$B$10:$G$95,5,FALSE)))</f>
        <v/>
      </c>
      <c r="N959" s="31"/>
      <c r="O959" s="300">
        <f t="shared" si="56"/>
        <v>0</v>
      </c>
      <c r="P959" s="300">
        <f t="shared" si="59"/>
        <v>0</v>
      </c>
    </row>
    <row r="960" spans="1:16" x14ac:dyDescent="0.2">
      <c r="A960" s="36" t="str">
        <f>IF(LEN(Crossconnect!A962)=0,"",Crossconnect!A962)</f>
        <v/>
      </c>
      <c r="B960" s="174" t="str">
        <f>IF(LEN(Crossconnect!C962)=0,"",Crossconnect!C962)</f>
        <v/>
      </c>
      <c r="C960" s="174" t="str">
        <f t="shared" si="57"/>
        <v/>
      </c>
      <c r="D960" s="299" t="str">
        <f>IF(Crossconnect!B962="","",Crossconnect!B962)</f>
        <v/>
      </c>
      <c r="E960" s="174" t="str">
        <f>IF(LEN(Crossconnect!E962)=0,"",Crossconnect!E962)</f>
        <v/>
      </c>
      <c r="F960" s="174" t="str">
        <f t="shared" si="58"/>
        <v/>
      </c>
      <c r="G960" s="79" t="str">
        <f>IF(Crossconnect!D962="","",Crossconnect!D962)</f>
        <v/>
      </c>
      <c r="H960" s="36" t="str">
        <f>IF(LEN(Crossconnect!F962)=0,"",Crossconnect!F962)</f>
        <v/>
      </c>
      <c r="I960" s="238" t="str">
        <f>IF($C960="","",IF($C960="Ja","",VLOOKUP($B960,PDC!$B$10:$G$95,6,FALSE)))</f>
        <v/>
      </c>
      <c r="J960" s="238" t="str">
        <f>IF($C960="","",IF($C960="Ja","",VLOOKUP($B960,PDC!$B$10:$G$95,5,FALSE)))</f>
        <v/>
      </c>
      <c r="K960" s="31"/>
      <c r="L960" s="31"/>
      <c r="M960" s="238" t="str">
        <f>IF($F960="","",IF($F960="Ja","",VLOOKUP($E960,PDC!$B$10:$G$95,5,FALSE)))</f>
        <v/>
      </c>
      <c r="N960" s="31"/>
      <c r="O960" s="300">
        <f t="shared" si="56"/>
        <v>0</v>
      </c>
      <c r="P960" s="300">
        <f t="shared" si="59"/>
        <v>0</v>
      </c>
    </row>
    <row r="961" spans="1:16" x14ac:dyDescent="0.2">
      <c r="A961" s="36" t="str">
        <f>IF(LEN(Crossconnect!A963)=0,"",Crossconnect!A963)</f>
        <v/>
      </c>
      <c r="B961" s="174" t="str">
        <f>IF(LEN(Crossconnect!C963)=0,"",Crossconnect!C963)</f>
        <v/>
      </c>
      <c r="C961" s="174" t="str">
        <f t="shared" si="57"/>
        <v/>
      </c>
      <c r="D961" s="299" t="str">
        <f>IF(Crossconnect!B963="","",Crossconnect!B963)</f>
        <v/>
      </c>
      <c r="E961" s="174" t="str">
        <f>IF(LEN(Crossconnect!E963)=0,"",Crossconnect!E963)</f>
        <v/>
      </c>
      <c r="F961" s="174" t="str">
        <f t="shared" si="58"/>
        <v/>
      </c>
      <c r="G961" s="79" t="str">
        <f>IF(Crossconnect!D963="","",Crossconnect!D963)</f>
        <v/>
      </c>
      <c r="H961" s="36" t="str">
        <f>IF(LEN(Crossconnect!F963)=0,"",Crossconnect!F963)</f>
        <v/>
      </c>
      <c r="I961" s="238" t="str">
        <f>IF($C961="","",IF($C961="Ja","",VLOOKUP($B961,PDC!$B$10:$G$95,6,FALSE)))</f>
        <v/>
      </c>
      <c r="J961" s="238" t="str">
        <f>IF($C961="","",IF($C961="Ja","",VLOOKUP($B961,PDC!$B$10:$G$95,5,FALSE)))</f>
        <v/>
      </c>
      <c r="K961" s="31"/>
      <c r="L961" s="31"/>
      <c r="M961" s="238" t="str">
        <f>IF($F961="","",IF($F961="Ja","",VLOOKUP($E961,PDC!$B$10:$G$95,5,FALSE)))</f>
        <v/>
      </c>
      <c r="N961" s="31"/>
      <c r="O961" s="300">
        <f t="shared" si="56"/>
        <v>0</v>
      </c>
      <c r="P961" s="300">
        <f t="shared" si="59"/>
        <v>0</v>
      </c>
    </row>
    <row r="962" spans="1:16" x14ac:dyDescent="0.2">
      <c r="A962" s="36" t="str">
        <f>IF(LEN(Crossconnect!A964)=0,"",Crossconnect!A964)</f>
        <v/>
      </c>
      <c r="B962" s="174" t="str">
        <f>IF(LEN(Crossconnect!C964)=0,"",Crossconnect!C964)</f>
        <v/>
      </c>
      <c r="C962" s="174" t="str">
        <f t="shared" si="57"/>
        <v/>
      </c>
      <c r="D962" s="299" t="str">
        <f>IF(Crossconnect!B964="","",Crossconnect!B964)</f>
        <v/>
      </c>
      <c r="E962" s="174" t="str">
        <f>IF(LEN(Crossconnect!E964)=0,"",Crossconnect!E964)</f>
        <v/>
      </c>
      <c r="F962" s="174" t="str">
        <f t="shared" si="58"/>
        <v/>
      </c>
      <c r="G962" s="79" t="str">
        <f>IF(Crossconnect!D964="","",Crossconnect!D964)</f>
        <v/>
      </c>
      <c r="H962" s="36" t="str">
        <f>IF(LEN(Crossconnect!F964)=0,"",Crossconnect!F964)</f>
        <v/>
      </c>
      <c r="I962" s="238" t="str">
        <f>IF($C962="","",IF($C962="Ja","",VLOOKUP($B962,PDC!$B$10:$G$95,6,FALSE)))</f>
        <v/>
      </c>
      <c r="J962" s="238" t="str">
        <f>IF($C962="","",IF($C962="Ja","",VLOOKUP($B962,PDC!$B$10:$G$95,5,FALSE)))</f>
        <v/>
      </c>
      <c r="K962" s="31"/>
      <c r="L962" s="31"/>
      <c r="M962" s="238" t="str">
        <f>IF($F962="","",IF($F962="Ja","",VLOOKUP($E962,PDC!$B$10:$G$95,5,FALSE)))</f>
        <v/>
      </c>
      <c r="N962" s="31"/>
      <c r="O962" s="300">
        <f t="shared" si="56"/>
        <v>0</v>
      </c>
      <c r="P962" s="300">
        <f t="shared" si="59"/>
        <v>0</v>
      </c>
    </row>
    <row r="963" spans="1:16" x14ac:dyDescent="0.2">
      <c r="A963" s="36" t="str">
        <f>IF(LEN(Crossconnect!A965)=0,"",Crossconnect!A965)</f>
        <v/>
      </c>
      <c r="B963" s="174" t="str">
        <f>IF(LEN(Crossconnect!C965)=0,"",Crossconnect!C965)</f>
        <v/>
      </c>
      <c r="C963" s="174" t="str">
        <f t="shared" si="57"/>
        <v/>
      </c>
      <c r="D963" s="299" t="str">
        <f>IF(Crossconnect!B965="","",Crossconnect!B965)</f>
        <v/>
      </c>
      <c r="E963" s="174" t="str">
        <f>IF(LEN(Crossconnect!E965)=0,"",Crossconnect!E965)</f>
        <v/>
      </c>
      <c r="F963" s="174" t="str">
        <f t="shared" si="58"/>
        <v/>
      </c>
      <c r="G963" s="79" t="str">
        <f>IF(Crossconnect!D965="","",Crossconnect!D965)</f>
        <v/>
      </c>
      <c r="H963" s="36" t="str">
        <f>IF(LEN(Crossconnect!F965)=0,"",Crossconnect!F965)</f>
        <v/>
      </c>
      <c r="I963" s="238" t="str">
        <f>IF($C963="","",IF($C963="Ja","",VLOOKUP($B963,PDC!$B$10:$G$95,6,FALSE)))</f>
        <v/>
      </c>
      <c r="J963" s="238" t="str">
        <f>IF($C963="","",IF($C963="Ja","",VLOOKUP($B963,PDC!$B$10:$G$95,5,FALSE)))</f>
        <v/>
      </c>
      <c r="K963" s="31"/>
      <c r="L963" s="31"/>
      <c r="M963" s="238" t="str">
        <f>IF($F963="","",IF($F963="Ja","",VLOOKUP($E963,PDC!$B$10:$G$95,5,FALSE)))</f>
        <v/>
      </c>
      <c r="N963" s="31"/>
      <c r="O963" s="300">
        <f t="shared" si="56"/>
        <v>0</v>
      </c>
      <c r="P963" s="300">
        <f t="shared" si="59"/>
        <v>0</v>
      </c>
    </row>
    <row r="964" spans="1:16" x14ac:dyDescent="0.2">
      <c r="A964" s="36" t="str">
        <f>IF(LEN(Crossconnect!A966)=0,"",Crossconnect!A966)</f>
        <v/>
      </c>
      <c r="B964" s="174" t="str">
        <f>IF(LEN(Crossconnect!C966)=0,"",Crossconnect!C966)</f>
        <v/>
      </c>
      <c r="C964" s="174" t="str">
        <f t="shared" si="57"/>
        <v/>
      </c>
      <c r="D964" s="299" t="str">
        <f>IF(Crossconnect!B966="","",Crossconnect!B966)</f>
        <v/>
      </c>
      <c r="E964" s="174" t="str">
        <f>IF(LEN(Crossconnect!E966)=0,"",Crossconnect!E966)</f>
        <v/>
      </c>
      <c r="F964" s="174" t="str">
        <f t="shared" si="58"/>
        <v/>
      </c>
      <c r="G964" s="79" t="str">
        <f>IF(Crossconnect!D966="","",Crossconnect!D966)</f>
        <v/>
      </c>
      <c r="H964" s="36" t="str">
        <f>IF(LEN(Crossconnect!F966)=0,"",Crossconnect!F966)</f>
        <v/>
      </c>
      <c r="I964" s="238" t="str">
        <f>IF($C964="","",IF($C964="Ja","",VLOOKUP($B964,PDC!$B$10:$G$95,6,FALSE)))</f>
        <v/>
      </c>
      <c r="J964" s="238" t="str">
        <f>IF($C964="","",IF($C964="Ja","",VLOOKUP($B964,PDC!$B$10:$G$95,5,FALSE)))</f>
        <v/>
      </c>
      <c r="K964" s="31"/>
      <c r="L964" s="31"/>
      <c r="M964" s="238" t="str">
        <f>IF($F964="","",IF($F964="Ja","",VLOOKUP($E964,PDC!$B$10:$G$95,5,FALSE)))</f>
        <v/>
      </c>
      <c r="N964" s="31"/>
      <c r="O964" s="300">
        <f t="shared" si="56"/>
        <v>0</v>
      </c>
      <c r="P964" s="300">
        <f t="shared" si="59"/>
        <v>0</v>
      </c>
    </row>
    <row r="965" spans="1:16" x14ac:dyDescent="0.2">
      <c r="A965" s="36" t="str">
        <f>IF(LEN(Crossconnect!A967)=0,"",Crossconnect!A967)</f>
        <v/>
      </c>
      <c r="B965" s="174" t="str">
        <f>IF(LEN(Crossconnect!C967)=0,"",Crossconnect!C967)</f>
        <v/>
      </c>
      <c r="C965" s="174" t="str">
        <f t="shared" si="57"/>
        <v/>
      </c>
      <c r="D965" s="299" t="str">
        <f>IF(Crossconnect!B967="","",Crossconnect!B967)</f>
        <v/>
      </c>
      <c r="E965" s="174" t="str">
        <f>IF(LEN(Crossconnect!E967)=0,"",Crossconnect!E967)</f>
        <v/>
      </c>
      <c r="F965" s="174" t="str">
        <f t="shared" si="58"/>
        <v/>
      </c>
      <c r="G965" s="79" t="str">
        <f>IF(Crossconnect!D967="","",Crossconnect!D967)</f>
        <v/>
      </c>
      <c r="H965" s="36" t="str">
        <f>IF(LEN(Crossconnect!F967)=0,"",Crossconnect!F967)</f>
        <v/>
      </c>
      <c r="I965" s="238" t="str">
        <f>IF($C965="","",IF($C965="Ja","",VLOOKUP($B965,PDC!$B$10:$G$95,6,FALSE)))</f>
        <v/>
      </c>
      <c r="J965" s="238" t="str">
        <f>IF($C965="","",IF($C965="Ja","",VLOOKUP($B965,PDC!$B$10:$G$95,5,FALSE)))</f>
        <v/>
      </c>
      <c r="K965" s="31"/>
      <c r="L965" s="31"/>
      <c r="M965" s="238" t="str">
        <f>IF($F965="","",IF($F965="Ja","",VLOOKUP($E965,PDC!$B$10:$G$95,5,FALSE)))</f>
        <v/>
      </c>
      <c r="N965" s="31"/>
      <c r="O965" s="300">
        <f t="shared" si="56"/>
        <v>0</v>
      </c>
      <c r="P965" s="300">
        <f t="shared" si="59"/>
        <v>0</v>
      </c>
    </row>
    <row r="966" spans="1:16" x14ac:dyDescent="0.2">
      <c r="A966" s="36" t="str">
        <f>IF(LEN(Crossconnect!A968)=0,"",Crossconnect!A968)</f>
        <v/>
      </c>
      <c r="B966" s="174" t="str">
        <f>IF(LEN(Crossconnect!C968)=0,"",Crossconnect!C968)</f>
        <v/>
      </c>
      <c r="C966" s="174" t="str">
        <f t="shared" si="57"/>
        <v/>
      </c>
      <c r="D966" s="299" t="str">
        <f>IF(Crossconnect!B968="","",Crossconnect!B968)</f>
        <v/>
      </c>
      <c r="E966" s="174" t="str">
        <f>IF(LEN(Crossconnect!E968)=0,"",Crossconnect!E968)</f>
        <v/>
      </c>
      <c r="F966" s="174" t="str">
        <f t="shared" si="58"/>
        <v/>
      </c>
      <c r="G966" s="79" t="str">
        <f>IF(Crossconnect!D968="","",Crossconnect!D968)</f>
        <v/>
      </c>
      <c r="H966" s="36" t="str">
        <f>IF(LEN(Crossconnect!F968)=0,"",Crossconnect!F968)</f>
        <v/>
      </c>
      <c r="I966" s="238" t="str">
        <f>IF($C966="","",IF($C966="Ja","",VLOOKUP($B966,PDC!$B$10:$G$95,6,FALSE)))</f>
        <v/>
      </c>
      <c r="J966" s="238" t="str">
        <f>IF($C966="","",IF($C966="Ja","",VLOOKUP($B966,PDC!$B$10:$G$95,5,FALSE)))</f>
        <v/>
      </c>
      <c r="K966" s="31"/>
      <c r="L966" s="31"/>
      <c r="M966" s="238" t="str">
        <f>IF($F966="","",IF($F966="Ja","",VLOOKUP($E966,PDC!$B$10:$G$95,5,FALSE)))</f>
        <v/>
      </c>
      <c r="N966" s="31"/>
      <c r="O966" s="300">
        <f t="shared" si="56"/>
        <v>0</v>
      </c>
      <c r="P966" s="300">
        <f t="shared" si="59"/>
        <v>0</v>
      </c>
    </row>
    <row r="967" spans="1:16" x14ac:dyDescent="0.2">
      <c r="A967" s="36" t="str">
        <f>IF(LEN(Crossconnect!A969)=0,"",Crossconnect!A969)</f>
        <v/>
      </c>
      <c r="B967" s="174" t="str">
        <f>IF(LEN(Crossconnect!C969)=0,"",Crossconnect!C969)</f>
        <v/>
      </c>
      <c r="C967" s="174" t="str">
        <f t="shared" si="57"/>
        <v/>
      </c>
      <c r="D967" s="299" t="str">
        <f>IF(Crossconnect!B969="","",Crossconnect!B969)</f>
        <v/>
      </c>
      <c r="E967" s="174" t="str">
        <f>IF(LEN(Crossconnect!E969)=0,"",Crossconnect!E969)</f>
        <v/>
      </c>
      <c r="F967" s="174" t="str">
        <f t="shared" si="58"/>
        <v/>
      </c>
      <c r="G967" s="79" t="str">
        <f>IF(Crossconnect!D969="","",Crossconnect!D969)</f>
        <v/>
      </c>
      <c r="H967" s="36" t="str">
        <f>IF(LEN(Crossconnect!F969)=0,"",Crossconnect!F969)</f>
        <v/>
      </c>
      <c r="I967" s="238" t="str">
        <f>IF($C967="","",IF($C967="Ja","",VLOOKUP($B967,PDC!$B$10:$G$95,6,FALSE)))</f>
        <v/>
      </c>
      <c r="J967" s="238" t="str">
        <f>IF($C967="","",IF($C967="Ja","",VLOOKUP($B967,PDC!$B$10:$G$95,5,FALSE)))</f>
        <v/>
      </c>
      <c r="K967" s="31"/>
      <c r="L967" s="31"/>
      <c r="M967" s="238" t="str">
        <f>IF($F967="","",IF($F967="Ja","",VLOOKUP($E967,PDC!$B$10:$G$95,5,FALSE)))</f>
        <v/>
      </c>
      <c r="N967" s="31"/>
      <c r="O967" s="300">
        <f t="shared" si="56"/>
        <v>0</v>
      </c>
      <c r="P967" s="300">
        <f t="shared" si="59"/>
        <v>0</v>
      </c>
    </row>
    <row r="968" spans="1:16" x14ac:dyDescent="0.2">
      <c r="A968" s="36" t="str">
        <f>IF(LEN(Crossconnect!A970)=0,"",Crossconnect!A970)</f>
        <v/>
      </c>
      <c r="B968" s="174" t="str">
        <f>IF(LEN(Crossconnect!C970)=0,"",Crossconnect!C970)</f>
        <v/>
      </c>
      <c r="C968" s="174" t="str">
        <f t="shared" si="57"/>
        <v/>
      </c>
      <c r="D968" s="299" t="str">
        <f>IF(Crossconnect!B970="","",Crossconnect!B970)</f>
        <v/>
      </c>
      <c r="E968" s="174" t="str">
        <f>IF(LEN(Crossconnect!E970)=0,"",Crossconnect!E970)</f>
        <v/>
      </c>
      <c r="F968" s="174" t="str">
        <f t="shared" si="58"/>
        <v/>
      </c>
      <c r="G968" s="79" t="str">
        <f>IF(Crossconnect!D970="","",Crossconnect!D970)</f>
        <v/>
      </c>
      <c r="H968" s="36" t="str">
        <f>IF(LEN(Crossconnect!F970)=0,"",Crossconnect!F970)</f>
        <v/>
      </c>
      <c r="I968" s="238" t="str">
        <f>IF($C968="","",IF($C968="Ja","",VLOOKUP($B968,PDC!$B$10:$G$95,6,FALSE)))</f>
        <v/>
      </c>
      <c r="J968" s="238" t="str">
        <f>IF($C968="","",IF($C968="Ja","",VLOOKUP($B968,PDC!$B$10:$G$95,5,FALSE)))</f>
        <v/>
      </c>
      <c r="K968" s="31"/>
      <c r="L968" s="31"/>
      <c r="M968" s="238" t="str">
        <f>IF($F968="","",IF($F968="Ja","",VLOOKUP($E968,PDC!$B$10:$G$95,5,FALSE)))</f>
        <v/>
      </c>
      <c r="N968" s="31"/>
      <c r="O968" s="300">
        <f t="shared" si="56"/>
        <v>0</v>
      </c>
      <c r="P968" s="300">
        <f t="shared" si="59"/>
        <v>0</v>
      </c>
    </row>
    <row r="969" spans="1:16" x14ac:dyDescent="0.2">
      <c r="A969" s="36" t="str">
        <f>IF(LEN(Crossconnect!A971)=0,"",Crossconnect!A971)</f>
        <v/>
      </c>
      <c r="B969" s="174" t="str">
        <f>IF(LEN(Crossconnect!C971)=0,"",Crossconnect!C971)</f>
        <v/>
      </c>
      <c r="C969" s="174" t="str">
        <f t="shared" si="57"/>
        <v/>
      </c>
      <c r="D969" s="299" t="str">
        <f>IF(Crossconnect!B971="","",Crossconnect!B971)</f>
        <v/>
      </c>
      <c r="E969" s="174" t="str">
        <f>IF(LEN(Crossconnect!E971)=0,"",Crossconnect!E971)</f>
        <v/>
      </c>
      <c r="F969" s="174" t="str">
        <f t="shared" si="58"/>
        <v/>
      </c>
      <c r="G969" s="79" t="str">
        <f>IF(Crossconnect!D971="","",Crossconnect!D971)</f>
        <v/>
      </c>
      <c r="H969" s="36" t="str">
        <f>IF(LEN(Crossconnect!F971)=0,"",Crossconnect!F971)</f>
        <v/>
      </c>
      <c r="I969" s="238" t="str">
        <f>IF($C969="","",IF($C969="Ja","",VLOOKUP($B969,PDC!$B$10:$G$95,6,FALSE)))</f>
        <v/>
      </c>
      <c r="J969" s="238" t="str">
        <f>IF($C969="","",IF($C969="Ja","",VLOOKUP($B969,PDC!$B$10:$G$95,5,FALSE)))</f>
        <v/>
      </c>
      <c r="K969" s="31"/>
      <c r="L969" s="31"/>
      <c r="M969" s="238" t="str">
        <f>IF($F969="","",IF($F969="Ja","",VLOOKUP($E969,PDC!$B$10:$G$95,5,FALSE)))</f>
        <v/>
      </c>
      <c r="N969" s="31"/>
      <c r="O969" s="300">
        <f t="shared" si="56"/>
        <v>0</v>
      </c>
      <c r="P969" s="300">
        <f t="shared" si="59"/>
        <v>0</v>
      </c>
    </row>
    <row r="970" spans="1:16" x14ac:dyDescent="0.2">
      <c r="A970" s="36" t="str">
        <f>IF(LEN(Crossconnect!A972)=0,"",Crossconnect!A972)</f>
        <v/>
      </c>
      <c r="B970" s="174" t="str">
        <f>IF(LEN(Crossconnect!C972)=0,"",Crossconnect!C972)</f>
        <v/>
      </c>
      <c r="C970" s="174" t="str">
        <f t="shared" si="57"/>
        <v/>
      </c>
      <c r="D970" s="299" t="str">
        <f>IF(Crossconnect!B972="","",Crossconnect!B972)</f>
        <v/>
      </c>
      <c r="E970" s="174" t="str">
        <f>IF(LEN(Crossconnect!E972)=0,"",Crossconnect!E972)</f>
        <v/>
      </c>
      <c r="F970" s="174" t="str">
        <f t="shared" si="58"/>
        <v/>
      </c>
      <c r="G970" s="79" t="str">
        <f>IF(Crossconnect!D972="","",Crossconnect!D972)</f>
        <v/>
      </c>
      <c r="H970" s="36" t="str">
        <f>IF(LEN(Crossconnect!F972)=0,"",Crossconnect!F972)</f>
        <v/>
      </c>
      <c r="I970" s="238" t="str">
        <f>IF($C970="","",IF($C970="Ja","",VLOOKUP($B970,PDC!$B$10:$G$95,6,FALSE)))</f>
        <v/>
      </c>
      <c r="J970" s="238" t="str">
        <f>IF($C970="","",IF($C970="Ja","",VLOOKUP($B970,PDC!$B$10:$G$95,5,FALSE)))</f>
        <v/>
      </c>
      <c r="K970" s="31"/>
      <c r="L970" s="31"/>
      <c r="M970" s="238" t="str">
        <f>IF($F970="","",IF($F970="Ja","",VLOOKUP($E970,PDC!$B$10:$G$95,5,FALSE)))</f>
        <v/>
      </c>
      <c r="N970" s="31"/>
      <c r="O970" s="300">
        <f t="shared" si="56"/>
        <v>0</v>
      </c>
      <c r="P970" s="300">
        <f t="shared" si="59"/>
        <v>0</v>
      </c>
    </row>
    <row r="971" spans="1:16" x14ac:dyDescent="0.2">
      <c r="A971" s="36" t="str">
        <f>IF(LEN(Crossconnect!A973)=0,"",Crossconnect!A973)</f>
        <v/>
      </c>
      <c r="B971" s="174" t="str">
        <f>IF(LEN(Crossconnect!C973)=0,"",Crossconnect!C973)</f>
        <v/>
      </c>
      <c r="C971" s="174" t="str">
        <f t="shared" si="57"/>
        <v/>
      </c>
      <c r="D971" s="299" t="str">
        <f>IF(Crossconnect!B973="","",Crossconnect!B973)</f>
        <v/>
      </c>
      <c r="E971" s="174" t="str">
        <f>IF(LEN(Crossconnect!E973)=0,"",Crossconnect!E973)</f>
        <v/>
      </c>
      <c r="F971" s="174" t="str">
        <f t="shared" si="58"/>
        <v/>
      </c>
      <c r="G971" s="79" t="str">
        <f>IF(Crossconnect!D973="","",Crossconnect!D973)</f>
        <v/>
      </c>
      <c r="H971" s="36" t="str">
        <f>IF(LEN(Crossconnect!F973)=0,"",Crossconnect!F973)</f>
        <v/>
      </c>
      <c r="I971" s="238" t="str">
        <f>IF($C971="","",IF($C971="Ja","",VLOOKUP($B971,PDC!$B$10:$G$95,6,FALSE)))</f>
        <v/>
      </c>
      <c r="J971" s="238" t="str">
        <f>IF($C971="","",IF($C971="Ja","",VLOOKUP($B971,PDC!$B$10:$G$95,5,FALSE)))</f>
        <v/>
      </c>
      <c r="K971" s="31"/>
      <c r="L971" s="31"/>
      <c r="M971" s="238" t="str">
        <f>IF($F971="","",IF($F971="Ja","",VLOOKUP($E971,PDC!$B$10:$G$95,5,FALSE)))</f>
        <v/>
      </c>
      <c r="N971" s="31"/>
      <c r="O971" s="300">
        <f t="shared" si="56"/>
        <v>0</v>
      </c>
      <c r="P971" s="300">
        <f t="shared" si="59"/>
        <v>0</v>
      </c>
    </row>
    <row r="972" spans="1:16" x14ac:dyDescent="0.2">
      <c r="A972" s="36" t="str">
        <f>IF(LEN(Crossconnect!A974)=0,"",Crossconnect!A974)</f>
        <v/>
      </c>
      <c r="B972" s="174" t="str">
        <f>IF(LEN(Crossconnect!C974)=0,"",Crossconnect!C974)</f>
        <v/>
      </c>
      <c r="C972" s="174" t="str">
        <f t="shared" si="57"/>
        <v/>
      </c>
      <c r="D972" s="299" t="str">
        <f>IF(Crossconnect!B974="","",Crossconnect!B974)</f>
        <v/>
      </c>
      <c r="E972" s="174" t="str">
        <f>IF(LEN(Crossconnect!E974)=0,"",Crossconnect!E974)</f>
        <v/>
      </c>
      <c r="F972" s="174" t="str">
        <f t="shared" si="58"/>
        <v/>
      </c>
      <c r="G972" s="79" t="str">
        <f>IF(Crossconnect!D974="","",Crossconnect!D974)</f>
        <v/>
      </c>
      <c r="H972" s="36" t="str">
        <f>IF(LEN(Crossconnect!F974)=0,"",Crossconnect!F974)</f>
        <v/>
      </c>
      <c r="I972" s="238" t="str">
        <f>IF($C972="","",IF($C972="Ja","",VLOOKUP($B972,PDC!$B$10:$G$95,6,FALSE)))</f>
        <v/>
      </c>
      <c r="J972" s="238" t="str">
        <f>IF($C972="","",IF($C972="Ja","",VLOOKUP($B972,PDC!$B$10:$G$95,5,FALSE)))</f>
        <v/>
      </c>
      <c r="K972" s="31"/>
      <c r="L972" s="31"/>
      <c r="M972" s="238" t="str">
        <f>IF($F972="","",IF($F972="Ja","",VLOOKUP($E972,PDC!$B$10:$G$95,5,FALSE)))</f>
        <v/>
      </c>
      <c r="N972" s="31"/>
      <c r="O972" s="300">
        <f t="shared" ref="O972:O1000" si="60">IF(C972="",0,IF(C972="Ja",K972,I972))</f>
        <v>0</v>
      </c>
      <c r="P972" s="300">
        <f t="shared" si="59"/>
        <v>0</v>
      </c>
    </row>
    <row r="973" spans="1:16" x14ac:dyDescent="0.2">
      <c r="A973" s="36" t="str">
        <f>IF(LEN(Crossconnect!A975)=0,"",Crossconnect!A975)</f>
        <v/>
      </c>
      <c r="B973" s="174" t="str">
        <f>IF(LEN(Crossconnect!C975)=0,"",Crossconnect!C975)</f>
        <v/>
      </c>
      <c r="C973" s="174" t="str">
        <f t="shared" ref="C973:C1000" si="61">IF(B973="","",IF(LEFT(B973,3)="SD-","Ja","Nee"))</f>
        <v/>
      </c>
      <c r="D973" s="299" t="str">
        <f>IF(Crossconnect!B975="","",Crossconnect!B975)</f>
        <v/>
      </c>
      <c r="E973" s="174" t="str">
        <f>IF(LEN(Crossconnect!E975)=0,"",Crossconnect!E975)</f>
        <v/>
      </c>
      <c r="F973" s="174" t="str">
        <f t="shared" ref="F973:F1000" si="62">IF(E973="","",IF(LEFT(E973,3)="SD-","Ja","Nee"))</f>
        <v/>
      </c>
      <c r="G973" s="79" t="str">
        <f>IF(Crossconnect!D975="","",Crossconnect!D975)</f>
        <v/>
      </c>
      <c r="H973" s="36" t="str">
        <f>IF(LEN(Crossconnect!F975)=0,"",Crossconnect!F975)</f>
        <v/>
      </c>
      <c r="I973" s="238" t="str">
        <f>IF($C973="","",IF($C973="Ja","",VLOOKUP($B973,PDC!$B$10:$G$95,6,FALSE)))</f>
        <v/>
      </c>
      <c r="J973" s="238" t="str">
        <f>IF($C973="","",IF($C973="Ja","",VLOOKUP($B973,PDC!$B$10:$G$95,5,FALSE)))</f>
        <v/>
      </c>
      <c r="K973" s="31"/>
      <c r="L973" s="31"/>
      <c r="M973" s="238" t="str">
        <f>IF($F973="","",IF($F973="Ja","",VLOOKUP($E973,PDC!$B$10:$G$95,5,FALSE)))</f>
        <v/>
      </c>
      <c r="N973" s="31"/>
      <c r="O973" s="300">
        <f t="shared" si="60"/>
        <v>0</v>
      </c>
      <c r="P973" s="300">
        <f t="shared" ref="P973:P1000" si="63">IF(AND(C973="",F973=""),0,IF(C973="Ja",L973,J973)+IF(F973="Ja",N973,M973))</f>
        <v>0</v>
      </c>
    </row>
    <row r="974" spans="1:16" x14ac:dyDescent="0.2">
      <c r="A974" s="36" t="str">
        <f>IF(LEN(Crossconnect!A976)=0,"",Crossconnect!A976)</f>
        <v/>
      </c>
      <c r="B974" s="174" t="str">
        <f>IF(LEN(Crossconnect!C976)=0,"",Crossconnect!C976)</f>
        <v/>
      </c>
      <c r="C974" s="174" t="str">
        <f t="shared" si="61"/>
        <v/>
      </c>
      <c r="D974" s="299" t="str">
        <f>IF(Crossconnect!B976="","",Crossconnect!B976)</f>
        <v/>
      </c>
      <c r="E974" s="174" t="str">
        <f>IF(LEN(Crossconnect!E976)=0,"",Crossconnect!E976)</f>
        <v/>
      </c>
      <c r="F974" s="174" t="str">
        <f t="shared" si="62"/>
        <v/>
      </c>
      <c r="G974" s="79" t="str">
        <f>IF(Crossconnect!D976="","",Crossconnect!D976)</f>
        <v/>
      </c>
      <c r="H974" s="36" t="str">
        <f>IF(LEN(Crossconnect!F976)=0,"",Crossconnect!F976)</f>
        <v/>
      </c>
      <c r="I974" s="238" t="str">
        <f>IF($C974="","",IF($C974="Ja","",VLOOKUP($B974,PDC!$B$10:$G$95,6,FALSE)))</f>
        <v/>
      </c>
      <c r="J974" s="238" t="str">
        <f>IF($C974="","",IF($C974="Ja","",VLOOKUP($B974,PDC!$B$10:$G$95,5,FALSE)))</f>
        <v/>
      </c>
      <c r="K974" s="31"/>
      <c r="L974" s="31"/>
      <c r="M974" s="238" t="str">
        <f>IF($F974="","",IF($F974="Ja","",VLOOKUP($E974,PDC!$B$10:$G$95,5,FALSE)))</f>
        <v/>
      </c>
      <c r="N974" s="31"/>
      <c r="O974" s="300">
        <f t="shared" si="60"/>
        <v>0</v>
      </c>
      <c r="P974" s="300">
        <f t="shared" si="63"/>
        <v>0</v>
      </c>
    </row>
    <row r="975" spans="1:16" x14ac:dyDescent="0.2">
      <c r="A975" s="36" t="str">
        <f>IF(LEN(Crossconnect!A977)=0,"",Crossconnect!A977)</f>
        <v/>
      </c>
      <c r="B975" s="174" t="str">
        <f>IF(LEN(Crossconnect!C977)=0,"",Crossconnect!C977)</f>
        <v/>
      </c>
      <c r="C975" s="174" t="str">
        <f t="shared" si="61"/>
        <v/>
      </c>
      <c r="D975" s="299" t="str">
        <f>IF(Crossconnect!B977="","",Crossconnect!B977)</f>
        <v/>
      </c>
      <c r="E975" s="174" t="str">
        <f>IF(LEN(Crossconnect!E977)=0,"",Crossconnect!E977)</f>
        <v/>
      </c>
      <c r="F975" s="174" t="str">
        <f t="shared" si="62"/>
        <v/>
      </c>
      <c r="G975" s="79" t="str">
        <f>IF(Crossconnect!D977="","",Crossconnect!D977)</f>
        <v/>
      </c>
      <c r="H975" s="36" t="str">
        <f>IF(LEN(Crossconnect!F977)=0,"",Crossconnect!F977)</f>
        <v/>
      </c>
      <c r="I975" s="238" t="str">
        <f>IF($C975="","",IF($C975="Ja","",VLOOKUP($B975,PDC!$B$10:$G$95,6,FALSE)))</f>
        <v/>
      </c>
      <c r="J975" s="238" t="str">
        <f>IF($C975="","",IF($C975="Ja","",VLOOKUP($B975,PDC!$B$10:$G$95,5,FALSE)))</f>
        <v/>
      </c>
      <c r="K975" s="31"/>
      <c r="L975" s="31"/>
      <c r="M975" s="238" t="str">
        <f>IF($F975="","",IF($F975="Ja","",VLOOKUP($E975,PDC!$B$10:$G$95,5,FALSE)))</f>
        <v/>
      </c>
      <c r="N975" s="31"/>
      <c r="O975" s="300">
        <f t="shared" si="60"/>
        <v>0</v>
      </c>
      <c r="P975" s="300">
        <f t="shared" si="63"/>
        <v>0</v>
      </c>
    </row>
    <row r="976" spans="1:16" x14ac:dyDescent="0.2">
      <c r="A976" s="36" t="str">
        <f>IF(LEN(Crossconnect!A978)=0,"",Crossconnect!A978)</f>
        <v/>
      </c>
      <c r="B976" s="174" t="str">
        <f>IF(LEN(Crossconnect!C978)=0,"",Crossconnect!C978)</f>
        <v/>
      </c>
      <c r="C976" s="174" t="str">
        <f t="shared" si="61"/>
        <v/>
      </c>
      <c r="D976" s="299" t="str">
        <f>IF(Crossconnect!B978="","",Crossconnect!B978)</f>
        <v/>
      </c>
      <c r="E976" s="174" t="str">
        <f>IF(LEN(Crossconnect!E978)=0,"",Crossconnect!E978)</f>
        <v/>
      </c>
      <c r="F976" s="174" t="str">
        <f t="shared" si="62"/>
        <v/>
      </c>
      <c r="G976" s="79" t="str">
        <f>IF(Crossconnect!D978="","",Crossconnect!D978)</f>
        <v/>
      </c>
      <c r="H976" s="36" t="str">
        <f>IF(LEN(Crossconnect!F978)=0,"",Crossconnect!F978)</f>
        <v/>
      </c>
      <c r="I976" s="238" t="str">
        <f>IF($C976="","",IF($C976="Ja","",VLOOKUP($B976,PDC!$B$10:$G$95,6,FALSE)))</f>
        <v/>
      </c>
      <c r="J976" s="238" t="str">
        <f>IF($C976="","",IF($C976="Ja","",VLOOKUP($B976,PDC!$B$10:$G$95,5,FALSE)))</f>
        <v/>
      </c>
      <c r="K976" s="31"/>
      <c r="L976" s="31"/>
      <c r="M976" s="238" t="str">
        <f>IF($F976="","",IF($F976="Ja","",VLOOKUP($E976,PDC!$B$10:$G$95,5,FALSE)))</f>
        <v/>
      </c>
      <c r="N976" s="31"/>
      <c r="O976" s="300">
        <f t="shared" si="60"/>
        <v>0</v>
      </c>
      <c r="P976" s="300">
        <f t="shared" si="63"/>
        <v>0</v>
      </c>
    </row>
    <row r="977" spans="1:16" x14ac:dyDescent="0.2">
      <c r="A977" s="36" t="str">
        <f>IF(LEN(Crossconnect!A979)=0,"",Crossconnect!A979)</f>
        <v/>
      </c>
      <c r="B977" s="174" t="str">
        <f>IF(LEN(Crossconnect!C979)=0,"",Crossconnect!C979)</f>
        <v/>
      </c>
      <c r="C977" s="174" t="str">
        <f t="shared" si="61"/>
        <v/>
      </c>
      <c r="D977" s="299" t="str">
        <f>IF(Crossconnect!B979="","",Crossconnect!B979)</f>
        <v/>
      </c>
      <c r="E977" s="174" t="str">
        <f>IF(LEN(Crossconnect!E979)=0,"",Crossconnect!E979)</f>
        <v/>
      </c>
      <c r="F977" s="174" t="str">
        <f t="shared" si="62"/>
        <v/>
      </c>
      <c r="G977" s="79" t="str">
        <f>IF(Crossconnect!D979="","",Crossconnect!D979)</f>
        <v/>
      </c>
      <c r="H977" s="36" t="str">
        <f>IF(LEN(Crossconnect!F979)=0,"",Crossconnect!F979)</f>
        <v/>
      </c>
      <c r="I977" s="238" t="str">
        <f>IF($C977="","",IF($C977="Ja","",VLOOKUP($B977,PDC!$B$10:$G$95,6,FALSE)))</f>
        <v/>
      </c>
      <c r="J977" s="238" t="str">
        <f>IF($C977="","",IF($C977="Ja","",VLOOKUP($B977,PDC!$B$10:$G$95,5,FALSE)))</f>
        <v/>
      </c>
      <c r="K977" s="31"/>
      <c r="L977" s="31"/>
      <c r="M977" s="238" t="str">
        <f>IF($F977="","",IF($F977="Ja","",VLOOKUP($E977,PDC!$B$10:$G$95,5,FALSE)))</f>
        <v/>
      </c>
      <c r="N977" s="31"/>
      <c r="O977" s="300">
        <f t="shared" si="60"/>
        <v>0</v>
      </c>
      <c r="P977" s="300">
        <f t="shared" si="63"/>
        <v>0</v>
      </c>
    </row>
    <row r="978" spans="1:16" x14ac:dyDescent="0.2">
      <c r="A978" s="36" t="str">
        <f>IF(LEN(Crossconnect!A980)=0,"",Crossconnect!A980)</f>
        <v/>
      </c>
      <c r="B978" s="174" t="str">
        <f>IF(LEN(Crossconnect!C980)=0,"",Crossconnect!C980)</f>
        <v/>
      </c>
      <c r="C978" s="174" t="str">
        <f t="shared" si="61"/>
        <v/>
      </c>
      <c r="D978" s="299" t="str">
        <f>IF(Crossconnect!B980="","",Crossconnect!B980)</f>
        <v/>
      </c>
      <c r="E978" s="174" t="str">
        <f>IF(LEN(Crossconnect!E980)=0,"",Crossconnect!E980)</f>
        <v/>
      </c>
      <c r="F978" s="174" t="str">
        <f t="shared" si="62"/>
        <v/>
      </c>
      <c r="G978" s="79" t="str">
        <f>IF(Crossconnect!D980="","",Crossconnect!D980)</f>
        <v/>
      </c>
      <c r="H978" s="36" t="str">
        <f>IF(LEN(Crossconnect!F980)=0,"",Crossconnect!F980)</f>
        <v/>
      </c>
      <c r="I978" s="238" t="str">
        <f>IF($C978="","",IF($C978="Ja","",VLOOKUP($B978,PDC!$B$10:$G$95,6,FALSE)))</f>
        <v/>
      </c>
      <c r="J978" s="238" t="str">
        <f>IF($C978="","",IF($C978="Ja","",VLOOKUP($B978,PDC!$B$10:$G$95,5,FALSE)))</f>
        <v/>
      </c>
      <c r="K978" s="31"/>
      <c r="L978" s="31"/>
      <c r="M978" s="238" t="str">
        <f>IF($F978="","",IF($F978="Ja","",VLOOKUP($E978,PDC!$B$10:$G$95,5,FALSE)))</f>
        <v/>
      </c>
      <c r="N978" s="31"/>
      <c r="O978" s="300">
        <f t="shared" si="60"/>
        <v>0</v>
      </c>
      <c r="P978" s="300">
        <f t="shared" si="63"/>
        <v>0</v>
      </c>
    </row>
    <row r="979" spans="1:16" x14ac:dyDescent="0.2">
      <c r="A979" s="36" t="str">
        <f>IF(LEN(Crossconnect!A981)=0,"",Crossconnect!A981)</f>
        <v/>
      </c>
      <c r="B979" s="174" t="str">
        <f>IF(LEN(Crossconnect!C981)=0,"",Crossconnect!C981)</f>
        <v/>
      </c>
      <c r="C979" s="174" t="str">
        <f t="shared" si="61"/>
        <v/>
      </c>
      <c r="D979" s="299" t="str">
        <f>IF(Crossconnect!B981="","",Crossconnect!B981)</f>
        <v/>
      </c>
      <c r="E979" s="174" t="str">
        <f>IF(LEN(Crossconnect!E981)=0,"",Crossconnect!E981)</f>
        <v/>
      </c>
      <c r="F979" s="174" t="str">
        <f t="shared" si="62"/>
        <v/>
      </c>
      <c r="G979" s="79" t="str">
        <f>IF(Crossconnect!D981="","",Crossconnect!D981)</f>
        <v/>
      </c>
      <c r="H979" s="36" t="str">
        <f>IF(LEN(Crossconnect!F981)=0,"",Crossconnect!F981)</f>
        <v/>
      </c>
      <c r="I979" s="238" t="str">
        <f>IF($C979="","",IF($C979="Ja","",VLOOKUP($B979,PDC!$B$10:$G$95,6,FALSE)))</f>
        <v/>
      </c>
      <c r="J979" s="238" t="str">
        <f>IF($C979="","",IF($C979="Ja","",VLOOKUP($B979,PDC!$B$10:$G$95,5,FALSE)))</f>
        <v/>
      </c>
      <c r="K979" s="31"/>
      <c r="L979" s="31"/>
      <c r="M979" s="238" t="str">
        <f>IF($F979="","",IF($F979="Ja","",VLOOKUP($E979,PDC!$B$10:$G$95,5,FALSE)))</f>
        <v/>
      </c>
      <c r="N979" s="31"/>
      <c r="O979" s="300">
        <f t="shared" si="60"/>
        <v>0</v>
      </c>
      <c r="P979" s="300">
        <f t="shared" si="63"/>
        <v>0</v>
      </c>
    </row>
    <row r="980" spans="1:16" x14ac:dyDescent="0.2">
      <c r="A980" s="36" t="str">
        <f>IF(LEN(Crossconnect!A982)=0,"",Crossconnect!A982)</f>
        <v/>
      </c>
      <c r="B980" s="174" t="str">
        <f>IF(LEN(Crossconnect!C982)=0,"",Crossconnect!C982)</f>
        <v/>
      </c>
      <c r="C980" s="174" t="str">
        <f t="shared" si="61"/>
        <v/>
      </c>
      <c r="D980" s="299" t="str">
        <f>IF(Crossconnect!B982="","",Crossconnect!B982)</f>
        <v/>
      </c>
      <c r="E980" s="174" t="str">
        <f>IF(LEN(Crossconnect!E982)=0,"",Crossconnect!E982)</f>
        <v/>
      </c>
      <c r="F980" s="174" t="str">
        <f t="shared" si="62"/>
        <v/>
      </c>
      <c r="G980" s="79" t="str">
        <f>IF(Crossconnect!D982="","",Crossconnect!D982)</f>
        <v/>
      </c>
      <c r="H980" s="36" t="str">
        <f>IF(LEN(Crossconnect!F982)=0,"",Crossconnect!F982)</f>
        <v/>
      </c>
      <c r="I980" s="238" t="str">
        <f>IF($C980="","",IF($C980="Ja","",VLOOKUP($B980,PDC!$B$10:$G$95,6,FALSE)))</f>
        <v/>
      </c>
      <c r="J980" s="238" t="str">
        <f>IF($C980="","",IF($C980="Ja","",VLOOKUP($B980,PDC!$B$10:$G$95,5,FALSE)))</f>
        <v/>
      </c>
      <c r="K980" s="31"/>
      <c r="L980" s="31"/>
      <c r="M980" s="238" t="str">
        <f>IF($F980="","",IF($F980="Ja","",VLOOKUP($E980,PDC!$B$10:$G$95,5,FALSE)))</f>
        <v/>
      </c>
      <c r="N980" s="31"/>
      <c r="O980" s="300">
        <f t="shared" si="60"/>
        <v>0</v>
      </c>
      <c r="P980" s="300">
        <f t="shared" si="63"/>
        <v>0</v>
      </c>
    </row>
    <row r="981" spans="1:16" x14ac:dyDescent="0.2">
      <c r="A981" s="36" t="str">
        <f>IF(LEN(Crossconnect!A983)=0,"",Crossconnect!A983)</f>
        <v/>
      </c>
      <c r="B981" s="174" t="str">
        <f>IF(LEN(Crossconnect!C983)=0,"",Crossconnect!C983)</f>
        <v/>
      </c>
      <c r="C981" s="174" t="str">
        <f t="shared" si="61"/>
        <v/>
      </c>
      <c r="D981" s="299" t="str">
        <f>IF(Crossconnect!B983="","",Crossconnect!B983)</f>
        <v/>
      </c>
      <c r="E981" s="174" t="str">
        <f>IF(LEN(Crossconnect!E983)=0,"",Crossconnect!E983)</f>
        <v/>
      </c>
      <c r="F981" s="174" t="str">
        <f t="shared" si="62"/>
        <v/>
      </c>
      <c r="G981" s="79" t="str">
        <f>IF(Crossconnect!D983="","",Crossconnect!D983)</f>
        <v/>
      </c>
      <c r="H981" s="36" t="str">
        <f>IF(LEN(Crossconnect!F983)=0,"",Crossconnect!F983)</f>
        <v/>
      </c>
      <c r="I981" s="238" t="str">
        <f>IF($C981="","",IF($C981="Ja","",VLOOKUP($B981,PDC!$B$10:$G$95,6,FALSE)))</f>
        <v/>
      </c>
      <c r="J981" s="238" t="str">
        <f>IF($C981="","",IF($C981="Ja","",VLOOKUP($B981,PDC!$B$10:$G$95,5,FALSE)))</f>
        <v/>
      </c>
      <c r="K981" s="31"/>
      <c r="L981" s="31"/>
      <c r="M981" s="238" t="str">
        <f>IF($F981="","",IF($F981="Ja","",VLOOKUP($E981,PDC!$B$10:$G$95,5,FALSE)))</f>
        <v/>
      </c>
      <c r="N981" s="31"/>
      <c r="O981" s="300">
        <f t="shared" si="60"/>
        <v>0</v>
      </c>
      <c r="P981" s="300">
        <f t="shared" si="63"/>
        <v>0</v>
      </c>
    </row>
    <row r="982" spans="1:16" x14ac:dyDescent="0.2">
      <c r="A982" s="36" t="str">
        <f>IF(LEN(Crossconnect!A984)=0,"",Crossconnect!A984)</f>
        <v/>
      </c>
      <c r="B982" s="174" t="str">
        <f>IF(LEN(Crossconnect!C984)=0,"",Crossconnect!C984)</f>
        <v/>
      </c>
      <c r="C982" s="174" t="str">
        <f t="shared" si="61"/>
        <v/>
      </c>
      <c r="D982" s="299" t="str">
        <f>IF(Crossconnect!B984="","",Crossconnect!B984)</f>
        <v/>
      </c>
      <c r="E982" s="174" t="str">
        <f>IF(LEN(Crossconnect!E984)=0,"",Crossconnect!E984)</f>
        <v/>
      </c>
      <c r="F982" s="174" t="str">
        <f t="shared" si="62"/>
        <v/>
      </c>
      <c r="G982" s="79" t="str">
        <f>IF(Crossconnect!D984="","",Crossconnect!D984)</f>
        <v/>
      </c>
      <c r="H982" s="36" t="str">
        <f>IF(LEN(Crossconnect!F984)=0,"",Crossconnect!F984)</f>
        <v/>
      </c>
      <c r="I982" s="238" t="str">
        <f>IF($C982="","",IF($C982="Ja","",VLOOKUP($B982,PDC!$B$10:$G$95,6,FALSE)))</f>
        <v/>
      </c>
      <c r="J982" s="238" t="str">
        <f>IF($C982="","",IF($C982="Ja","",VLOOKUP($B982,PDC!$B$10:$G$95,5,FALSE)))</f>
        <v/>
      </c>
      <c r="K982" s="31"/>
      <c r="L982" s="31"/>
      <c r="M982" s="238" t="str">
        <f>IF($F982="","",IF($F982="Ja","",VLOOKUP($E982,PDC!$B$10:$G$95,5,FALSE)))</f>
        <v/>
      </c>
      <c r="N982" s="31"/>
      <c r="O982" s="300">
        <f t="shared" si="60"/>
        <v>0</v>
      </c>
      <c r="P982" s="300">
        <f t="shared" si="63"/>
        <v>0</v>
      </c>
    </row>
    <row r="983" spans="1:16" x14ac:dyDescent="0.2">
      <c r="A983" s="36" t="str">
        <f>IF(LEN(Crossconnect!A985)=0,"",Crossconnect!A985)</f>
        <v/>
      </c>
      <c r="B983" s="174" t="str">
        <f>IF(LEN(Crossconnect!C985)=0,"",Crossconnect!C985)</f>
        <v/>
      </c>
      <c r="C983" s="174" t="str">
        <f t="shared" si="61"/>
        <v/>
      </c>
      <c r="D983" s="299" t="str">
        <f>IF(Crossconnect!B985="","",Crossconnect!B985)</f>
        <v/>
      </c>
      <c r="E983" s="174" t="str">
        <f>IF(LEN(Crossconnect!E985)=0,"",Crossconnect!E985)</f>
        <v/>
      </c>
      <c r="F983" s="174" t="str">
        <f t="shared" si="62"/>
        <v/>
      </c>
      <c r="G983" s="79" t="str">
        <f>IF(Crossconnect!D985="","",Crossconnect!D985)</f>
        <v/>
      </c>
      <c r="H983" s="36" t="str">
        <f>IF(LEN(Crossconnect!F985)=0,"",Crossconnect!F985)</f>
        <v/>
      </c>
      <c r="I983" s="238" t="str">
        <f>IF($C983="","",IF($C983="Ja","",VLOOKUP($B983,PDC!$B$10:$G$95,6,FALSE)))</f>
        <v/>
      </c>
      <c r="J983" s="238" t="str">
        <f>IF($C983="","",IF($C983="Ja","",VLOOKUP($B983,PDC!$B$10:$G$95,5,FALSE)))</f>
        <v/>
      </c>
      <c r="K983" s="31"/>
      <c r="L983" s="31"/>
      <c r="M983" s="238" t="str">
        <f>IF($F983="","",IF($F983="Ja","",VLOOKUP($E983,PDC!$B$10:$G$95,5,FALSE)))</f>
        <v/>
      </c>
      <c r="N983" s="31"/>
      <c r="O983" s="300">
        <f t="shared" si="60"/>
        <v>0</v>
      </c>
      <c r="P983" s="300">
        <f t="shared" si="63"/>
        <v>0</v>
      </c>
    </row>
    <row r="984" spans="1:16" x14ac:dyDescent="0.2">
      <c r="A984" s="36" t="str">
        <f>IF(LEN(Crossconnect!A986)=0,"",Crossconnect!A986)</f>
        <v/>
      </c>
      <c r="B984" s="174" t="str">
        <f>IF(LEN(Crossconnect!C986)=0,"",Crossconnect!C986)</f>
        <v/>
      </c>
      <c r="C984" s="174" t="str">
        <f t="shared" si="61"/>
        <v/>
      </c>
      <c r="D984" s="299" t="str">
        <f>IF(Crossconnect!B986="","",Crossconnect!B986)</f>
        <v/>
      </c>
      <c r="E984" s="174" t="str">
        <f>IF(LEN(Crossconnect!E986)=0,"",Crossconnect!E986)</f>
        <v/>
      </c>
      <c r="F984" s="174" t="str">
        <f t="shared" si="62"/>
        <v/>
      </c>
      <c r="G984" s="79" t="str">
        <f>IF(Crossconnect!D986="","",Crossconnect!D986)</f>
        <v/>
      </c>
      <c r="H984" s="36" t="str">
        <f>IF(LEN(Crossconnect!F986)=0,"",Crossconnect!F986)</f>
        <v/>
      </c>
      <c r="I984" s="238" t="str">
        <f>IF($C984="","",IF($C984="Ja","",VLOOKUP($B984,PDC!$B$10:$G$95,6,FALSE)))</f>
        <v/>
      </c>
      <c r="J984" s="238" t="str">
        <f>IF($C984="","",IF($C984="Ja","",VLOOKUP($B984,PDC!$B$10:$G$95,5,FALSE)))</f>
        <v/>
      </c>
      <c r="K984" s="31"/>
      <c r="L984" s="31"/>
      <c r="M984" s="238" t="str">
        <f>IF($F984="","",IF($F984="Ja","",VLOOKUP($E984,PDC!$B$10:$G$95,5,FALSE)))</f>
        <v/>
      </c>
      <c r="N984" s="31"/>
      <c r="O984" s="300">
        <f t="shared" si="60"/>
        <v>0</v>
      </c>
      <c r="P984" s="300">
        <f t="shared" si="63"/>
        <v>0</v>
      </c>
    </row>
    <row r="985" spans="1:16" x14ac:dyDescent="0.2">
      <c r="A985" s="36" t="str">
        <f>IF(LEN(Crossconnect!A987)=0,"",Crossconnect!A987)</f>
        <v/>
      </c>
      <c r="B985" s="174" t="str">
        <f>IF(LEN(Crossconnect!C987)=0,"",Crossconnect!C987)</f>
        <v/>
      </c>
      <c r="C985" s="174" t="str">
        <f t="shared" si="61"/>
        <v/>
      </c>
      <c r="D985" s="299" t="str">
        <f>IF(Crossconnect!B987="","",Crossconnect!B987)</f>
        <v/>
      </c>
      <c r="E985" s="174" t="str">
        <f>IF(LEN(Crossconnect!E987)=0,"",Crossconnect!E987)</f>
        <v/>
      </c>
      <c r="F985" s="174" t="str">
        <f t="shared" si="62"/>
        <v/>
      </c>
      <c r="G985" s="79" t="str">
        <f>IF(Crossconnect!D987="","",Crossconnect!D987)</f>
        <v/>
      </c>
      <c r="H985" s="36" t="str">
        <f>IF(LEN(Crossconnect!F987)=0,"",Crossconnect!F987)</f>
        <v/>
      </c>
      <c r="I985" s="238" t="str">
        <f>IF($C985="","",IF($C985="Ja","",VLOOKUP($B985,PDC!$B$10:$G$95,6,FALSE)))</f>
        <v/>
      </c>
      <c r="J985" s="238" t="str">
        <f>IF($C985="","",IF($C985="Ja","",VLOOKUP($B985,PDC!$B$10:$G$95,5,FALSE)))</f>
        <v/>
      </c>
      <c r="K985" s="31"/>
      <c r="L985" s="31"/>
      <c r="M985" s="238" t="str">
        <f>IF($F985="","",IF($F985="Ja","",VLOOKUP($E985,PDC!$B$10:$G$95,5,FALSE)))</f>
        <v/>
      </c>
      <c r="N985" s="31"/>
      <c r="O985" s="300">
        <f t="shared" si="60"/>
        <v>0</v>
      </c>
      <c r="P985" s="300">
        <f t="shared" si="63"/>
        <v>0</v>
      </c>
    </row>
    <row r="986" spans="1:16" x14ac:dyDescent="0.2">
      <c r="A986" s="36" t="str">
        <f>IF(LEN(Crossconnect!A988)=0,"",Crossconnect!A988)</f>
        <v/>
      </c>
      <c r="B986" s="174" t="str">
        <f>IF(LEN(Crossconnect!C988)=0,"",Crossconnect!C988)</f>
        <v/>
      </c>
      <c r="C986" s="174" t="str">
        <f t="shared" si="61"/>
        <v/>
      </c>
      <c r="D986" s="299" t="str">
        <f>IF(Crossconnect!B988="","",Crossconnect!B988)</f>
        <v/>
      </c>
      <c r="E986" s="174" t="str">
        <f>IF(LEN(Crossconnect!E988)=0,"",Crossconnect!E988)</f>
        <v/>
      </c>
      <c r="F986" s="174" t="str">
        <f t="shared" si="62"/>
        <v/>
      </c>
      <c r="G986" s="79" t="str">
        <f>IF(Crossconnect!D988="","",Crossconnect!D988)</f>
        <v/>
      </c>
      <c r="H986" s="36" t="str">
        <f>IF(LEN(Crossconnect!F988)=0,"",Crossconnect!F988)</f>
        <v/>
      </c>
      <c r="I986" s="238" t="str">
        <f>IF($C986="","",IF($C986="Ja","",VLOOKUP($B986,PDC!$B$10:$G$95,6,FALSE)))</f>
        <v/>
      </c>
      <c r="J986" s="238" t="str">
        <f>IF($C986="","",IF($C986="Ja","",VLOOKUP($B986,PDC!$B$10:$G$95,5,FALSE)))</f>
        <v/>
      </c>
      <c r="K986" s="31"/>
      <c r="L986" s="31"/>
      <c r="M986" s="238" t="str">
        <f>IF($F986="","",IF($F986="Ja","",VLOOKUP($E986,PDC!$B$10:$G$95,5,FALSE)))</f>
        <v/>
      </c>
      <c r="N986" s="31"/>
      <c r="O986" s="300">
        <f t="shared" si="60"/>
        <v>0</v>
      </c>
      <c r="P986" s="300">
        <f t="shared" si="63"/>
        <v>0</v>
      </c>
    </row>
    <row r="987" spans="1:16" x14ac:dyDescent="0.2">
      <c r="A987" s="36" t="str">
        <f>IF(LEN(Crossconnect!A989)=0,"",Crossconnect!A989)</f>
        <v/>
      </c>
      <c r="B987" s="174" t="str">
        <f>IF(LEN(Crossconnect!C989)=0,"",Crossconnect!C989)</f>
        <v/>
      </c>
      <c r="C987" s="174" t="str">
        <f t="shared" si="61"/>
        <v/>
      </c>
      <c r="D987" s="299" t="str">
        <f>IF(Crossconnect!B989="","",Crossconnect!B989)</f>
        <v/>
      </c>
      <c r="E987" s="174" t="str">
        <f>IF(LEN(Crossconnect!E989)=0,"",Crossconnect!E989)</f>
        <v/>
      </c>
      <c r="F987" s="174" t="str">
        <f t="shared" si="62"/>
        <v/>
      </c>
      <c r="G987" s="79" t="str">
        <f>IF(Crossconnect!D989="","",Crossconnect!D989)</f>
        <v/>
      </c>
      <c r="H987" s="36" t="str">
        <f>IF(LEN(Crossconnect!F989)=0,"",Crossconnect!F989)</f>
        <v/>
      </c>
      <c r="I987" s="238" t="str">
        <f>IF($C987="","",IF($C987="Ja","",VLOOKUP($B987,PDC!$B$10:$G$95,6,FALSE)))</f>
        <v/>
      </c>
      <c r="J987" s="238" t="str">
        <f>IF($C987="","",IF($C987="Ja","",VLOOKUP($B987,PDC!$B$10:$G$95,5,FALSE)))</f>
        <v/>
      </c>
      <c r="K987" s="31"/>
      <c r="L987" s="31"/>
      <c r="M987" s="238" t="str">
        <f>IF($F987="","",IF($F987="Ja","",VLOOKUP($E987,PDC!$B$10:$G$95,5,FALSE)))</f>
        <v/>
      </c>
      <c r="N987" s="31"/>
      <c r="O987" s="300">
        <f t="shared" si="60"/>
        <v>0</v>
      </c>
      <c r="P987" s="300">
        <f t="shared" si="63"/>
        <v>0</v>
      </c>
    </row>
    <row r="988" spans="1:16" x14ac:dyDescent="0.2">
      <c r="A988" s="36" t="str">
        <f>IF(LEN(Crossconnect!A990)=0,"",Crossconnect!A990)</f>
        <v/>
      </c>
      <c r="B988" s="174" t="str">
        <f>IF(LEN(Crossconnect!C990)=0,"",Crossconnect!C990)</f>
        <v/>
      </c>
      <c r="C988" s="174" t="str">
        <f t="shared" si="61"/>
        <v/>
      </c>
      <c r="D988" s="299" t="str">
        <f>IF(Crossconnect!B990="","",Crossconnect!B990)</f>
        <v/>
      </c>
      <c r="E988" s="174" t="str">
        <f>IF(LEN(Crossconnect!E990)=0,"",Crossconnect!E990)</f>
        <v/>
      </c>
      <c r="F988" s="174" t="str">
        <f t="shared" si="62"/>
        <v/>
      </c>
      <c r="G988" s="79" t="str">
        <f>IF(Crossconnect!D990="","",Crossconnect!D990)</f>
        <v/>
      </c>
      <c r="H988" s="36" t="str">
        <f>IF(LEN(Crossconnect!F990)=0,"",Crossconnect!F990)</f>
        <v/>
      </c>
      <c r="I988" s="238" t="str">
        <f>IF($C988="","",IF($C988="Ja","",VLOOKUP($B988,PDC!$B$10:$G$95,6,FALSE)))</f>
        <v/>
      </c>
      <c r="J988" s="238" t="str">
        <f>IF($C988="","",IF($C988="Ja","",VLOOKUP($B988,PDC!$B$10:$G$95,5,FALSE)))</f>
        <v/>
      </c>
      <c r="K988" s="31"/>
      <c r="L988" s="31"/>
      <c r="M988" s="238" t="str">
        <f>IF($F988="","",IF($F988="Ja","",VLOOKUP($E988,PDC!$B$10:$G$95,5,FALSE)))</f>
        <v/>
      </c>
      <c r="N988" s="31"/>
      <c r="O988" s="300">
        <f t="shared" si="60"/>
        <v>0</v>
      </c>
      <c r="P988" s="300">
        <f t="shared" si="63"/>
        <v>0</v>
      </c>
    </row>
    <row r="989" spans="1:16" x14ac:dyDescent="0.2">
      <c r="A989" s="36" t="str">
        <f>IF(LEN(Crossconnect!A991)=0,"",Crossconnect!A991)</f>
        <v/>
      </c>
      <c r="B989" s="174" t="str">
        <f>IF(LEN(Crossconnect!C991)=0,"",Crossconnect!C991)</f>
        <v/>
      </c>
      <c r="C989" s="174" t="str">
        <f t="shared" si="61"/>
        <v/>
      </c>
      <c r="D989" s="299" t="str">
        <f>IF(Crossconnect!B991="","",Crossconnect!B991)</f>
        <v/>
      </c>
      <c r="E989" s="174" t="str">
        <f>IF(LEN(Crossconnect!E991)=0,"",Crossconnect!E991)</f>
        <v/>
      </c>
      <c r="F989" s="174" t="str">
        <f t="shared" si="62"/>
        <v/>
      </c>
      <c r="G989" s="79" t="str">
        <f>IF(Crossconnect!D991="","",Crossconnect!D991)</f>
        <v/>
      </c>
      <c r="H989" s="36" t="str">
        <f>IF(LEN(Crossconnect!F991)=0,"",Crossconnect!F991)</f>
        <v/>
      </c>
      <c r="I989" s="238" t="str">
        <f>IF($C989="","",IF($C989="Ja","",VLOOKUP($B989,PDC!$B$10:$G$95,6,FALSE)))</f>
        <v/>
      </c>
      <c r="J989" s="238" t="str">
        <f>IF($C989="","",IF($C989="Ja","",VLOOKUP($B989,PDC!$B$10:$G$95,5,FALSE)))</f>
        <v/>
      </c>
      <c r="K989" s="31"/>
      <c r="L989" s="31"/>
      <c r="M989" s="238" t="str">
        <f>IF($F989="","",IF($F989="Ja","",VLOOKUP($E989,PDC!$B$10:$G$95,5,FALSE)))</f>
        <v/>
      </c>
      <c r="N989" s="31"/>
      <c r="O989" s="300">
        <f t="shared" si="60"/>
        <v>0</v>
      </c>
      <c r="P989" s="300">
        <f t="shared" si="63"/>
        <v>0</v>
      </c>
    </row>
    <row r="990" spans="1:16" x14ac:dyDescent="0.2">
      <c r="A990" s="36" t="str">
        <f>IF(LEN(Crossconnect!A992)=0,"",Crossconnect!A992)</f>
        <v/>
      </c>
      <c r="B990" s="174" t="str">
        <f>IF(LEN(Crossconnect!C992)=0,"",Crossconnect!C992)</f>
        <v/>
      </c>
      <c r="C990" s="174" t="str">
        <f t="shared" si="61"/>
        <v/>
      </c>
      <c r="D990" s="299" t="str">
        <f>IF(Crossconnect!B992="","",Crossconnect!B992)</f>
        <v/>
      </c>
      <c r="E990" s="174" t="str">
        <f>IF(LEN(Crossconnect!E992)=0,"",Crossconnect!E992)</f>
        <v/>
      </c>
      <c r="F990" s="174" t="str">
        <f t="shared" si="62"/>
        <v/>
      </c>
      <c r="G990" s="79" t="str">
        <f>IF(Crossconnect!D992="","",Crossconnect!D992)</f>
        <v/>
      </c>
      <c r="H990" s="36" t="str">
        <f>IF(LEN(Crossconnect!F992)=0,"",Crossconnect!F992)</f>
        <v/>
      </c>
      <c r="I990" s="238" t="str">
        <f>IF($C990="","",IF($C990="Ja","",VLOOKUP($B990,PDC!$B$10:$G$95,6,FALSE)))</f>
        <v/>
      </c>
      <c r="J990" s="238" t="str">
        <f>IF($C990="","",IF($C990="Ja","",VLOOKUP($B990,PDC!$B$10:$G$95,5,FALSE)))</f>
        <v/>
      </c>
      <c r="K990" s="31"/>
      <c r="L990" s="31"/>
      <c r="M990" s="238" t="str">
        <f>IF($F990="","",IF($F990="Ja","",VLOOKUP($E990,PDC!$B$10:$G$95,5,FALSE)))</f>
        <v/>
      </c>
      <c r="N990" s="31"/>
      <c r="O990" s="300">
        <f t="shared" si="60"/>
        <v>0</v>
      </c>
      <c r="P990" s="300">
        <f t="shared" si="63"/>
        <v>0</v>
      </c>
    </row>
    <row r="991" spans="1:16" x14ac:dyDescent="0.2">
      <c r="A991" s="36" t="str">
        <f>IF(LEN(Crossconnect!A993)=0,"",Crossconnect!A993)</f>
        <v/>
      </c>
      <c r="B991" s="174" t="str">
        <f>IF(LEN(Crossconnect!C993)=0,"",Crossconnect!C993)</f>
        <v/>
      </c>
      <c r="C991" s="174" t="str">
        <f t="shared" si="61"/>
        <v/>
      </c>
      <c r="D991" s="299" t="str">
        <f>IF(Crossconnect!B993="","",Crossconnect!B993)</f>
        <v/>
      </c>
      <c r="E991" s="174" t="str">
        <f>IF(LEN(Crossconnect!E993)=0,"",Crossconnect!E993)</f>
        <v/>
      </c>
      <c r="F991" s="174" t="str">
        <f t="shared" si="62"/>
        <v/>
      </c>
      <c r="G991" s="79" t="str">
        <f>IF(Crossconnect!D993="","",Crossconnect!D993)</f>
        <v/>
      </c>
      <c r="H991" s="36" t="str">
        <f>IF(LEN(Crossconnect!F993)=0,"",Crossconnect!F993)</f>
        <v/>
      </c>
      <c r="I991" s="238" t="str">
        <f>IF($C991="","",IF($C991="Ja","",VLOOKUP($B991,PDC!$B$10:$G$95,6,FALSE)))</f>
        <v/>
      </c>
      <c r="J991" s="238" t="str">
        <f>IF($C991="","",IF($C991="Ja","",VLOOKUP($B991,PDC!$B$10:$G$95,5,FALSE)))</f>
        <v/>
      </c>
      <c r="K991" s="31"/>
      <c r="L991" s="31"/>
      <c r="M991" s="238" t="str">
        <f>IF($F991="","",IF($F991="Ja","",VLOOKUP($E991,PDC!$B$10:$G$95,5,FALSE)))</f>
        <v/>
      </c>
      <c r="N991" s="31"/>
      <c r="O991" s="300">
        <f t="shared" si="60"/>
        <v>0</v>
      </c>
      <c r="P991" s="300">
        <f t="shared" si="63"/>
        <v>0</v>
      </c>
    </row>
    <row r="992" spans="1:16" x14ac:dyDescent="0.2">
      <c r="A992" s="36" t="str">
        <f>IF(LEN(Crossconnect!A994)=0,"",Crossconnect!A994)</f>
        <v/>
      </c>
      <c r="B992" s="174" t="str">
        <f>IF(LEN(Crossconnect!C994)=0,"",Crossconnect!C994)</f>
        <v/>
      </c>
      <c r="C992" s="174" t="str">
        <f t="shared" si="61"/>
        <v/>
      </c>
      <c r="D992" s="299" t="str">
        <f>IF(Crossconnect!B994="","",Crossconnect!B994)</f>
        <v/>
      </c>
      <c r="E992" s="174" t="str">
        <f>IF(LEN(Crossconnect!E994)=0,"",Crossconnect!E994)</f>
        <v/>
      </c>
      <c r="F992" s="174" t="str">
        <f t="shared" si="62"/>
        <v/>
      </c>
      <c r="G992" s="79" t="str">
        <f>IF(Crossconnect!D994="","",Crossconnect!D994)</f>
        <v/>
      </c>
      <c r="H992" s="36" t="str">
        <f>IF(LEN(Crossconnect!F994)=0,"",Crossconnect!F994)</f>
        <v/>
      </c>
      <c r="I992" s="238" t="str">
        <f>IF($C992="","",IF($C992="Ja","",VLOOKUP($B992,PDC!$B$10:$G$95,6,FALSE)))</f>
        <v/>
      </c>
      <c r="J992" s="238" t="str">
        <f>IF($C992="","",IF($C992="Ja","",VLOOKUP($B992,PDC!$B$10:$G$95,5,FALSE)))</f>
        <v/>
      </c>
      <c r="K992" s="31"/>
      <c r="L992" s="31"/>
      <c r="M992" s="238" t="str">
        <f>IF($F992="","",IF($F992="Ja","",VLOOKUP($E992,PDC!$B$10:$G$95,5,FALSE)))</f>
        <v/>
      </c>
      <c r="N992" s="31"/>
      <c r="O992" s="300">
        <f t="shared" si="60"/>
        <v>0</v>
      </c>
      <c r="P992" s="300">
        <f t="shared" si="63"/>
        <v>0</v>
      </c>
    </row>
    <row r="993" spans="1:16" x14ac:dyDescent="0.2">
      <c r="A993" s="36" t="str">
        <f>IF(LEN(Crossconnect!A995)=0,"",Crossconnect!A995)</f>
        <v/>
      </c>
      <c r="B993" s="174" t="str">
        <f>IF(LEN(Crossconnect!C995)=0,"",Crossconnect!C995)</f>
        <v/>
      </c>
      <c r="C993" s="174" t="str">
        <f t="shared" si="61"/>
        <v/>
      </c>
      <c r="D993" s="299" t="str">
        <f>IF(Crossconnect!B995="","",Crossconnect!B995)</f>
        <v/>
      </c>
      <c r="E993" s="174" t="str">
        <f>IF(LEN(Crossconnect!E995)=0,"",Crossconnect!E995)</f>
        <v/>
      </c>
      <c r="F993" s="174" t="str">
        <f t="shared" si="62"/>
        <v/>
      </c>
      <c r="G993" s="79" t="str">
        <f>IF(Crossconnect!D995="","",Crossconnect!D995)</f>
        <v/>
      </c>
      <c r="H993" s="36" t="str">
        <f>IF(LEN(Crossconnect!F995)=0,"",Crossconnect!F995)</f>
        <v/>
      </c>
      <c r="I993" s="238" t="str">
        <f>IF($C993="","",IF($C993="Ja","",VLOOKUP($B993,PDC!$B$10:$G$95,6,FALSE)))</f>
        <v/>
      </c>
      <c r="J993" s="238" t="str">
        <f>IF($C993="","",IF($C993="Ja","",VLOOKUP($B993,PDC!$B$10:$G$95,5,FALSE)))</f>
        <v/>
      </c>
      <c r="K993" s="31"/>
      <c r="L993" s="31"/>
      <c r="M993" s="238" t="str">
        <f>IF($F993="","",IF($F993="Ja","",VLOOKUP($E993,PDC!$B$10:$G$95,5,FALSE)))</f>
        <v/>
      </c>
      <c r="N993" s="31"/>
      <c r="O993" s="300">
        <f t="shared" si="60"/>
        <v>0</v>
      </c>
      <c r="P993" s="300">
        <f t="shared" si="63"/>
        <v>0</v>
      </c>
    </row>
    <row r="994" spans="1:16" x14ac:dyDescent="0.2">
      <c r="A994" s="36" t="str">
        <f>IF(LEN(Crossconnect!A996)=0,"",Crossconnect!A996)</f>
        <v/>
      </c>
      <c r="B994" s="174" t="str">
        <f>IF(LEN(Crossconnect!C996)=0,"",Crossconnect!C996)</f>
        <v/>
      </c>
      <c r="C994" s="174" t="str">
        <f t="shared" si="61"/>
        <v/>
      </c>
      <c r="D994" s="299" t="str">
        <f>IF(Crossconnect!B996="","",Crossconnect!B996)</f>
        <v/>
      </c>
      <c r="E994" s="174" t="str">
        <f>IF(LEN(Crossconnect!E996)=0,"",Crossconnect!E996)</f>
        <v/>
      </c>
      <c r="F994" s="174" t="str">
        <f t="shared" si="62"/>
        <v/>
      </c>
      <c r="G994" s="79" t="str">
        <f>IF(Crossconnect!D996="","",Crossconnect!D996)</f>
        <v/>
      </c>
      <c r="H994" s="36" t="str">
        <f>IF(LEN(Crossconnect!F996)=0,"",Crossconnect!F996)</f>
        <v/>
      </c>
      <c r="I994" s="238" t="str">
        <f>IF($C994="","",IF($C994="Ja","",VLOOKUP($B994,PDC!$B$10:$G$95,6,FALSE)))</f>
        <v/>
      </c>
      <c r="J994" s="238" t="str">
        <f>IF($C994="","",IF($C994="Ja","",VLOOKUP($B994,PDC!$B$10:$G$95,5,FALSE)))</f>
        <v/>
      </c>
      <c r="K994" s="31"/>
      <c r="L994" s="31"/>
      <c r="M994" s="238" t="str">
        <f>IF($F994="","",IF($F994="Ja","",VLOOKUP($E994,PDC!$B$10:$G$95,5,FALSE)))</f>
        <v/>
      </c>
      <c r="N994" s="31"/>
      <c r="O994" s="300">
        <f t="shared" si="60"/>
        <v>0</v>
      </c>
      <c r="P994" s="300">
        <f t="shared" si="63"/>
        <v>0</v>
      </c>
    </row>
    <row r="995" spans="1:16" x14ac:dyDescent="0.2">
      <c r="A995" s="36" t="str">
        <f>IF(LEN(Crossconnect!A997)=0,"",Crossconnect!A997)</f>
        <v/>
      </c>
      <c r="B995" s="174" t="str">
        <f>IF(LEN(Crossconnect!C997)=0,"",Crossconnect!C997)</f>
        <v/>
      </c>
      <c r="C995" s="174" t="str">
        <f t="shared" si="61"/>
        <v/>
      </c>
      <c r="D995" s="299" t="str">
        <f>IF(Crossconnect!B997="","",Crossconnect!B997)</f>
        <v/>
      </c>
      <c r="E995" s="174" t="str">
        <f>IF(LEN(Crossconnect!E997)=0,"",Crossconnect!E997)</f>
        <v/>
      </c>
      <c r="F995" s="174" t="str">
        <f t="shared" si="62"/>
        <v/>
      </c>
      <c r="G995" s="79" t="str">
        <f>IF(Crossconnect!D997="","",Crossconnect!D997)</f>
        <v/>
      </c>
      <c r="H995" s="36" t="str">
        <f>IF(LEN(Crossconnect!F997)=0,"",Crossconnect!F997)</f>
        <v/>
      </c>
      <c r="I995" s="238" t="str">
        <f>IF($C995="","",IF($C995="Ja","",VLOOKUP($B995,PDC!$B$10:$G$95,6,FALSE)))</f>
        <v/>
      </c>
      <c r="J995" s="238" t="str">
        <f>IF($C995="","",IF($C995="Ja","",VLOOKUP($B995,PDC!$B$10:$G$95,5,FALSE)))</f>
        <v/>
      </c>
      <c r="K995" s="31"/>
      <c r="L995" s="31"/>
      <c r="M995" s="238" t="str">
        <f>IF($F995="","",IF($F995="Ja","",VLOOKUP($E995,PDC!$B$10:$G$95,5,FALSE)))</f>
        <v/>
      </c>
      <c r="N995" s="31"/>
      <c r="O995" s="300">
        <f t="shared" si="60"/>
        <v>0</v>
      </c>
      <c r="P995" s="300">
        <f t="shared" si="63"/>
        <v>0</v>
      </c>
    </row>
    <row r="996" spans="1:16" x14ac:dyDescent="0.2">
      <c r="A996" s="36" t="str">
        <f>IF(LEN(Crossconnect!A998)=0,"",Crossconnect!A998)</f>
        <v/>
      </c>
      <c r="B996" s="174" t="str">
        <f>IF(LEN(Crossconnect!C998)=0,"",Crossconnect!C998)</f>
        <v/>
      </c>
      <c r="C996" s="174" t="str">
        <f t="shared" si="61"/>
        <v/>
      </c>
      <c r="D996" s="299" t="str">
        <f>IF(Crossconnect!B998="","",Crossconnect!B998)</f>
        <v/>
      </c>
      <c r="E996" s="174" t="str">
        <f>IF(LEN(Crossconnect!E998)=0,"",Crossconnect!E998)</f>
        <v/>
      </c>
      <c r="F996" s="174" t="str">
        <f t="shared" si="62"/>
        <v/>
      </c>
      <c r="G996" s="79" t="str">
        <f>IF(Crossconnect!D998="","",Crossconnect!D998)</f>
        <v/>
      </c>
      <c r="H996" s="36" t="str">
        <f>IF(LEN(Crossconnect!F998)=0,"",Crossconnect!F998)</f>
        <v/>
      </c>
      <c r="I996" s="238" t="str">
        <f>IF($C996="","",IF($C996="Ja","",VLOOKUP($B996,PDC!$B$10:$G$95,6,FALSE)))</f>
        <v/>
      </c>
      <c r="J996" s="238" t="str">
        <f>IF($C996="","",IF($C996="Ja","",VLOOKUP($B996,PDC!$B$10:$G$95,5,FALSE)))</f>
        <v/>
      </c>
      <c r="K996" s="31"/>
      <c r="L996" s="31"/>
      <c r="M996" s="238" t="str">
        <f>IF($F996="","",IF($F996="Ja","",VLOOKUP($E996,PDC!$B$10:$G$95,5,FALSE)))</f>
        <v/>
      </c>
      <c r="N996" s="31"/>
      <c r="O996" s="300">
        <f t="shared" si="60"/>
        <v>0</v>
      </c>
      <c r="P996" s="300">
        <f t="shared" si="63"/>
        <v>0</v>
      </c>
    </row>
    <row r="997" spans="1:16" x14ac:dyDescent="0.2">
      <c r="A997" s="36" t="str">
        <f>IF(LEN(Crossconnect!A999)=0,"",Crossconnect!A999)</f>
        <v/>
      </c>
      <c r="B997" s="174" t="str">
        <f>IF(LEN(Crossconnect!C999)=0,"",Crossconnect!C999)</f>
        <v/>
      </c>
      <c r="C997" s="174" t="str">
        <f t="shared" si="61"/>
        <v/>
      </c>
      <c r="D997" s="299" t="str">
        <f>IF(Crossconnect!B999="","",Crossconnect!B999)</f>
        <v/>
      </c>
      <c r="E997" s="174" t="str">
        <f>IF(LEN(Crossconnect!E999)=0,"",Crossconnect!E999)</f>
        <v/>
      </c>
      <c r="F997" s="174" t="str">
        <f t="shared" si="62"/>
        <v/>
      </c>
      <c r="G997" s="79" t="str">
        <f>IF(Crossconnect!D999="","",Crossconnect!D999)</f>
        <v/>
      </c>
      <c r="H997" s="36" t="str">
        <f>IF(LEN(Crossconnect!F999)=0,"",Crossconnect!F999)</f>
        <v/>
      </c>
      <c r="I997" s="238" t="str">
        <f>IF($C997="","",IF($C997="Ja","",VLOOKUP($B997,PDC!$B$10:$G$95,6,FALSE)))</f>
        <v/>
      </c>
      <c r="J997" s="238" t="str">
        <f>IF($C997="","",IF($C997="Ja","",VLOOKUP($B997,PDC!$B$10:$G$95,5,FALSE)))</f>
        <v/>
      </c>
      <c r="K997" s="31"/>
      <c r="L997" s="31"/>
      <c r="M997" s="238" t="str">
        <f>IF($F997="","",IF($F997="Ja","",VLOOKUP($E997,PDC!$B$10:$G$95,5,FALSE)))</f>
        <v/>
      </c>
      <c r="N997" s="31"/>
      <c r="O997" s="300">
        <f t="shared" si="60"/>
        <v>0</v>
      </c>
      <c r="P997" s="300">
        <f t="shared" si="63"/>
        <v>0</v>
      </c>
    </row>
    <row r="998" spans="1:16" x14ac:dyDescent="0.2">
      <c r="A998" s="36" t="str">
        <f>IF(LEN(Crossconnect!A1000)=0,"",Crossconnect!A1000)</f>
        <v/>
      </c>
      <c r="B998" s="174" t="str">
        <f>IF(LEN(Crossconnect!C1000)=0,"",Crossconnect!C1000)</f>
        <v/>
      </c>
      <c r="C998" s="174" t="str">
        <f t="shared" si="61"/>
        <v/>
      </c>
      <c r="D998" s="299" t="str">
        <f>IF(Crossconnect!B1000="","",Crossconnect!B1000)</f>
        <v/>
      </c>
      <c r="E998" s="174" t="str">
        <f>IF(LEN(Crossconnect!E1000)=0,"",Crossconnect!E1000)</f>
        <v/>
      </c>
      <c r="F998" s="174" t="str">
        <f t="shared" si="62"/>
        <v/>
      </c>
      <c r="G998" s="79" t="str">
        <f>IF(Crossconnect!D1000="","",Crossconnect!D1000)</f>
        <v/>
      </c>
      <c r="H998" s="36" t="str">
        <f>IF(LEN(Crossconnect!F1000)=0,"",Crossconnect!F1000)</f>
        <v/>
      </c>
      <c r="I998" s="238" t="str">
        <f>IF($C998="","",IF($C998="Ja","",VLOOKUP($B998,PDC!$B$10:$G$95,6,FALSE)))</f>
        <v/>
      </c>
      <c r="J998" s="238" t="str">
        <f>IF($C998="","",IF($C998="Ja","",VLOOKUP($B998,PDC!$B$10:$G$95,5,FALSE)))</f>
        <v/>
      </c>
      <c r="K998" s="31"/>
      <c r="L998" s="31"/>
      <c r="M998" s="238" t="str">
        <f>IF($F998="","",IF($F998="Ja","",VLOOKUP($E998,PDC!$B$10:$G$95,5,FALSE)))</f>
        <v/>
      </c>
      <c r="N998" s="31"/>
      <c r="O998" s="300">
        <f t="shared" si="60"/>
        <v>0</v>
      </c>
      <c r="P998" s="300">
        <f t="shared" si="63"/>
        <v>0</v>
      </c>
    </row>
    <row r="999" spans="1:16" x14ac:dyDescent="0.2">
      <c r="A999" s="36" t="str">
        <f>IF(LEN(Crossconnect!A1001)=0,"",Crossconnect!A1001)</f>
        <v/>
      </c>
      <c r="B999" s="174" t="str">
        <f>IF(LEN(Crossconnect!C1001)=0,"",Crossconnect!C1001)</f>
        <v/>
      </c>
      <c r="C999" s="174" t="str">
        <f t="shared" si="61"/>
        <v/>
      </c>
      <c r="D999" s="299" t="str">
        <f>IF(Crossconnect!B1001="","",Crossconnect!B1001)</f>
        <v/>
      </c>
      <c r="E999" s="174" t="str">
        <f>IF(LEN(Crossconnect!E1001)=0,"",Crossconnect!E1001)</f>
        <v/>
      </c>
      <c r="F999" s="174" t="str">
        <f t="shared" si="62"/>
        <v/>
      </c>
      <c r="G999" s="79" t="str">
        <f>IF(Crossconnect!D1001="","",Crossconnect!D1001)</f>
        <v/>
      </c>
      <c r="H999" s="36" t="str">
        <f>IF(LEN(Crossconnect!F1001)=0,"",Crossconnect!F1001)</f>
        <v/>
      </c>
      <c r="I999" s="238" t="str">
        <f>IF($C999="","",IF($C999="Ja","",VLOOKUP($B999,PDC!$B$10:$G$95,6,FALSE)))</f>
        <v/>
      </c>
      <c r="J999" s="238" t="str">
        <f>IF($C999="","",IF($C999="Ja","",VLOOKUP($B999,PDC!$B$10:$G$95,5,FALSE)))</f>
        <v/>
      </c>
      <c r="K999" s="31"/>
      <c r="L999" s="31"/>
      <c r="M999" s="238" t="str">
        <f>IF($F999="","",IF($F999="Ja","",VLOOKUP($E999,PDC!$B$10:$G$95,5,FALSE)))</f>
        <v/>
      </c>
      <c r="N999" s="31"/>
      <c r="O999" s="300">
        <f t="shared" si="60"/>
        <v>0</v>
      </c>
      <c r="P999" s="300">
        <f t="shared" si="63"/>
        <v>0</v>
      </c>
    </row>
    <row r="1000" spans="1:16" x14ac:dyDescent="0.2">
      <c r="A1000" s="36" t="str">
        <f>IF(LEN(Crossconnect!A1002)=0,"",Crossconnect!A1002)</f>
        <v/>
      </c>
      <c r="B1000" s="174" t="str">
        <f>IF(LEN(Crossconnect!C1002)=0,"",Crossconnect!C1002)</f>
        <v/>
      </c>
      <c r="C1000" s="174" t="str">
        <f t="shared" si="61"/>
        <v/>
      </c>
      <c r="D1000" s="299" t="str">
        <f>IF(Crossconnect!B1002="","",Crossconnect!B1002)</f>
        <v/>
      </c>
      <c r="E1000" s="174" t="str">
        <f>IF(LEN(Crossconnect!E1002)=0,"",Crossconnect!E1002)</f>
        <v/>
      </c>
      <c r="F1000" s="174" t="str">
        <f t="shared" si="62"/>
        <v/>
      </c>
      <c r="G1000" s="79" t="str">
        <f>IF(Crossconnect!D1002="","",Crossconnect!D1002)</f>
        <v/>
      </c>
      <c r="H1000" s="36" t="str">
        <f>IF(LEN(Crossconnect!F1002)=0,"",Crossconnect!F1002)</f>
        <v/>
      </c>
      <c r="I1000" s="238" t="str">
        <f>IF($C1000="","",IF($C1000="Ja","",VLOOKUP($B1000,PDC!$B$10:$G$95,6,FALSE)))</f>
        <v/>
      </c>
      <c r="J1000" s="238" t="str">
        <f>IF($C1000="","",IF($C1000="Ja","",VLOOKUP($B1000,PDC!$B$10:$G$95,5,FALSE)))</f>
        <v/>
      </c>
      <c r="K1000" s="31"/>
      <c r="L1000" s="31"/>
      <c r="M1000" s="238" t="str">
        <f>IF($F1000="","",IF($F1000="Ja","",VLOOKUP($E1000,PDC!$B$10:$G$95,5,FALSE)))</f>
        <v/>
      </c>
      <c r="N1000" s="31"/>
      <c r="O1000" s="300">
        <f t="shared" si="60"/>
        <v>0</v>
      </c>
      <c r="P1000" s="300">
        <f t="shared" si="63"/>
        <v>0</v>
      </c>
    </row>
  </sheetData>
  <mergeCells count="7">
    <mergeCell ref="O3:P3"/>
    <mergeCell ref="B8:D8"/>
    <mergeCell ref="M8:N8"/>
    <mergeCell ref="K9:L9"/>
    <mergeCell ref="I9:J9"/>
    <mergeCell ref="I8:L8"/>
    <mergeCell ref="E8:H8"/>
  </mergeCells>
  <conditionalFormatting sqref="L12:L1000">
    <cfRule type="expression" dxfId="5" priority="21" stopIfTrue="1">
      <formula>C12="Ja"</formula>
    </cfRule>
  </conditionalFormatting>
  <conditionalFormatting sqref="K12:K1000">
    <cfRule type="expression" dxfId="4" priority="26" stopIfTrue="1">
      <formula>C12="Ja"</formula>
    </cfRule>
  </conditionalFormatting>
  <conditionalFormatting sqref="N12:N1000">
    <cfRule type="expression" dxfId="3" priority="7" stopIfTrue="1">
      <formula>F12="Ja"</formula>
    </cfRule>
  </conditionalFormatting>
  <conditionalFormatting sqref="M12:M1000">
    <cfRule type="expression" dxfId="2" priority="3" stopIfTrue="1">
      <formula>F12="Nee"</formula>
    </cfRule>
  </conditionalFormatting>
  <conditionalFormatting sqref="I12:I1000">
    <cfRule type="expression" dxfId="1" priority="2">
      <formula>C12="Nee"</formula>
    </cfRule>
  </conditionalFormatting>
  <conditionalFormatting sqref="J12:J1000">
    <cfRule type="expression" dxfId="0" priority="1">
      <formula>C12="Nee"</formula>
    </cfRule>
  </conditionalFormatting>
  <pageMargins left="0.70866141732283472" right="0.70866141732283472" top="0.74803149606299213" bottom="0.74803149606299213" header="0.31496062992125984" footer="0.31496062992125984"/>
  <pageSetup paperSize="9" scale="35" fitToHeight="0" orientation="landscape" r:id="rId1"/>
  <headerFooter>
    <oddHeader>&amp;L&amp;F&amp;C&amp;A&amp;RPagina &amp;P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13DF9D31BE9844B3A7CDE817B29591" ma:contentTypeVersion="0" ma:contentTypeDescription="Een nieuw document maken." ma:contentTypeScope="" ma:versionID="f7d405502082951eff50314a17f35244">
  <xsd:schema xmlns:xsd="http://www.w3.org/2001/XMLSchema" xmlns:xs="http://www.w3.org/2001/XMLSchema" xmlns:p="http://schemas.microsoft.com/office/2006/metadata/properties" targetNamespace="http://schemas.microsoft.com/office/2006/metadata/properties" ma:root="true" ma:fieldsID="1b10c9f0b038841e31f927b16ccaa7c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ECC7F9-45E2-481A-900E-F68ED976C9A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75DB0E5-B5C6-4939-89D4-6A8C8E3FAFD6}">
  <ds:schemaRefs>
    <ds:schemaRef ds:uri="http://schemas.microsoft.com/sharepoint/v3/contenttype/forms"/>
  </ds:schemaRefs>
</ds:datastoreItem>
</file>

<file path=customXml/itemProps3.xml><?xml version="1.0" encoding="utf-8"?>
<ds:datastoreItem xmlns:ds="http://schemas.openxmlformats.org/officeDocument/2006/customXml" ds:itemID="{ACC56EE3-3B81-4D73-A84C-F6D421D57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5</vt:i4>
      </vt:variant>
    </vt:vector>
  </HeadingPairs>
  <TitlesOfParts>
    <vt:vector size="18" baseType="lpstr">
      <vt:lpstr>Versie</vt:lpstr>
      <vt:lpstr>Toelichting </vt:lpstr>
      <vt:lpstr>PDC</vt:lpstr>
      <vt:lpstr>Local Access</vt:lpstr>
      <vt:lpstr>Crossconnectlocaties</vt:lpstr>
      <vt:lpstr>Crossconnect</vt:lpstr>
      <vt:lpstr>Beheer</vt:lpstr>
      <vt:lpstr>Offerte Local Access</vt:lpstr>
      <vt:lpstr>Offerte Crossconnects</vt:lpstr>
      <vt:lpstr>Afwijkende situaties</vt:lpstr>
      <vt:lpstr>Totaal NOK</vt:lpstr>
      <vt:lpstr>Totaal ROK</vt:lpstr>
      <vt:lpstr>Validatie</vt:lpstr>
      <vt:lpstr>'Afwijkende situaties'!Afdrukbereik</vt:lpstr>
      <vt:lpstr>'Offerte Crossconnects'!Afdrukbereik</vt:lpstr>
      <vt:lpstr>'Offerte Local Access'!Afdrukbereik</vt:lpstr>
      <vt:lpstr>'Totaal NOK'!Afdrukbereik</vt:lpstr>
      <vt:lpstr>'Totaal ROK'!Afdrukbereik</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Hazekamp, Davey (CIV)</dc:creator>
  <cp:keywords/>
  <dc:description/>
  <cp:lastModifiedBy>Kort, Peter (CIV)</cp:lastModifiedBy>
  <cp:revision/>
  <dcterms:created xsi:type="dcterms:W3CDTF">2023-01-23T08:03:31Z</dcterms:created>
  <dcterms:modified xsi:type="dcterms:W3CDTF">2024-02-15T14:50:45Z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0x0101001F13DF9D31BE9844B3A7CDE817B29591</vt:lpwstr>
  </property>
  <property fmtid="{D5CDD505-2E9C-101B-9397-08002B2CF9AE}" pid="3" name="BExAnalyzer_OldName">
    <vt:lpwstr>TMNL Bijlage 03&amp;04 v13a.xlsx</vt:lpwstr>
  </property>
  <property fmtid="{D5CDD505-2E9C-101B-9397-08002B2CF9AE}" pid="4" name="MediaServiceImageTags">
    <vt:lpwstr/>
  </property>
</Properties>
</file>