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iv\BV_CM\CatMgt-dataverbindingen\01. Categorie Management\Project CDR2023\Aanbestedingen\03 Vaste Dataverbindingen &amp; Internet\7. BD &amp; Bijlagen\"/>
    </mc:Choice>
  </mc:AlternateContent>
  <bookViews>
    <workbookView xWindow="-876" yWindow="-60" windowWidth="7152" windowHeight="6972" tabRatio="817"/>
  </bookViews>
  <sheets>
    <sheet name="PDC" sheetId="20" r:id="rId1"/>
    <sheet name="Validatie" sheetId="22" state="hidden" r:id="rId2"/>
  </sheets>
  <calcPr calcId="162913"/>
</workbook>
</file>

<file path=xl/calcChain.xml><?xml version="1.0" encoding="utf-8"?>
<calcChain xmlns="http://schemas.openxmlformats.org/spreadsheetml/2006/main">
  <c r="G51" i="20" l="1"/>
  <c r="G50" i="20"/>
  <c r="G49" i="20"/>
  <c r="G48" i="20"/>
  <c r="G47" i="20"/>
  <c r="G46" i="20"/>
  <c r="G45" i="20"/>
  <c r="G44" i="20"/>
  <c r="G43" i="20"/>
  <c r="G42" i="20"/>
  <c r="G41" i="20"/>
  <c r="G40" i="20"/>
  <c r="G39" i="20"/>
  <c r="F51" i="20"/>
  <c r="F50" i="20"/>
  <c r="F49" i="20"/>
  <c r="F48" i="20"/>
  <c r="F47" i="20"/>
  <c r="F46" i="20"/>
  <c r="F45" i="20"/>
  <c r="F44" i="20"/>
  <c r="F43" i="20"/>
  <c r="F42" i="20"/>
  <c r="F41" i="20"/>
  <c r="F40" i="20"/>
  <c r="F39" i="20"/>
  <c r="F19" i="22" l="1"/>
  <c r="F27" i="22"/>
  <c r="F26" i="22"/>
  <c r="F25" i="22"/>
  <c r="F24" i="22"/>
  <c r="F23" i="22"/>
  <c r="F22" i="22"/>
  <c r="F21" i="22"/>
  <c r="F20" i="22"/>
  <c r="D19" i="22"/>
  <c r="D20" i="22"/>
  <c r="D18" i="22"/>
  <c r="D22" i="22"/>
  <c r="D23" i="22"/>
  <c r="D24" i="22"/>
  <c r="D25" i="22"/>
  <c r="D26" i="22"/>
  <c r="D27" i="22"/>
  <c r="D28" i="22"/>
  <c r="D21" i="22"/>
  <c r="E19" i="22"/>
  <c r="C19" i="22"/>
  <c r="C20" i="22"/>
  <c r="C18" i="22"/>
  <c r="E20" i="22"/>
  <c r="E21" i="22"/>
  <c r="E22" i="22"/>
  <c r="E23" i="22"/>
  <c r="E24" i="22"/>
  <c r="E25" i="22"/>
  <c r="E26" i="22"/>
  <c r="E27" i="22"/>
  <c r="C22" i="22"/>
  <c r="C23" i="22"/>
  <c r="C24" i="22"/>
  <c r="C25" i="22"/>
  <c r="C26" i="22"/>
  <c r="C27" i="22"/>
  <c r="C28" i="22"/>
  <c r="C21" i="22"/>
</calcChain>
</file>

<file path=xl/sharedStrings.xml><?xml version="1.0" encoding="utf-8"?>
<sst xmlns="http://schemas.openxmlformats.org/spreadsheetml/2006/main" count="185" uniqueCount="149">
  <si>
    <t>Non-stop</t>
  </si>
  <si>
    <t>On-Net</t>
  </si>
  <si>
    <t>Hoog</t>
  </si>
  <si>
    <t>Beheerprofiel</t>
  </si>
  <si>
    <t>Verhuizing binnen locatie</t>
  </si>
  <si>
    <t>Nee</t>
  </si>
  <si>
    <t>Ja</t>
  </si>
  <si>
    <t>Standaard</t>
  </si>
  <si>
    <t>Inkoop bij 3e partij</t>
  </si>
  <si>
    <t>Opheffen en verlaten locatie incl. verwijderen aansluitpunt</t>
  </si>
  <si>
    <t>Klein informatieverzoek (inspanning maximaal 4 uur)</t>
  </si>
  <si>
    <t>Radio</t>
  </si>
  <si>
    <t>Koper</t>
  </si>
  <si>
    <t>Coax</t>
  </si>
  <si>
    <t>PDC code</t>
  </si>
  <si>
    <t>PDC omschrijving</t>
  </si>
  <si>
    <t>UU01</t>
  </si>
  <si>
    <t>UU02</t>
  </si>
  <si>
    <t>UU03</t>
  </si>
  <si>
    <t>Engineer</t>
  </si>
  <si>
    <t>Projectleider/ Adviseur Telecommunicatie</t>
  </si>
  <si>
    <t>Migratie coordinator</t>
  </si>
  <si>
    <t>Standaard wijzigingen en beheer</t>
  </si>
  <si>
    <t>Capaciteit up-of downgrade</t>
  </si>
  <si>
    <t>Wijzigen CPE configuratie op afstand voor meer dan 10 locaties</t>
  </si>
  <si>
    <t>Site survey op locatie (op verzoek van Deelnemer)</t>
  </si>
  <si>
    <t>Fysieke wijziging CPE configuratie op locatie</t>
  </si>
  <si>
    <t>Verhuizing van een locatie (parallelle opbouw)</t>
  </si>
  <si>
    <t>Leveren extra VPN (op ≤ 10 locaties)</t>
  </si>
  <si>
    <t>Leveren extra VPN (op &gt; 10 locaties)</t>
  </si>
  <si>
    <t>Wijzigen CPE configuratie op afstand voor 1-10 locaties.</t>
  </si>
  <si>
    <t>AG01</t>
  </si>
  <si>
    <t>AG02</t>
  </si>
  <si>
    <t>AG03</t>
  </si>
  <si>
    <t>TP01</t>
  </si>
  <si>
    <t>TP02</t>
  </si>
  <si>
    <t>SW01</t>
  </si>
  <si>
    <t>SW02</t>
  </si>
  <si>
    <t>SW03</t>
  </si>
  <si>
    <t>SW04</t>
  </si>
  <si>
    <t>SW05</t>
  </si>
  <si>
    <t>SW06</t>
  </si>
  <si>
    <t>SW07</t>
  </si>
  <si>
    <t>SW08</t>
  </si>
  <si>
    <t>SW09</t>
  </si>
  <si>
    <t>SW10</t>
  </si>
  <si>
    <t>SW11</t>
  </si>
  <si>
    <t>SW12</t>
  </si>
  <si>
    <t>SW13</t>
  </si>
  <si>
    <t>4G/5G</t>
  </si>
  <si>
    <t>Vervalt</t>
  </si>
  <si>
    <t>FttO (redundant)</t>
  </si>
  <si>
    <t xml:space="preserve">FttO </t>
  </si>
  <si>
    <t>FttH</t>
  </si>
  <si>
    <t>Coax + 4G/5G backup</t>
  </si>
  <si>
    <t>Koper + 4G/5G backup</t>
  </si>
  <si>
    <t>Uurtarieven additionele dienst</t>
  </si>
  <si>
    <t>Cat III
(maandelijks)</t>
  </si>
  <si>
    <t xml:space="preserve">Cat I tarief
</t>
  </si>
  <si>
    <t>Opslag op maandelijkse kosten bij inkoop 3de partij</t>
  </si>
  <si>
    <t>Opslag op eenmalig kosten bij inkoop 3de partij</t>
  </si>
  <si>
    <t>Cat IIA 
migratie
(eenmalig)</t>
  </si>
  <si>
    <t>Niet aanpassen Validatie waarden</t>
  </si>
  <si>
    <t>Tabblad Scenario1&amp;2 kolom J</t>
  </si>
  <si>
    <t>Tabblad Scenario1 kolom K</t>
  </si>
  <si>
    <t>Tabblad Scenario2 kolom K</t>
  </si>
  <si>
    <t>Tabblad Locatielijst kolom I en M</t>
  </si>
  <si>
    <t>Tabblad Locatielijst kolom L</t>
  </si>
  <si>
    <t>Tabblad Locatielijst kolom H</t>
  </si>
  <si>
    <t>4G/5G wel, Radio niet</t>
  </si>
  <si>
    <t>Radio wel, 4G/5G niet</t>
  </si>
  <si>
    <t>Levering dataverbinding van tijdelijke aard (Zie Bijlage 2 paragraaf 6.1), tarief per week</t>
  </si>
  <si>
    <t>AG04</t>
  </si>
  <si>
    <t>On-net maken (glasvezel), opstartkosten</t>
  </si>
  <si>
    <t>On-net maken (glasvezel), graafkosten per meter</t>
  </si>
  <si>
    <t>On-net maken (glasvezel), kosten boren per meter</t>
  </si>
  <si>
    <t>On-Net maken (glasvezel)</t>
  </si>
  <si>
    <t>On-Net maken (radio)</t>
  </si>
  <si>
    <t>On-net maken (radioverbinding)</t>
  </si>
  <si>
    <t xml:space="preserve">Cat IV tarief
</t>
  </si>
  <si>
    <t>Cat V 
(Tarief per uur)</t>
  </si>
  <si>
    <t>Cat VI
(Tarief per wijziging)</t>
  </si>
  <si>
    <t>Bandbreedte (Gb/s)</t>
  </si>
  <si>
    <t>LA01</t>
  </si>
  <si>
    <t>LA02</t>
  </si>
  <si>
    <t>LA03</t>
  </si>
  <si>
    <t>LA11</t>
  </si>
  <si>
    <t>LA12</t>
  </si>
  <si>
    <t>LA13</t>
  </si>
  <si>
    <t>LA22</t>
  </si>
  <si>
    <t>LA23</t>
  </si>
  <si>
    <t>DC22</t>
  </si>
  <si>
    <t>DC23</t>
  </si>
  <si>
    <t>DC12</t>
  </si>
  <si>
    <t>DC13</t>
  </si>
  <si>
    <t>1Gb/s, Local Access + CPE, Beheerprofiel Standaard</t>
  </si>
  <si>
    <t>1Gb/s, Local Access + CPE, Beheerprofiel Hoog</t>
  </si>
  <si>
    <t>1Gb/s, Local Access + CPE, Beheerprofiel Non-stop</t>
  </si>
  <si>
    <t>10Gb/s, Local Access + CPE, Beheerprofiel Standaard</t>
  </si>
  <si>
    <t>10Gb/s, Local Access + CPE, Beheerprofiel Hoog</t>
  </si>
  <si>
    <t>10Gb/s, Local Access + CPE, Beheerprofiel Non-stop</t>
  </si>
  <si>
    <t>100Gb/s, Local Access + CPE, Beheerprofiel Hoog</t>
  </si>
  <si>
    <t>100Gb/s, Local Access + CPE, Beheerprofiel Non-stop</t>
  </si>
  <si>
    <t>10Gb/s, Datacenter crossconnect op ODC, Beheerprofiel Hoog</t>
  </si>
  <si>
    <t>10Gb/s, Datacenter crossconnect op ODC, Beheerprofiel Non-stop</t>
  </si>
  <si>
    <t>100Gb/s, Datacenter crossconnect op ODC, Beheerprofiel Hoog</t>
  </si>
  <si>
    <t>100Gb/s, Datacenter crossconnect op ODC, Beheerprofiel Non-stop</t>
  </si>
  <si>
    <t>100Gb/s, Local Access + CPE, Beheerprofiel Standaard</t>
  </si>
  <si>
    <t>Geen behoefte / niet uitvragen</t>
  </si>
  <si>
    <t>10Gb/s, Datacenter crossconnect op ODC, Beheerprofiel Standaard</t>
  </si>
  <si>
    <t>DC11</t>
  </si>
  <si>
    <t>DC21</t>
  </si>
  <si>
    <t>100Gb/s, Datacenter crossconnect op ODC, Beheerprofiel Standaard</t>
  </si>
  <si>
    <t>Prijs locatie afhankelijk</t>
  </si>
  <si>
    <t>Access bandbreedte (Local Access + CPE of Datacenter crossconnect op ODC)</t>
  </si>
  <si>
    <t>Dienst bandbreedte (Aansluitwaarde)</t>
  </si>
  <si>
    <t>Access bandbreedte (On-net maken, Inkoop 3e partijen)</t>
  </si>
  <si>
    <t>xx01</t>
  </si>
  <si>
    <t>xx02</t>
  </si>
  <si>
    <t>xx05</t>
  </si>
  <si>
    <t>xx10</t>
  </si>
  <si>
    <t>xx20</t>
  </si>
  <si>
    <t>xx30</t>
  </si>
  <si>
    <t>xx40</t>
  </si>
  <si>
    <t>xx50</t>
  </si>
  <si>
    <t>xx100</t>
  </si>
  <si>
    <t>xx90</t>
  </si>
  <si>
    <t>xx80</t>
  </si>
  <si>
    <t>xx70</t>
  </si>
  <si>
    <t>xx60</t>
  </si>
  <si>
    <t>Aansluitwaarde 1 Gb/s</t>
  </si>
  <si>
    <t>Aansluitwaarde 2 Gb/s</t>
  </si>
  <si>
    <t>Aansluitwaarde 5 Gb/s</t>
  </si>
  <si>
    <t>Aansluitwaarde 10 Gb/s</t>
  </si>
  <si>
    <t>Aansluitwaarde 20 Gb/s</t>
  </si>
  <si>
    <t>Aansluitwaarde 30 Gb/s</t>
  </si>
  <si>
    <t>Aansluitwaarde 40 Gb/s</t>
  </si>
  <si>
    <t>Aansluitwaarde 50 Gb/s</t>
  </si>
  <si>
    <t>Aansluitwaarde 60 Gb/s</t>
  </si>
  <si>
    <t>Aansluitwaarde 70 Gb/s</t>
  </si>
  <si>
    <t>Aansluitwaarde 80 Gb/s</t>
  </si>
  <si>
    <t>Aansluitwaarde 90 Gb/s</t>
  </si>
  <si>
    <t>Aansluitwaarde 100 Gb/s</t>
  </si>
  <si>
    <r>
      <rPr>
        <b/>
        <sz val="12"/>
        <rFont val="Arial"/>
        <family val="2"/>
      </rPr>
      <t>IP VPN / Ethernet</t>
    </r>
    <r>
      <rPr>
        <b/>
        <sz val="9"/>
        <rFont val="Arial"/>
        <family val="2"/>
      </rPr>
      <t xml:space="preserve">
</t>
    </r>
  </si>
  <si>
    <t>PDC code 
xx = IP of xx = ET</t>
  </si>
  <si>
    <t>PDC code 
xx = IN</t>
  </si>
  <si>
    <t>Tarief per Gb/s Aansluitwaarde</t>
  </si>
  <si>
    <r>
      <t xml:space="preserve">Meerkosten incidentoplossing buiten het Service window </t>
    </r>
    <r>
      <rPr>
        <sz val="10"/>
        <color rgb="FFFF0000"/>
        <rFont val="Arial"/>
        <family val="2"/>
      </rPr>
      <t>(Zie bijlage 2 paragraaf 9.3.1 vraag [T-V 10])</t>
    </r>
  </si>
  <si>
    <r>
      <rPr>
        <b/>
        <sz val="12"/>
        <rFont val="Arial"/>
        <family val="2"/>
      </rPr>
      <t>Internet</t>
    </r>
    <r>
      <rPr>
        <b/>
        <sz val="9"/>
        <rFont val="Arial"/>
        <family val="2"/>
      </rPr>
      <t xml:space="preserve">
(incl. basis anti-DDoS)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</si>
</sst>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0.0%"/>
    <numFmt numFmtId="169" formatCode="_-* #,##0_-;_-* #,##0\-;_-* &quot;-&quot;??_-;_-@_-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8"/>
      <name val="Arial"/>
      <family val="2"/>
    </font>
    <font>
      <sz val="10"/>
      <color rgb="FFFF0000"/>
      <name val="Arial"/>
      <family val="2"/>
    </font>
    <font>
      <sz val="10"/>
      <color theme="2" tint="-9.9978637043366805E-2"/>
      <name val="Arial"/>
      <family val="2"/>
    </font>
    <font>
      <sz val="10"/>
      <color theme="0" tint="-0.149998474074526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165" fontId="1" fillId="0" borderId="0" applyFont="0" applyFill="0" applyBorder="0" applyAlignment="0" applyProtection="0"/>
  </cellStyleXfs>
  <cellXfs count="137">
    <xf numFmtId="0" fontId="0" fillId="0" borderId="0" xfId="0"/>
    <xf numFmtId="0" fontId="2" fillId="0" borderId="0" xfId="0" applyFont="1" applyFill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Fill="1" applyAlignment="1">
      <alignment horizontal="center" vertical="top" wrapText="1"/>
    </xf>
    <xf numFmtId="0" fontId="3" fillId="0" borderId="0" xfId="0" applyFont="1" applyBorder="1" applyAlignment="1">
      <alignment vertical="top"/>
    </xf>
    <xf numFmtId="0" fontId="0" fillId="0" borderId="0" xfId="0" applyBorder="1"/>
    <xf numFmtId="0" fontId="3" fillId="0" borderId="0" xfId="0" applyFont="1" applyBorder="1"/>
    <xf numFmtId="0" fontId="0" fillId="0" borderId="0" xfId="0"/>
    <xf numFmtId="165" fontId="3" fillId="3" borderId="9" xfId="4" applyFont="1" applyFill="1" applyBorder="1" applyProtection="1">
      <protection locked="0"/>
    </xf>
    <xf numFmtId="0" fontId="0" fillId="0" borderId="0" xfId="0" applyProtection="1"/>
    <xf numFmtId="0" fontId="0" fillId="0" borderId="0" xfId="0" applyAlignment="1" applyProtection="1">
      <alignment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vertical="top" wrapText="1"/>
    </xf>
    <xf numFmtId="0" fontId="1" fillId="0" borderId="10" xfId="0" applyFont="1" applyFill="1" applyBorder="1" applyAlignment="1" applyProtection="1">
      <alignment vertical="top" wrapText="1"/>
    </xf>
    <xf numFmtId="0" fontId="1" fillId="0" borderId="9" xfId="0" applyFont="1" applyFill="1" applyBorder="1" applyAlignment="1" applyProtection="1">
      <alignment vertical="top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vertical="top"/>
    </xf>
    <xf numFmtId="165" fontId="1" fillId="3" borderId="15" xfId="4" applyFont="1" applyFill="1" applyBorder="1" applyProtection="1">
      <protection locked="0"/>
    </xf>
    <xf numFmtId="0" fontId="0" fillId="0" borderId="0" xfId="0" applyFill="1" applyProtection="1"/>
    <xf numFmtId="49" fontId="1" fillId="0" borderId="9" xfId="0" applyNumberFormat="1" applyFont="1" applyFill="1" applyBorder="1" applyAlignment="1" applyProtection="1">
      <alignment horizontal="center" vertical="top"/>
    </xf>
    <xf numFmtId="49" fontId="1" fillId="0" borderId="10" xfId="0" applyNumberFormat="1" applyFont="1" applyFill="1" applyBorder="1" applyAlignment="1" applyProtection="1">
      <alignment horizontal="center" vertical="top"/>
    </xf>
    <xf numFmtId="0" fontId="0" fillId="0" borderId="37" xfId="0" applyBorder="1" applyAlignment="1">
      <alignment vertical="top"/>
    </xf>
    <xf numFmtId="0" fontId="0" fillId="0" borderId="38" xfId="0" applyBorder="1" applyAlignment="1">
      <alignment vertical="top"/>
    </xf>
    <xf numFmtId="0" fontId="3" fillId="0" borderId="25" xfId="0" applyFont="1" applyBorder="1" applyAlignment="1">
      <alignment vertical="top"/>
    </xf>
    <xf numFmtId="0" fontId="0" fillId="0" borderId="37" xfId="0" applyBorder="1"/>
    <xf numFmtId="0" fontId="1" fillId="0" borderId="37" xfId="0" applyFont="1" applyBorder="1" applyAlignment="1">
      <alignment vertical="top"/>
    </xf>
    <xf numFmtId="0" fontId="3" fillId="0" borderId="37" xfId="0" applyFont="1" applyBorder="1" applyAlignment="1">
      <alignment vertical="top"/>
    </xf>
    <xf numFmtId="0" fontId="0" fillId="0" borderId="12" xfId="0" applyBorder="1" applyAlignment="1">
      <alignment vertical="top"/>
    </xf>
    <xf numFmtId="0" fontId="1" fillId="0" borderId="12" xfId="0" applyFont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10" fillId="0" borderId="0" xfId="0" applyFont="1" applyFill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1" fillId="0" borderId="0" xfId="0" applyFont="1"/>
    <xf numFmtId="49" fontId="0" fillId="0" borderId="0" xfId="0" applyNumberFormat="1" applyBorder="1"/>
    <xf numFmtId="0" fontId="1" fillId="0" borderId="17" xfId="0" applyFont="1" applyFill="1" applyBorder="1" applyAlignment="1" applyProtection="1">
      <alignment horizontal="center" vertical="center"/>
    </xf>
    <xf numFmtId="0" fontId="1" fillId="0" borderId="18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top"/>
    </xf>
    <xf numFmtId="0" fontId="1" fillId="0" borderId="10" xfId="0" applyFont="1" applyFill="1" applyBorder="1" applyAlignment="1" applyProtection="1">
      <alignment horizontal="center" vertical="top"/>
    </xf>
    <xf numFmtId="0" fontId="1" fillId="0" borderId="11" xfId="0" applyFont="1" applyFill="1" applyBorder="1" applyAlignment="1" applyProtection="1">
      <alignment horizontal="center" vertical="top"/>
    </xf>
    <xf numFmtId="0" fontId="0" fillId="0" borderId="9" xfId="0" applyBorder="1" applyAlignment="1" applyProtection="1">
      <alignment horizontal="center" vertical="top"/>
    </xf>
    <xf numFmtId="0" fontId="0" fillId="0" borderId="10" xfId="0" applyBorder="1" applyAlignment="1" applyProtection="1">
      <alignment horizontal="center" vertical="top"/>
    </xf>
    <xf numFmtId="0" fontId="3" fillId="0" borderId="9" xfId="0" applyFont="1" applyFill="1" applyBorder="1" applyAlignment="1" applyProtection="1">
      <alignment horizontal="center" vertical="top"/>
    </xf>
    <xf numFmtId="0" fontId="3" fillId="0" borderId="10" xfId="0" applyFont="1" applyFill="1" applyBorder="1" applyAlignment="1" applyProtection="1">
      <alignment horizontal="center" vertical="top"/>
    </xf>
    <xf numFmtId="0" fontId="0" fillId="0" borderId="10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5" fillId="0" borderId="6" xfId="0" applyFont="1" applyFill="1" applyBorder="1" applyAlignment="1" applyProtection="1">
      <alignment vertical="center" wrapText="1"/>
    </xf>
    <xf numFmtId="0" fontId="1" fillId="0" borderId="29" xfId="0" applyFont="1" applyFill="1" applyBorder="1" applyProtection="1"/>
    <xf numFmtId="0" fontId="1" fillId="0" borderId="33" xfId="0" applyFont="1" applyFill="1" applyBorder="1" applyAlignment="1" applyProtection="1">
      <alignment vertical="top"/>
    </xf>
    <xf numFmtId="0" fontId="3" fillId="0" borderId="33" xfId="0" applyFont="1" applyFill="1" applyBorder="1" applyAlignment="1" applyProtection="1">
      <alignment vertical="top"/>
    </xf>
    <xf numFmtId="0" fontId="3" fillId="0" borderId="30" xfId="0" applyFont="1" applyFill="1" applyBorder="1" applyAlignment="1" applyProtection="1">
      <alignment vertical="top"/>
    </xf>
    <xf numFmtId="0" fontId="6" fillId="2" borderId="0" xfId="0" applyFont="1" applyFill="1" applyBorder="1" applyAlignment="1" applyProtection="1">
      <alignment horizontal="left"/>
    </xf>
    <xf numFmtId="0" fontId="5" fillId="0" borderId="4" xfId="0" applyFont="1" applyFill="1" applyBorder="1" applyAlignment="1" applyProtection="1">
      <alignment horizontal="center" vertical="center" wrapText="1"/>
    </xf>
    <xf numFmtId="165" fontId="0" fillId="3" borderId="9" xfId="4" applyFont="1" applyFill="1" applyBorder="1" applyAlignment="1" applyProtection="1">
      <protection locked="0"/>
    </xf>
    <xf numFmtId="165" fontId="3" fillId="3" borderId="10" xfId="4" applyFont="1" applyFill="1" applyBorder="1" applyAlignment="1" applyProtection="1">
      <protection locked="0"/>
    </xf>
    <xf numFmtId="165" fontId="0" fillId="3" borderId="10" xfId="4" applyFont="1" applyFill="1" applyBorder="1" applyAlignment="1" applyProtection="1">
      <protection locked="0"/>
    </xf>
    <xf numFmtId="167" fontId="0" fillId="3" borderId="10" xfId="0" applyNumberFormat="1" applyFill="1" applyBorder="1" applyAlignment="1" applyProtection="1">
      <protection locked="0"/>
    </xf>
    <xf numFmtId="167" fontId="0" fillId="3" borderId="11" xfId="0" applyNumberFormat="1" applyFill="1" applyBorder="1" applyAlignment="1" applyProtection="1">
      <protection locked="0"/>
    </xf>
    <xf numFmtId="165" fontId="3" fillId="3" borderId="29" xfId="4" applyFont="1" applyFill="1" applyBorder="1" applyAlignment="1" applyProtection="1">
      <alignment horizontal="right"/>
      <protection locked="0"/>
    </xf>
    <xf numFmtId="165" fontId="3" fillId="4" borderId="29" xfId="4" applyFont="1" applyFill="1" applyBorder="1" applyAlignment="1" applyProtection="1">
      <alignment horizontal="right"/>
    </xf>
    <xf numFmtId="165" fontId="3" fillId="4" borderId="9" xfId="4" applyFont="1" applyFill="1" applyBorder="1" applyProtection="1"/>
    <xf numFmtId="165" fontId="3" fillId="4" borderId="12" xfId="4" applyFont="1" applyFill="1" applyBorder="1" applyProtection="1"/>
    <xf numFmtId="0" fontId="5" fillId="0" borderId="4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left"/>
    </xf>
    <xf numFmtId="0" fontId="5" fillId="0" borderId="14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left"/>
    </xf>
    <xf numFmtId="0" fontId="0" fillId="0" borderId="24" xfId="0" applyFill="1" applyBorder="1" applyAlignment="1" applyProtection="1">
      <alignment horizontal="left"/>
    </xf>
    <xf numFmtId="0" fontId="0" fillId="0" borderId="19" xfId="0" applyFill="1" applyBorder="1" applyAlignment="1" applyProtection="1">
      <alignment horizontal="left" wrapText="1"/>
    </xf>
    <xf numFmtId="0" fontId="0" fillId="0" borderId="5" xfId="0" applyFill="1" applyBorder="1" applyAlignment="1" applyProtection="1">
      <alignment horizontal="left" wrapText="1"/>
    </xf>
    <xf numFmtId="0" fontId="0" fillId="0" borderId="21" xfId="0" applyFill="1" applyBorder="1" applyAlignment="1" applyProtection="1">
      <alignment horizontal="left" wrapText="1"/>
    </xf>
    <xf numFmtId="0" fontId="0" fillId="0" borderId="5" xfId="0" applyFill="1" applyBorder="1" applyAlignment="1" applyProtection="1">
      <alignment horizontal="left"/>
    </xf>
    <xf numFmtId="0" fontId="0" fillId="0" borderId="21" xfId="0" applyFill="1" applyBorder="1" applyAlignment="1" applyProtection="1">
      <alignment horizontal="left"/>
    </xf>
    <xf numFmtId="0" fontId="1" fillId="0" borderId="19" xfId="0" applyFont="1" applyFill="1" applyBorder="1" applyAlignment="1" applyProtection="1">
      <alignment horizontal="left"/>
    </xf>
    <xf numFmtId="0" fontId="1" fillId="0" borderId="5" xfId="0" applyFont="1" applyFill="1" applyBorder="1" applyAlignment="1" applyProtection="1">
      <alignment horizontal="left"/>
    </xf>
    <xf numFmtId="0" fontId="1" fillId="0" borderId="21" xfId="0" applyFont="1" applyFill="1" applyBorder="1" applyAlignment="1" applyProtection="1">
      <alignment horizontal="left"/>
    </xf>
    <xf numFmtId="0" fontId="1" fillId="0" borderId="19" xfId="0" applyFont="1" applyFill="1" applyBorder="1" applyAlignment="1" applyProtection="1">
      <alignment horizontal="left" vertical="top" wrapText="1"/>
    </xf>
    <xf numFmtId="0" fontId="0" fillId="0" borderId="5" xfId="0" applyFill="1" applyBorder="1" applyAlignment="1" applyProtection="1">
      <alignment horizontal="left" vertical="top" wrapText="1"/>
    </xf>
    <xf numFmtId="0" fontId="0" fillId="0" borderId="21" xfId="0" applyFill="1" applyBorder="1" applyAlignment="1" applyProtection="1">
      <alignment horizontal="left" vertical="top" wrapText="1"/>
    </xf>
    <xf numFmtId="0" fontId="1" fillId="0" borderId="20" xfId="0" applyFont="1" applyFill="1" applyBorder="1" applyAlignment="1" applyProtection="1">
      <alignment horizontal="left"/>
    </xf>
    <xf numFmtId="0" fontId="0" fillId="0" borderId="16" xfId="0" applyFill="1" applyBorder="1" applyAlignment="1" applyProtection="1">
      <alignment horizontal="left"/>
    </xf>
    <xf numFmtId="0" fontId="0" fillId="0" borderId="22" xfId="0" applyFill="1" applyBorder="1" applyAlignment="1" applyProtection="1">
      <alignment horizontal="left"/>
    </xf>
    <xf numFmtId="0" fontId="1" fillId="0" borderId="28" xfId="0" applyFont="1" applyFill="1" applyBorder="1" applyAlignment="1" applyProtection="1">
      <alignment horizontal="left" vertical="top"/>
    </xf>
    <xf numFmtId="0" fontId="1" fillId="0" borderId="32" xfId="0" applyFont="1" applyFill="1" applyBorder="1" applyAlignment="1" applyProtection="1">
      <alignment horizontal="left" vertical="top"/>
    </xf>
    <xf numFmtId="0" fontId="1" fillId="0" borderId="33" xfId="0" applyFont="1" applyFill="1" applyBorder="1" applyAlignment="1" applyProtection="1">
      <alignment horizontal="left" vertical="top"/>
    </xf>
    <xf numFmtId="0" fontId="1" fillId="0" borderId="34" xfId="0" applyFont="1" applyFill="1" applyBorder="1" applyAlignment="1" applyProtection="1">
      <alignment horizontal="left" vertical="top"/>
    </xf>
    <xf numFmtId="0" fontId="1" fillId="0" borderId="36" xfId="0" applyFont="1" applyFill="1" applyBorder="1" applyAlignment="1" applyProtection="1">
      <alignment horizontal="left" vertical="top"/>
    </xf>
    <xf numFmtId="0" fontId="1" fillId="0" borderId="30" xfId="0" applyFont="1" applyFill="1" applyBorder="1" applyAlignment="1" applyProtection="1">
      <alignment horizontal="left" vertical="top"/>
    </xf>
    <xf numFmtId="0" fontId="0" fillId="0" borderId="23" xfId="0" applyFill="1" applyBorder="1" applyAlignment="1" applyProtection="1">
      <alignment horizontal="left" wrapText="1"/>
    </xf>
    <xf numFmtId="0" fontId="0" fillId="0" borderId="8" xfId="0" applyFill="1" applyBorder="1" applyAlignment="1" applyProtection="1">
      <alignment horizontal="left" wrapText="1"/>
    </xf>
    <xf numFmtId="0" fontId="0" fillId="0" borderId="24" xfId="0" applyFill="1" applyBorder="1" applyAlignment="1" applyProtection="1">
      <alignment horizontal="left" wrapText="1"/>
    </xf>
    <xf numFmtId="0" fontId="0" fillId="0" borderId="20" xfId="0" applyFill="1" applyBorder="1" applyAlignment="1" applyProtection="1">
      <alignment horizontal="left" wrapText="1"/>
    </xf>
    <xf numFmtId="0" fontId="0" fillId="0" borderId="16" xfId="0" applyFill="1" applyBorder="1" applyAlignment="1" applyProtection="1">
      <alignment horizontal="left" wrapText="1"/>
    </xf>
    <xf numFmtId="0" fontId="0" fillId="0" borderId="22" xfId="0" applyFill="1" applyBorder="1" applyAlignment="1" applyProtection="1">
      <alignment horizontal="left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1" fillId="0" borderId="27" xfId="0" applyFont="1" applyFill="1" applyBorder="1" applyAlignment="1" applyProtection="1">
      <alignment horizontal="left" vertical="top" wrapText="1"/>
    </xf>
    <xf numFmtId="0" fontId="1" fillId="0" borderId="31" xfId="0" applyFont="1" applyFill="1" applyBorder="1" applyAlignment="1" applyProtection="1">
      <alignment horizontal="left" vertical="top" wrapText="1"/>
    </xf>
    <xf numFmtId="0" fontId="1" fillId="0" borderId="26" xfId="0" applyFont="1" applyFill="1" applyBorder="1" applyAlignment="1" applyProtection="1">
      <alignment horizontal="left" vertical="top" wrapText="1"/>
    </xf>
    <xf numFmtId="0" fontId="0" fillId="0" borderId="0" xfId="0" applyAlignment="1" applyProtection="1">
      <alignment horizontal="center" wrapText="1"/>
    </xf>
    <xf numFmtId="169" fontId="3" fillId="0" borderId="9" xfId="1" applyNumberFormat="1" applyFont="1" applyFill="1" applyBorder="1" applyAlignment="1" applyProtection="1">
      <alignment horizontal="center" vertical="top"/>
    </xf>
    <xf numFmtId="169" fontId="1" fillId="0" borderId="10" xfId="1" applyNumberFormat="1" applyFont="1" applyFill="1" applyBorder="1" applyAlignment="1" applyProtection="1">
      <alignment horizontal="center" vertical="top"/>
    </xf>
    <xf numFmtId="169" fontId="3" fillId="0" borderId="10" xfId="1" applyNumberFormat="1" applyFont="1" applyFill="1" applyBorder="1" applyAlignment="1" applyProtection="1">
      <alignment horizontal="center" vertical="top"/>
    </xf>
    <xf numFmtId="169" fontId="3" fillId="0" borderId="11" xfId="1" applyNumberFormat="1" applyFont="1" applyFill="1" applyBorder="1" applyAlignment="1" applyProtection="1">
      <alignment horizontal="center" vertical="top"/>
    </xf>
    <xf numFmtId="49" fontId="3" fillId="0" borderId="11" xfId="0" applyNumberFormat="1" applyFont="1" applyFill="1" applyBorder="1" applyAlignment="1" applyProtection="1">
      <alignment horizontal="center" vertical="top"/>
    </xf>
    <xf numFmtId="0" fontId="1" fillId="0" borderId="11" xfId="0" applyFont="1" applyFill="1" applyBorder="1" applyAlignment="1" applyProtection="1">
      <alignment vertical="top" wrapText="1"/>
    </xf>
    <xf numFmtId="165" fontId="3" fillId="3" borderId="11" xfId="4" applyFont="1" applyFill="1" applyBorder="1" applyAlignment="1" applyProtection="1">
      <alignment horizontal="right"/>
      <protection locked="0"/>
    </xf>
    <xf numFmtId="165" fontId="3" fillId="3" borderId="30" xfId="4" applyFont="1" applyFill="1" applyBorder="1" applyAlignment="1" applyProtection="1">
      <alignment horizontal="right"/>
      <protection locked="0"/>
    </xf>
    <xf numFmtId="49" fontId="12" fillId="0" borderId="9" xfId="0" applyNumberFormat="1" applyFont="1" applyFill="1" applyBorder="1" applyAlignment="1" applyProtection="1">
      <alignment horizontal="center" vertical="top"/>
    </xf>
    <xf numFmtId="0" fontId="12" fillId="0" borderId="10" xfId="0" applyFont="1" applyFill="1" applyBorder="1" applyAlignment="1" applyProtection="1">
      <alignment vertical="top" wrapText="1"/>
    </xf>
    <xf numFmtId="169" fontId="12" fillId="0" borderId="9" xfId="1" applyNumberFormat="1" applyFont="1" applyFill="1" applyBorder="1" applyAlignment="1" applyProtection="1">
      <alignment horizontal="center" vertical="top"/>
    </xf>
    <xf numFmtId="0" fontId="12" fillId="0" borderId="33" xfId="0" applyFont="1" applyFill="1" applyBorder="1" applyAlignment="1" applyProtection="1">
      <alignment vertical="top"/>
    </xf>
    <xf numFmtId="49" fontId="12" fillId="0" borderId="10" xfId="0" applyNumberFormat="1" applyFont="1" applyFill="1" applyBorder="1" applyAlignment="1" applyProtection="1">
      <alignment horizontal="center" vertical="top"/>
    </xf>
    <xf numFmtId="169" fontId="12" fillId="0" borderId="10" xfId="1" applyNumberFormat="1" applyFont="1" applyFill="1" applyBorder="1" applyAlignment="1" applyProtection="1">
      <alignment horizontal="center" vertical="top"/>
    </xf>
    <xf numFmtId="0" fontId="12" fillId="0" borderId="29" xfId="0" applyFont="1" applyFill="1" applyBorder="1" applyProtection="1"/>
    <xf numFmtId="165" fontId="1" fillId="4" borderId="29" xfId="4" applyFont="1" applyFill="1" applyBorder="1" applyAlignment="1" applyProtection="1">
      <alignment horizontal="left"/>
    </xf>
    <xf numFmtId="165" fontId="12" fillId="0" borderId="29" xfId="4" applyFont="1" applyFill="1" applyBorder="1" applyAlignment="1" applyProtection="1">
      <alignment horizontal="left"/>
    </xf>
    <xf numFmtId="165" fontId="12" fillId="0" borderId="29" xfId="4" applyFont="1" applyFill="1" applyBorder="1" applyAlignment="1" applyProtection="1">
      <alignment horizontal="right"/>
    </xf>
    <xf numFmtId="0" fontId="0" fillId="0" borderId="15" xfId="0" applyBorder="1" applyAlignment="1" applyProtection="1">
      <alignment horizontal="center" vertical="top"/>
    </xf>
    <xf numFmtId="0" fontId="0" fillId="0" borderId="11" xfId="0" applyBorder="1" applyAlignment="1" applyProtection="1">
      <alignment horizontal="center" vertical="top"/>
    </xf>
    <xf numFmtId="165" fontId="3" fillId="0" borderId="9" xfId="4" applyFont="1" applyFill="1" applyBorder="1" applyProtection="1">
      <protection locked="0"/>
    </xf>
    <xf numFmtId="165" fontId="3" fillId="0" borderId="10" xfId="4" applyFont="1" applyFill="1" applyBorder="1" applyProtection="1">
      <protection locked="0"/>
    </xf>
    <xf numFmtId="165" fontId="1" fillId="0" borderId="10" xfId="4" applyFont="1" applyFill="1" applyBorder="1" applyProtection="1">
      <protection locked="0"/>
    </xf>
    <xf numFmtId="165" fontId="3" fillId="0" borderId="10" xfId="4" applyFont="1" applyFill="1" applyBorder="1" applyAlignment="1" applyProtection="1">
      <alignment vertical="top"/>
      <protection locked="0"/>
    </xf>
    <xf numFmtId="165" fontId="3" fillId="0" borderId="11" xfId="4" applyFont="1" applyFill="1" applyBorder="1" applyProtection="1">
      <protection locked="0"/>
    </xf>
    <xf numFmtId="0" fontId="5" fillId="0" borderId="0" xfId="0" applyFont="1" applyFill="1" applyBorder="1" applyAlignment="1" applyProtection="1">
      <alignment horizontal="center" vertical="center" wrapText="1"/>
    </xf>
    <xf numFmtId="0" fontId="1" fillId="0" borderId="23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right" vertical="center" wrapText="1"/>
    </xf>
    <xf numFmtId="165" fontId="3" fillId="3" borderId="12" xfId="4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35" xfId="0" applyFont="1" applyFill="1" applyBorder="1" applyAlignment="1" applyProtection="1">
      <alignment horizontal="center" vertical="center" wrapText="1"/>
    </xf>
    <xf numFmtId="49" fontId="12" fillId="0" borderId="10" xfId="0" applyNumberFormat="1" applyFont="1" applyFill="1" applyBorder="1" applyAlignment="1" applyProtection="1">
      <alignment horizontal="left" vertical="top"/>
    </xf>
    <xf numFmtId="0" fontId="13" fillId="0" borderId="10" xfId="0" applyFont="1" applyFill="1" applyBorder="1" applyAlignment="1" applyProtection="1">
      <alignment horizontal="center" vertical="top"/>
    </xf>
  </cellXfs>
  <cellStyles count="5">
    <cellStyle name="Komma" xfId="1" builtinId="3"/>
    <cellStyle name="Procent 2" xfId="2"/>
    <cellStyle name="Standaard" xfId="0" builtinId="0"/>
    <cellStyle name="Standaard 2" xfId="3"/>
    <cellStyle name="Valuta" xfId="4" builtinId="4"/>
  </cellStyles>
  <dxfs count="0"/>
  <tableStyles count="0" defaultTableStyle="TableStyleMedium2" defaultPivotStyle="PivotStyleLight16"/>
  <colors>
    <mruColors>
      <color rgb="FFFFFF99"/>
      <color rgb="FF99CCFF"/>
      <color rgb="FF99C2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I79"/>
  <sheetViews>
    <sheetView tabSelected="1" topLeftCell="B1" zoomScale="120" zoomScaleNormal="120" workbookViewId="0">
      <selection activeCell="H38" sqref="H38"/>
    </sheetView>
  </sheetViews>
  <sheetFormatPr defaultColWidth="9.109375" defaultRowHeight="13.2" x14ac:dyDescent="0.25"/>
  <cols>
    <col min="1" max="2" width="9.109375" style="9"/>
    <col min="3" max="3" width="61.109375" style="10" customWidth="1"/>
    <col min="4" max="4" width="15.88671875" style="9" customWidth="1"/>
    <col min="5" max="5" width="19" style="9" customWidth="1"/>
    <col min="6" max="6" width="17.88671875" style="9" customWidth="1"/>
    <col min="7" max="7" width="17.6640625" style="9" customWidth="1"/>
    <col min="8" max="9" width="17" style="9" customWidth="1"/>
    <col min="10" max="16384" width="9.109375" style="9"/>
  </cols>
  <sheetData>
    <row r="4" spans="2:7" ht="21.6" thickBot="1" x14ac:dyDescent="0.45">
      <c r="B4" s="63" t="s">
        <v>114</v>
      </c>
      <c r="C4" s="63"/>
      <c r="D4" s="63"/>
      <c r="E4" s="63"/>
      <c r="F4" s="63"/>
      <c r="G4" s="51"/>
    </row>
    <row r="5" spans="2:7" ht="36.6" thickBot="1" x14ac:dyDescent="0.3">
      <c r="B5" s="11" t="s">
        <v>14</v>
      </c>
      <c r="C5" s="11" t="s">
        <v>15</v>
      </c>
      <c r="D5" s="11" t="s">
        <v>82</v>
      </c>
      <c r="E5" s="46" t="s">
        <v>3</v>
      </c>
      <c r="F5" s="52" t="s">
        <v>57</v>
      </c>
      <c r="G5" s="52" t="s">
        <v>61</v>
      </c>
    </row>
    <row r="6" spans="2:7" x14ac:dyDescent="0.25">
      <c r="B6" s="19" t="s">
        <v>83</v>
      </c>
      <c r="C6" s="14" t="s">
        <v>95</v>
      </c>
      <c r="D6" s="102">
        <v>1</v>
      </c>
      <c r="E6" s="47" t="s">
        <v>7</v>
      </c>
      <c r="F6" s="58">
        <v>0</v>
      </c>
      <c r="G6" s="58">
        <v>0</v>
      </c>
    </row>
    <row r="7" spans="2:7" x14ac:dyDescent="0.25">
      <c r="B7" s="19" t="s">
        <v>84</v>
      </c>
      <c r="C7" s="13" t="s">
        <v>96</v>
      </c>
      <c r="D7" s="102">
        <v>1</v>
      </c>
      <c r="E7" s="47" t="s">
        <v>2</v>
      </c>
      <c r="F7" s="58">
        <v>0</v>
      </c>
      <c r="G7" s="58">
        <v>0</v>
      </c>
    </row>
    <row r="8" spans="2:7" x14ac:dyDescent="0.25">
      <c r="B8" s="110" t="s">
        <v>85</v>
      </c>
      <c r="C8" s="111" t="s">
        <v>97</v>
      </c>
      <c r="D8" s="112">
        <v>1</v>
      </c>
      <c r="E8" s="113" t="s">
        <v>0</v>
      </c>
      <c r="F8" s="118" t="s">
        <v>108</v>
      </c>
      <c r="G8" s="119"/>
    </row>
    <row r="9" spans="2:7" x14ac:dyDescent="0.25">
      <c r="B9" s="20" t="s">
        <v>86</v>
      </c>
      <c r="C9" s="14" t="s">
        <v>98</v>
      </c>
      <c r="D9" s="103">
        <v>10</v>
      </c>
      <c r="E9" s="47" t="s">
        <v>7</v>
      </c>
      <c r="F9" s="58">
        <v>0</v>
      </c>
      <c r="G9" s="58">
        <v>0</v>
      </c>
    </row>
    <row r="10" spans="2:7" x14ac:dyDescent="0.25">
      <c r="B10" s="20" t="s">
        <v>87</v>
      </c>
      <c r="C10" s="13" t="s">
        <v>99</v>
      </c>
      <c r="D10" s="103">
        <v>10</v>
      </c>
      <c r="E10" s="47" t="s">
        <v>2</v>
      </c>
      <c r="F10" s="58">
        <v>0</v>
      </c>
      <c r="G10" s="58">
        <v>0</v>
      </c>
    </row>
    <row r="11" spans="2:7" x14ac:dyDescent="0.25">
      <c r="B11" s="20" t="s">
        <v>88</v>
      </c>
      <c r="C11" s="13" t="s">
        <v>100</v>
      </c>
      <c r="D11" s="104">
        <v>10</v>
      </c>
      <c r="E11" s="48" t="s">
        <v>0</v>
      </c>
      <c r="F11" s="58">
        <v>0</v>
      </c>
      <c r="G11" s="58">
        <v>0</v>
      </c>
    </row>
    <row r="12" spans="2:7" x14ac:dyDescent="0.25">
      <c r="B12" s="114" t="s">
        <v>89</v>
      </c>
      <c r="C12" s="111" t="s">
        <v>107</v>
      </c>
      <c r="D12" s="115">
        <v>100</v>
      </c>
      <c r="E12" s="116" t="s">
        <v>7</v>
      </c>
      <c r="F12" s="118" t="s">
        <v>108</v>
      </c>
      <c r="G12" s="119"/>
    </row>
    <row r="13" spans="2:7" x14ac:dyDescent="0.25">
      <c r="B13" s="20" t="s">
        <v>89</v>
      </c>
      <c r="C13" s="13" t="s">
        <v>101</v>
      </c>
      <c r="D13" s="104">
        <v>100</v>
      </c>
      <c r="E13" s="47" t="s">
        <v>2</v>
      </c>
      <c r="F13" s="117" t="s">
        <v>113</v>
      </c>
      <c r="G13" s="59"/>
    </row>
    <row r="14" spans="2:7" x14ac:dyDescent="0.25">
      <c r="B14" s="20" t="s">
        <v>90</v>
      </c>
      <c r="C14" s="13" t="s">
        <v>102</v>
      </c>
      <c r="D14" s="104">
        <v>100</v>
      </c>
      <c r="E14" s="48" t="s">
        <v>0</v>
      </c>
      <c r="F14" s="117" t="s">
        <v>113</v>
      </c>
      <c r="G14" s="59"/>
    </row>
    <row r="15" spans="2:7" x14ac:dyDescent="0.25">
      <c r="B15" s="114" t="s">
        <v>110</v>
      </c>
      <c r="C15" s="111" t="s">
        <v>109</v>
      </c>
      <c r="D15" s="115">
        <v>10</v>
      </c>
      <c r="E15" s="113" t="s">
        <v>7</v>
      </c>
      <c r="F15" s="118" t="s">
        <v>108</v>
      </c>
      <c r="G15" s="119"/>
    </row>
    <row r="16" spans="2:7" x14ac:dyDescent="0.25">
      <c r="B16" s="20" t="s">
        <v>93</v>
      </c>
      <c r="C16" s="13" t="s">
        <v>103</v>
      </c>
      <c r="D16" s="104">
        <v>10</v>
      </c>
      <c r="E16" s="48" t="s">
        <v>2</v>
      </c>
      <c r="F16" s="58">
        <v>0</v>
      </c>
      <c r="G16" s="58">
        <v>0</v>
      </c>
    </row>
    <row r="17" spans="2:7" x14ac:dyDescent="0.25">
      <c r="B17" s="20" t="s">
        <v>94</v>
      </c>
      <c r="C17" s="13" t="s">
        <v>104</v>
      </c>
      <c r="D17" s="104">
        <v>10</v>
      </c>
      <c r="E17" s="48" t="s">
        <v>0</v>
      </c>
      <c r="F17" s="58">
        <v>0</v>
      </c>
      <c r="G17" s="58">
        <v>0</v>
      </c>
    </row>
    <row r="18" spans="2:7" x14ac:dyDescent="0.25">
      <c r="B18" s="114" t="s">
        <v>111</v>
      </c>
      <c r="C18" s="111" t="s">
        <v>112</v>
      </c>
      <c r="D18" s="115">
        <v>100</v>
      </c>
      <c r="E18" s="113" t="s">
        <v>7</v>
      </c>
      <c r="F18" s="118" t="s">
        <v>108</v>
      </c>
      <c r="G18" s="119"/>
    </row>
    <row r="19" spans="2:7" x14ac:dyDescent="0.25">
      <c r="B19" s="20" t="s">
        <v>91</v>
      </c>
      <c r="C19" s="13" t="s">
        <v>105</v>
      </c>
      <c r="D19" s="104">
        <v>100</v>
      </c>
      <c r="E19" s="49" t="s">
        <v>2</v>
      </c>
      <c r="F19" s="58">
        <v>0</v>
      </c>
      <c r="G19" s="58">
        <v>0</v>
      </c>
    </row>
    <row r="20" spans="2:7" ht="13.8" thickBot="1" x14ac:dyDescent="0.3">
      <c r="B20" s="106" t="s">
        <v>92</v>
      </c>
      <c r="C20" s="107" t="s">
        <v>106</v>
      </c>
      <c r="D20" s="105">
        <v>100</v>
      </c>
      <c r="E20" s="50" t="s">
        <v>0</v>
      </c>
      <c r="F20" s="108">
        <v>0</v>
      </c>
      <c r="G20" s="109">
        <v>0</v>
      </c>
    </row>
    <row r="21" spans="2:7" x14ac:dyDescent="0.25">
      <c r="C21" s="12"/>
    </row>
    <row r="23" spans="2:7" ht="21.6" thickBot="1" x14ac:dyDescent="0.45">
      <c r="B23" s="63" t="s">
        <v>116</v>
      </c>
      <c r="C23" s="63"/>
      <c r="D23" s="63"/>
      <c r="E23" s="63"/>
      <c r="F23" s="63"/>
    </row>
    <row r="24" spans="2:7" ht="24.6" thickBot="1" x14ac:dyDescent="0.3">
      <c r="B24" s="11" t="s">
        <v>14</v>
      </c>
      <c r="C24" s="64" t="s">
        <v>15</v>
      </c>
      <c r="D24" s="65"/>
      <c r="E24" s="66"/>
      <c r="F24" s="11" t="s">
        <v>58</v>
      </c>
    </row>
    <row r="25" spans="2:7" x14ac:dyDescent="0.25">
      <c r="B25" s="42" t="s">
        <v>31</v>
      </c>
      <c r="C25" s="89" t="s">
        <v>73</v>
      </c>
      <c r="D25" s="90"/>
      <c r="E25" s="91"/>
      <c r="F25" s="53">
        <v>0</v>
      </c>
    </row>
    <row r="26" spans="2:7" x14ac:dyDescent="0.25">
      <c r="B26" s="43" t="s">
        <v>32</v>
      </c>
      <c r="C26" s="69" t="s">
        <v>74</v>
      </c>
      <c r="D26" s="70"/>
      <c r="E26" s="71"/>
      <c r="F26" s="54">
        <v>0</v>
      </c>
    </row>
    <row r="27" spans="2:7" x14ac:dyDescent="0.25">
      <c r="B27" s="43" t="s">
        <v>33</v>
      </c>
      <c r="C27" s="69" t="s">
        <v>75</v>
      </c>
      <c r="D27" s="70"/>
      <c r="E27" s="71"/>
      <c r="F27" s="55">
        <v>0</v>
      </c>
    </row>
    <row r="28" spans="2:7" ht="13.8" thickBot="1" x14ac:dyDescent="0.3">
      <c r="B28" s="38" t="s">
        <v>72</v>
      </c>
      <c r="C28" s="69" t="s">
        <v>78</v>
      </c>
      <c r="D28" s="70"/>
      <c r="E28" s="71"/>
      <c r="F28" s="55">
        <v>0</v>
      </c>
    </row>
    <row r="29" spans="2:7" ht="24.6" thickBot="1" x14ac:dyDescent="0.3">
      <c r="B29" s="11" t="s">
        <v>14</v>
      </c>
      <c r="C29" s="64" t="s">
        <v>15</v>
      </c>
      <c r="D29" s="65"/>
      <c r="E29" s="66"/>
      <c r="F29" s="11" t="s">
        <v>79</v>
      </c>
    </row>
    <row r="30" spans="2:7" x14ac:dyDescent="0.25">
      <c r="B30" s="44" t="s">
        <v>34</v>
      </c>
      <c r="C30" s="69" t="s">
        <v>60</v>
      </c>
      <c r="D30" s="70"/>
      <c r="E30" s="71"/>
      <c r="F30" s="56">
        <v>0</v>
      </c>
    </row>
    <row r="31" spans="2:7" ht="13.8" thickBot="1" x14ac:dyDescent="0.3">
      <c r="B31" s="45" t="s">
        <v>35</v>
      </c>
      <c r="C31" s="92" t="s">
        <v>59</v>
      </c>
      <c r="D31" s="93"/>
      <c r="E31" s="94"/>
      <c r="F31" s="57">
        <v>0</v>
      </c>
    </row>
    <row r="34" spans="2:9" ht="21.6" thickBot="1" x14ac:dyDescent="0.45">
      <c r="B34" s="63" t="s">
        <v>115</v>
      </c>
      <c r="C34" s="63"/>
      <c r="D34" s="63"/>
      <c r="E34" s="63"/>
      <c r="F34" s="63"/>
      <c r="G34" s="63"/>
    </row>
    <row r="35" spans="2:9" ht="42.6" customHeight="1" thickBot="1" x14ac:dyDescent="0.3">
      <c r="B35" s="15"/>
      <c r="C35" s="127"/>
      <c r="D35" s="127"/>
      <c r="E35" s="127"/>
      <c r="F35" s="11" t="s">
        <v>143</v>
      </c>
      <c r="G35" s="62" t="s">
        <v>148</v>
      </c>
      <c r="I35" s="18"/>
    </row>
    <row r="36" spans="2:9" ht="23.4" thickBot="1" x14ac:dyDescent="0.3">
      <c r="B36" s="15"/>
      <c r="C36" s="15"/>
      <c r="D36" s="15"/>
      <c r="E36" s="15"/>
      <c r="F36" s="133" t="s">
        <v>144</v>
      </c>
      <c r="G36" s="134" t="s">
        <v>145</v>
      </c>
      <c r="I36" s="18"/>
    </row>
    <row r="37" spans="2:9" s="131" customFormat="1" ht="22.2" customHeight="1" thickBot="1" x14ac:dyDescent="0.3">
      <c r="B37" s="15"/>
      <c r="C37" s="129" t="s">
        <v>146</v>
      </c>
      <c r="D37" s="129"/>
      <c r="E37" s="129"/>
      <c r="F37" s="130">
        <v>0</v>
      </c>
      <c r="G37" s="130">
        <v>0</v>
      </c>
      <c r="I37" s="132"/>
    </row>
    <row r="38" spans="2:9" ht="24.6" thickBot="1" x14ac:dyDescent="0.3">
      <c r="B38" s="11" t="s">
        <v>14</v>
      </c>
      <c r="C38" s="64" t="s">
        <v>15</v>
      </c>
      <c r="D38" s="65"/>
      <c r="E38" s="66"/>
      <c r="F38" s="62" t="s">
        <v>57</v>
      </c>
      <c r="G38" s="62" t="s">
        <v>57</v>
      </c>
      <c r="I38" s="18"/>
    </row>
    <row r="39" spans="2:9" x14ac:dyDescent="0.25">
      <c r="B39" s="120" t="s">
        <v>117</v>
      </c>
      <c r="C39" s="128" t="s">
        <v>130</v>
      </c>
      <c r="D39" s="67"/>
      <c r="E39" s="68"/>
      <c r="F39" s="122">
        <f>$F$37</f>
        <v>0</v>
      </c>
      <c r="G39" s="122">
        <f>$G$37</f>
        <v>0</v>
      </c>
      <c r="I39" s="18"/>
    </row>
    <row r="40" spans="2:9" x14ac:dyDescent="0.25">
      <c r="B40" s="41" t="s">
        <v>118</v>
      </c>
      <c r="C40" s="74" t="s">
        <v>131</v>
      </c>
      <c r="D40" s="72"/>
      <c r="E40" s="73"/>
      <c r="F40" s="123">
        <f>2*$F$37</f>
        <v>0</v>
      </c>
      <c r="G40" s="123">
        <f>2*$G$37</f>
        <v>0</v>
      </c>
      <c r="I40" s="18"/>
    </row>
    <row r="41" spans="2:9" x14ac:dyDescent="0.25">
      <c r="B41" s="40" t="s">
        <v>119</v>
      </c>
      <c r="C41" s="128" t="s">
        <v>132</v>
      </c>
      <c r="D41" s="67"/>
      <c r="E41" s="68"/>
      <c r="F41" s="122">
        <f>5*$F$37</f>
        <v>0</v>
      </c>
      <c r="G41" s="122">
        <f>5*$G$37</f>
        <v>0</v>
      </c>
      <c r="I41" s="18"/>
    </row>
    <row r="42" spans="2:9" x14ac:dyDescent="0.25">
      <c r="B42" s="41" t="s">
        <v>120</v>
      </c>
      <c r="C42" s="74" t="s">
        <v>133</v>
      </c>
      <c r="D42" s="72"/>
      <c r="E42" s="73"/>
      <c r="F42" s="123">
        <f>10*$F$37</f>
        <v>0</v>
      </c>
      <c r="G42" s="123">
        <f>10*$G$37</f>
        <v>0</v>
      </c>
      <c r="I42" s="18"/>
    </row>
    <row r="43" spans="2:9" x14ac:dyDescent="0.25">
      <c r="B43" s="41" t="s">
        <v>121</v>
      </c>
      <c r="C43" s="74" t="s">
        <v>134</v>
      </c>
      <c r="D43" s="75"/>
      <c r="E43" s="76"/>
      <c r="F43" s="124">
        <f>20*$F$37</f>
        <v>0</v>
      </c>
      <c r="G43" s="124">
        <f>20*$G$37</f>
        <v>0</v>
      </c>
      <c r="I43" s="18"/>
    </row>
    <row r="44" spans="2:9" x14ac:dyDescent="0.25">
      <c r="B44" s="41" t="s">
        <v>122</v>
      </c>
      <c r="C44" s="74" t="s">
        <v>135</v>
      </c>
      <c r="D44" s="72"/>
      <c r="E44" s="73"/>
      <c r="F44" s="123">
        <f>30*$F$37</f>
        <v>0</v>
      </c>
      <c r="G44" s="123">
        <f>30*$G$37</f>
        <v>0</v>
      </c>
      <c r="I44" s="18"/>
    </row>
    <row r="45" spans="2:9" x14ac:dyDescent="0.25">
      <c r="B45" s="41" t="s">
        <v>123</v>
      </c>
      <c r="C45" s="77" t="s">
        <v>136</v>
      </c>
      <c r="D45" s="78"/>
      <c r="E45" s="79"/>
      <c r="F45" s="125">
        <f>40*$F$37</f>
        <v>0</v>
      </c>
      <c r="G45" s="125">
        <f>40*$G$37</f>
        <v>0</v>
      </c>
      <c r="I45" s="18"/>
    </row>
    <row r="46" spans="2:9" x14ac:dyDescent="0.25">
      <c r="B46" s="41" t="s">
        <v>124</v>
      </c>
      <c r="C46" s="77" t="s">
        <v>137</v>
      </c>
      <c r="D46" s="78"/>
      <c r="E46" s="79"/>
      <c r="F46" s="125">
        <f>50*$F$37</f>
        <v>0</v>
      </c>
      <c r="G46" s="125">
        <f>50*$G$37</f>
        <v>0</v>
      </c>
      <c r="I46" s="18"/>
    </row>
    <row r="47" spans="2:9" x14ac:dyDescent="0.25">
      <c r="B47" s="41" t="s">
        <v>129</v>
      </c>
      <c r="C47" s="74" t="s">
        <v>138</v>
      </c>
      <c r="D47" s="72"/>
      <c r="E47" s="73"/>
      <c r="F47" s="123">
        <f>60*$F$37</f>
        <v>0</v>
      </c>
      <c r="G47" s="123">
        <f>60*$G$37</f>
        <v>0</v>
      </c>
      <c r="I47" s="18"/>
    </row>
    <row r="48" spans="2:9" x14ac:dyDescent="0.25">
      <c r="B48" s="41" t="s">
        <v>128</v>
      </c>
      <c r="C48" s="74" t="s">
        <v>139</v>
      </c>
      <c r="D48" s="75"/>
      <c r="E48" s="76"/>
      <c r="F48" s="124">
        <f>70*$F$37</f>
        <v>0</v>
      </c>
      <c r="G48" s="124">
        <f>70*$G$37</f>
        <v>0</v>
      </c>
      <c r="I48" s="18"/>
    </row>
    <row r="49" spans="2:9" x14ac:dyDescent="0.25">
      <c r="B49" s="41" t="s">
        <v>127</v>
      </c>
      <c r="C49" s="74" t="s">
        <v>140</v>
      </c>
      <c r="D49" s="72"/>
      <c r="E49" s="73"/>
      <c r="F49" s="123">
        <f>80*$F$37</f>
        <v>0</v>
      </c>
      <c r="G49" s="123">
        <f>80*$G$37</f>
        <v>0</v>
      </c>
      <c r="I49" s="18"/>
    </row>
    <row r="50" spans="2:9" x14ac:dyDescent="0.25">
      <c r="B50" s="41" t="s">
        <v>126</v>
      </c>
      <c r="C50" s="77" t="s">
        <v>141</v>
      </c>
      <c r="D50" s="78"/>
      <c r="E50" s="79"/>
      <c r="F50" s="125">
        <f>90*$F$37</f>
        <v>0</v>
      </c>
      <c r="G50" s="125">
        <f>90*$G$37</f>
        <v>0</v>
      </c>
      <c r="I50" s="18"/>
    </row>
    <row r="51" spans="2:9" ht="13.8" thickBot="1" x14ac:dyDescent="0.3">
      <c r="B51" s="121" t="s">
        <v>125</v>
      </c>
      <c r="C51" s="80" t="s">
        <v>142</v>
      </c>
      <c r="D51" s="81"/>
      <c r="E51" s="82"/>
      <c r="F51" s="126">
        <f>100*$F$37</f>
        <v>0</v>
      </c>
      <c r="G51" s="126">
        <f>100*$G$37</f>
        <v>0</v>
      </c>
      <c r="I51" s="18"/>
    </row>
    <row r="52" spans="2:9" x14ac:dyDescent="0.25">
      <c r="C52" s="101"/>
      <c r="D52" s="101"/>
      <c r="E52" s="101"/>
    </row>
    <row r="53" spans="2:9" x14ac:dyDescent="0.25">
      <c r="C53" s="101"/>
      <c r="D53" s="101"/>
      <c r="E53" s="101"/>
    </row>
    <row r="55" spans="2:9" ht="21.6" thickBot="1" x14ac:dyDescent="0.45">
      <c r="B55" s="63" t="s">
        <v>56</v>
      </c>
      <c r="C55" s="63"/>
      <c r="D55" s="63"/>
      <c r="E55" s="63"/>
      <c r="F55" s="63"/>
    </row>
    <row r="56" spans="2:9" ht="28.5" customHeight="1" thickBot="1" x14ac:dyDescent="0.3">
      <c r="B56" s="11" t="s">
        <v>14</v>
      </c>
      <c r="C56" s="95" t="s">
        <v>15</v>
      </c>
      <c r="D56" s="96"/>
      <c r="E56" s="97"/>
      <c r="F56" s="11" t="s">
        <v>80</v>
      </c>
    </row>
    <row r="57" spans="2:9" x14ac:dyDescent="0.25">
      <c r="B57" s="35" t="s">
        <v>16</v>
      </c>
      <c r="C57" s="98" t="s">
        <v>19</v>
      </c>
      <c r="D57" s="99"/>
      <c r="E57" s="100"/>
      <c r="F57" s="8">
        <v>0</v>
      </c>
    </row>
    <row r="58" spans="2:9" ht="12.75" customHeight="1" x14ac:dyDescent="0.25">
      <c r="B58" s="35" t="s">
        <v>17</v>
      </c>
      <c r="C58" s="83" t="s">
        <v>20</v>
      </c>
      <c r="D58" s="84"/>
      <c r="E58" s="85"/>
      <c r="F58" s="8">
        <v>0</v>
      </c>
    </row>
    <row r="59" spans="2:9" x14ac:dyDescent="0.25">
      <c r="B59" s="35" t="s">
        <v>18</v>
      </c>
      <c r="C59" s="83" t="s">
        <v>21</v>
      </c>
      <c r="D59" s="84"/>
      <c r="E59" s="85"/>
      <c r="F59" s="8">
        <v>0</v>
      </c>
    </row>
    <row r="60" spans="2:9" x14ac:dyDescent="0.25">
      <c r="B60" s="35"/>
      <c r="C60" s="83"/>
      <c r="D60" s="84"/>
      <c r="E60" s="85"/>
      <c r="F60" s="60"/>
    </row>
    <row r="61" spans="2:9" ht="13.8" thickBot="1" x14ac:dyDescent="0.3">
      <c r="B61" s="36"/>
      <c r="C61" s="86"/>
      <c r="D61" s="87"/>
      <c r="E61" s="88"/>
      <c r="F61" s="61"/>
    </row>
    <row r="64" spans="2:9" ht="21.6" thickBot="1" x14ac:dyDescent="0.45">
      <c r="B64" s="63" t="s">
        <v>22</v>
      </c>
      <c r="C64" s="63"/>
      <c r="D64" s="63"/>
      <c r="E64" s="63"/>
      <c r="F64" s="63"/>
    </row>
    <row r="65" spans="2:6" ht="40.5" customHeight="1" thickBot="1" x14ac:dyDescent="0.3">
      <c r="B65" s="11" t="s">
        <v>14</v>
      </c>
      <c r="C65" s="95" t="s">
        <v>15</v>
      </c>
      <c r="D65" s="96"/>
      <c r="E65" s="97"/>
      <c r="F65" s="11" t="s">
        <v>81</v>
      </c>
    </row>
    <row r="66" spans="2:6" ht="25.5" customHeight="1" x14ac:dyDescent="0.25">
      <c r="B66" s="37" t="s">
        <v>36</v>
      </c>
      <c r="C66" s="98" t="s">
        <v>147</v>
      </c>
      <c r="D66" s="99"/>
      <c r="E66" s="100"/>
      <c r="F66" s="17">
        <v>0</v>
      </c>
    </row>
    <row r="67" spans="2:6" ht="12.75" customHeight="1" x14ac:dyDescent="0.25">
      <c r="B67" s="136" t="s">
        <v>37</v>
      </c>
      <c r="C67" s="135" t="s">
        <v>71</v>
      </c>
      <c r="D67" s="114"/>
      <c r="E67" s="114"/>
      <c r="F67" s="8">
        <v>0</v>
      </c>
    </row>
    <row r="68" spans="2:6" x14ac:dyDescent="0.25">
      <c r="B68" s="37" t="s">
        <v>38</v>
      </c>
      <c r="C68" s="83" t="s">
        <v>23</v>
      </c>
      <c r="D68" s="84"/>
      <c r="E68" s="85"/>
      <c r="F68" s="8">
        <v>0</v>
      </c>
    </row>
    <row r="69" spans="2:6" x14ac:dyDescent="0.25">
      <c r="B69" s="38" t="s">
        <v>39</v>
      </c>
      <c r="C69" s="83" t="s">
        <v>4</v>
      </c>
      <c r="D69" s="84"/>
      <c r="E69" s="85"/>
      <c r="F69" s="8">
        <v>0</v>
      </c>
    </row>
    <row r="70" spans="2:6" x14ac:dyDescent="0.25">
      <c r="B70" s="37" t="s">
        <v>40</v>
      </c>
      <c r="C70" s="83" t="s">
        <v>27</v>
      </c>
      <c r="D70" s="84"/>
      <c r="E70" s="85"/>
      <c r="F70" s="8">
        <v>0</v>
      </c>
    </row>
    <row r="71" spans="2:6" ht="12.75" customHeight="1" x14ac:dyDescent="0.25">
      <c r="B71" s="38" t="s">
        <v>41</v>
      </c>
      <c r="C71" s="83" t="s">
        <v>9</v>
      </c>
      <c r="D71" s="84"/>
      <c r="E71" s="85"/>
      <c r="F71" s="8">
        <v>0</v>
      </c>
    </row>
    <row r="72" spans="2:6" x14ac:dyDescent="0.25">
      <c r="B72" s="37" t="s">
        <v>42</v>
      </c>
      <c r="C72" s="83" t="s">
        <v>10</v>
      </c>
      <c r="D72" s="84"/>
      <c r="E72" s="85"/>
      <c r="F72" s="8">
        <v>0</v>
      </c>
    </row>
    <row r="73" spans="2:6" ht="12.75" customHeight="1" x14ac:dyDescent="0.25">
      <c r="B73" s="38" t="s">
        <v>43</v>
      </c>
      <c r="C73" s="83" t="s">
        <v>30</v>
      </c>
      <c r="D73" s="84"/>
      <c r="E73" s="85"/>
      <c r="F73" s="8">
        <v>0</v>
      </c>
    </row>
    <row r="74" spans="2:6" ht="12.75" customHeight="1" x14ac:dyDescent="0.25">
      <c r="B74" s="37" t="s">
        <v>44</v>
      </c>
      <c r="C74" s="83" t="s">
        <v>24</v>
      </c>
      <c r="D74" s="84"/>
      <c r="E74" s="85"/>
      <c r="F74" s="8">
        <v>0</v>
      </c>
    </row>
    <row r="75" spans="2:6" x14ac:dyDescent="0.25">
      <c r="B75" s="38" t="s">
        <v>45</v>
      </c>
      <c r="C75" s="83" t="s">
        <v>28</v>
      </c>
      <c r="D75" s="84"/>
      <c r="E75" s="85"/>
      <c r="F75" s="8">
        <v>0</v>
      </c>
    </row>
    <row r="76" spans="2:6" x14ac:dyDescent="0.25">
      <c r="B76" s="37" t="s">
        <v>46</v>
      </c>
      <c r="C76" s="83" t="s">
        <v>29</v>
      </c>
      <c r="D76" s="84"/>
      <c r="E76" s="85"/>
      <c r="F76" s="8">
        <v>0</v>
      </c>
    </row>
    <row r="77" spans="2:6" x14ac:dyDescent="0.25">
      <c r="B77" s="38" t="s">
        <v>47</v>
      </c>
      <c r="C77" s="83" t="s">
        <v>25</v>
      </c>
      <c r="D77" s="84"/>
      <c r="E77" s="85"/>
      <c r="F77" s="8">
        <v>0</v>
      </c>
    </row>
    <row r="78" spans="2:6" x14ac:dyDescent="0.25">
      <c r="B78" s="37" t="s">
        <v>48</v>
      </c>
      <c r="C78" s="83" t="s">
        <v>26</v>
      </c>
      <c r="D78" s="84"/>
      <c r="E78" s="85"/>
      <c r="F78" s="8">
        <v>0</v>
      </c>
    </row>
    <row r="79" spans="2:6" ht="12.75" customHeight="1" thickBot="1" x14ac:dyDescent="0.3">
      <c r="B79" s="39"/>
      <c r="C79" s="86"/>
      <c r="D79" s="87"/>
      <c r="E79" s="88"/>
      <c r="F79" s="60"/>
    </row>
  </sheetData>
  <mergeCells count="53">
    <mergeCell ref="C52:E52"/>
    <mergeCell ref="C59:E59"/>
    <mergeCell ref="C60:E60"/>
    <mergeCell ref="C61:E61"/>
    <mergeCell ref="B55:F55"/>
    <mergeCell ref="C57:E57"/>
    <mergeCell ref="C58:E58"/>
    <mergeCell ref="C53:E53"/>
    <mergeCell ref="C56:E56"/>
    <mergeCell ref="C77:E77"/>
    <mergeCell ref="C68:E68"/>
    <mergeCell ref="B64:F64"/>
    <mergeCell ref="C65:E65"/>
    <mergeCell ref="C66:E66"/>
    <mergeCell ref="C78:E78"/>
    <mergeCell ref="C79:E79"/>
    <mergeCell ref="C24:E24"/>
    <mergeCell ref="C25:E25"/>
    <mergeCell ref="C26:E26"/>
    <mergeCell ref="C27:E27"/>
    <mergeCell ref="C30:E30"/>
    <mergeCell ref="C31:E31"/>
    <mergeCell ref="C72:E72"/>
    <mergeCell ref="C73:E73"/>
    <mergeCell ref="C74:E74"/>
    <mergeCell ref="C75:E75"/>
    <mergeCell ref="C76:E76"/>
    <mergeCell ref="C69:E69"/>
    <mergeCell ref="C70:E70"/>
    <mergeCell ref="C71:E71"/>
    <mergeCell ref="C40:E40"/>
    <mergeCell ref="C48:E48"/>
    <mergeCell ref="C49:E49"/>
    <mergeCell ref="C51:E51"/>
    <mergeCell ref="C41:E41"/>
    <mergeCell ref="C47:E47"/>
    <mergeCell ref="C50:E50"/>
    <mergeCell ref="C42:E42"/>
    <mergeCell ref="C43:E43"/>
    <mergeCell ref="C44:E44"/>
    <mergeCell ref="C45:E45"/>
    <mergeCell ref="C46:E46"/>
    <mergeCell ref="B4:F4"/>
    <mergeCell ref="B23:D23"/>
    <mergeCell ref="B34:D34"/>
    <mergeCell ref="C38:E38"/>
    <mergeCell ref="C39:E39"/>
    <mergeCell ref="E34:G34"/>
    <mergeCell ref="E23:F23"/>
    <mergeCell ref="C28:E28"/>
    <mergeCell ref="C29:E29"/>
    <mergeCell ref="C37:E37"/>
    <mergeCell ref="C35:E35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r:id="rId1"/>
  <headerFooter>
    <oddHeader>&amp;L&amp;F&amp;C&amp;A&amp;RPagina &amp;P</oddHeader>
  </headerFooter>
  <rowBreaks count="1" manualBreakCount="1">
    <brk id="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6"/>
  <sheetViews>
    <sheetView workbookViewId="0">
      <selection activeCell="E19" sqref="E19"/>
    </sheetView>
  </sheetViews>
  <sheetFormatPr defaultRowHeight="13.2" x14ac:dyDescent="0.25"/>
  <cols>
    <col min="2" max="2" width="31.6640625" customWidth="1"/>
    <col min="3" max="3" width="47.33203125" customWidth="1"/>
    <col min="4" max="4" width="9.5546875" style="7" customWidth="1"/>
    <col min="5" max="5" width="37.6640625" customWidth="1"/>
  </cols>
  <sheetData>
    <row r="2" spans="2:5" ht="22.8" x14ac:dyDescent="0.25">
      <c r="B2" s="30" t="s">
        <v>62</v>
      </c>
    </row>
    <row r="3" spans="2:5" ht="13.8" thickBot="1" x14ac:dyDescent="0.3">
      <c r="C3" s="3"/>
      <c r="D3" s="3"/>
    </row>
    <row r="4" spans="2:5" ht="13.8" thickBot="1" x14ac:dyDescent="0.3">
      <c r="B4" s="31" t="s">
        <v>63</v>
      </c>
      <c r="C4" s="32" t="s">
        <v>64</v>
      </c>
      <c r="D4" s="32"/>
      <c r="E4" s="32" t="s">
        <v>65</v>
      </c>
    </row>
    <row r="5" spans="2:5" x14ac:dyDescent="0.25">
      <c r="B5" s="22" t="s">
        <v>1</v>
      </c>
      <c r="C5" s="21" t="s">
        <v>52</v>
      </c>
      <c r="D5" s="21"/>
      <c r="E5" s="21" t="s">
        <v>52</v>
      </c>
    </row>
    <row r="6" spans="2:5" x14ac:dyDescent="0.25">
      <c r="B6" s="22" t="s">
        <v>76</v>
      </c>
      <c r="C6" s="24" t="s">
        <v>51</v>
      </c>
      <c r="D6" s="24"/>
      <c r="E6" s="24" t="s">
        <v>51</v>
      </c>
    </row>
    <row r="7" spans="2:5" x14ac:dyDescent="0.25">
      <c r="B7" s="22" t="s">
        <v>77</v>
      </c>
      <c r="C7" s="24" t="s">
        <v>53</v>
      </c>
      <c r="D7" s="24"/>
      <c r="E7" s="24" t="s">
        <v>53</v>
      </c>
    </row>
    <row r="8" spans="2:5" ht="13.8" thickBot="1" x14ac:dyDescent="0.3">
      <c r="B8" s="23" t="s">
        <v>8</v>
      </c>
      <c r="C8" s="25" t="s">
        <v>11</v>
      </c>
      <c r="D8" s="25"/>
      <c r="E8" s="25" t="s">
        <v>11</v>
      </c>
    </row>
    <row r="9" spans="2:5" x14ac:dyDescent="0.25">
      <c r="B9" s="2"/>
      <c r="C9" s="25" t="s">
        <v>49</v>
      </c>
      <c r="D9" s="25"/>
      <c r="E9" s="25" t="s">
        <v>49</v>
      </c>
    </row>
    <row r="10" spans="2:5" s="7" customFormat="1" x14ac:dyDescent="0.25">
      <c r="B10" s="2"/>
      <c r="C10" s="26" t="s">
        <v>13</v>
      </c>
      <c r="D10" s="26"/>
      <c r="E10" s="26" t="s">
        <v>13</v>
      </c>
    </row>
    <row r="11" spans="2:5" s="7" customFormat="1" ht="13.8" thickBot="1" x14ac:dyDescent="0.3">
      <c r="B11" s="2"/>
      <c r="C11" s="21" t="s">
        <v>12</v>
      </c>
      <c r="D11" s="21"/>
      <c r="E11" s="28" t="s">
        <v>54</v>
      </c>
    </row>
    <row r="12" spans="2:5" s="7" customFormat="1" x14ac:dyDescent="0.25">
      <c r="B12" s="2"/>
      <c r="C12" s="25" t="s">
        <v>54</v>
      </c>
      <c r="D12" s="16"/>
      <c r="E12" s="5"/>
    </row>
    <row r="13" spans="2:5" s="7" customFormat="1" ht="13.8" thickBot="1" x14ac:dyDescent="0.3">
      <c r="B13" s="2"/>
      <c r="C13" s="27" t="s">
        <v>55</v>
      </c>
      <c r="D13" s="2"/>
      <c r="E13" s="5"/>
    </row>
    <row r="14" spans="2:5" s="7" customFormat="1" x14ac:dyDescent="0.25">
      <c r="B14" s="2"/>
      <c r="C14" s="2"/>
      <c r="D14" s="2"/>
      <c r="E14" s="5"/>
    </row>
    <row r="15" spans="2:5" s="7" customFormat="1" x14ac:dyDescent="0.25">
      <c r="B15" s="2"/>
      <c r="C15" s="2"/>
      <c r="D15" s="2"/>
      <c r="E15" s="5"/>
    </row>
    <row r="16" spans="2:5" s="7" customFormat="1" x14ac:dyDescent="0.25">
      <c r="B16" s="2"/>
      <c r="C16" s="2"/>
      <c r="D16" s="2"/>
      <c r="E16" s="5"/>
    </row>
    <row r="17" spans="2:6" x14ac:dyDescent="0.25">
      <c r="B17" s="1" t="s">
        <v>66</v>
      </c>
      <c r="C17" s="1" t="s">
        <v>68</v>
      </c>
      <c r="D17" s="1"/>
      <c r="E17" s="1" t="s">
        <v>67</v>
      </c>
    </row>
    <row r="18" spans="2:6" x14ac:dyDescent="0.25">
      <c r="B18" s="16" t="s">
        <v>6</v>
      </c>
      <c r="C18" s="5" t="e">
        <f>PDC!#REF!</f>
        <v>#REF!</v>
      </c>
      <c r="D18" s="5" t="e">
        <f>PDC!#REF!</f>
        <v>#REF!</v>
      </c>
      <c r="E18" s="33" t="s">
        <v>50</v>
      </c>
    </row>
    <row r="19" spans="2:6" x14ac:dyDescent="0.25">
      <c r="B19" s="16" t="s">
        <v>5</v>
      </c>
      <c r="C19" s="5" t="e">
        <f>PDC!#REF!</f>
        <v>#REF!</v>
      </c>
      <c r="D19" s="5" t="e">
        <f>PDC!#REF!</f>
        <v>#REF!</v>
      </c>
      <c r="E19" s="5" t="e">
        <f>PDC!#REF!</f>
        <v>#REF!</v>
      </c>
      <c r="F19" s="5" t="e">
        <f>PDC!#REF!</f>
        <v>#REF!</v>
      </c>
    </row>
    <row r="20" spans="2:6" x14ac:dyDescent="0.25">
      <c r="B20" s="16" t="s">
        <v>70</v>
      </c>
      <c r="C20" s="5" t="e">
        <f>PDC!#REF!</f>
        <v>#REF!</v>
      </c>
      <c r="D20" s="5" t="e">
        <f>PDC!#REF!</f>
        <v>#REF!</v>
      </c>
      <c r="E20" s="5" t="str">
        <f>PDC!$C6</f>
        <v>1Gb/s, Local Access + CPE, Beheerprofiel Standaard</v>
      </c>
      <c r="F20" s="34" t="str">
        <f>PDC!$B6</f>
        <v>LA01</v>
      </c>
    </row>
    <row r="21" spans="2:6" x14ac:dyDescent="0.25">
      <c r="B21" s="16" t="s">
        <v>69</v>
      </c>
      <c r="C21" s="5" t="str">
        <f>PDC!$C6</f>
        <v>1Gb/s, Local Access + CPE, Beheerprofiel Standaard</v>
      </c>
      <c r="D21" s="34" t="str">
        <f>PDC!$B6</f>
        <v>LA01</v>
      </c>
      <c r="E21" s="5" t="str">
        <f>PDC!$C7</f>
        <v>1Gb/s, Local Access + CPE, Beheerprofiel Hoog</v>
      </c>
      <c r="F21" s="34" t="str">
        <f>PDC!$B7</f>
        <v>LA02</v>
      </c>
    </row>
    <row r="22" spans="2:6" x14ac:dyDescent="0.25">
      <c r="C22" s="5" t="str">
        <f>PDC!$C7</f>
        <v>1Gb/s, Local Access + CPE, Beheerprofiel Hoog</v>
      </c>
      <c r="D22" s="34" t="str">
        <f>PDC!$B7</f>
        <v>LA02</v>
      </c>
      <c r="E22" s="5" t="str">
        <f>PDC!$C8</f>
        <v>1Gb/s, Local Access + CPE, Beheerprofiel Non-stop</v>
      </c>
      <c r="F22" s="34" t="str">
        <f>PDC!$B8</f>
        <v>LA03</v>
      </c>
    </row>
    <row r="23" spans="2:6" x14ac:dyDescent="0.25">
      <c r="B23" s="4"/>
      <c r="C23" s="5" t="str">
        <f>PDC!$C8</f>
        <v>1Gb/s, Local Access + CPE, Beheerprofiel Non-stop</v>
      </c>
      <c r="D23" s="34" t="str">
        <f>PDC!$B8</f>
        <v>LA03</v>
      </c>
      <c r="E23" s="5" t="str">
        <f>PDC!$C9</f>
        <v>10Gb/s, Local Access + CPE, Beheerprofiel Standaard</v>
      </c>
      <c r="F23" s="34" t="str">
        <f>PDC!$B9</f>
        <v>LA11</v>
      </c>
    </row>
    <row r="24" spans="2:6" x14ac:dyDescent="0.25">
      <c r="C24" s="5" t="str">
        <f>PDC!$C9</f>
        <v>10Gb/s, Local Access + CPE, Beheerprofiel Standaard</v>
      </c>
      <c r="D24" s="34" t="str">
        <f>PDC!$B9</f>
        <v>LA11</v>
      </c>
      <c r="E24" s="5" t="str">
        <f>PDC!$C10</f>
        <v>10Gb/s, Local Access + CPE, Beheerprofiel Hoog</v>
      </c>
      <c r="F24" s="34" t="str">
        <f>PDC!$B10</f>
        <v>LA12</v>
      </c>
    </row>
    <row r="25" spans="2:6" x14ac:dyDescent="0.25">
      <c r="C25" s="5" t="str">
        <f>PDC!$C10</f>
        <v>10Gb/s, Local Access + CPE, Beheerprofiel Hoog</v>
      </c>
      <c r="D25" s="34" t="str">
        <f>PDC!$B10</f>
        <v>LA12</v>
      </c>
      <c r="E25" s="5" t="str">
        <f>PDC!$C11</f>
        <v>10Gb/s, Local Access + CPE, Beheerprofiel Non-stop</v>
      </c>
      <c r="F25" s="34" t="str">
        <f>PDC!$B11</f>
        <v>LA13</v>
      </c>
    </row>
    <row r="26" spans="2:6" x14ac:dyDescent="0.25">
      <c r="B26" s="29"/>
      <c r="C26" s="5" t="str">
        <f>PDC!$C11</f>
        <v>10Gb/s, Local Access + CPE, Beheerprofiel Non-stop</v>
      </c>
      <c r="D26" s="34" t="str">
        <f>PDC!$B11</f>
        <v>LA13</v>
      </c>
      <c r="E26" s="5" t="str">
        <f>PDC!$C13</f>
        <v>100Gb/s, Local Access + CPE, Beheerprofiel Hoog</v>
      </c>
      <c r="F26" s="34" t="str">
        <f>PDC!$B13</f>
        <v>LA22</v>
      </c>
    </row>
    <row r="27" spans="2:6" x14ac:dyDescent="0.25">
      <c r="B27" s="29"/>
      <c r="C27" s="5" t="str">
        <f>PDC!$C13</f>
        <v>100Gb/s, Local Access + CPE, Beheerprofiel Hoog</v>
      </c>
      <c r="D27" s="34" t="str">
        <f>PDC!$B13</f>
        <v>LA22</v>
      </c>
      <c r="E27" s="5" t="str">
        <f>PDC!$C14</f>
        <v>100Gb/s, Local Access + CPE, Beheerprofiel Non-stop</v>
      </c>
      <c r="F27" s="34" t="str">
        <f>PDC!$B14</f>
        <v>LA23</v>
      </c>
    </row>
    <row r="28" spans="2:6" x14ac:dyDescent="0.25">
      <c r="B28" s="29"/>
      <c r="C28" s="5" t="str">
        <f>PDC!$C14</f>
        <v>100Gb/s, Local Access + CPE, Beheerprofiel Non-stop</v>
      </c>
      <c r="D28" s="34" t="str">
        <f>PDC!$B14</f>
        <v>LA23</v>
      </c>
    </row>
    <row r="29" spans="2:6" x14ac:dyDescent="0.25">
      <c r="B29" s="29"/>
    </row>
    <row r="30" spans="2:6" x14ac:dyDescent="0.25">
      <c r="B30" s="29"/>
    </row>
    <row r="31" spans="2:6" x14ac:dyDescent="0.25">
      <c r="B31" s="29"/>
      <c r="E31" s="6"/>
    </row>
    <row r="32" spans="2:6" x14ac:dyDescent="0.25">
      <c r="B32" s="29"/>
      <c r="E32" s="6"/>
    </row>
    <row r="33" spans="2:2" x14ac:dyDescent="0.25">
      <c r="B33" s="29"/>
    </row>
    <row r="34" spans="2:2" x14ac:dyDescent="0.25">
      <c r="B34" s="29"/>
    </row>
    <row r="35" spans="2:2" x14ac:dyDescent="0.25">
      <c r="B35" s="29"/>
    </row>
    <row r="36" spans="2:2" x14ac:dyDescent="0.25">
      <c r="B36" s="29"/>
    </row>
  </sheetData>
  <sheetProtection algorithmName="SHA-512" hashValue="ScFbPQB1uqq4oQUyFHB1BAR/vG8Io8uq0KUeQb2muPnPdic+3h6bkccz2J2ZAFu9qBnY7TKbkbqi3nxQzloqOw==" saltValue="U1X21QjTy7X8AbaznvNi4w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13DF9D31BE9844B3A7CDE817B29591" ma:contentTypeVersion="0" ma:contentTypeDescription="Een nieuw document maken." ma:contentTypeScope="" ma:versionID="f7d405502082951eff50314a17f3524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10c9f0b038841e31f927b16ccaa7c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3F283D-5DD6-442C-88C4-E53408F8343E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220272E-61BD-4312-B402-8391855AF9B6}"/>
</file>

<file path=customXml/itemProps3.xml><?xml version="1.0" encoding="utf-8"?>
<ds:datastoreItem xmlns:ds="http://schemas.openxmlformats.org/officeDocument/2006/customXml" ds:itemID="{F3F0527E-ECDC-4A08-8B4D-E6E181763A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PDC</vt:lpstr>
      <vt:lpstr>Validatie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Peter Kort</dc:creator>
  <cp:lastModifiedBy>Kort, Peter (CIV)</cp:lastModifiedBy>
  <cp:lastPrinted>2023-02-06T13:17:37Z</cp:lastPrinted>
  <dcterms:created xsi:type="dcterms:W3CDTF">2009-04-01T08:13:24Z</dcterms:created>
  <dcterms:modified xsi:type="dcterms:W3CDTF">2023-12-07T12:47:06Z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0x0101001F13DF9D31BE9844B3A7CDE817B29591</vt:lpwstr>
  </property>
  <property fmtid="{D5CDD505-2E9C-101B-9397-08002B2CF9AE}" pid="3" name="BExAnalyzer_OldName">
    <vt:lpwstr>Bijlage 03b Tarieven v0.92.xlsx</vt:lpwstr>
  </property>
</Properties>
</file>