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"/>
    </mc:Choice>
  </mc:AlternateContent>
  <bookViews>
    <workbookView xWindow="240" yWindow="60" windowWidth="15120" windowHeight="8670" activeTab="1"/>
  </bookViews>
  <sheets>
    <sheet name="Kortingspercentages" sheetId="4" r:id="rId1"/>
    <sheet name="Vergelijkingsprijs" sheetId="1" r:id="rId2"/>
  </sheets>
  <definedNames>
    <definedName name="_xlnm.Print_Area" localSheetId="0">Kortingspercentages!$A$1:$C$9</definedName>
    <definedName name="_xlnm.Print_Area" localSheetId="1">Vergelijkingsprijs!$A$1:$I$75</definedName>
  </definedNames>
  <calcPr calcId="162913"/>
</workbook>
</file>

<file path=xl/calcChain.xml><?xml version="1.0" encoding="utf-8"?>
<calcChain xmlns="http://schemas.openxmlformats.org/spreadsheetml/2006/main">
  <c r="A1" i="1" l="1"/>
  <c r="I12" i="1" l="1"/>
  <c r="I13" i="1"/>
  <c r="I14" i="1"/>
  <c r="I28" i="1"/>
  <c r="I30" i="1"/>
  <c r="I37" i="1"/>
  <c r="I38" i="1"/>
  <c r="I44" i="1"/>
  <c r="I52" i="1"/>
  <c r="I70" i="1"/>
  <c r="G66" i="1"/>
  <c r="H66" i="1" s="1"/>
  <c r="I66" i="1" s="1"/>
  <c r="G67" i="1"/>
  <c r="G68" i="1"/>
  <c r="H68" i="1" s="1"/>
  <c r="I68" i="1" s="1"/>
  <c r="G69" i="1"/>
  <c r="H69" i="1" s="1"/>
  <c r="I69" i="1" s="1"/>
  <c r="G70" i="1"/>
  <c r="G71" i="1"/>
  <c r="H71" i="1" s="1"/>
  <c r="I71" i="1" s="1"/>
  <c r="G72" i="1"/>
  <c r="G73" i="1"/>
  <c r="H73" i="1" s="1"/>
  <c r="I73" i="1" s="1"/>
  <c r="H65" i="1"/>
  <c r="I65" i="1" s="1"/>
  <c r="H67" i="1"/>
  <c r="I67" i="1" s="1"/>
  <c r="H70" i="1"/>
  <c r="H72" i="1"/>
  <c r="I72" i="1" s="1"/>
  <c r="H64" i="1"/>
  <c r="I64" i="1" s="1"/>
  <c r="H54" i="1"/>
  <c r="I54" i="1" s="1"/>
  <c r="H60" i="1"/>
  <c r="I60" i="1" s="1"/>
  <c r="H61" i="1"/>
  <c r="I61" i="1" s="1"/>
  <c r="H62" i="1"/>
  <c r="I62" i="1" s="1"/>
  <c r="H53" i="1"/>
  <c r="I53" i="1" s="1"/>
  <c r="G65" i="1"/>
  <c r="G64" i="1"/>
  <c r="G6" i="1"/>
  <c r="H6" i="1" s="1"/>
  <c r="I6" i="1" s="1"/>
  <c r="G7" i="1"/>
  <c r="H7" i="1" s="1"/>
  <c r="I7" i="1" s="1"/>
  <c r="G8" i="1"/>
  <c r="H8" i="1" s="1"/>
  <c r="I8" i="1" s="1"/>
  <c r="G9" i="1"/>
  <c r="H9" i="1" s="1"/>
  <c r="I9" i="1" s="1"/>
  <c r="G10" i="1"/>
  <c r="H10" i="1" s="1"/>
  <c r="I10" i="1" s="1"/>
  <c r="G11" i="1"/>
  <c r="H11" i="1" s="1"/>
  <c r="I11" i="1" s="1"/>
  <c r="G12" i="1"/>
  <c r="H12" i="1" s="1"/>
  <c r="G13" i="1"/>
  <c r="H13" i="1" s="1"/>
  <c r="G14" i="1"/>
  <c r="H14" i="1" s="1"/>
  <c r="G15" i="1"/>
  <c r="H15" i="1" s="1"/>
  <c r="I15" i="1" s="1"/>
  <c r="G16" i="1"/>
  <c r="H16" i="1" s="1"/>
  <c r="I16" i="1" s="1"/>
  <c r="G17" i="1"/>
  <c r="H17" i="1" s="1"/>
  <c r="I17" i="1" s="1"/>
  <c r="G18" i="1"/>
  <c r="H18" i="1" s="1"/>
  <c r="I18" i="1" s="1"/>
  <c r="G19" i="1"/>
  <c r="H19" i="1" s="1"/>
  <c r="I19" i="1" s="1"/>
  <c r="G20" i="1"/>
  <c r="H20" i="1" s="1"/>
  <c r="I20" i="1" s="1"/>
  <c r="G21" i="1"/>
  <c r="H21" i="1" s="1"/>
  <c r="I21" i="1" s="1"/>
  <c r="G22" i="1"/>
  <c r="H22" i="1" s="1"/>
  <c r="I22" i="1" s="1"/>
  <c r="G23" i="1"/>
  <c r="H23" i="1" s="1"/>
  <c r="I23" i="1" s="1"/>
  <c r="G24" i="1"/>
  <c r="H24" i="1" s="1"/>
  <c r="I24" i="1" s="1"/>
  <c r="G25" i="1"/>
  <c r="H25" i="1" s="1"/>
  <c r="I25" i="1" s="1"/>
  <c r="G26" i="1"/>
  <c r="H26" i="1" s="1"/>
  <c r="I26" i="1" s="1"/>
  <c r="G27" i="1"/>
  <c r="H27" i="1" s="1"/>
  <c r="I27" i="1" s="1"/>
  <c r="G28" i="1"/>
  <c r="H28" i="1" s="1"/>
  <c r="G29" i="1"/>
  <c r="H29" i="1" s="1"/>
  <c r="I29" i="1" s="1"/>
  <c r="G30" i="1"/>
  <c r="H30" i="1" s="1"/>
  <c r="G31" i="1"/>
  <c r="H31" i="1" s="1"/>
  <c r="I31" i="1" s="1"/>
  <c r="G32" i="1"/>
  <c r="H32" i="1" s="1"/>
  <c r="I32" i="1" s="1"/>
  <c r="G33" i="1"/>
  <c r="H33" i="1" s="1"/>
  <c r="I33" i="1" s="1"/>
  <c r="G34" i="1"/>
  <c r="H34" i="1" s="1"/>
  <c r="I34" i="1" s="1"/>
  <c r="G35" i="1"/>
  <c r="H35" i="1" s="1"/>
  <c r="I35" i="1" s="1"/>
  <c r="G36" i="1"/>
  <c r="H36" i="1" s="1"/>
  <c r="I36" i="1" s="1"/>
  <c r="G37" i="1"/>
  <c r="H37" i="1" s="1"/>
  <c r="G38" i="1"/>
  <c r="H38" i="1" s="1"/>
  <c r="G39" i="1"/>
  <c r="H39" i="1" s="1"/>
  <c r="I39" i="1" s="1"/>
  <c r="G40" i="1"/>
  <c r="H40" i="1" s="1"/>
  <c r="I40" i="1" s="1"/>
  <c r="G41" i="1"/>
  <c r="H41" i="1" s="1"/>
  <c r="I41" i="1" s="1"/>
  <c r="G42" i="1"/>
  <c r="H42" i="1" s="1"/>
  <c r="I42" i="1" s="1"/>
  <c r="G43" i="1"/>
  <c r="H43" i="1" s="1"/>
  <c r="I43" i="1" s="1"/>
  <c r="G44" i="1"/>
  <c r="H44" i="1" s="1"/>
  <c r="G45" i="1"/>
  <c r="H45" i="1" s="1"/>
  <c r="I45" i="1" s="1"/>
  <c r="G46" i="1"/>
  <c r="H46" i="1" s="1"/>
  <c r="I46" i="1" s="1"/>
  <c r="G47" i="1"/>
  <c r="H47" i="1" s="1"/>
  <c r="I47" i="1" s="1"/>
  <c r="G48" i="1"/>
  <c r="H48" i="1" s="1"/>
  <c r="I48" i="1" s="1"/>
  <c r="G49" i="1"/>
  <c r="H49" i="1" s="1"/>
  <c r="I49" i="1" s="1"/>
  <c r="G50" i="1"/>
  <c r="H50" i="1" s="1"/>
  <c r="I50" i="1" s="1"/>
  <c r="G51" i="1"/>
  <c r="H51" i="1" s="1"/>
  <c r="I51" i="1" s="1"/>
  <c r="G52" i="1"/>
  <c r="H52" i="1" s="1"/>
  <c r="G53" i="1"/>
  <c r="G54" i="1"/>
  <c r="G55" i="1"/>
  <c r="H55" i="1" s="1"/>
  <c r="I55" i="1" s="1"/>
  <c r="G56" i="1"/>
  <c r="H56" i="1" s="1"/>
  <c r="I56" i="1" s="1"/>
  <c r="G57" i="1"/>
  <c r="H57" i="1" s="1"/>
  <c r="I57" i="1" s="1"/>
  <c r="G58" i="1"/>
  <c r="H58" i="1" s="1"/>
  <c r="I58" i="1" s="1"/>
  <c r="G59" i="1"/>
  <c r="H59" i="1" s="1"/>
  <c r="I59" i="1" s="1"/>
  <c r="G60" i="1"/>
  <c r="G61" i="1"/>
  <c r="G62" i="1"/>
  <c r="G63" i="1"/>
  <c r="H63" i="1" s="1"/>
  <c r="I63" i="1" s="1"/>
  <c r="G74" i="1"/>
  <c r="H74" i="1" s="1"/>
  <c r="I74" i="1" s="1"/>
  <c r="G5" i="1"/>
  <c r="H5" i="1" s="1"/>
  <c r="I5" i="1" s="1"/>
  <c r="I75" i="1" l="1"/>
</calcChain>
</file>

<file path=xl/sharedStrings.xml><?xml version="1.0" encoding="utf-8"?>
<sst xmlns="http://schemas.openxmlformats.org/spreadsheetml/2006/main" count="97" uniqueCount="81">
  <si>
    <t>Nr.</t>
  </si>
  <si>
    <t>Productspecificatie</t>
  </si>
  <si>
    <t>Klimmaterieel</t>
  </si>
  <si>
    <t>Hijs-, hef- en spanmaterieel</t>
  </si>
  <si>
    <t>Bok- en zwenkwielen, en toebehoren</t>
  </si>
  <si>
    <t>Wagens en karren</t>
  </si>
  <si>
    <t xml:space="preserve">Trap Altrex Sierra SEO 3 enkel oploopbaar aluminium 3 treden </t>
  </si>
  <si>
    <t xml:space="preserve">Trap Altrex Sierra SEO 4 enkel oploopbaar aluminium 4 treden </t>
  </si>
  <si>
    <t xml:space="preserve">Trap Altrex Sierra SEO 5 enkel oploopbaar aluminium 5 treden </t>
  </si>
  <si>
    <t xml:space="preserve">Trap Altrex Sierra SEO 6 enkel oploopbaar aluminium 6 treden </t>
  </si>
  <si>
    <t xml:space="preserve">Trap Altrex Taurus TDO 6 dubbel oploopbaar aluminium 6 treden </t>
  </si>
  <si>
    <t xml:space="preserve">Altrex huishoudtrap Double Decker D803 3 treden </t>
  </si>
  <si>
    <t>Bordestrap Altrex Taurus TGB 5 enkel oploopbaar aluminium 5 treden</t>
  </si>
  <si>
    <t>Bordestrap Altrex Taurus TGB 8 enkel oploopbaar aluminium 8 treden</t>
  </si>
  <si>
    <t>Ladder Dirks 3x7 treden DGG 3x07-30</t>
  </si>
  <si>
    <t xml:space="preserve">Kamersteiger RS TOWER 34 </t>
  </si>
  <si>
    <t>Hijsband vv 2 lussen, 30mm x 1mtr 1000kg</t>
  </si>
  <si>
    <t>Hijsband vv 2 lussen 150mm x 5mtr 5000kg</t>
  </si>
  <si>
    <t>Hijsketting 4 strengen 6mm 2500kg werklengte 1 meter vv gaffelhaak met klep grade 80</t>
  </si>
  <si>
    <t xml:space="preserve">Hijsketting 2 strengen 6mm 1600kg werklengte 1 meter vv gaffelhaak met klep grade 80 </t>
  </si>
  <si>
    <t>Bagageband 300kg eindloos 25mm x 1mtr, met klemgesp, rood of blauw</t>
  </si>
  <si>
    <t xml:space="preserve">DESQ Roll a step opstapkruk 42cm kunststof grijs 60060.08 </t>
  </si>
  <si>
    <t>Fetra kastwagen, 5 etages vv. dubbele vleugeldeur, afsluitbaar, 1170x745x1792mm (lxbxh) 5492</t>
  </si>
  <si>
    <t>Fetra kastwagen met houten legborden 750kg type 5493 1370x845x1792</t>
  </si>
  <si>
    <t xml:space="preserve">Kruiwagen Fort SMB100 100ltr HDPE geel 02100 </t>
  </si>
  <si>
    <t>Kruiwagen buitenband 4ply 400x100mm</t>
  </si>
  <si>
    <t>Kruiwagen binnenband 400x100mm</t>
  </si>
  <si>
    <t>Kruiwagen Fort TK100 100ltr 01007</t>
  </si>
  <si>
    <t>Kruiwagen Fort 6-80 80ltr kunststof velg 68002</t>
  </si>
  <si>
    <t>Fetra handpalletwagen 2500kg, vork 800mm 2118</t>
  </si>
  <si>
    <t>Fetra handpalletwagen 2500kg, vork 1150mm 2117</t>
  </si>
  <si>
    <t>Kastenhefwagen, vorklengte 1025mm max. 750kg tbv kasten 40-80cm breed</t>
  </si>
  <si>
    <t>Matador plateauwagen inklapbare beugel - draagvermogen 150kg 11362</t>
  </si>
  <si>
    <t>Fetra platformwagen 500kg 2500</t>
  </si>
  <si>
    <t>Fetra platenwagen 500kg 4445</t>
  </si>
  <si>
    <t>Fetra serveerwagen RVS 120kg 2 plateau 800x500mm 5001</t>
  </si>
  <si>
    <t xml:space="preserve">Fetra tafelwagen 400kg 2 plateau 500x850mm 2600 </t>
  </si>
  <si>
    <t xml:space="preserve">Fetra magazijnwagen 400kg 2 plateau 500x850mm 2100 </t>
  </si>
  <si>
    <t>Fetra tafelwagen houten bovenblad met opstaande rand - 300kg afm. 850x500cm 3740</t>
  </si>
  <si>
    <t>Fetra steekwagen aluminium met luchtbanden draagvermogen 200kg A1325L</t>
  </si>
  <si>
    <t>Fetra steekwagen met opvouwbare schep 300kg K1326L</t>
  </si>
  <si>
    <t>Matador steekwagen opvouwbaar 125kg 11318</t>
  </si>
  <si>
    <t>Fetra stoelensteekwagen B1335L</t>
  </si>
  <si>
    <t>Fetra trappensteekwagen aluminium 300mm AK1327</t>
  </si>
  <si>
    <t>Zwenkwiel 100mm, bevestigingsplaat ca.104x80mm, zwart rubber, verzinkte velg+vork, ca. 75kg</t>
  </si>
  <si>
    <t>Bokwiel 100mm TPR grijs 115kg plaatbevestiging ca.100x85mm (hoh ca.80x60mm)</t>
  </si>
  <si>
    <t>Zwenkwiel met rem Ø100mm, elastische rubber band, blauw, 150kg op nylon velg</t>
  </si>
  <si>
    <t>Zwenkwiel Ø100mm, elastische rubber band (gevulcaniseerd) grijs, 200kg op nylon velg plaat ca.105x85</t>
  </si>
  <si>
    <t>Bokwiel 100x38mm 150kg, blauw elastisch rubber, plaatbevestiging ca.100x85mm (hoh ca.80x60mm)</t>
  </si>
  <si>
    <t>Zwenkwiel 125mm, nylon (PA6), draagverm. ca.500kg, plaatbevestiging ca.135x110mm (hoh ca.105x80mm)</t>
  </si>
  <si>
    <t>Bokwiel 125mm, nylon (PA6), draagverm. ca.500kg, plaatbevestiging ca.135x110mm (hoh ca.105x80mm)</t>
  </si>
  <si>
    <t>Zwenkwiel, 160x50mm, polyurethaanband, 300kg verzinkte vork</t>
  </si>
  <si>
    <t>Bokwiel, 160x50mm, polyurethaanband, 300kg verzinkte vork</t>
  </si>
  <si>
    <t>Dolly hout met wielen, Max.300 kg, 600x350mm (lxb)</t>
  </si>
  <si>
    <t>Palletwagen hoogheffer met vorklengte 1200mm, max. capaciteit 1500kg</t>
  </si>
  <si>
    <t>Altrex Taurus 2x4 treden type TDO 4</t>
  </si>
  <si>
    <t>Spanband 2-dlg 25mm, 5 meter, breeksterkte 500 kilo, incl. ratel, vv haken</t>
  </si>
  <si>
    <t>Spanband 2-dlg 25mm, 5 meter, breeksterkte 1500 kilo, incl. ratel, vv haken</t>
  </si>
  <si>
    <t>Spanband 2-dlg 50mm, 9 meter, breeksterkte 5000 kilo, incl. ratel, vv haken</t>
  </si>
  <si>
    <t>Advanced Handling verrijdbare heftafel 1250kg, L=1550mm, 
Min. hoogte plateau: 350mm, Max. hoogte plateau: 1050mm. Totaalgewicht:230kg</t>
  </si>
  <si>
    <t>Handtrekwagen met enkel plateau, laadvermogen 1000kg - 
laadplateau 1000x2000mm vol rubberen banden</t>
  </si>
  <si>
    <t>Zwenkwiel, 100mm, elastische rubber band, blauw, 150kg op nylon velg, 
plaatbevestiging ca.100x85mm (hoh ca.80x60mm)</t>
  </si>
  <si>
    <t>Bokwiel, 100mm, elastische rubber band, blauw, 150kg op nylon velg, 
plaatbevestiging ca.100x85mm (hoh ca.80x60mm)</t>
  </si>
  <si>
    <t>Wagen en karren</t>
  </si>
  <si>
    <t>Staffels</t>
  </si>
  <si>
    <t>&gt; 50 stuks</t>
  </si>
  <si>
    <t>4.1</t>
  </si>
  <si>
    <t>4.2</t>
  </si>
  <si>
    <t>Weging</t>
  </si>
  <si>
    <t>Productcategorie, tevens kortingsgroep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</si>
  <si>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50 stuks</t>
    </r>
  </si>
  <si>
    <t>Kortingspercentage</t>
  </si>
  <si>
    <t>Eenheid (in stuks) waarvoor de prijs voor het in kolom C gespecificeerde Product moet worden opgegeven</t>
  </si>
  <si>
    <t>Catalogusprijs exclusief btw</t>
  </si>
  <si>
    <t>Catalogusprijs exclusief btw x eenheid (= kolom F x kolom D)</t>
  </si>
  <si>
    <t xml:space="preserve">Prijs met korting (kolom G - (kolom G * kortingspercentage dat is opgegegeven in het tabblad 'Kortingspercentages' voor de relevante kortingsgroep) </t>
  </si>
  <si>
    <t>Gewogen prijs (zijnde kortingsprijs (kolom E weging x kolom H kortingsprijs per aangegeven eenheid)</t>
  </si>
  <si>
    <t>Vergelijkingsprijs:</t>
  </si>
  <si>
    <t>Formulier E4 - Prijzenblad Perceel 4 Transportmiddelen</t>
  </si>
  <si>
    <t>Rolcontainer verzinkt 2-heks + 2 spanbanden afm. 810x720x1620mm (lxbxh) vv. polyamide wielen, eigen gewicht circa 20 kg, mogelijkheid voor legborden, draagvermogen 500 kg</t>
  </si>
  <si>
    <t>Matador steekwagen 13038  luchtbanden, max. 350kg, schep 285x240mm (bxd) hooghte 1376mm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</si>
</sst>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8" fillId="10" borderId="0" applyNumberFormat="0" applyBorder="0" applyAlignment="0" applyProtection="0"/>
  </cellStyleXfs>
  <cellXfs count="4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6" borderId="1" xfId="0" applyFill="1" applyBorder="1" applyAlignment="1">
      <alignment horizontal="center" vertical="center"/>
    </xf>
    <xf numFmtId="0" fontId="1" fillId="7" borderId="0" xfId="0" applyFont="1" applyFill="1" applyBorder="1" applyAlignment="1"/>
    <xf numFmtId="0" fontId="0" fillId="0" borderId="0" xfId="0" applyBorder="1" applyAlignment="1"/>
    <xf numFmtId="0" fontId="0" fillId="7" borderId="0" xfId="0" applyFill="1"/>
    <xf numFmtId="0" fontId="3" fillId="7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0" fillId="0" borderId="0" xfId="0" applyBorder="1" applyAlignment="1"/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2" borderId="1" xfId="0" applyFont="1" applyFill="1" applyBorder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3" borderId="1" xfId="0" applyNumberForma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44" fontId="0" fillId="3" borderId="1" xfId="0" applyNumberFormat="1" applyFill="1" applyBorder="1"/>
    <xf numFmtId="44" fontId="0" fillId="8" borderId="1" xfId="0" applyNumberFormat="1" applyFill="1" applyBorder="1"/>
    <xf numFmtId="44" fontId="0" fillId="4" borderId="1" xfId="0" applyNumberFormat="1" applyFill="1" applyBorder="1"/>
    <xf numFmtId="44" fontId="0" fillId="3" borderId="1" xfId="0" applyNumberFormat="1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44" fontId="0" fillId="4" borderId="1" xfId="0" applyNumberFormat="1" applyFill="1" applyBorder="1" applyAlignment="1">
      <alignment vertical="center"/>
    </xf>
    <xf numFmtId="0" fontId="2" fillId="5" borderId="2" xfId="0" applyFont="1" applyFill="1" applyBorder="1" applyAlignment="1"/>
    <xf numFmtId="44" fontId="0" fillId="5" borderId="1" xfId="0" applyNumberFormat="1" applyFill="1" applyBorder="1" applyAlignment="1">
      <alignment vertical="center" wrapText="1"/>
    </xf>
    <xf numFmtId="44" fontId="0" fillId="9" borderId="3" xfId="0" applyNumberFormat="1" applyFill="1" applyBorder="1"/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8" fillId="10" borderId="4" xfId="1" applyBorder="1" applyAlignment="1">
      <alignment horizontal="left" vertical="top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80" zoomScaleNormal="80" workbookViewId="0">
      <selection activeCell="D32" sqref="D32"/>
    </sheetView>
  </sheetViews>
  <sheetFormatPr defaultRowHeight="15" x14ac:dyDescent="0.25"/>
  <cols>
    <col min="1" max="1" width="6.5703125" customWidth="1"/>
    <col min="2" max="2" width="42.42578125" customWidth="1"/>
    <col min="3" max="3" width="20.85546875" customWidth="1"/>
    <col min="4" max="4" width="23.28515625" customWidth="1"/>
  </cols>
  <sheetData>
    <row r="1" spans="1:4" ht="21" x14ac:dyDescent="0.35">
      <c r="A1" s="39" t="s">
        <v>78</v>
      </c>
      <c r="B1" s="40"/>
      <c r="C1" s="40"/>
      <c r="D1" s="41"/>
    </row>
    <row r="4" spans="1:4" x14ac:dyDescent="0.25">
      <c r="A4" s="1" t="s">
        <v>0</v>
      </c>
      <c r="B4" s="19" t="s">
        <v>69</v>
      </c>
      <c r="C4" s="19" t="s">
        <v>64</v>
      </c>
      <c r="D4" s="1" t="s">
        <v>71</v>
      </c>
    </row>
    <row r="5" spans="1:4" x14ac:dyDescent="0.25">
      <c r="A5" s="15">
        <v>1</v>
      </c>
      <c r="B5" s="20" t="s">
        <v>2</v>
      </c>
      <c r="C5" s="21"/>
      <c r="D5" s="28"/>
    </row>
    <row r="6" spans="1:4" x14ac:dyDescent="0.25">
      <c r="A6" s="15">
        <v>2</v>
      </c>
      <c r="B6" s="20" t="s">
        <v>3</v>
      </c>
      <c r="C6" s="21"/>
      <c r="D6" s="28"/>
    </row>
    <row r="7" spans="1:4" x14ac:dyDescent="0.25">
      <c r="A7" s="15">
        <v>3</v>
      </c>
      <c r="B7" s="22" t="s">
        <v>63</v>
      </c>
      <c r="C7" s="23"/>
      <c r="D7" s="28"/>
    </row>
    <row r="8" spans="1:4" x14ac:dyDescent="0.25">
      <c r="A8" s="15" t="s">
        <v>66</v>
      </c>
      <c r="B8" s="20" t="s">
        <v>4</v>
      </c>
      <c r="C8" s="21" t="s">
        <v>70</v>
      </c>
      <c r="D8" s="28"/>
    </row>
    <row r="9" spans="1:4" x14ac:dyDescent="0.25">
      <c r="A9" s="15" t="s">
        <v>67</v>
      </c>
      <c r="B9" s="2"/>
      <c r="C9" s="24" t="s">
        <v>65</v>
      </c>
      <c r="D9" s="2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4" zoomScale="80" zoomScaleNormal="80" workbookViewId="0">
      <selection activeCell="C46" sqref="C46"/>
    </sheetView>
  </sheetViews>
  <sheetFormatPr defaultRowHeight="15" x14ac:dyDescent="0.25"/>
  <cols>
    <col min="1" max="1" width="7" customWidth="1"/>
    <col min="2" max="2" width="57.5703125" customWidth="1"/>
    <col min="3" max="3" width="115.7109375" customWidth="1"/>
    <col min="4" max="5" width="17.140625" customWidth="1"/>
    <col min="6" max="6" width="27.5703125" customWidth="1"/>
    <col min="7" max="7" width="24" customWidth="1"/>
    <col min="8" max="8" width="27.5703125" customWidth="1"/>
    <col min="9" max="9" width="27.42578125" customWidth="1"/>
  </cols>
  <sheetData>
    <row r="1" spans="1:9" ht="21" x14ac:dyDescent="0.35">
      <c r="A1" s="39" t="str">
        <f>Kortingspercentages!A1</f>
        <v>Formulier E4 - Prijzenblad Perceel 4 Transportmiddelen</v>
      </c>
      <c r="B1" s="39"/>
      <c r="C1" s="39"/>
      <c r="D1" s="39"/>
      <c r="E1" s="39"/>
      <c r="F1" s="39"/>
      <c r="G1" s="39"/>
      <c r="H1" s="39"/>
      <c r="I1" s="39"/>
    </row>
    <row r="4" spans="1:9" ht="105" x14ac:dyDescent="0.25">
      <c r="A4" s="25" t="s">
        <v>0</v>
      </c>
      <c r="B4" s="25" t="s">
        <v>69</v>
      </c>
      <c r="C4" s="25" t="s">
        <v>1</v>
      </c>
      <c r="D4" s="26" t="s">
        <v>72</v>
      </c>
      <c r="E4" s="26" t="s">
        <v>68</v>
      </c>
      <c r="F4" s="29" t="s">
        <v>73</v>
      </c>
      <c r="G4" s="29" t="s">
        <v>74</v>
      </c>
      <c r="H4" s="26" t="s">
        <v>75</v>
      </c>
      <c r="I4" s="26" t="s">
        <v>76</v>
      </c>
    </row>
    <row r="5" spans="1:9" s="8" customFormat="1" x14ac:dyDescent="0.25">
      <c r="A5" s="17">
        <v>1</v>
      </c>
      <c r="B5" s="3" t="s">
        <v>2</v>
      </c>
      <c r="C5" s="4" t="s">
        <v>21</v>
      </c>
      <c r="D5" s="27">
        <v>1</v>
      </c>
      <c r="E5" s="5">
        <v>1</v>
      </c>
      <c r="F5" s="30"/>
      <c r="G5" s="31">
        <f>D5*F5</f>
        <v>0</v>
      </c>
      <c r="H5" s="32">
        <f>G5-G5*Kortingspercentages!$D$5</f>
        <v>0</v>
      </c>
      <c r="I5" s="37">
        <f>E5*H5</f>
        <v>0</v>
      </c>
    </row>
    <row r="6" spans="1:9" s="8" customFormat="1" x14ac:dyDescent="0.25">
      <c r="A6" s="18"/>
      <c r="B6" s="3"/>
      <c r="C6" s="9" t="s">
        <v>11</v>
      </c>
      <c r="D6" s="27">
        <v>1</v>
      </c>
      <c r="E6" s="5">
        <v>1</v>
      </c>
      <c r="F6" s="30"/>
      <c r="G6" s="31">
        <f t="shared" ref="G6:G60" si="0">D6*F6</f>
        <v>0</v>
      </c>
      <c r="H6" s="32">
        <f>G6-G6*Kortingspercentages!$D$5</f>
        <v>0</v>
      </c>
      <c r="I6" s="37">
        <f t="shared" ref="I6:I68" si="1">E6*H6</f>
        <v>0</v>
      </c>
    </row>
    <row r="7" spans="1:9" ht="17.25" customHeight="1" x14ac:dyDescent="0.25">
      <c r="A7" s="15"/>
      <c r="B7" s="3"/>
      <c r="C7" s="9" t="s">
        <v>6</v>
      </c>
      <c r="D7" s="27">
        <v>1</v>
      </c>
      <c r="E7" s="5">
        <v>1</v>
      </c>
      <c r="F7" s="30"/>
      <c r="G7" s="31">
        <f t="shared" si="0"/>
        <v>0</v>
      </c>
      <c r="H7" s="32">
        <f>G7-G7*Kortingspercentages!$D$5</f>
        <v>0</v>
      </c>
      <c r="I7" s="37">
        <f t="shared" si="1"/>
        <v>0</v>
      </c>
    </row>
    <row r="8" spans="1:9" ht="17.25" customHeight="1" x14ac:dyDescent="0.25">
      <c r="A8" s="15"/>
      <c r="B8" s="3"/>
      <c r="C8" s="9" t="s">
        <v>7</v>
      </c>
      <c r="D8" s="27">
        <v>1</v>
      </c>
      <c r="E8" s="5">
        <v>1</v>
      </c>
      <c r="F8" s="30"/>
      <c r="G8" s="31">
        <f t="shared" si="0"/>
        <v>0</v>
      </c>
      <c r="H8" s="32">
        <f>G8-G8*Kortingspercentages!$D$5</f>
        <v>0</v>
      </c>
      <c r="I8" s="37">
        <f t="shared" si="1"/>
        <v>0</v>
      </c>
    </row>
    <row r="9" spans="1:9" ht="17.25" customHeight="1" x14ac:dyDescent="0.25">
      <c r="A9" s="15"/>
      <c r="B9" s="3">
        <v>0</v>
      </c>
      <c r="C9" s="9" t="s">
        <v>8</v>
      </c>
      <c r="D9" s="27">
        <v>1</v>
      </c>
      <c r="E9" s="5">
        <v>1</v>
      </c>
      <c r="F9" s="30"/>
      <c r="G9" s="31">
        <f t="shared" si="0"/>
        <v>0</v>
      </c>
      <c r="H9" s="32">
        <f>G9-G9*Kortingspercentages!$D$5</f>
        <v>0</v>
      </c>
      <c r="I9" s="37">
        <f t="shared" si="1"/>
        <v>0</v>
      </c>
    </row>
    <row r="10" spans="1:9" ht="17.25" customHeight="1" x14ac:dyDescent="0.25">
      <c r="A10" s="15"/>
      <c r="B10" s="3"/>
      <c r="C10" s="9" t="s">
        <v>9</v>
      </c>
      <c r="D10" s="27">
        <v>1</v>
      </c>
      <c r="E10" s="5">
        <v>1</v>
      </c>
      <c r="F10" s="30"/>
      <c r="G10" s="31">
        <f t="shared" si="0"/>
        <v>0</v>
      </c>
      <c r="H10" s="32">
        <f>G10-G10*Kortingspercentages!$D$5</f>
        <v>0</v>
      </c>
      <c r="I10" s="37">
        <f t="shared" si="1"/>
        <v>0</v>
      </c>
    </row>
    <row r="11" spans="1:9" ht="17.25" customHeight="1" x14ac:dyDescent="0.25">
      <c r="A11" s="15"/>
      <c r="B11" s="3"/>
      <c r="C11" s="9" t="s">
        <v>10</v>
      </c>
      <c r="D11" s="27">
        <v>1</v>
      </c>
      <c r="E11" s="5">
        <v>1</v>
      </c>
      <c r="F11" s="30"/>
      <c r="G11" s="31">
        <f t="shared" si="0"/>
        <v>0</v>
      </c>
      <c r="H11" s="32">
        <f>G11-G11*Kortingspercentages!$D$5</f>
        <v>0</v>
      </c>
      <c r="I11" s="37">
        <f t="shared" si="1"/>
        <v>0</v>
      </c>
    </row>
    <row r="12" spans="1:9" ht="17.25" customHeight="1" x14ac:dyDescent="0.25">
      <c r="A12" s="15"/>
      <c r="B12" s="3"/>
      <c r="C12" s="9" t="s">
        <v>55</v>
      </c>
      <c r="D12" s="27">
        <v>1</v>
      </c>
      <c r="E12" s="5">
        <v>1</v>
      </c>
      <c r="F12" s="30"/>
      <c r="G12" s="31">
        <f t="shared" si="0"/>
        <v>0</v>
      </c>
      <c r="H12" s="32">
        <f>G12-G12*Kortingspercentages!$D$5</f>
        <v>0</v>
      </c>
      <c r="I12" s="37">
        <f t="shared" si="1"/>
        <v>0</v>
      </c>
    </row>
    <row r="13" spans="1:9" ht="17.25" customHeight="1" x14ac:dyDescent="0.25">
      <c r="A13" s="15"/>
      <c r="B13" s="3"/>
      <c r="C13" s="9" t="s">
        <v>12</v>
      </c>
      <c r="D13" s="27">
        <v>1</v>
      </c>
      <c r="E13" s="5">
        <v>1</v>
      </c>
      <c r="F13" s="30"/>
      <c r="G13" s="31">
        <f t="shared" si="0"/>
        <v>0</v>
      </c>
      <c r="H13" s="32">
        <f>G13-G13*Kortingspercentages!$D$5</f>
        <v>0</v>
      </c>
      <c r="I13" s="37">
        <f t="shared" si="1"/>
        <v>0</v>
      </c>
    </row>
    <row r="14" spans="1:9" ht="17.25" customHeight="1" x14ac:dyDescent="0.25">
      <c r="A14" s="15"/>
      <c r="B14" s="3"/>
      <c r="C14" s="9" t="s">
        <v>13</v>
      </c>
      <c r="D14" s="27">
        <v>1</v>
      </c>
      <c r="E14" s="5">
        <v>1</v>
      </c>
      <c r="F14" s="30"/>
      <c r="G14" s="31">
        <f t="shared" si="0"/>
        <v>0</v>
      </c>
      <c r="H14" s="32">
        <f>G14-G14*Kortingspercentages!$D$5</f>
        <v>0</v>
      </c>
      <c r="I14" s="37">
        <f t="shared" si="1"/>
        <v>0</v>
      </c>
    </row>
    <row r="15" spans="1:9" x14ac:dyDescent="0.25">
      <c r="A15" s="15"/>
      <c r="B15" s="3"/>
      <c r="C15" s="10" t="s">
        <v>14</v>
      </c>
      <c r="D15" s="27">
        <v>1</v>
      </c>
      <c r="E15" s="5">
        <v>1</v>
      </c>
      <c r="F15" s="30"/>
      <c r="G15" s="31">
        <f t="shared" si="0"/>
        <v>0</v>
      </c>
      <c r="H15" s="32">
        <f>G15-G15*Kortingspercentages!$D$5</f>
        <v>0</v>
      </c>
      <c r="I15" s="37">
        <f t="shared" si="1"/>
        <v>0</v>
      </c>
    </row>
    <row r="16" spans="1:9" x14ac:dyDescent="0.25">
      <c r="A16" s="15"/>
      <c r="B16" s="3"/>
      <c r="C16" s="11" t="s">
        <v>15</v>
      </c>
      <c r="D16" s="27">
        <v>1</v>
      </c>
      <c r="E16" s="5">
        <v>1</v>
      </c>
      <c r="F16" s="30"/>
      <c r="G16" s="31">
        <f t="shared" si="0"/>
        <v>0</v>
      </c>
      <c r="H16" s="32">
        <f>G16-G16*Kortingspercentages!$D$5</f>
        <v>0</v>
      </c>
      <c r="I16" s="37">
        <f t="shared" si="1"/>
        <v>0</v>
      </c>
    </row>
    <row r="17" spans="1:9" x14ac:dyDescent="0.25">
      <c r="A17" s="15">
        <v>2</v>
      </c>
      <c r="B17" s="3" t="s">
        <v>3</v>
      </c>
      <c r="C17" s="11" t="s">
        <v>16</v>
      </c>
      <c r="D17" s="27">
        <v>1</v>
      </c>
      <c r="E17" s="5">
        <v>1</v>
      </c>
      <c r="F17" s="30"/>
      <c r="G17" s="31">
        <f t="shared" si="0"/>
        <v>0</v>
      </c>
      <c r="H17" s="32">
        <f>G17-G17*Kortingspercentages!$D$6</f>
        <v>0</v>
      </c>
      <c r="I17" s="37">
        <f t="shared" si="1"/>
        <v>0</v>
      </c>
    </row>
    <row r="18" spans="1:9" x14ac:dyDescent="0.25">
      <c r="A18" s="15"/>
      <c r="B18" s="3"/>
      <c r="C18" s="11" t="s">
        <v>17</v>
      </c>
      <c r="D18" s="27">
        <v>1</v>
      </c>
      <c r="E18" s="5">
        <v>1</v>
      </c>
      <c r="F18" s="30"/>
      <c r="G18" s="31">
        <f t="shared" si="0"/>
        <v>0</v>
      </c>
      <c r="H18" s="32">
        <f>G18-G18*Kortingspercentages!$D$6</f>
        <v>0</v>
      </c>
      <c r="I18" s="37">
        <f t="shared" si="1"/>
        <v>0</v>
      </c>
    </row>
    <row r="19" spans="1:9" x14ac:dyDescent="0.25">
      <c r="A19" s="15"/>
      <c r="B19" s="3"/>
      <c r="C19" s="11" t="s">
        <v>18</v>
      </c>
      <c r="D19" s="27">
        <v>1</v>
      </c>
      <c r="E19" s="5">
        <v>1</v>
      </c>
      <c r="F19" s="30"/>
      <c r="G19" s="31">
        <f t="shared" si="0"/>
        <v>0</v>
      </c>
      <c r="H19" s="32">
        <f>G19-G19*Kortingspercentages!$D$6</f>
        <v>0</v>
      </c>
      <c r="I19" s="37">
        <f t="shared" si="1"/>
        <v>0</v>
      </c>
    </row>
    <row r="20" spans="1:9" x14ac:dyDescent="0.25">
      <c r="A20" s="15"/>
      <c r="B20" s="3"/>
      <c r="C20" s="11" t="s">
        <v>19</v>
      </c>
      <c r="D20" s="27">
        <v>1</v>
      </c>
      <c r="E20" s="5">
        <v>1</v>
      </c>
      <c r="F20" s="30"/>
      <c r="G20" s="31">
        <f t="shared" si="0"/>
        <v>0</v>
      </c>
      <c r="H20" s="32">
        <f>G20-G20*Kortingspercentages!$D$6</f>
        <v>0</v>
      </c>
      <c r="I20" s="37">
        <f t="shared" si="1"/>
        <v>0</v>
      </c>
    </row>
    <row r="21" spans="1:9" x14ac:dyDescent="0.25">
      <c r="A21" s="15"/>
      <c r="B21" s="3"/>
      <c r="C21" s="11" t="s">
        <v>56</v>
      </c>
      <c r="D21" s="27">
        <v>1</v>
      </c>
      <c r="E21" s="5">
        <v>1</v>
      </c>
      <c r="F21" s="30"/>
      <c r="G21" s="31">
        <f t="shared" si="0"/>
        <v>0</v>
      </c>
      <c r="H21" s="32">
        <f>G21-G21*Kortingspercentages!$D$6</f>
        <v>0</v>
      </c>
      <c r="I21" s="37">
        <f t="shared" si="1"/>
        <v>0</v>
      </c>
    </row>
    <row r="22" spans="1:9" x14ac:dyDescent="0.25">
      <c r="A22" s="15"/>
      <c r="B22" s="3"/>
      <c r="C22" s="11" t="s">
        <v>57</v>
      </c>
      <c r="D22" s="27">
        <v>1</v>
      </c>
      <c r="E22" s="5">
        <v>1</v>
      </c>
      <c r="F22" s="30"/>
      <c r="G22" s="31">
        <f t="shared" si="0"/>
        <v>0</v>
      </c>
      <c r="H22" s="32">
        <f>G22-G22*Kortingspercentages!$D$6</f>
        <v>0</v>
      </c>
      <c r="I22" s="37">
        <f t="shared" si="1"/>
        <v>0</v>
      </c>
    </row>
    <row r="23" spans="1:9" x14ac:dyDescent="0.25">
      <c r="A23" s="15"/>
      <c r="B23" s="3"/>
      <c r="C23" s="11" t="s">
        <v>58</v>
      </c>
      <c r="D23" s="27">
        <v>1</v>
      </c>
      <c r="E23" s="5">
        <v>1</v>
      </c>
      <c r="F23" s="30"/>
      <c r="G23" s="31">
        <f t="shared" si="0"/>
        <v>0</v>
      </c>
      <c r="H23" s="32">
        <f>G23-G23*Kortingspercentages!$D$6</f>
        <v>0</v>
      </c>
      <c r="I23" s="37">
        <f t="shared" si="1"/>
        <v>0</v>
      </c>
    </row>
    <row r="24" spans="1:9" x14ac:dyDescent="0.25">
      <c r="A24" s="15"/>
      <c r="B24" s="3"/>
      <c r="C24" s="11" t="s">
        <v>20</v>
      </c>
      <c r="D24" s="27">
        <v>1</v>
      </c>
      <c r="E24" s="5">
        <v>1</v>
      </c>
      <c r="F24" s="30"/>
      <c r="G24" s="31">
        <f t="shared" si="0"/>
        <v>0</v>
      </c>
      <c r="H24" s="32">
        <f>G24-G24*Kortingspercentages!$D$6</f>
        <v>0</v>
      </c>
      <c r="I24" s="37">
        <f t="shared" si="1"/>
        <v>0</v>
      </c>
    </row>
    <row r="25" spans="1:9" x14ac:dyDescent="0.25">
      <c r="A25" s="15"/>
      <c r="B25" s="3"/>
      <c r="C25" s="11" t="s">
        <v>31</v>
      </c>
      <c r="D25" s="27">
        <v>1</v>
      </c>
      <c r="E25" s="5">
        <v>1</v>
      </c>
      <c r="F25" s="30"/>
      <c r="G25" s="31">
        <f t="shared" si="0"/>
        <v>0</v>
      </c>
      <c r="H25" s="32">
        <f>G25-G25*Kortingspercentages!$D$6</f>
        <v>0</v>
      </c>
      <c r="I25" s="37">
        <f t="shared" si="1"/>
        <v>0</v>
      </c>
    </row>
    <row r="26" spans="1:9" ht="29.25" customHeight="1" x14ac:dyDescent="0.25">
      <c r="A26" s="15"/>
      <c r="B26" s="3"/>
      <c r="C26" s="12" t="s">
        <v>59</v>
      </c>
      <c r="D26" s="27">
        <v>1</v>
      </c>
      <c r="E26" s="5">
        <v>1</v>
      </c>
      <c r="F26" s="33"/>
      <c r="G26" s="34">
        <f t="shared" si="0"/>
        <v>0</v>
      </c>
      <c r="H26" s="35">
        <f>G26-G26*Kortingspercentages!$D$6</f>
        <v>0</v>
      </c>
      <c r="I26" s="37">
        <f t="shared" si="1"/>
        <v>0</v>
      </c>
    </row>
    <row r="27" spans="1:9" x14ac:dyDescent="0.25">
      <c r="A27" s="15"/>
      <c r="B27" s="3"/>
      <c r="C27" s="13" t="s">
        <v>54</v>
      </c>
      <c r="D27" s="27">
        <v>1</v>
      </c>
      <c r="E27" s="5">
        <v>1</v>
      </c>
      <c r="F27" s="30"/>
      <c r="G27" s="31">
        <f t="shared" si="0"/>
        <v>0</v>
      </c>
      <c r="H27" s="32">
        <f>G27-G27*Kortingspercentages!$D$6</f>
        <v>0</v>
      </c>
      <c r="I27" s="37">
        <f t="shared" si="1"/>
        <v>0</v>
      </c>
    </row>
    <row r="28" spans="1:9" x14ac:dyDescent="0.25">
      <c r="A28" s="15">
        <v>3</v>
      </c>
      <c r="B28" s="4" t="s">
        <v>5</v>
      </c>
      <c r="C28" s="11" t="s">
        <v>24</v>
      </c>
      <c r="D28" s="27">
        <v>1</v>
      </c>
      <c r="E28" s="5">
        <v>1</v>
      </c>
      <c r="F28" s="30"/>
      <c r="G28" s="31">
        <f t="shared" si="0"/>
        <v>0</v>
      </c>
      <c r="H28" s="32">
        <f>G28-G28*Kortingspercentages!$D$7</f>
        <v>0</v>
      </c>
      <c r="I28" s="37">
        <f t="shared" si="1"/>
        <v>0</v>
      </c>
    </row>
    <row r="29" spans="1:9" x14ac:dyDescent="0.25">
      <c r="A29" s="15"/>
      <c r="B29" s="3"/>
      <c r="C29" s="11" t="s">
        <v>25</v>
      </c>
      <c r="D29" s="27">
        <v>1</v>
      </c>
      <c r="E29" s="5">
        <v>1</v>
      </c>
      <c r="F29" s="30"/>
      <c r="G29" s="31">
        <f t="shared" si="0"/>
        <v>0</v>
      </c>
      <c r="H29" s="32">
        <f>G29-G29*Kortingspercentages!$D$7</f>
        <v>0</v>
      </c>
      <c r="I29" s="37">
        <f t="shared" si="1"/>
        <v>0</v>
      </c>
    </row>
    <row r="30" spans="1:9" x14ac:dyDescent="0.25">
      <c r="A30" s="15"/>
      <c r="B30" s="4"/>
      <c r="C30" s="11" t="s">
        <v>26</v>
      </c>
      <c r="D30" s="27">
        <v>1</v>
      </c>
      <c r="E30" s="5">
        <v>1</v>
      </c>
      <c r="F30" s="30"/>
      <c r="G30" s="31">
        <f t="shared" si="0"/>
        <v>0</v>
      </c>
      <c r="H30" s="32">
        <f>G30-G30*Kortingspercentages!$D$7</f>
        <v>0</v>
      </c>
      <c r="I30" s="37">
        <f t="shared" si="1"/>
        <v>0</v>
      </c>
    </row>
    <row r="31" spans="1:9" x14ac:dyDescent="0.25">
      <c r="A31" s="15"/>
      <c r="B31" s="3"/>
      <c r="C31" s="11" t="s">
        <v>27</v>
      </c>
      <c r="D31" s="27">
        <v>1</v>
      </c>
      <c r="E31" s="5">
        <v>1</v>
      </c>
      <c r="F31" s="30"/>
      <c r="G31" s="31">
        <f t="shared" si="0"/>
        <v>0</v>
      </c>
      <c r="H31" s="32">
        <f>G31-G31*Kortingspercentages!$D$7</f>
        <v>0</v>
      </c>
      <c r="I31" s="37">
        <f t="shared" si="1"/>
        <v>0</v>
      </c>
    </row>
    <row r="32" spans="1:9" x14ac:dyDescent="0.25">
      <c r="A32" s="15"/>
      <c r="B32" s="3"/>
      <c r="C32" s="11" t="s">
        <v>28</v>
      </c>
      <c r="D32" s="27">
        <v>1</v>
      </c>
      <c r="E32" s="5">
        <v>1</v>
      </c>
      <c r="F32" s="30"/>
      <c r="G32" s="31">
        <f t="shared" si="0"/>
        <v>0</v>
      </c>
      <c r="H32" s="32">
        <f>G32-G32*Kortingspercentages!$D$7</f>
        <v>0</v>
      </c>
      <c r="I32" s="37">
        <f t="shared" si="1"/>
        <v>0</v>
      </c>
    </row>
    <row r="33" spans="1:9" x14ac:dyDescent="0.25">
      <c r="A33" s="15"/>
      <c r="B33" s="3"/>
      <c r="C33" s="11" t="s">
        <v>29</v>
      </c>
      <c r="D33" s="27">
        <v>1</v>
      </c>
      <c r="E33" s="5">
        <v>1</v>
      </c>
      <c r="F33" s="30"/>
      <c r="G33" s="31">
        <f t="shared" si="0"/>
        <v>0</v>
      </c>
      <c r="H33" s="32">
        <f>G33-G33*Kortingspercentages!$D$7</f>
        <v>0</v>
      </c>
      <c r="I33" s="37">
        <f t="shared" si="1"/>
        <v>0</v>
      </c>
    </row>
    <row r="34" spans="1:9" x14ac:dyDescent="0.25">
      <c r="A34" s="15"/>
      <c r="B34" s="3"/>
      <c r="C34" s="11" t="s">
        <v>30</v>
      </c>
      <c r="D34" s="27">
        <v>1</v>
      </c>
      <c r="E34" s="5">
        <v>1</v>
      </c>
      <c r="F34" s="30"/>
      <c r="G34" s="31">
        <f t="shared" si="0"/>
        <v>0</v>
      </c>
      <c r="H34" s="32">
        <f>G34-G34*Kortingspercentages!$D$7</f>
        <v>0</v>
      </c>
      <c r="I34" s="37">
        <f t="shared" si="1"/>
        <v>0</v>
      </c>
    </row>
    <row r="35" spans="1:9" x14ac:dyDescent="0.25">
      <c r="A35" s="15"/>
      <c r="B35" s="3"/>
      <c r="C35" s="11" t="s">
        <v>32</v>
      </c>
      <c r="D35" s="27">
        <v>1</v>
      </c>
      <c r="E35" s="5">
        <v>1</v>
      </c>
      <c r="F35" s="30"/>
      <c r="G35" s="31">
        <f t="shared" si="0"/>
        <v>0</v>
      </c>
      <c r="H35" s="32">
        <f>G35-G35*Kortingspercentages!$D$7</f>
        <v>0</v>
      </c>
      <c r="I35" s="37">
        <f t="shared" si="1"/>
        <v>0</v>
      </c>
    </row>
    <row r="36" spans="1:9" x14ac:dyDescent="0.25">
      <c r="A36" s="15"/>
      <c r="B36" s="3"/>
      <c r="C36" s="13" t="s">
        <v>33</v>
      </c>
      <c r="D36" s="27">
        <v>1</v>
      </c>
      <c r="E36" s="5">
        <v>1</v>
      </c>
      <c r="F36" s="30"/>
      <c r="G36" s="31">
        <f t="shared" si="0"/>
        <v>0</v>
      </c>
      <c r="H36" s="32">
        <f>G36-G36*Kortingspercentages!$D$7</f>
        <v>0</v>
      </c>
      <c r="I36" s="37">
        <f t="shared" si="1"/>
        <v>0</v>
      </c>
    </row>
    <row r="37" spans="1:9" x14ac:dyDescent="0.25">
      <c r="A37" s="15"/>
      <c r="B37" s="3"/>
      <c r="C37" s="11" t="s">
        <v>34</v>
      </c>
      <c r="D37" s="27">
        <v>1</v>
      </c>
      <c r="E37" s="5">
        <v>1</v>
      </c>
      <c r="F37" s="30"/>
      <c r="G37" s="31">
        <f t="shared" si="0"/>
        <v>0</v>
      </c>
      <c r="H37" s="32">
        <f>G37-G37*Kortingspercentages!$D$7</f>
        <v>0</v>
      </c>
      <c r="I37" s="37">
        <f t="shared" si="1"/>
        <v>0</v>
      </c>
    </row>
    <row r="38" spans="1:9" x14ac:dyDescent="0.25">
      <c r="A38" s="15"/>
      <c r="B38" s="3"/>
      <c r="C38" s="11" t="s">
        <v>35</v>
      </c>
      <c r="D38" s="27">
        <v>1</v>
      </c>
      <c r="E38" s="5">
        <v>1</v>
      </c>
      <c r="F38" s="30"/>
      <c r="G38" s="31">
        <f t="shared" si="0"/>
        <v>0</v>
      </c>
      <c r="H38" s="32">
        <f>G38-G38*Kortingspercentages!$D$7</f>
        <v>0</v>
      </c>
      <c r="I38" s="37">
        <f t="shared" si="1"/>
        <v>0</v>
      </c>
    </row>
    <row r="39" spans="1:9" x14ac:dyDescent="0.25">
      <c r="A39" s="15"/>
      <c r="B39" s="3"/>
      <c r="C39" s="11" t="s">
        <v>36</v>
      </c>
      <c r="D39" s="27">
        <v>1</v>
      </c>
      <c r="E39" s="5">
        <v>1</v>
      </c>
      <c r="F39" s="30"/>
      <c r="G39" s="31">
        <f t="shared" si="0"/>
        <v>0</v>
      </c>
      <c r="H39" s="32">
        <f>G39-G39*Kortingspercentages!$D$7</f>
        <v>0</v>
      </c>
      <c r="I39" s="37">
        <f t="shared" si="1"/>
        <v>0</v>
      </c>
    </row>
    <row r="40" spans="1:9" x14ac:dyDescent="0.25">
      <c r="A40" s="15"/>
      <c r="B40" s="3"/>
      <c r="C40" s="11" t="s">
        <v>37</v>
      </c>
      <c r="D40" s="27">
        <v>1</v>
      </c>
      <c r="E40" s="5">
        <v>1</v>
      </c>
      <c r="F40" s="30"/>
      <c r="G40" s="31">
        <f t="shared" si="0"/>
        <v>0</v>
      </c>
      <c r="H40" s="32">
        <f>G40-G40*Kortingspercentages!$D$7</f>
        <v>0</v>
      </c>
      <c r="I40" s="37">
        <f t="shared" si="1"/>
        <v>0</v>
      </c>
    </row>
    <row r="41" spans="1:9" x14ac:dyDescent="0.25">
      <c r="A41" s="15"/>
      <c r="B41" s="3"/>
      <c r="C41" s="11" t="s">
        <v>38</v>
      </c>
      <c r="D41" s="27">
        <v>1</v>
      </c>
      <c r="E41" s="5">
        <v>1</v>
      </c>
      <c r="F41" s="30"/>
      <c r="G41" s="31">
        <f t="shared" si="0"/>
        <v>0</v>
      </c>
      <c r="H41" s="32">
        <f>G41-G41*Kortingspercentages!$D$7</f>
        <v>0</v>
      </c>
      <c r="I41" s="37">
        <f t="shared" si="1"/>
        <v>0</v>
      </c>
    </row>
    <row r="42" spans="1:9" ht="30" customHeight="1" x14ac:dyDescent="0.25">
      <c r="A42" s="15"/>
      <c r="B42" s="3"/>
      <c r="C42" s="10" t="s">
        <v>60</v>
      </c>
      <c r="D42" s="27">
        <v>1</v>
      </c>
      <c r="E42" s="5">
        <v>1</v>
      </c>
      <c r="F42" s="30"/>
      <c r="G42" s="31">
        <f t="shared" si="0"/>
        <v>0</v>
      </c>
      <c r="H42" s="32">
        <f>G42-G42*Kortingspercentages!$D$7</f>
        <v>0</v>
      </c>
      <c r="I42" s="37">
        <f t="shared" si="1"/>
        <v>0</v>
      </c>
    </row>
    <row r="43" spans="1:9" x14ac:dyDescent="0.25">
      <c r="A43" s="15"/>
      <c r="B43" s="3"/>
      <c r="C43" s="11" t="s">
        <v>39</v>
      </c>
      <c r="D43" s="27">
        <v>1</v>
      </c>
      <c r="E43" s="5">
        <v>1</v>
      </c>
      <c r="F43" s="30"/>
      <c r="G43" s="31">
        <f t="shared" si="0"/>
        <v>0</v>
      </c>
      <c r="H43" s="32">
        <f>G43-G43*Kortingspercentages!$D$7</f>
        <v>0</v>
      </c>
      <c r="I43" s="37">
        <f t="shared" si="1"/>
        <v>0</v>
      </c>
    </row>
    <row r="44" spans="1:9" x14ac:dyDescent="0.25">
      <c r="A44" s="15"/>
      <c r="B44" s="3"/>
      <c r="C44" s="11" t="s">
        <v>40</v>
      </c>
      <c r="D44" s="27">
        <v>1</v>
      </c>
      <c r="E44" s="5">
        <v>1</v>
      </c>
      <c r="F44" s="30"/>
      <c r="G44" s="31">
        <f t="shared" si="0"/>
        <v>0</v>
      </c>
      <c r="H44" s="32">
        <f>G44-G44*Kortingspercentages!$D$7</f>
        <v>0</v>
      </c>
      <c r="I44" s="37">
        <f t="shared" si="1"/>
        <v>0</v>
      </c>
    </row>
    <row r="45" spans="1:9" x14ac:dyDescent="0.25">
      <c r="A45" s="15"/>
      <c r="B45" s="3"/>
      <c r="C45" s="11" t="s">
        <v>41</v>
      </c>
      <c r="D45" s="27">
        <v>1</v>
      </c>
      <c r="E45" s="5">
        <v>1</v>
      </c>
      <c r="F45" s="30"/>
      <c r="G45" s="31">
        <f t="shared" si="0"/>
        <v>0</v>
      </c>
      <c r="H45" s="32">
        <f>G45-G45*Kortingspercentages!$D$7</f>
        <v>0</v>
      </c>
      <c r="I45" s="37">
        <f t="shared" si="1"/>
        <v>0</v>
      </c>
    </row>
    <row r="46" spans="1:9" x14ac:dyDescent="0.25">
      <c r="A46" s="15"/>
      <c r="B46" s="3"/>
      <c r="C46" s="43" t="s">
        <v>80</v>
      </c>
      <c r="D46" s="27">
        <v>1</v>
      </c>
      <c r="E46" s="5">
        <v>1</v>
      </c>
      <c r="F46" s="30"/>
      <c r="G46" s="31">
        <f t="shared" si="0"/>
        <v>0</v>
      </c>
      <c r="H46" s="32">
        <f>G46-G46*Kortingspercentages!$D$7</f>
        <v>0</v>
      </c>
      <c r="I46" s="37">
        <f t="shared" si="1"/>
        <v>0</v>
      </c>
    </row>
    <row r="47" spans="1:9" x14ac:dyDescent="0.25">
      <c r="A47" s="15"/>
      <c r="B47" s="3"/>
      <c r="C47" s="11" t="s">
        <v>42</v>
      </c>
      <c r="D47" s="27">
        <v>1</v>
      </c>
      <c r="E47" s="5">
        <v>1</v>
      </c>
      <c r="F47" s="30"/>
      <c r="G47" s="31">
        <f t="shared" si="0"/>
        <v>0</v>
      </c>
      <c r="H47" s="32">
        <f>G47-G47*Kortingspercentages!$D$7</f>
        <v>0</v>
      </c>
      <c r="I47" s="37">
        <f t="shared" si="1"/>
        <v>0</v>
      </c>
    </row>
    <row r="48" spans="1:9" x14ac:dyDescent="0.25">
      <c r="A48" s="15"/>
      <c r="B48" s="3"/>
      <c r="C48" s="11" t="s">
        <v>43</v>
      </c>
      <c r="D48" s="27">
        <v>1</v>
      </c>
      <c r="E48" s="5">
        <v>1</v>
      </c>
      <c r="F48" s="30"/>
      <c r="G48" s="31">
        <f t="shared" si="0"/>
        <v>0</v>
      </c>
      <c r="H48" s="32">
        <f>G48-G48*Kortingspercentages!$D$7</f>
        <v>0</v>
      </c>
      <c r="I48" s="37">
        <f t="shared" si="1"/>
        <v>0</v>
      </c>
    </row>
    <row r="49" spans="1:9" x14ac:dyDescent="0.25">
      <c r="A49" s="15"/>
      <c r="B49" s="3"/>
      <c r="C49" s="3" t="s">
        <v>22</v>
      </c>
      <c r="D49" s="27">
        <v>1</v>
      </c>
      <c r="E49" s="5">
        <v>1</v>
      </c>
      <c r="F49" s="30"/>
      <c r="G49" s="31">
        <f t="shared" si="0"/>
        <v>0</v>
      </c>
      <c r="H49" s="32">
        <f>G49-G49*Kortingspercentages!$D$7</f>
        <v>0</v>
      </c>
      <c r="I49" s="37">
        <f t="shared" si="1"/>
        <v>0</v>
      </c>
    </row>
    <row r="50" spans="1:9" x14ac:dyDescent="0.25">
      <c r="A50" s="15"/>
      <c r="B50" s="3"/>
      <c r="C50" s="11" t="s">
        <v>53</v>
      </c>
      <c r="D50" s="27">
        <v>1</v>
      </c>
      <c r="E50" s="5">
        <v>1</v>
      </c>
      <c r="F50" s="30"/>
      <c r="G50" s="31">
        <f t="shared" si="0"/>
        <v>0</v>
      </c>
      <c r="H50" s="32">
        <f>G50-G50*Kortingspercentages!$D$7</f>
        <v>0</v>
      </c>
      <c r="I50" s="37">
        <f t="shared" si="1"/>
        <v>0</v>
      </c>
    </row>
    <row r="51" spans="1:9" x14ac:dyDescent="0.25">
      <c r="A51" s="15"/>
      <c r="B51" s="3"/>
      <c r="C51" s="11" t="s">
        <v>23</v>
      </c>
      <c r="D51" s="27">
        <v>1</v>
      </c>
      <c r="E51" s="5">
        <v>1</v>
      </c>
      <c r="F51" s="30"/>
      <c r="G51" s="31">
        <f t="shared" si="0"/>
        <v>0</v>
      </c>
      <c r="H51" s="32">
        <f>G51-G51*Kortingspercentages!$D$7</f>
        <v>0</v>
      </c>
      <c r="I51" s="37">
        <f t="shared" si="1"/>
        <v>0</v>
      </c>
    </row>
    <row r="52" spans="1:9" ht="32.25" customHeight="1" x14ac:dyDescent="0.25">
      <c r="A52" s="15"/>
      <c r="B52" s="3"/>
      <c r="C52" s="12" t="s">
        <v>79</v>
      </c>
      <c r="D52" s="27">
        <v>1</v>
      </c>
      <c r="E52" s="5">
        <v>1</v>
      </c>
      <c r="F52" s="30"/>
      <c r="G52" s="31">
        <f t="shared" si="0"/>
        <v>0</v>
      </c>
      <c r="H52" s="32">
        <f>G52-G52*Kortingspercentages!$D$7</f>
        <v>0</v>
      </c>
      <c r="I52" s="37">
        <f t="shared" si="1"/>
        <v>0</v>
      </c>
    </row>
    <row r="53" spans="1:9" x14ac:dyDescent="0.25">
      <c r="A53" s="15">
        <v>4</v>
      </c>
      <c r="B53" s="3" t="s">
        <v>4</v>
      </c>
      <c r="C53" s="10" t="s">
        <v>44</v>
      </c>
      <c r="D53" s="27">
        <v>25</v>
      </c>
      <c r="E53" s="5">
        <v>3</v>
      </c>
      <c r="F53" s="30"/>
      <c r="G53" s="31">
        <f t="shared" si="0"/>
        <v>0</v>
      </c>
      <c r="H53" s="32">
        <f>G53-G53*Kortingspercentages!$D$8</f>
        <v>0</v>
      </c>
      <c r="I53" s="37">
        <f t="shared" si="1"/>
        <v>0</v>
      </c>
    </row>
    <row r="54" spans="1:9" x14ac:dyDescent="0.25">
      <c r="A54" s="15"/>
      <c r="B54" s="3"/>
      <c r="C54" s="11" t="s">
        <v>45</v>
      </c>
      <c r="D54" s="27">
        <v>25</v>
      </c>
      <c r="E54" s="5">
        <v>3</v>
      </c>
      <c r="F54" s="30"/>
      <c r="G54" s="31">
        <f t="shared" si="0"/>
        <v>0</v>
      </c>
      <c r="H54" s="32">
        <f>G54-G54*Kortingspercentages!$D$8</f>
        <v>0</v>
      </c>
      <c r="I54" s="37">
        <f t="shared" si="1"/>
        <v>0</v>
      </c>
    </row>
    <row r="55" spans="1:9" ht="30" customHeight="1" x14ac:dyDescent="0.25">
      <c r="A55" s="15"/>
      <c r="B55" s="3"/>
      <c r="C55" s="10" t="s">
        <v>61</v>
      </c>
      <c r="D55" s="27">
        <v>25</v>
      </c>
      <c r="E55" s="5">
        <v>3</v>
      </c>
      <c r="F55" s="30"/>
      <c r="G55" s="31">
        <f t="shared" si="0"/>
        <v>0</v>
      </c>
      <c r="H55" s="32">
        <f>G55-G55*Kortingspercentages!$D$8</f>
        <v>0</v>
      </c>
      <c r="I55" s="37">
        <f t="shared" si="1"/>
        <v>0</v>
      </c>
    </row>
    <row r="56" spans="1:9" ht="28.5" customHeight="1" x14ac:dyDescent="0.25">
      <c r="A56" s="15"/>
      <c r="B56" s="4"/>
      <c r="C56" s="10" t="s">
        <v>62</v>
      </c>
      <c r="D56" s="27">
        <v>25</v>
      </c>
      <c r="E56" s="5">
        <v>3</v>
      </c>
      <c r="F56" s="30"/>
      <c r="G56" s="31">
        <f t="shared" si="0"/>
        <v>0</v>
      </c>
      <c r="H56" s="32">
        <f>G56-G56*Kortingspercentages!$D$8</f>
        <v>0</v>
      </c>
      <c r="I56" s="37">
        <f t="shared" si="1"/>
        <v>0</v>
      </c>
    </row>
    <row r="57" spans="1:9" x14ac:dyDescent="0.25">
      <c r="A57" s="15"/>
      <c r="B57" s="3"/>
      <c r="C57" s="11" t="s">
        <v>46</v>
      </c>
      <c r="D57" s="27">
        <v>25</v>
      </c>
      <c r="E57" s="5">
        <v>3</v>
      </c>
      <c r="F57" s="30"/>
      <c r="G57" s="31">
        <f t="shared" si="0"/>
        <v>0</v>
      </c>
      <c r="H57" s="32">
        <f>G57-G57*Kortingspercentages!$D$8</f>
        <v>0</v>
      </c>
      <c r="I57" s="37">
        <f t="shared" si="1"/>
        <v>0</v>
      </c>
    </row>
    <row r="58" spans="1:9" x14ac:dyDescent="0.25">
      <c r="A58" s="15"/>
      <c r="B58" s="3"/>
      <c r="C58" s="10" t="s">
        <v>47</v>
      </c>
      <c r="D58" s="27">
        <v>25</v>
      </c>
      <c r="E58" s="5">
        <v>3</v>
      </c>
      <c r="F58" s="30"/>
      <c r="G58" s="31">
        <f t="shared" si="0"/>
        <v>0</v>
      </c>
      <c r="H58" s="32">
        <f>G58-G58*Kortingspercentages!$D$8</f>
        <v>0</v>
      </c>
      <c r="I58" s="37">
        <f t="shared" si="1"/>
        <v>0</v>
      </c>
    </row>
    <row r="59" spans="1:9" x14ac:dyDescent="0.25">
      <c r="A59" s="15"/>
      <c r="B59" s="3"/>
      <c r="C59" s="10" t="s">
        <v>48</v>
      </c>
      <c r="D59" s="27">
        <v>25</v>
      </c>
      <c r="E59" s="5">
        <v>3</v>
      </c>
      <c r="F59" s="30"/>
      <c r="G59" s="31">
        <f t="shared" si="0"/>
        <v>0</v>
      </c>
      <c r="H59" s="32">
        <f>G59-G59*Kortingspercentages!$D$8</f>
        <v>0</v>
      </c>
      <c r="I59" s="37">
        <f t="shared" si="1"/>
        <v>0</v>
      </c>
    </row>
    <row r="60" spans="1:9" x14ac:dyDescent="0.25">
      <c r="A60" s="15"/>
      <c r="B60" s="3"/>
      <c r="C60" s="10" t="s">
        <v>49</v>
      </c>
      <c r="D60" s="27">
        <v>25</v>
      </c>
      <c r="E60" s="5">
        <v>3</v>
      </c>
      <c r="F60" s="30"/>
      <c r="G60" s="31">
        <f t="shared" si="0"/>
        <v>0</v>
      </c>
      <c r="H60" s="32">
        <f>G60-G60*Kortingspercentages!$D$8</f>
        <v>0</v>
      </c>
      <c r="I60" s="37">
        <f t="shared" si="1"/>
        <v>0</v>
      </c>
    </row>
    <row r="61" spans="1:9" x14ac:dyDescent="0.25">
      <c r="A61" s="15"/>
      <c r="B61" s="3"/>
      <c r="C61" s="10" t="s">
        <v>50</v>
      </c>
      <c r="D61" s="27">
        <v>25</v>
      </c>
      <c r="E61" s="5">
        <v>3</v>
      </c>
      <c r="F61" s="30"/>
      <c r="G61" s="31">
        <f t="shared" ref="G61:G74" si="2">D61*F61</f>
        <v>0</v>
      </c>
      <c r="H61" s="32">
        <f>G61-G61*Kortingspercentages!$D$8</f>
        <v>0</v>
      </c>
      <c r="I61" s="37">
        <f t="shared" si="1"/>
        <v>0</v>
      </c>
    </row>
    <row r="62" spans="1:9" s="16" customFormat="1" x14ac:dyDescent="0.25">
      <c r="A62" s="15"/>
      <c r="B62" s="15"/>
      <c r="C62" s="11" t="s">
        <v>51</v>
      </c>
      <c r="D62" s="27">
        <v>25</v>
      </c>
      <c r="E62" s="5">
        <v>3</v>
      </c>
      <c r="F62" s="30"/>
      <c r="G62" s="31">
        <f t="shared" si="2"/>
        <v>0</v>
      </c>
      <c r="H62" s="32">
        <f>G62-G62*Kortingspercentages!$D$8</f>
        <v>0</v>
      </c>
      <c r="I62" s="37">
        <f t="shared" si="1"/>
        <v>0</v>
      </c>
    </row>
    <row r="63" spans="1:9" s="16" customFormat="1" x14ac:dyDescent="0.25">
      <c r="A63" s="15"/>
      <c r="B63" s="15"/>
      <c r="C63" s="11" t="s">
        <v>52</v>
      </c>
      <c r="D63" s="27">
        <v>25</v>
      </c>
      <c r="E63" s="5">
        <v>3</v>
      </c>
      <c r="F63" s="30"/>
      <c r="G63" s="31">
        <f t="shared" si="2"/>
        <v>0</v>
      </c>
      <c r="H63" s="32">
        <f>G63-G63*Kortingspercentages!$D$8</f>
        <v>0</v>
      </c>
      <c r="I63" s="37">
        <f t="shared" si="1"/>
        <v>0</v>
      </c>
    </row>
    <row r="64" spans="1:9" s="16" customFormat="1" x14ac:dyDescent="0.25">
      <c r="A64" s="15"/>
      <c r="B64" s="15"/>
      <c r="C64" s="10" t="s">
        <v>44</v>
      </c>
      <c r="D64" s="27">
        <v>125</v>
      </c>
      <c r="E64" s="5">
        <v>1</v>
      </c>
      <c r="F64" s="30"/>
      <c r="G64" s="31">
        <f t="shared" si="2"/>
        <v>0</v>
      </c>
      <c r="H64" s="32">
        <f>G64-G64*Kortingspercentages!$D$9</f>
        <v>0</v>
      </c>
      <c r="I64" s="37">
        <f t="shared" si="1"/>
        <v>0</v>
      </c>
    </row>
    <row r="65" spans="1:9" s="16" customFormat="1" x14ac:dyDescent="0.25">
      <c r="A65" s="15"/>
      <c r="B65" s="15"/>
      <c r="C65" s="11" t="s">
        <v>45</v>
      </c>
      <c r="D65" s="27">
        <v>125</v>
      </c>
      <c r="E65" s="5">
        <v>1</v>
      </c>
      <c r="F65" s="30"/>
      <c r="G65" s="31">
        <f t="shared" si="2"/>
        <v>0</v>
      </c>
      <c r="H65" s="32">
        <f>G65-G65*Kortingspercentages!$D$9</f>
        <v>0</v>
      </c>
      <c r="I65" s="37">
        <f t="shared" si="1"/>
        <v>0</v>
      </c>
    </row>
    <row r="66" spans="1:9" s="16" customFormat="1" ht="29.25" customHeight="1" x14ac:dyDescent="0.25">
      <c r="A66" s="15"/>
      <c r="B66" s="15"/>
      <c r="C66" s="10" t="s">
        <v>61</v>
      </c>
      <c r="D66" s="27">
        <v>125</v>
      </c>
      <c r="E66" s="5">
        <v>1</v>
      </c>
      <c r="F66" s="30"/>
      <c r="G66" s="31">
        <f t="shared" si="2"/>
        <v>0</v>
      </c>
      <c r="H66" s="32">
        <f>G66-G66*Kortingspercentages!$D$9</f>
        <v>0</v>
      </c>
      <c r="I66" s="37">
        <f t="shared" si="1"/>
        <v>0</v>
      </c>
    </row>
    <row r="67" spans="1:9" s="16" customFormat="1" ht="30.75" customHeight="1" x14ac:dyDescent="0.25">
      <c r="A67" s="15"/>
      <c r="B67" s="15"/>
      <c r="C67" s="10" t="s">
        <v>62</v>
      </c>
      <c r="D67" s="27">
        <v>125</v>
      </c>
      <c r="E67" s="5">
        <v>1</v>
      </c>
      <c r="F67" s="30"/>
      <c r="G67" s="31">
        <f t="shared" si="2"/>
        <v>0</v>
      </c>
      <c r="H67" s="32">
        <f>G67-G67*Kortingspercentages!$D$9</f>
        <v>0</v>
      </c>
      <c r="I67" s="37">
        <f t="shared" si="1"/>
        <v>0</v>
      </c>
    </row>
    <row r="68" spans="1:9" s="16" customFormat="1" x14ac:dyDescent="0.25">
      <c r="A68" s="15"/>
      <c r="B68" s="15"/>
      <c r="C68" s="11" t="s">
        <v>46</v>
      </c>
      <c r="D68" s="27">
        <v>125</v>
      </c>
      <c r="E68" s="5">
        <v>1</v>
      </c>
      <c r="F68" s="30"/>
      <c r="G68" s="31">
        <f t="shared" si="2"/>
        <v>0</v>
      </c>
      <c r="H68" s="32">
        <f>G68-G68*Kortingspercentages!$D$9</f>
        <v>0</v>
      </c>
      <c r="I68" s="37">
        <f t="shared" si="1"/>
        <v>0</v>
      </c>
    </row>
    <row r="69" spans="1:9" s="16" customFormat="1" x14ac:dyDescent="0.25">
      <c r="A69" s="15"/>
      <c r="B69" s="15"/>
      <c r="C69" s="10" t="s">
        <v>47</v>
      </c>
      <c r="D69" s="27">
        <v>125</v>
      </c>
      <c r="E69" s="5">
        <v>1</v>
      </c>
      <c r="F69" s="30"/>
      <c r="G69" s="31">
        <f t="shared" si="2"/>
        <v>0</v>
      </c>
      <c r="H69" s="32">
        <f>G69-G69*Kortingspercentages!$D$9</f>
        <v>0</v>
      </c>
      <c r="I69" s="37">
        <f t="shared" ref="I69:I74" si="3">E69*H69</f>
        <v>0</v>
      </c>
    </row>
    <row r="70" spans="1:9" s="16" customFormat="1" x14ac:dyDescent="0.25">
      <c r="A70" s="15"/>
      <c r="B70" s="15"/>
      <c r="C70" s="10" t="s">
        <v>48</v>
      </c>
      <c r="D70" s="27">
        <v>125</v>
      </c>
      <c r="E70" s="5">
        <v>1</v>
      </c>
      <c r="F70" s="30"/>
      <c r="G70" s="31">
        <f t="shared" si="2"/>
        <v>0</v>
      </c>
      <c r="H70" s="32">
        <f>G70-G70*Kortingspercentages!$D$9</f>
        <v>0</v>
      </c>
      <c r="I70" s="37">
        <f t="shared" si="3"/>
        <v>0</v>
      </c>
    </row>
    <row r="71" spans="1:9" s="16" customFormat="1" x14ac:dyDescent="0.25">
      <c r="A71" s="15"/>
      <c r="B71" s="15"/>
      <c r="C71" s="10" t="s">
        <v>49</v>
      </c>
      <c r="D71" s="27">
        <v>125</v>
      </c>
      <c r="E71" s="5">
        <v>1</v>
      </c>
      <c r="F71" s="30"/>
      <c r="G71" s="31">
        <f t="shared" si="2"/>
        <v>0</v>
      </c>
      <c r="H71" s="32">
        <f>G71-G71*Kortingspercentages!$D$9</f>
        <v>0</v>
      </c>
      <c r="I71" s="37">
        <f t="shared" si="3"/>
        <v>0</v>
      </c>
    </row>
    <row r="72" spans="1:9" s="16" customFormat="1" x14ac:dyDescent="0.25">
      <c r="A72" s="15"/>
      <c r="B72" s="15"/>
      <c r="C72" s="10" t="s">
        <v>50</v>
      </c>
      <c r="D72" s="27">
        <v>125</v>
      </c>
      <c r="E72" s="5">
        <v>1</v>
      </c>
      <c r="F72" s="30"/>
      <c r="G72" s="31">
        <f t="shared" si="2"/>
        <v>0</v>
      </c>
      <c r="H72" s="32">
        <f>G72-G72*Kortingspercentages!$D$9</f>
        <v>0</v>
      </c>
      <c r="I72" s="37">
        <f t="shared" si="3"/>
        <v>0</v>
      </c>
    </row>
    <row r="73" spans="1:9" s="16" customFormat="1" x14ac:dyDescent="0.25">
      <c r="A73" s="15"/>
      <c r="B73" s="15"/>
      <c r="C73" s="11" t="s">
        <v>51</v>
      </c>
      <c r="D73" s="27">
        <v>125</v>
      </c>
      <c r="E73" s="5">
        <v>1</v>
      </c>
      <c r="F73" s="30"/>
      <c r="G73" s="31">
        <f t="shared" si="2"/>
        <v>0</v>
      </c>
      <c r="H73" s="32">
        <f>G73-G73*Kortingspercentages!$D$9</f>
        <v>0</v>
      </c>
      <c r="I73" s="37">
        <f t="shared" si="3"/>
        <v>0</v>
      </c>
    </row>
    <row r="74" spans="1:9" x14ac:dyDescent="0.25">
      <c r="A74" s="15"/>
      <c r="B74" s="3"/>
      <c r="C74" s="11" t="s">
        <v>52</v>
      </c>
      <c r="D74" s="27">
        <v>125</v>
      </c>
      <c r="E74" s="5">
        <v>1</v>
      </c>
      <c r="F74" s="30"/>
      <c r="G74" s="31">
        <f t="shared" si="2"/>
        <v>0</v>
      </c>
      <c r="H74" s="32">
        <f>G74-G74*Kortingspercentages!$D$9</f>
        <v>0</v>
      </c>
      <c r="I74" s="37">
        <f t="shared" si="3"/>
        <v>0</v>
      </c>
    </row>
    <row r="75" spans="1:9" ht="15.75" x14ac:dyDescent="0.25">
      <c r="A75" s="42"/>
      <c r="B75" s="42"/>
      <c r="C75" s="42"/>
      <c r="D75" s="42"/>
      <c r="E75" s="14"/>
      <c r="F75" s="6"/>
      <c r="G75" s="6"/>
      <c r="H75" s="36" t="s">
        <v>77</v>
      </c>
      <c r="I75" s="38">
        <f>SUM(I5:I74)</f>
        <v>0</v>
      </c>
    </row>
    <row r="76" spans="1:9" x14ac:dyDescent="0.25">
      <c r="I76" s="7"/>
    </row>
  </sheetData>
  <mergeCells count="2">
    <mergeCell ref="A1:I1"/>
    <mergeCell ref="A75:D75"/>
  </mergeCells>
  <pageMargins left="0.7" right="0.7" top="0.75" bottom="0.75" header="0.3" footer="0.3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Kortingspercentages</vt:lpstr>
      <vt:lpstr>Vergelijkingsprijs</vt:lpstr>
      <vt:lpstr>Kortingspercentages!Afdrukbereik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2019-06-03T09:25:52Z</cp:lastPrinted>
  <dcterms:created xsi:type="dcterms:W3CDTF">2019-02-12T13:25:02Z</dcterms:created>
  <dcterms:modified xsi:type="dcterms:W3CDTF">2023-07-19T11:50:45Z</dcterms:modified>
</cp:coreProperties>
</file>